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025" windowWidth="15195" windowHeight="6015" activeTab="0"/>
  </bookViews>
  <sheets>
    <sheet name="VERSIE oktober 2015" sheetId="1" r:id="rId1"/>
  </sheets>
  <definedNames/>
  <calcPr fullCalcOnLoad="1"/>
</workbook>
</file>

<file path=xl/sharedStrings.xml><?xml version="1.0" encoding="utf-8"?>
<sst xmlns="http://schemas.openxmlformats.org/spreadsheetml/2006/main" count="123" uniqueCount="42">
  <si>
    <t>Instelling</t>
  </si>
  <si>
    <t>Arteveldehogeschool</t>
  </si>
  <si>
    <t>Erasmushogeschool Brussel</t>
  </si>
  <si>
    <t>Hogeschool Gent</t>
  </si>
  <si>
    <t>Hogeschool West-Vlaanderen</t>
  </si>
  <si>
    <t>Karel de Grote-Hogeschool KH Antwerpen</t>
  </si>
  <si>
    <t>UGent</t>
  </si>
  <si>
    <t>Universiteit Antwerpen</t>
  </si>
  <si>
    <t>V.U.Brussel</t>
  </si>
  <si>
    <t>UHasselt</t>
  </si>
  <si>
    <t>3. Specifieke lerarenopleiding</t>
  </si>
  <si>
    <t>3. Brussel-middelen</t>
  </si>
  <si>
    <t>1. effectieve 
werkingsmiddelen</t>
  </si>
  <si>
    <t>Thomas More Kempen</t>
  </si>
  <si>
    <t>AP Hogeschool Antwerpen</t>
  </si>
  <si>
    <t>LUCA School of Arts</t>
  </si>
  <si>
    <t>5. Investerings
toelagen universiteiten</t>
  </si>
  <si>
    <t xml:space="preserve">6. cao III (7,4)
</t>
  </si>
  <si>
    <t>7. cao III
bediendenstatuut</t>
  </si>
  <si>
    <t>8. opstartfinanciering</t>
  </si>
  <si>
    <t>4. werkgevers
bijdragen</t>
  </si>
  <si>
    <t>n.n.b</t>
  </si>
  <si>
    <t>9. bevallingsverlof</t>
  </si>
  <si>
    <t>2.AMF</t>
  </si>
  <si>
    <t>1.AOM</t>
  </si>
  <si>
    <t xml:space="preserve">2. PWO 
</t>
  </si>
  <si>
    <t>toegevoegd aan WU</t>
  </si>
  <si>
    <t>VOORAFNAME bevallingsverlof</t>
  </si>
  <si>
    <t>Instellingsnummer</t>
  </si>
  <si>
    <t>TOTAAL</t>
  </si>
  <si>
    <t>Katholieke Hogeschool Vives Noord</t>
  </si>
  <si>
    <t>UC Leuven</t>
  </si>
  <si>
    <t>UC Limburg</t>
  </si>
  <si>
    <t>Thomas More Mechelen-Antwerpen</t>
  </si>
  <si>
    <t>Katholieke Hogeschool Vives Zuid</t>
  </si>
  <si>
    <t>PXL</t>
  </si>
  <si>
    <t>Odisee</t>
  </si>
  <si>
    <t>K.U.Leuven+KUB</t>
  </si>
  <si>
    <t>ALGEMEEN 
TOTAAL 2016</t>
  </si>
  <si>
    <t>Subtotaal
buiten enveloppe 2016</t>
  </si>
  <si>
    <t>TOTAAL ENVELOPPE 
i2016</t>
  </si>
  <si>
    <t>SAMENVATTING MIDDELEN 2016 WERKINGSENVELOPPE HOGER ONDERWIJS
AANVULLENDE BRUSSELMIDDELEN
AANVULLENDE ONDERZOEKSMIDDELEN
PWO MIDDELEN</t>
  </si>
</sst>
</file>

<file path=xl/styles.xml><?xml version="1.0" encoding="utf-8"?>
<styleSheet xmlns="http://schemas.openxmlformats.org/spreadsheetml/2006/main">
  <numFmts count="1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0_ ;[Red]\-#,##0.00\ "/>
    <numFmt numFmtId="173" formatCode="d\-mmm\-yyyy;@"/>
    <numFmt numFmtId="174" formatCode="#,##0.00_ ;\-#,##0.00\ "/>
  </numFmts>
  <fonts count="41">
    <font>
      <sz val="10"/>
      <name val="Arial"/>
      <family val="0"/>
    </font>
    <font>
      <b/>
      <sz val="10"/>
      <color indexed="9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0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0" fillId="31" borderId="7" applyNumberFormat="0" applyFont="0" applyAlignment="0" applyProtection="0"/>
    <xf numFmtId="0" fontId="35" fillId="32" borderId="0" applyNumberFormat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10" fontId="0" fillId="0" borderId="0" xfId="0" applyNumberFormat="1" applyBorder="1" applyAlignment="1">
      <alignment/>
    </xf>
    <xf numFmtId="4" fontId="0" fillId="0" borderId="0" xfId="0" applyNumberFormat="1" applyBorder="1" applyAlignment="1">
      <alignment/>
    </xf>
    <xf numFmtId="4" fontId="2" fillId="0" borderId="0" xfId="0" applyNumberFormat="1" applyFont="1" applyBorder="1" applyAlignment="1">
      <alignment/>
    </xf>
    <xf numFmtId="4" fontId="0" fillId="0" borderId="0" xfId="0" applyNumberFormat="1" applyAlignment="1">
      <alignment/>
    </xf>
    <xf numFmtId="0" fontId="2" fillId="0" borderId="0" xfId="0" applyFont="1" applyBorder="1" applyAlignment="1">
      <alignment/>
    </xf>
    <xf numFmtId="4" fontId="1" fillId="33" borderId="10" xfId="0" applyNumberFormat="1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4" fontId="0" fillId="35" borderId="10" xfId="0" applyNumberFormat="1" applyFont="1" applyFill="1" applyBorder="1" applyAlignment="1">
      <alignment horizontal="left"/>
    </xf>
    <xf numFmtId="4" fontId="0" fillId="35" borderId="0" xfId="0" applyNumberFormat="1" applyFont="1" applyFill="1" applyBorder="1" applyAlignment="1">
      <alignment horizontal="left"/>
    </xf>
    <xf numFmtId="10" fontId="0" fillId="0" borderId="0" xfId="0" applyNumberFormat="1" applyAlignment="1">
      <alignment/>
    </xf>
    <xf numFmtId="0" fontId="0" fillId="0" borderId="0" xfId="0" applyFont="1" applyBorder="1" applyAlignment="1">
      <alignment/>
    </xf>
    <xf numFmtId="4" fontId="0" fillId="35" borderId="10" xfId="0" applyNumberFormat="1" applyFont="1" applyFill="1" applyBorder="1" applyAlignment="1">
      <alignment horizontal="left"/>
    </xf>
    <xf numFmtId="0" fontId="0" fillId="0" borderId="10" xfId="0" applyFill="1" applyBorder="1" applyAlignment="1">
      <alignment/>
    </xf>
    <xf numFmtId="4" fontId="0" fillId="35" borderId="11" xfId="0" applyNumberFormat="1" applyFont="1" applyFill="1" applyBorder="1" applyAlignment="1">
      <alignment horizontal="left"/>
    </xf>
    <xf numFmtId="17" fontId="5" fillId="0" borderId="0" xfId="0" applyNumberFormat="1" applyFont="1" applyBorder="1" applyAlignment="1" quotePrefix="1">
      <alignment wrapText="1"/>
    </xf>
    <xf numFmtId="172" fontId="2" fillId="34" borderId="12" xfId="0" applyNumberFormat="1" applyFont="1" applyFill="1" applyBorder="1" applyAlignment="1">
      <alignment horizontal="center" wrapText="1"/>
    </xf>
    <xf numFmtId="172" fontId="1" fillId="33" borderId="10" xfId="0" applyNumberFormat="1" applyFont="1" applyFill="1" applyBorder="1" applyAlignment="1">
      <alignment horizontal="center" wrapText="1"/>
    </xf>
    <xf numFmtId="0" fontId="0" fillId="35" borderId="10" xfId="0" applyNumberFormat="1" applyFont="1" applyFill="1" applyBorder="1" applyAlignment="1">
      <alignment/>
    </xf>
    <xf numFmtId="0" fontId="0" fillId="36" borderId="10" xfId="0" applyNumberFormat="1" applyFont="1" applyFill="1" applyBorder="1" applyAlignment="1">
      <alignment/>
    </xf>
    <xf numFmtId="0" fontId="6" fillId="36" borderId="10" xfId="0" applyNumberFormat="1" applyFont="1" applyFill="1" applyBorder="1" applyAlignment="1">
      <alignment/>
    </xf>
    <xf numFmtId="171" fontId="0" fillId="35" borderId="10" xfId="46" applyFont="1" applyFill="1" applyBorder="1" applyAlignment="1">
      <alignment/>
    </xf>
    <xf numFmtId="171" fontId="0" fillId="36" borderId="10" xfId="46" applyFont="1" applyFill="1" applyBorder="1" applyAlignment="1">
      <alignment/>
    </xf>
    <xf numFmtId="171" fontId="6" fillId="36" borderId="10" xfId="46" applyFont="1" applyFill="1" applyBorder="1" applyAlignment="1">
      <alignment/>
    </xf>
    <xf numFmtId="4" fontId="0" fillId="35" borderId="10" xfId="0" applyNumberFormat="1" applyFont="1" applyFill="1" applyBorder="1" applyAlignment="1">
      <alignment/>
    </xf>
    <xf numFmtId="4" fontId="0" fillId="36" borderId="10" xfId="0" applyNumberFormat="1" applyFont="1" applyFill="1" applyBorder="1" applyAlignment="1">
      <alignment/>
    </xf>
    <xf numFmtId="174" fontId="0" fillId="35" borderId="10" xfId="46" applyNumberFormat="1" applyFont="1" applyFill="1" applyBorder="1" applyAlignment="1">
      <alignment/>
    </xf>
    <xf numFmtId="174" fontId="0" fillId="36" borderId="10" xfId="46" applyNumberFormat="1" applyFont="1" applyFill="1" applyBorder="1" applyAlignment="1">
      <alignment/>
    </xf>
    <xf numFmtId="4" fontId="6" fillId="36" borderId="10" xfId="0" applyNumberFormat="1" applyFont="1" applyFill="1" applyBorder="1" applyAlignment="1">
      <alignment/>
    </xf>
    <xf numFmtId="17" fontId="5" fillId="0" borderId="13" xfId="0" applyNumberFormat="1" applyFont="1" applyBorder="1" applyAlignment="1" quotePrefix="1">
      <alignment horizontal="left" wrapText="1"/>
    </xf>
    <xf numFmtId="17" fontId="5" fillId="0" borderId="14" xfId="0" applyNumberFormat="1" applyFont="1" applyBorder="1" applyAlignment="1" quotePrefix="1">
      <alignment horizontal="left" wrapText="1"/>
    </xf>
    <xf numFmtId="17" fontId="5" fillId="0" borderId="15" xfId="0" applyNumberFormat="1" applyFont="1" applyBorder="1" applyAlignment="1" quotePrefix="1">
      <alignment horizontal="left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Standaard 2" xfId="56"/>
    <cellStyle name="Titel" xfId="57"/>
    <cellStyle name="Totaal" xfId="58"/>
    <cellStyle name="Uitvoer" xfId="59"/>
    <cellStyle name="Currency" xfId="60"/>
    <cellStyle name="Currency [0]" xfId="61"/>
    <cellStyle name="Verklarende tekst" xfId="62"/>
    <cellStyle name="Waarschuwingsteks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3"/>
  <sheetViews>
    <sheetView tabSelected="1" zoomScale="75" zoomScaleNormal="75" zoomScalePageLayoutView="0" workbookViewId="0" topLeftCell="A1">
      <pane xSplit="2" topLeftCell="C1" activePane="topRight" state="frozen"/>
      <selection pane="topLeft" activeCell="A1" sqref="A1"/>
      <selection pane="topRight" activeCell="H44" sqref="H44"/>
    </sheetView>
  </sheetViews>
  <sheetFormatPr defaultColWidth="9.140625" defaultRowHeight="12.75"/>
  <cols>
    <col min="2" max="2" width="39.57421875" style="0" bestFit="1" customWidth="1"/>
    <col min="3" max="3" width="21.421875" style="0" customWidth="1"/>
    <col min="4" max="4" width="28.28125" style="0" bestFit="1" customWidth="1"/>
    <col min="5" max="5" width="25.8515625" style="0" customWidth="1"/>
    <col min="6" max="6" width="23.7109375" style="0" bestFit="1" customWidth="1"/>
    <col min="7" max="7" width="27.421875" style="0" customWidth="1"/>
    <col min="8" max="8" width="24.57421875" style="0" customWidth="1"/>
    <col min="9" max="9" width="24.57421875" style="0" bestFit="1" customWidth="1"/>
    <col min="10" max="10" width="20.8515625" style="0" bestFit="1" customWidth="1"/>
    <col min="11" max="11" width="19.00390625" style="0" bestFit="1" customWidth="1"/>
    <col min="12" max="12" width="24.28125" style="0" bestFit="1" customWidth="1"/>
    <col min="13" max="13" width="24.57421875" style="0" bestFit="1" customWidth="1"/>
    <col min="14" max="14" width="24.57421875" style="0" customWidth="1"/>
    <col min="15" max="15" width="24.57421875" style="0" bestFit="1" customWidth="1"/>
    <col min="16" max="16" width="18.28125" style="0" bestFit="1" customWidth="1"/>
    <col min="17" max="17" width="21.28125" style="0" bestFit="1" customWidth="1"/>
    <col min="18" max="18" width="17.421875" style="0" bestFit="1" customWidth="1"/>
    <col min="19" max="19" width="20.7109375" style="0" bestFit="1" customWidth="1"/>
    <col min="20" max="20" width="19.421875" style="0" bestFit="1" customWidth="1"/>
  </cols>
  <sheetData>
    <row r="1" spans="1:13" ht="110.25" customHeight="1" thickBot="1">
      <c r="A1" s="31" t="s">
        <v>41</v>
      </c>
      <c r="B1" s="32"/>
      <c r="C1" s="32"/>
      <c r="D1" s="32"/>
      <c r="E1" s="32"/>
      <c r="F1" s="32"/>
      <c r="G1" s="32"/>
      <c r="H1" s="32"/>
      <c r="I1" s="32"/>
      <c r="J1" s="33"/>
      <c r="K1" s="17"/>
      <c r="L1" s="17"/>
      <c r="M1" s="17"/>
    </row>
    <row r="2" spans="2:17" ht="12.75">
      <c r="B2" s="2"/>
      <c r="C2" s="2"/>
      <c r="D2" s="2"/>
      <c r="E2" s="13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9" ht="42" customHeight="1">
      <c r="A3" s="18" t="s">
        <v>28</v>
      </c>
      <c r="B3" s="19" t="s">
        <v>0</v>
      </c>
      <c r="C3" s="9" t="s">
        <v>12</v>
      </c>
      <c r="D3" s="8" t="s">
        <v>23</v>
      </c>
      <c r="E3" s="9" t="s">
        <v>10</v>
      </c>
      <c r="F3" s="8" t="s">
        <v>20</v>
      </c>
      <c r="G3" s="9" t="s">
        <v>16</v>
      </c>
      <c r="H3" s="8" t="s">
        <v>17</v>
      </c>
      <c r="I3" s="9" t="s">
        <v>18</v>
      </c>
    </row>
    <row r="4" spans="1:9" ht="12.75">
      <c r="A4" s="20">
        <v>116194</v>
      </c>
      <c r="B4" s="20" t="s">
        <v>1</v>
      </c>
      <c r="C4" s="26">
        <v>55175015.33100309</v>
      </c>
      <c r="D4" s="20" t="s">
        <v>26</v>
      </c>
      <c r="E4" s="26">
        <v>0</v>
      </c>
      <c r="F4" s="20"/>
      <c r="G4" s="20"/>
      <c r="H4" s="20" t="s">
        <v>21</v>
      </c>
      <c r="I4" s="20" t="s">
        <v>21</v>
      </c>
    </row>
    <row r="5" spans="1:9" ht="12.75">
      <c r="A5" s="21">
        <v>103606</v>
      </c>
      <c r="B5" s="21" t="s">
        <v>2</v>
      </c>
      <c r="C5" s="27">
        <v>29242311.841653697</v>
      </c>
      <c r="D5" s="21" t="s">
        <v>26</v>
      </c>
      <c r="E5" s="27">
        <v>131821.06343495092</v>
      </c>
      <c r="F5" s="21"/>
      <c r="G5" s="21"/>
      <c r="H5" s="21" t="s">
        <v>21</v>
      </c>
      <c r="I5" s="21" t="s">
        <v>21</v>
      </c>
    </row>
    <row r="6" spans="1:9" ht="12.75">
      <c r="A6" s="20">
        <v>129941</v>
      </c>
      <c r="B6" s="20" t="s">
        <v>14</v>
      </c>
      <c r="C6" s="26">
        <v>48272248.670130946</v>
      </c>
      <c r="D6" s="20" t="s">
        <v>26</v>
      </c>
      <c r="E6" s="26">
        <v>506493.6833322779</v>
      </c>
      <c r="F6" s="20"/>
      <c r="G6" s="20"/>
      <c r="H6" s="20" t="s">
        <v>21</v>
      </c>
      <c r="I6" s="20" t="s">
        <v>21</v>
      </c>
    </row>
    <row r="7" spans="1:9" ht="12.75">
      <c r="A7" s="21">
        <v>103663</v>
      </c>
      <c r="B7" s="21" t="s">
        <v>3</v>
      </c>
      <c r="C7" s="27">
        <v>67560372.26991418</v>
      </c>
      <c r="D7" s="21" t="s">
        <v>26</v>
      </c>
      <c r="E7" s="27">
        <v>260103.30637500386</v>
      </c>
      <c r="F7" s="21"/>
      <c r="G7" s="21"/>
      <c r="H7" s="21" t="s">
        <v>21</v>
      </c>
      <c r="I7" s="21" t="s">
        <v>21</v>
      </c>
    </row>
    <row r="8" spans="1:9" ht="12.75">
      <c r="A8" s="20">
        <v>103622</v>
      </c>
      <c r="B8" s="20" t="s">
        <v>15</v>
      </c>
      <c r="C8" s="26">
        <v>25989798.797417093</v>
      </c>
      <c r="D8" s="20" t="s">
        <v>26</v>
      </c>
      <c r="E8" s="26">
        <v>435864.7242882718</v>
      </c>
      <c r="F8" s="20"/>
      <c r="G8" s="20"/>
      <c r="H8" s="20" t="s">
        <v>21</v>
      </c>
      <c r="I8" s="20" t="s">
        <v>21</v>
      </c>
    </row>
    <row r="9" spans="1:9" ht="12.75">
      <c r="A9" s="21">
        <v>103754</v>
      </c>
      <c r="B9" s="21" t="s">
        <v>4</v>
      </c>
      <c r="C9" s="27">
        <v>24929794.445510358</v>
      </c>
      <c r="D9" s="21" t="s">
        <v>26</v>
      </c>
      <c r="E9" s="27">
        <v>0</v>
      </c>
      <c r="F9" s="21"/>
      <c r="G9" s="21"/>
      <c r="H9" s="21" t="s">
        <v>21</v>
      </c>
      <c r="I9" s="21" t="s">
        <v>21</v>
      </c>
    </row>
    <row r="10" spans="1:9" ht="12.75">
      <c r="A10" s="20">
        <v>103572</v>
      </c>
      <c r="B10" s="20" t="s">
        <v>5</v>
      </c>
      <c r="C10" s="26">
        <v>53027160.36608304</v>
      </c>
      <c r="D10" s="20" t="s">
        <v>26</v>
      </c>
      <c r="E10" s="26">
        <v>0</v>
      </c>
      <c r="F10" s="20"/>
      <c r="G10" s="20"/>
      <c r="H10" s="20" t="s">
        <v>21</v>
      </c>
      <c r="I10" s="20" t="s">
        <v>21</v>
      </c>
    </row>
    <row r="11" spans="1:9" ht="12.75">
      <c r="A11" s="21">
        <v>103762</v>
      </c>
      <c r="B11" s="21" t="s">
        <v>30</v>
      </c>
      <c r="C11" s="27">
        <v>18403956.472682297</v>
      </c>
      <c r="D11" s="21" t="s">
        <v>26</v>
      </c>
      <c r="E11" s="27">
        <v>0</v>
      </c>
      <c r="F11" s="21"/>
      <c r="G11" s="21"/>
      <c r="H11" s="21" t="s">
        <v>21</v>
      </c>
      <c r="I11" s="21" t="s">
        <v>21</v>
      </c>
    </row>
    <row r="12" spans="1:9" ht="12.75">
      <c r="A12" s="20">
        <v>103581</v>
      </c>
      <c r="B12" s="20" t="s">
        <v>13</v>
      </c>
      <c r="C12" s="26">
        <v>34587641.30614872</v>
      </c>
      <c r="D12" s="20" t="s">
        <v>26</v>
      </c>
      <c r="E12" s="26">
        <v>0</v>
      </c>
      <c r="F12" s="20"/>
      <c r="G12" s="20"/>
      <c r="H12" s="20" t="s">
        <v>21</v>
      </c>
      <c r="I12" s="20" t="s">
        <v>21</v>
      </c>
    </row>
    <row r="13" spans="1:9" ht="12.75">
      <c r="A13" s="21">
        <v>103648</v>
      </c>
      <c r="B13" s="21" t="s">
        <v>31</v>
      </c>
      <c r="C13" s="27">
        <v>41993360.07724451</v>
      </c>
      <c r="D13" s="21" t="s">
        <v>26</v>
      </c>
      <c r="E13" s="27">
        <v>0</v>
      </c>
      <c r="F13" s="21"/>
      <c r="G13" s="21"/>
      <c r="H13" s="21" t="s">
        <v>21</v>
      </c>
      <c r="I13" s="21" t="s">
        <v>21</v>
      </c>
    </row>
    <row r="14" spans="1:9" ht="12.75">
      <c r="A14" s="20">
        <v>103739</v>
      </c>
      <c r="B14" s="20" t="s">
        <v>32</v>
      </c>
      <c r="C14" s="26">
        <v>30942450.414554145</v>
      </c>
      <c r="D14" s="20" t="s">
        <v>26</v>
      </c>
      <c r="E14" s="26">
        <v>0</v>
      </c>
      <c r="F14" s="20"/>
      <c r="G14" s="20"/>
      <c r="H14" s="20" t="s">
        <v>21</v>
      </c>
      <c r="I14" s="20" t="s">
        <v>21</v>
      </c>
    </row>
    <row r="15" spans="1:9" ht="12.75">
      <c r="A15" s="21">
        <v>103598</v>
      </c>
      <c r="B15" s="21" t="s">
        <v>33</v>
      </c>
      <c r="C15" s="27">
        <v>33536644.06078241</v>
      </c>
      <c r="D15" s="21" t="s">
        <v>26</v>
      </c>
      <c r="E15" s="27">
        <v>0</v>
      </c>
      <c r="F15" s="21"/>
      <c r="G15" s="21"/>
      <c r="H15" s="21" t="s">
        <v>21</v>
      </c>
      <c r="I15" s="21" t="s">
        <v>21</v>
      </c>
    </row>
    <row r="16" spans="1:9" ht="12.75">
      <c r="A16" s="20">
        <v>103771</v>
      </c>
      <c r="B16" s="20" t="s">
        <v>34</v>
      </c>
      <c r="C16" s="26">
        <v>42184122.29279147</v>
      </c>
      <c r="D16" s="20" t="s">
        <v>26</v>
      </c>
      <c r="E16" s="26">
        <v>0</v>
      </c>
      <c r="F16" s="20"/>
      <c r="G16" s="20"/>
      <c r="H16" s="20" t="s">
        <v>21</v>
      </c>
      <c r="I16" s="20" t="s">
        <v>21</v>
      </c>
    </row>
    <row r="17" spans="1:9" ht="12.75">
      <c r="A17" s="20">
        <v>129924</v>
      </c>
      <c r="B17" s="20" t="s">
        <v>35</v>
      </c>
      <c r="C17" s="26">
        <v>36322834.738286726</v>
      </c>
      <c r="D17" s="20" t="s">
        <v>26</v>
      </c>
      <c r="E17" s="26">
        <v>187852.3879375028</v>
      </c>
      <c r="F17" s="20"/>
      <c r="G17" s="20"/>
      <c r="H17" s="20" t="s">
        <v>21</v>
      </c>
      <c r="I17" s="20" t="s">
        <v>21</v>
      </c>
    </row>
    <row r="18" spans="1:9" ht="12.75">
      <c r="A18" s="21">
        <v>103804</v>
      </c>
      <c r="B18" s="21" t="s">
        <v>36</v>
      </c>
      <c r="C18" s="27">
        <v>49425607.09918568</v>
      </c>
      <c r="D18" s="21" t="s">
        <v>26</v>
      </c>
      <c r="E18" s="27">
        <v>0</v>
      </c>
      <c r="F18" s="21"/>
      <c r="G18" s="21"/>
      <c r="H18" s="21" t="s">
        <v>21</v>
      </c>
      <c r="I18" s="21" t="s">
        <v>21</v>
      </c>
    </row>
    <row r="19" spans="1:11" ht="12.75">
      <c r="A19" s="20">
        <v>110131</v>
      </c>
      <c r="B19" s="20" t="s">
        <v>37</v>
      </c>
      <c r="C19" s="26">
        <v>326275253.4813382</v>
      </c>
      <c r="D19" s="20" t="s">
        <v>26</v>
      </c>
      <c r="E19" s="26">
        <v>2019530.1074020336</v>
      </c>
      <c r="F19" s="23">
        <v>18319679.95</v>
      </c>
      <c r="G19" s="20"/>
      <c r="H19" s="20" t="s">
        <v>21</v>
      </c>
      <c r="I19" s="20" t="s">
        <v>21</v>
      </c>
      <c r="K19" s="6"/>
    </row>
    <row r="20" spans="1:11" ht="12.75">
      <c r="A20" s="21">
        <v>110114</v>
      </c>
      <c r="B20" s="21" t="s">
        <v>6</v>
      </c>
      <c r="C20" s="27">
        <v>265591125.5844267</v>
      </c>
      <c r="D20" s="21" t="s">
        <v>26</v>
      </c>
      <c r="E20" s="27">
        <v>1634347.3267257395</v>
      </c>
      <c r="F20" s="24"/>
      <c r="G20" s="21"/>
      <c r="H20" s="21" t="s">
        <v>21</v>
      </c>
      <c r="I20" s="21" t="s">
        <v>21</v>
      </c>
      <c r="K20" s="12"/>
    </row>
    <row r="21" spans="1:11" ht="12.75">
      <c r="A21" s="20">
        <v>115791</v>
      </c>
      <c r="B21" s="20" t="s">
        <v>7</v>
      </c>
      <c r="C21" s="26">
        <v>121898538.59369323</v>
      </c>
      <c r="D21" s="20" t="s">
        <v>26</v>
      </c>
      <c r="E21" s="26">
        <v>847383.1476390086</v>
      </c>
      <c r="F21" s="23">
        <v>1029607.33</v>
      </c>
      <c r="G21" s="20"/>
      <c r="H21" s="20" t="s">
        <v>21</v>
      </c>
      <c r="I21" s="20" t="s">
        <v>21</v>
      </c>
      <c r="K21" s="12"/>
    </row>
    <row r="22" spans="1:11" ht="12.75">
      <c r="A22" s="21">
        <v>110148</v>
      </c>
      <c r="B22" s="21" t="s">
        <v>8</v>
      </c>
      <c r="C22" s="27">
        <v>89845049.00076753</v>
      </c>
      <c r="D22" s="21" t="s">
        <v>26</v>
      </c>
      <c r="E22" s="27">
        <v>454991.82440388674</v>
      </c>
      <c r="F22" s="24">
        <v>6057689.72</v>
      </c>
      <c r="G22" s="21"/>
      <c r="H22" s="21" t="s">
        <v>21</v>
      </c>
      <c r="I22" s="21" t="s">
        <v>21</v>
      </c>
      <c r="K22" s="12"/>
    </row>
    <row r="23" spans="1:11" ht="12.75">
      <c r="A23" s="20">
        <v>110189</v>
      </c>
      <c r="B23" s="20" t="s">
        <v>9</v>
      </c>
      <c r="C23" s="26">
        <v>45037946.82559343</v>
      </c>
      <c r="D23" s="20" t="s">
        <v>26</v>
      </c>
      <c r="E23" s="26">
        <v>66299.62169237374</v>
      </c>
      <c r="F23" s="23">
        <v>231023</v>
      </c>
      <c r="G23" s="20"/>
      <c r="H23" s="20" t="s">
        <v>21</v>
      </c>
      <c r="I23" s="20" t="s">
        <v>21</v>
      </c>
      <c r="K23" s="12"/>
    </row>
    <row r="24" spans="1:11" ht="15">
      <c r="A24" s="22"/>
      <c r="B24" s="22" t="s">
        <v>29</v>
      </c>
      <c r="C24" s="30">
        <f>SUM(C4:C23)</f>
        <v>1440241231.6692073</v>
      </c>
      <c r="D24" s="25">
        <f aca="true" t="shared" si="0" ref="D24:I24">SUM(D4:D23)</f>
        <v>0</v>
      </c>
      <c r="E24" s="25">
        <f>SUM(E4:E23)</f>
        <v>6544687.193231048</v>
      </c>
      <c r="F24" s="25">
        <f t="shared" si="0"/>
        <v>25637999.999999996</v>
      </c>
      <c r="G24" s="25"/>
      <c r="H24" s="25">
        <f t="shared" si="0"/>
        <v>0</v>
      </c>
      <c r="I24" s="25">
        <f t="shared" si="0"/>
        <v>0</v>
      </c>
      <c r="K24" s="12"/>
    </row>
    <row r="25" spans="1:9" s="1" customFormat="1" ht="12.75">
      <c r="A25" s="15"/>
      <c r="B25" s="14" t="s">
        <v>27</v>
      </c>
      <c r="C25" s="16">
        <v>935538.73</v>
      </c>
      <c r="D25" s="10"/>
      <c r="E25" s="20"/>
      <c r="F25" s="10"/>
      <c r="G25" s="16"/>
      <c r="H25" s="15"/>
      <c r="I25" s="15"/>
    </row>
    <row r="26" spans="2:8" ht="19.5" customHeight="1">
      <c r="B26" s="2"/>
      <c r="C26" s="2"/>
      <c r="D26" s="2"/>
      <c r="E26" s="2"/>
      <c r="F26" s="2"/>
      <c r="G26" s="2"/>
      <c r="H26" s="2"/>
    </row>
    <row r="27" spans="2:18" ht="12.75">
      <c r="B27" s="2"/>
      <c r="C27" s="13"/>
      <c r="D27" s="13"/>
      <c r="E27" s="2"/>
      <c r="F27" s="2"/>
      <c r="G27" s="2"/>
      <c r="H27" s="2"/>
      <c r="I27" s="2"/>
      <c r="J27" s="2"/>
      <c r="K27" s="2"/>
      <c r="L27" s="2"/>
      <c r="M27" s="5"/>
      <c r="N27" s="5"/>
      <c r="O27" s="4"/>
      <c r="P27" s="2"/>
      <c r="Q27" s="2"/>
      <c r="R27" s="2"/>
    </row>
    <row r="28" spans="1:10" ht="38.25">
      <c r="A28" s="18" t="s">
        <v>28</v>
      </c>
      <c r="B28" s="19" t="s">
        <v>0</v>
      </c>
      <c r="C28" s="9" t="s">
        <v>19</v>
      </c>
      <c r="D28" s="8" t="s">
        <v>22</v>
      </c>
      <c r="E28" s="9" t="s">
        <v>40</v>
      </c>
      <c r="F28" s="8" t="s">
        <v>24</v>
      </c>
      <c r="G28" s="9" t="s">
        <v>25</v>
      </c>
      <c r="H28" s="8" t="s">
        <v>11</v>
      </c>
      <c r="I28" s="9" t="s">
        <v>39</v>
      </c>
      <c r="J28" s="8" t="s">
        <v>38</v>
      </c>
    </row>
    <row r="29" spans="1:13" ht="12.75">
      <c r="A29" s="20">
        <v>116194</v>
      </c>
      <c r="B29" s="20" t="s">
        <v>1</v>
      </c>
      <c r="C29" s="20"/>
      <c r="D29" s="23">
        <v>132425.75</v>
      </c>
      <c r="E29" s="28">
        <f aca="true" t="shared" si="1" ref="E29:E48">+C4+E4+D29+C29</f>
        <v>55307441.08100309</v>
      </c>
      <c r="F29" s="28"/>
      <c r="G29" s="28">
        <v>1792141.5803046806</v>
      </c>
      <c r="H29" s="28"/>
      <c r="I29" s="26">
        <f>+SUM(F29:H29)</f>
        <v>1792141.5803046806</v>
      </c>
      <c r="J29" s="26">
        <f>+E29+I29</f>
        <v>57099582.661307774</v>
      </c>
      <c r="K29" s="3"/>
      <c r="L29" s="3"/>
      <c r="M29" s="2"/>
    </row>
    <row r="30" spans="1:13" ht="12.75">
      <c r="A30" s="21">
        <v>103606</v>
      </c>
      <c r="B30" s="21" t="s">
        <v>2</v>
      </c>
      <c r="C30" s="21"/>
      <c r="D30" s="24">
        <v>12884.04</v>
      </c>
      <c r="E30" s="29">
        <f t="shared" si="1"/>
        <v>29387016.945088647</v>
      </c>
      <c r="F30" s="29">
        <v>1764473.9193314125</v>
      </c>
      <c r="G30" s="29">
        <v>575871.4625023266</v>
      </c>
      <c r="H30" s="29">
        <v>1665456.7200627967</v>
      </c>
      <c r="I30" s="27">
        <f aca="true" t="shared" si="2" ref="I30:I48">+SUM(F30:H30)</f>
        <v>4005802.1018965356</v>
      </c>
      <c r="J30" s="27">
        <f aca="true" t="shared" si="3" ref="J30:J48">+E30+I30</f>
        <v>33392819.046985183</v>
      </c>
      <c r="K30" s="3"/>
      <c r="L30" s="3"/>
      <c r="M30" s="2"/>
    </row>
    <row r="31" spans="1:13" ht="12.75">
      <c r="A31" s="20">
        <v>129941</v>
      </c>
      <c r="B31" s="20" t="s">
        <v>14</v>
      </c>
      <c r="C31" s="20"/>
      <c r="D31" s="23">
        <v>39022.68</v>
      </c>
      <c r="E31" s="28">
        <f t="shared" si="1"/>
        <v>48817765.033463225</v>
      </c>
      <c r="F31" s="28">
        <v>1874556.5886424633</v>
      </c>
      <c r="G31" s="28">
        <v>1207828.2920519186</v>
      </c>
      <c r="H31" s="28"/>
      <c r="I31" s="26">
        <f t="shared" si="2"/>
        <v>3082384.880694382</v>
      </c>
      <c r="J31" s="26">
        <f t="shared" si="3"/>
        <v>51900149.91415761</v>
      </c>
      <c r="K31" s="3"/>
      <c r="L31" s="3"/>
      <c r="M31" s="2"/>
    </row>
    <row r="32" spans="1:13" ht="12.75">
      <c r="A32" s="21">
        <v>103663</v>
      </c>
      <c r="B32" s="21" t="s">
        <v>3</v>
      </c>
      <c r="C32" s="21"/>
      <c r="D32" s="24">
        <v>95176.63</v>
      </c>
      <c r="E32" s="29">
        <f t="shared" si="1"/>
        <v>67915652.20628917</v>
      </c>
      <c r="F32" s="29">
        <v>2441186.607968204</v>
      </c>
      <c r="G32" s="29">
        <v>1864025.3425488404</v>
      </c>
      <c r="H32" s="29"/>
      <c r="I32" s="27">
        <f t="shared" si="2"/>
        <v>4305211.950517044</v>
      </c>
      <c r="J32" s="27">
        <f t="shared" si="3"/>
        <v>72220864.15680622</v>
      </c>
      <c r="K32" s="3"/>
      <c r="L32" s="3"/>
      <c r="M32" s="2"/>
    </row>
    <row r="33" spans="1:13" ht="12.75">
      <c r="A33" s="20">
        <v>103622</v>
      </c>
      <c r="B33" s="20" t="s">
        <v>15</v>
      </c>
      <c r="C33" s="20"/>
      <c r="D33" s="23">
        <v>6055.88</v>
      </c>
      <c r="E33" s="28">
        <f t="shared" si="1"/>
        <v>26431719.401705366</v>
      </c>
      <c r="F33" s="28">
        <v>3835789.894130541</v>
      </c>
      <c r="G33" s="28">
        <v>154403.32630689407</v>
      </c>
      <c r="H33" s="28">
        <v>420152.8601440254</v>
      </c>
      <c r="I33" s="26">
        <f>+SUM(F33:H33)</f>
        <v>4410346.08058146</v>
      </c>
      <c r="J33" s="26">
        <f t="shared" si="3"/>
        <v>30842065.482286826</v>
      </c>
      <c r="K33" s="2"/>
      <c r="L33" s="2"/>
      <c r="M33" s="2"/>
    </row>
    <row r="34" spans="1:13" ht="12.75">
      <c r="A34" s="21">
        <v>103754</v>
      </c>
      <c r="B34" s="21" t="s">
        <v>4</v>
      </c>
      <c r="C34" s="21"/>
      <c r="D34" s="24">
        <v>82594.03</v>
      </c>
      <c r="E34" s="29">
        <f t="shared" si="1"/>
        <v>25012388.47551036</v>
      </c>
      <c r="F34" s="29"/>
      <c r="G34" s="29">
        <v>821422.8327412119</v>
      </c>
      <c r="H34" s="29"/>
      <c r="I34" s="27">
        <f t="shared" si="2"/>
        <v>821422.8327412119</v>
      </c>
      <c r="J34" s="27">
        <f t="shared" si="3"/>
        <v>25833811.30825157</v>
      </c>
      <c r="L34" s="2"/>
      <c r="M34" s="2"/>
    </row>
    <row r="35" spans="1:13" ht="12.75">
      <c r="A35" s="20">
        <v>103572</v>
      </c>
      <c r="B35" s="20" t="s">
        <v>5</v>
      </c>
      <c r="C35" s="20"/>
      <c r="D35" s="23">
        <v>77249.65</v>
      </c>
      <c r="E35" s="28">
        <f t="shared" si="1"/>
        <v>53104410.01608304</v>
      </c>
      <c r="F35" s="28">
        <v>885478.9631457499</v>
      </c>
      <c r="G35" s="28">
        <v>1613667.780587294</v>
      </c>
      <c r="H35" s="28"/>
      <c r="I35" s="26">
        <f t="shared" si="2"/>
        <v>2499146.743733044</v>
      </c>
      <c r="J35" s="26">
        <f t="shared" si="3"/>
        <v>55603556.75981608</v>
      </c>
      <c r="L35" s="2"/>
      <c r="M35" s="2"/>
    </row>
    <row r="36" spans="1:13" ht="12.75">
      <c r="A36" s="21">
        <v>103762</v>
      </c>
      <c r="B36" s="21" t="s">
        <v>30</v>
      </c>
      <c r="C36" s="21"/>
      <c r="D36" s="24">
        <v>51861.26</v>
      </c>
      <c r="E36" s="29">
        <f t="shared" si="1"/>
        <v>18455817.7326823</v>
      </c>
      <c r="F36" s="29"/>
      <c r="G36" s="29">
        <v>570557.7882385353</v>
      </c>
      <c r="H36" s="29"/>
      <c r="I36" s="27">
        <f t="shared" si="2"/>
        <v>570557.7882385353</v>
      </c>
      <c r="J36" s="27">
        <f t="shared" si="3"/>
        <v>19026375.520920835</v>
      </c>
      <c r="L36" s="2"/>
      <c r="M36" s="2"/>
    </row>
    <row r="37" spans="1:10" ht="12.75">
      <c r="A37" s="20">
        <v>103581</v>
      </c>
      <c r="B37" s="20" t="s">
        <v>13</v>
      </c>
      <c r="C37" s="20"/>
      <c r="D37" s="23">
        <v>24114.4</v>
      </c>
      <c r="E37" s="28">
        <f t="shared" si="1"/>
        <v>34611755.70614872</v>
      </c>
      <c r="F37" s="28"/>
      <c r="G37" s="28">
        <v>1080343.9131378734</v>
      </c>
      <c r="H37" s="28"/>
      <c r="I37" s="26">
        <f t="shared" si="2"/>
        <v>1080343.9131378734</v>
      </c>
      <c r="J37" s="26">
        <f t="shared" si="3"/>
        <v>35692099.6192866</v>
      </c>
    </row>
    <row r="38" spans="1:10" ht="12.75">
      <c r="A38" s="21">
        <v>103648</v>
      </c>
      <c r="B38" s="21" t="s">
        <v>31</v>
      </c>
      <c r="C38" s="21"/>
      <c r="D38" s="24">
        <v>61524.5</v>
      </c>
      <c r="E38" s="29">
        <f t="shared" si="1"/>
        <v>42054884.57724451</v>
      </c>
      <c r="F38" s="29"/>
      <c r="G38" s="29">
        <v>1328148.6679840765</v>
      </c>
      <c r="H38" s="29"/>
      <c r="I38" s="27">
        <f t="shared" si="2"/>
        <v>1328148.6679840765</v>
      </c>
      <c r="J38" s="27">
        <f t="shared" si="3"/>
        <v>43383033.24522859</v>
      </c>
    </row>
    <row r="39" spans="1:10" ht="12.75">
      <c r="A39" s="20">
        <v>103739</v>
      </c>
      <c r="B39" s="20" t="s">
        <v>32</v>
      </c>
      <c r="C39" s="20"/>
      <c r="D39" s="23">
        <v>52960.16</v>
      </c>
      <c r="E39" s="28">
        <f t="shared" si="1"/>
        <v>30995410.574554145</v>
      </c>
      <c r="F39" s="28">
        <v>0</v>
      </c>
      <c r="G39" s="28">
        <v>918033.9089376443</v>
      </c>
      <c r="H39" s="28"/>
      <c r="I39" s="26">
        <f t="shared" si="2"/>
        <v>918033.9089376443</v>
      </c>
      <c r="J39" s="26">
        <f t="shared" si="3"/>
        <v>31913444.48349179</v>
      </c>
    </row>
    <row r="40" spans="1:10" ht="12.75">
      <c r="A40" s="21">
        <v>103598</v>
      </c>
      <c r="B40" s="21" t="s">
        <v>33</v>
      </c>
      <c r="C40" s="21"/>
      <c r="D40" s="24">
        <v>161327.67</v>
      </c>
      <c r="E40" s="29">
        <f t="shared" si="1"/>
        <v>33697971.73078241</v>
      </c>
      <c r="F40" s="29"/>
      <c r="G40" s="29">
        <v>1085012.7450793558</v>
      </c>
      <c r="H40" s="29"/>
      <c r="I40" s="27">
        <f t="shared" si="2"/>
        <v>1085012.7450793558</v>
      </c>
      <c r="J40" s="27">
        <f t="shared" si="3"/>
        <v>34782984.475861765</v>
      </c>
    </row>
    <row r="41" spans="1:10" ht="12.75">
      <c r="A41" s="20">
        <v>103771</v>
      </c>
      <c r="B41" s="20" t="s">
        <v>34</v>
      </c>
      <c r="C41" s="20"/>
      <c r="D41" s="23">
        <v>13259.92</v>
      </c>
      <c r="E41" s="28">
        <f t="shared" si="1"/>
        <v>42197382.21279147</v>
      </c>
      <c r="F41" s="28"/>
      <c r="G41" s="28">
        <v>1320100.3788743576</v>
      </c>
      <c r="H41" s="28"/>
      <c r="I41" s="26">
        <f t="shared" si="2"/>
        <v>1320100.3788743576</v>
      </c>
      <c r="J41" s="26">
        <f t="shared" si="3"/>
        <v>43517482.59166583</v>
      </c>
    </row>
    <row r="42" spans="1:10" ht="12.75">
      <c r="A42" s="20">
        <v>129924</v>
      </c>
      <c r="B42" s="20" t="s">
        <v>35</v>
      </c>
      <c r="C42" s="20"/>
      <c r="D42" s="23">
        <v>23503.28</v>
      </c>
      <c r="E42" s="28">
        <f t="shared" si="1"/>
        <v>36534190.40622423</v>
      </c>
      <c r="F42" s="28">
        <v>754317.3680756224</v>
      </c>
      <c r="G42" s="28">
        <v>994729.8620142014</v>
      </c>
      <c r="H42" s="28"/>
      <c r="I42" s="26">
        <f t="shared" si="2"/>
        <v>1749047.2300898237</v>
      </c>
      <c r="J42" s="26">
        <f t="shared" si="3"/>
        <v>38283237.63631405</v>
      </c>
    </row>
    <row r="43" spans="1:10" ht="12.75">
      <c r="A43" s="21">
        <v>103804</v>
      </c>
      <c r="B43" s="21" t="s">
        <v>36</v>
      </c>
      <c r="C43" s="21"/>
      <c r="D43" s="24">
        <v>88751.9</v>
      </c>
      <c r="E43" s="29">
        <f t="shared" si="1"/>
        <v>49514358.99918568</v>
      </c>
      <c r="F43" s="29"/>
      <c r="G43" s="29">
        <v>1555532.5896335144</v>
      </c>
      <c r="H43" s="29">
        <v>1613858.263626144</v>
      </c>
      <c r="I43" s="27">
        <f t="shared" si="2"/>
        <v>3169390.8532596584</v>
      </c>
      <c r="J43" s="27">
        <f t="shared" si="3"/>
        <v>52683749.85244534</v>
      </c>
    </row>
    <row r="44" spans="1:10" ht="12.75">
      <c r="A44" s="20">
        <v>110131</v>
      </c>
      <c r="B44" s="20" t="s">
        <v>37</v>
      </c>
      <c r="C44" s="23">
        <v>160000</v>
      </c>
      <c r="D44" s="23">
        <v>0</v>
      </c>
      <c r="E44" s="28">
        <f t="shared" si="1"/>
        <v>328454783.5887402</v>
      </c>
      <c r="F44" s="28">
        <v>21945883.17140468</v>
      </c>
      <c r="G44" s="28"/>
      <c r="H44" s="28">
        <v>1271953.9391679235</v>
      </c>
      <c r="I44" s="26">
        <f t="shared" si="2"/>
        <v>23217837.110572603</v>
      </c>
      <c r="J44" s="26">
        <f t="shared" si="3"/>
        <v>351672620.6993128</v>
      </c>
    </row>
    <row r="45" spans="1:10" ht="12.75">
      <c r="A45" s="21">
        <v>110114</v>
      </c>
      <c r="B45" s="21" t="s">
        <v>6</v>
      </c>
      <c r="C45" s="24">
        <v>160000</v>
      </c>
      <c r="D45" s="24">
        <v>0</v>
      </c>
      <c r="E45" s="29">
        <f t="shared" si="1"/>
        <v>267385472.91115245</v>
      </c>
      <c r="F45" s="29">
        <v>10867491.119087422</v>
      </c>
      <c r="G45" s="29"/>
      <c r="H45" s="29"/>
      <c r="I45" s="27">
        <f>+SUM(F45:H45)</f>
        <v>10867491.119087422</v>
      </c>
      <c r="J45" s="27">
        <f t="shared" si="3"/>
        <v>278252964.0302399</v>
      </c>
    </row>
    <row r="46" spans="1:10" ht="12.75">
      <c r="A46" s="20">
        <v>115791</v>
      </c>
      <c r="B46" s="20" t="s">
        <v>7</v>
      </c>
      <c r="C46" s="23">
        <v>160000</v>
      </c>
      <c r="D46" s="23">
        <v>1961.7</v>
      </c>
      <c r="E46" s="28">
        <f t="shared" si="1"/>
        <v>122907883.44133224</v>
      </c>
      <c r="F46" s="28">
        <v>6881535.484240088</v>
      </c>
      <c r="G46" s="28"/>
      <c r="H46" s="28"/>
      <c r="I46" s="26">
        <f t="shared" si="2"/>
        <v>6881535.484240088</v>
      </c>
      <c r="J46" s="26">
        <f t="shared" si="3"/>
        <v>129789418.92557232</v>
      </c>
    </row>
    <row r="47" spans="1:10" ht="12.75">
      <c r="A47" s="21">
        <v>110148</v>
      </c>
      <c r="B47" s="21" t="s">
        <v>8</v>
      </c>
      <c r="C47" s="24">
        <v>160000</v>
      </c>
      <c r="D47" s="24">
        <v>0</v>
      </c>
      <c r="E47" s="29">
        <f t="shared" si="1"/>
        <v>90460040.82517141</v>
      </c>
      <c r="F47" s="29">
        <v>1223396.6449899138</v>
      </c>
      <c r="G47" s="29"/>
      <c r="H47" s="29">
        <v>3348641.2772317375</v>
      </c>
      <c r="I47" s="27">
        <f t="shared" si="2"/>
        <v>4572037.922221651</v>
      </c>
      <c r="J47" s="27">
        <f t="shared" si="3"/>
        <v>95032078.74739306</v>
      </c>
    </row>
    <row r="48" spans="1:10" ht="12.75">
      <c r="A48" s="20">
        <v>110189</v>
      </c>
      <c r="B48" s="20" t="s">
        <v>9</v>
      </c>
      <c r="C48" s="23">
        <v>160000</v>
      </c>
      <c r="D48" s="23">
        <v>10865.28</v>
      </c>
      <c r="E48" s="28">
        <f t="shared" si="1"/>
        <v>45275111.7272858</v>
      </c>
      <c r="F48" s="28">
        <v>2622253.334701955</v>
      </c>
      <c r="G48" s="28"/>
      <c r="H48" s="28"/>
      <c r="I48" s="26">
        <f t="shared" si="2"/>
        <v>2622253.334701955</v>
      </c>
      <c r="J48" s="26">
        <f t="shared" si="3"/>
        <v>47897365.06198776</v>
      </c>
    </row>
    <row r="49" spans="1:10" ht="15">
      <c r="A49" s="22"/>
      <c r="B49" s="22" t="s">
        <v>29</v>
      </c>
      <c r="C49" s="25">
        <f aca="true" t="shared" si="4" ref="C49:J49">SUM(C29:C48)</f>
        <v>800000</v>
      </c>
      <c r="D49" s="25">
        <f t="shared" si="4"/>
        <v>935538.7300000002</v>
      </c>
      <c r="E49" s="25">
        <f t="shared" si="4"/>
        <v>1448521457.5924387</v>
      </c>
      <c r="F49" s="25">
        <f t="shared" si="4"/>
        <v>55096363.09571805</v>
      </c>
      <c r="G49" s="25">
        <f t="shared" si="4"/>
        <v>16881820.470942724</v>
      </c>
      <c r="H49" s="25">
        <f t="shared" si="4"/>
        <v>8320063.060232626</v>
      </c>
      <c r="I49" s="25">
        <f t="shared" si="4"/>
        <v>80298246.6268934</v>
      </c>
      <c r="J49" s="25">
        <f t="shared" si="4"/>
        <v>1528819704.2193317</v>
      </c>
    </row>
    <row r="50" ht="21.75" customHeight="1">
      <c r="H50" s="11"/>
    </row>
    <row r="51" spans="5:9" ht="12.75">
      <c r="E51" s="12"/>
      <c r="H51" s="7"/>
      <c r="I51" s="7"/>
    </row>
    <row r="52" spans="9:10" ht="12.75">
      <c r="I52" s="6"/>
      <c r="J52" s="6"/>
    </row>
    <row r="53" ht="12.75">
      <c r="I53" s="6"/>
    </row>
    <row r="54" spans="3:10" ht="12.75">
      <c r="C54" s="12"/>
      <c r="D54" s="12"/>
      <c r="I54" s="6"/>
      <c r="J54" s="6"/>
    </row>
    <row r="55" ht="12.75">
      <c r="I55" s="6"/>
    </row>
    <row r="56" spans="9:10" ht="12.75">
      <c r="I56" s="6"/>
      <c r="J56" s="6"/>
    </row>
    <row r="58" ht="12.75">
      <c r="I58" s="6"/>
    </row>
    <row r="59" ht="12.75">
      <c r="I59" s="6"/>
    </row>
    <row r="60" ht="12.75">
      <c r="I60" s="6"/>
    </row>
    <row r="61" ht="12.75">
      <c r="I61" s="6"/>
    </row>
    <row r="62" ht="12.75">
      <c r="I62" s="6"/>
    </row>
    <row r="63" ht="12.75">
      <c r="I63" s="6"/>
    </row>
    <row r="64" ht="12.75">
      <c r="I64" s="6"/>
    </row>
    <row r="65" ht="12.75">
      <c r="I65" s="6"/>
    </row>
    <row r="66" ht="12.75">
      <c r="I66" s="6"/>
    </row>
    <row r="67" ht="12.75">
      <c r="I67" s="6"/>
    </row>
    <row r="68" ht="12.75">
      <c r="I68" s="6"/>
    </row>
    <row r="69" spans="8:9" ht="12.75">
      <c r="H69" s="6"/>
      <c r="I69" s="6"/>
    </row>
    <row r="70" ht="12.75">
      <c r="I70" s="6"/>
    </row>
    <row r="71" ht="12.75">
      <c r="I71" s="6"/>
    </row>
    <row r="72" ht="12.75">
      <c r="I72" s="6"/>
    </row>
    <row r="73" ht="12.75">
      <c r="I73" s="6"/>
    </row>
  </sheetData>
  <sheetProtection/>
  <mergeCells count="1">
    <mergeCell ref="A1:J1"/>
  </mergeCells>
  <printOptions/>
  <pageMargins left="0.7" right="0.7" top="0.75" bottom="0.75" header="0.3" footer="0.3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parmenpe</dc:creator>
  <cp:keywords/>
  <dc:description/>
  <cp:lastModifiedBy>De Blauwe, Stijn</cp:lastModifiedBy>
  <cp:lastPrinted>2014-10-02T11:12:07Z</cp:lastPrinted>
  <dcterms:created xsi:type="dcterms:W3CDTF">2007-09-12T12:34:04Z</dcterms:created>
  <dcterms:modified xsi:type="dcterms:W3CDTF">2015-10-06T09:29:26Z</dcterms:modified>
  <cp:category/>
  <cp:version/>
  <cp:contentType/>
  <cp:contentStatus/>
</cp:coreProperties>
</file>