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degrangu\Documents\AGODI\1 - FORMULIEREN\1 - SJ 2022-2023\BUBAO\3235 - berek. urenpakket internaten\actuele versie\"/>
    </mc:Choice>
  </mc:AlternateContent>
  <xr:revisionPtr revIDLastSave="0" documentId="13_ncr:1_{D61D5F88-951F-406A-A0D4-B50DD2E6CD60}" xr6:coauthVersionLast="47" xr6:coauthVersionMax="47" xr10:uidLastSave="{00000000-0000-0000-0000-000000000000}"/>
  <workbookProtection workbookAlgorithmName="SHA-512" workbookHashValue="CTK7j8EhDLy+Nm89QqWMAw8syLiXlTahjPleJlQM+yYR2+co3jafLN/lT/EJqtGoFbG5G6aZSv8tSpAKx6dreA==" workbookSaltValue="DIwnn20qH3ItTm1EvyeUuQ==" workbookSpinCount="100000" lockStructure="1"/>
  <bookViews>
    <workbookView xWindow="-28920" yWindow="825" windowWidth="29040" windowHeight="15840" tabRatio="930" xr2:uid="{00000000-000D-0000-FFFF-FFFF00000000}"/>
  </bookViews>
  <sheets>
    <sheet name="berek.urenpakket internaten GO!" sheetId="38" r:id="rId1"/>
    <sheet name="lijst instellingen" sheetId="39" state="hidden" r:id="rId2"/>
    <sheet name="Blad2" sheetId="40" state="hidden" r:id="rId3"/>
  </sheets>
  <definedNames>
    <definedName name="_xlnm.Print_Area" localSheetId="0">'berek.urenpakket internaten GO!'!$A$1:$AZ$153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 i="38" l="1"/>
  <c r="C126" i="38" s="1"/>
  <c r="B15" i="40"/>
  <c r="B14" i="40"/>
  <c r="B13" i="40"/>
  <c r="D9" i="38" l="1"/>
  <c r="C9" i="38"/>
  <c r="B12" i="40"/>
  <c r="B11" i="40"/>
  <c r="B10" i="40"/>
  <c r="B9" i="40"/>
  <c r="B8" i="40"/>
  <c r="B7" i="40"/>
  <c r="B6" i="40"/>
  <c r="Y31" i="38"/>
  <c r="U31" i="38"/>
  <c r="U29" i="38"/>
  <c r="U26" i="38"/>
  <c r="AH60" i="38"/>
  <c r="AH58" i="38"/>
  <c r="AH56" i="38"/>
  <c r="AH54" i="38"/>
  <c r="AH52" i="38"/>
  <c r="AH50" i="38"/>
  <c r="AH48" i="38"/>
  <c r="AH44" i="38"/>
  <c r="AH63" i="38" s="1"/>
  <c r="Z24" i="38" s="1"/>
  <c r="AH46" i="38"/>
  <c r="AR110" i="38"/>
  <c r="AR106" i="38"/>
  <c r="AR104" i="38"/>
  <c r="AR102" i="38"/>
  <c r="AR100" i="38"/>
  <c r="AR98" i="38"/>
  <c r="AR96" i="38"/>
  <c r="AR94" i="38"/>
  <c r="AR92" i="38"/>
  <c r="AR90" i="38"/>
  <c r="AR88" i="38"/>
  <c r="AR86" i="38"/>
  <c r="AR84" i="38"/>
  <c r="AR82" i="38"/>
  <c r="AR80" i="38"/>
  <c r="AR78" i="38"/>
  <c r="AR76" i="38"/>
  <c r="AR74" i="38"/>
  <c r="AR72" i="38"/>
  <c r="H35" i="38"/>
  <c r="AR113" i="38" l="1"/>
  <c r="J118" i="38" s="1"/>
  <c r="AP44" i="38"/>
  <c r="C125" i="38" s="1"/>
  <c r="C118" i="38"/>
  <c r="Q118" i="38" l="1"/>
</calcChain>
</file>

<file path=xl/sharedStrings.xml><?xml version="1.0" encoding="utf-8"?>
<sst xmlns="http://schemas.openxmlformats.org/spreadsheetml/2006/main" count="423" uniqueCount="184">
  <si>
    <t>Koning Albert II-laan 15, 1210 BRUSSEL</t>
  </si>
  <si>
    <t>naam</t>
  </si>
  <si>
    <t>instellingsnummer</t>
  </si>
  <si>
    <t>Agentschap voor Onderwijsdiensten</t>
  </si>
  <si>
    <t>Waarvoor dient dit formulier?</t>
  </si>
  <si>
    <t>postnummer en gemeente</t>
  </si>
  <si>
    <t>Vul de gegevens van de school in.</t>
  </si>
  <si>
    <t>datum</t>
  </si>
  <si>
    <t>handtekening</t>
  </si>
  <si>
    <t>voor- en achternaam</t>
  </si>
  <si>
    <t>richtgetal</t>
  </si>
  <si>
    <t>urenpakket</t>
  </si>
  <si>
    <t>type 1</t>
  </si>
  <si>
    <t>x</t>
  </si>
  <si>
    <t>=</t>
  </si>
  <si>
    <t>type 2</t>
  </si>
  <si>
    <t>type 3</t>
  </si>
  <si>
    <t>type 4</t>
  </si>
  <si>
    <t>type 6</t>
  </si>
  <si>
    <t>type 7</t>
  </si>
  <si>
    <t>type 8</t>
  </si>
  <si>
    <t>niveau</t>
  </si>
  <si>
    <t>uren</t>
  </si>
  <si>
    <t>lager</t>
  </si>
  <si>
    <t>+</t>
  </si>
  <si>
    <t>secundair</t>
  </si>
  <si>
    <t>richt-getal</t>
  </si>
  <si>
    <t>aantal</t>
  </si>
  <si>
    <t>kleuter + lager</t>
  </si>
  <si>
    <t>leerlingen</t>
  </si>
  <si>
    <t>totaal (normale afronding)</t>
  </si>
  <si>
    <t>subtotaal 1</t>
  </si>
  <si>
    <t>internen 
eigen BO-school</t>
  </si>
  <si>
    <t>internen 
andere BO-school</t>
  </si>
  <si>
    <t>internen niet-BO-school zonder BO-attest</t>
  </si>
  <si>
    <t>subtotaal 2</t>
  </si>
  <si>
    <t>algemeen totaal</t>
  </si>
  <si>
    <t>Waar vindt u meer informatie over dit formulier?</t>
  </si>
  <si>
    <t>internen 
niet-BO-school 
met BO-attest</t>
  </si>
  <si>
    <t>totaal (afgerond naar boven)</t>
  </si>
  <si>
    <t>Vul de berekening van het urenpakket voor interne leerlingen in.</t>
  </si>
  <si>
    <t>Vul de berekening van het urenpakket voor externe leerlingen in.</t>
  </si>
  <si>
    <t>straat en nummer</t>
  </si>
  <si>
    <t>Vermeld hieronder de teldag.</t>
  </si>
  <si>
    <t>Voor de berekening van het urenpakket voor het medisch, paramedisch, sociaal, psychologisch en orthopedagogisch personeel vermeldt u zowel de externe als de semi-interne leerlingen. Meer informatie daarover vindt u in het besluit van de Vlaamse Regering van 17 juni 1997 betreffende de personeelsformatie in het buitengewoon basisonderwijs.</t>
  </si>
  <si>
    <t>In te vullen door de verificateur</t>
  </si>
  <si>
    <t>type 9</t>
  </si>
  <si>
    <t xml:space="preserve">type </t>
  </si>
  <si>
    <t>basisaanbod</t>
  </si>
  <si>
    <t>type</t>
  </si>
  <si>
    <r>
      <t xml:space="preserve">subtotaal 2
</t>
    </r>
    <r>
      <rPr>
        <i/>
        <sz val="10"/>
        <color indexed="8"/>
        <rFont val="Calibri"/>
        <family val="2"/>
      </rPr>
      <t>minimum = 140</t>
    </r>
  </si>
  <si>
    <t>/////////////////////////////////////////////////////////////////////////////////////////////////////////////////////////////////////////////////////////////////////////////////////////</t>
  </si>
  <si>
    <t>Afdeling Basisonderwijs, DKO en CLB</t>
  </si>
  <si>
    <t>Als u het instellingsnummer invult, verschijnen de andere gegevens van deze vraag automatisch. Neem contact op met uw schoolbeheerteam als een of meer gegevens niet correct zijn.</t>
  </si>
  <si>
    <t>Schoolgegevens en teldag</t>
  </si>
  <si>
    <t>postnummer</t>
  </si>
  <si>
    <t>naam_gemeente</t>
  </si>
  <si>
    <t>Scholen en leerlingen</t>
  </si>
  <si>
    <t>Gelezen en goedgekeurd.</t>
  </si>
  <si>
    <t>sec. (OV1)</t>
  </si>
  <si>
    <t>sec. (OV2)</t>
  </si>
  <si>
    <t>Berekening van het urenpakket</t>
  </si>
  <si>
    <t>Hier vindt u de berekening van het totale urenpakket.</t>
  </si>
  <si>
    <t>Met dit formulier kunnen scholen van het GO! waar een internaat aan verbonden is, het urenpakket volgens de richtgetallen berekenen.</t>
  </si>
  <si>
    <t>Pater Damiaanstraat 10</t>
  </si>
  <si>
    <t>Prosperdreef 3</t>
  </si>
  <si>
    <t>Richter 25</t>
  </si>
  <si>
    <t>Tapstraat 12</t>
  </si>
  <si>
    <t>Speelpleinstraat 75</t>
  </si>
  <si>
    <t>Westlaan 191</t>
  </si>
  <si>
    <t>Vurstjen 25</t>
  </si>
  <si>
    <t>Voskenslaan 362</t>
  </si>
  <si>
    <t>Serpentsstraat 63</t>
  </si>
  <si>
    <t>Eekhoornstraat 1</t>
  </si>
  <si>
    <t>Kaproenenhof 32</t>
  </si>
  <si>
    <t>Pylyserlaan 132</t>
  </si>
  <si>
    <t>Pottelberg 5</t>
  </si>
  <si>
    <t>Beernemstraat 4</t>
  </si>
  <si>
    <t>Maurits Sabbestraat 2</t>
  </si>
  <si>
    <t>Bornstraat 52</t>
  </si>
  <si>
    <t>Berekening van het urenpakket voor de internaten van het GO!</t>
  </si>
  <si>
    <t>02 553 92 23</t>
  </si>
  <si>
    <t>stefanie.willems@ond.vlaanderen.be</t>
  </si>
  <si>
    <t>schooljaar 2011-2012</t>
  </si>
  <si>
    <t>schooljaar 2012-2013</t>
  </si>
  <si>
    <t>schooljaar 2013-2014</t>
  </si>
  <si>
    <t>schooljaar 2014-2015</t>
  </si>
  <si>
    <t>schooljaar 2015-2016</t>
  </si>
  <si>
    <t>schooljaar 2016-2017</t>
  </si>
  <si>
    <t>schooljaar 2017-2018</t>
  </si>
  <si>
    <t>schooljaar 2018-2019</t>
  </si>
  <si>
    <t>schooljaar 2019-2020</t>
  </si>
  <si>
    <t>schooljaar 2020-2021</t>
  </si>
  <si>
    <t>schooljaar 2021-2022</t>
  </si>
  <si>
    <t>schooljaar 2022-2023</t>
  </si>
  <si>
    <t>schooljaar 2023-2024</t>
  </si>
  <si>
    <t>GO! MPI Zonnebos</t>
  </si>
  <si>
    <t>GO! BSBO Groenlaar</t>
  </si>
  <si>
    <t>GO! MPI Heemschool</t>
  </si>
  <si>
    <t>GO! BSBO Woudlucht</t>
  </si>
  <si>
    <t>GO! MPI De Oase</t>
  </si>
  <si>
    <t>GO! MPI 't Craeneveld</t>
  </si>
  <si>
    <t>GO! MPI De Kaproenen</t>
  </si>
  <si>
    <t>GO! MPI Westhoek</t>
  </si>
  <si>
    <t>GO! MPI Pottelberg</t>
  </si>
  <si>
    <t>GO! MPI De Bevertjes</t>
  </si>
  <si>
    <t>GO! MPI De Vloedlijn</t>
  </si>
  <si>
    <t>GO! MPI Sterrebos</t>
  </si>
  <si>
    <t>KASTERLEE</t>
  </si>
  <si>
    <t>Moerstraat 50_1</t>
  </si>
  <si>
    <t>'S GRAVENWEZEL</t>
  </si>
  <si>
    <t>Predikherenhoevestraat 31</t>
  </si>
  <si>
    <t>REET</t>
  </si>
  <si>
    <t>Beizegemstraat 132</t>
  </si>
  <si>
    <t>NEDER-OVER-HEEMBEEK</t>
  </si>
  <si>
    <t>HEVERLEE</t>
  </si>
  <si>
    <t>GENK</t>
  </si>
  <si>
    <t>KORTESSEM</t>
  </si>
  <si>
    <t>GO! MPI Helix</t>
  </si>
  <si>
    <t>LOMMEL</t>
  </si>
  <si>
    <t>GO! Next BSBO Heideland</t>
  </si>
  <si>
    <t>ZOLDER</t>
  </si>
  <si>
    <t>EVERGEM</t>
  </si>
  <si>
    <t>GENT</t>
  </si>
  <si>
    <t>OUDENAARDE</t>
  </si>
  <si>
    <t>SINT-NIKLAAS</t>
  </si>
  <si>
    <t>SINT-MICHIELS</t>
  </si>
  <si>
    <t>KOKSIJDE</t>
  </si>
  <si>
    <t>KORTRIJK</t>
  </si>
  <si>
    <t>OEDELEM</t>
  </si>
  <si>
    <t>OOSTENDE</t>
  </si>
  <si>
    <t>RUMBEKE</t>
  </si>
  <si>
    <t>schoolbeheerteam.basis@ond.vlaanderen.be</t>
  </si>
  <si>
    <t>Hoe en aan wie bezorgt u dit formulier?</t>
  </si>
  <si>
    <t>tom.vannes@ond.vlaanderen.be</t>
  </si>
  <si>
    <t>hans.cornelis@ond.vlaanderen.be</t>
  </si>
  <si>
    <t>bjorn.vandevelde@ond.vlaanderen.be</t>
  </si>
  <si>
    <t>kim.stappers@ond.vlaanderen.be</t>
  </si>
  <si>
    <t>edith.dirckx@ond.vlaanderen.be</t>
  </si>
  <si>
    <t>andrea.eerdekens@ond.vlaanderen.be</t>
  </si>
  <si>
    <t>heidi.pollefeyt@ond.vlaanderen.be</t>
  </si>
  <si>
    <t>ina.quintyn@ond.vlaanderen.be</t>
  </si>
  <si>
    <t>pascal.vandroogenbroeck@ond.vlaanderen.be</t>
  </si>
  <si>
    <t>schooljaar 2024-2025</t>
  </si>
  <si>
    <t>schooljaar 2025-2026</t>
  </si>
  <si>
    <t>schooljaar 2026-2027</t>
  </si>
  <si>
    <t>U kunt het formulier in Mijn Onderwijs opladen door de volgende stappen te doorlopen:</t>
  </si>
  <si>
    <t>-</t>
  </si>
  <si>
    <t>Kies 'Document versturen' en vul de verplichte velden in:</t>
  </si>
  <si>
    <t>MD104</t>
  </si>
  <si>
    <t>Log in op Mijn Onderwijs en ga naar het tabblad 'Documenten'.</t>
  </si>
  <si>
    <t>Selecteer de instelling waarvoor u een document wilt doorsturen.</t>
  </si>
  <si>
    <t>Selecteer het schooljaar waarop de gegevens betrekking hebben. Standaard staat dit op het lopende schooljaar. Wijzig het schooljaar als dat nodig is.</t>
  </si>
  <si>
    <t>Klik in hetzelfde scherm op de knop '+Bijlage toevoegen' en selecteer het opgeslagen bestand. Daarna wordt de naam van het toegevoegde bestand onder de knop '+Bijlage toevoegen' weergegeven.</t>
  </si>
  <si>
    <t>Klik op de knop 'Stuur document(en) door' om het bestand aan het schoolbeheerteam te bezorgen. Daarna verschijnt in het scherm 'Document versturen' een blauwe balk met de vermelding 'Uw document(en) zijn succesvol verstuurd'.</t>
  </si>
  <si>
    <t>Als het document is opgeladen, vindt u het terug in het tabblad 'Documenten' bij 'Verstuurd door instelling'.</t>
  </si>
  <si>
    <r>
      <t>Meldingen die in verschillende bestanden worden verstuurd of bestanden die</t>
    </r>
    <r>
      <rPr>
        <b/>
        <i/>
        <u/>
        <sz val="10"/>
        <color rgb="FFFF0000"/>
        <rFont val="Calibri"/>
        <family val="2"/>
      </rPr>
      <t>geen</t>
    </r>
    <r>
      <rPr>
        <b/>
        <i/>
        <sz val="10"/>
        <color rgb="FFFF0000"/>
        <rFont val="Calibri"/>
        <family val="2"/>
      </rPr>
      <t xml:space="preserve">pdf-bestanden zijn, kunnen niet worden verwerkt. </t>
    </r>
  </si>
  <si>
    <r>
      <t>Voor een vlotte verwerking is het belangrijk dat u het formulier</t>
    </r>
    <r>
      <rPr>
        <b/>
        <i/>
        <u/>
        <sz val="10"/>
        <rFont val="Calibri"/>
        <family val="2"/>
      </rPr>
      <t>in één pdf-bestand</t>
    </r>
    <r>
      <rPr>
        <b/>
        <i/>
        <sz val="10"/>
        <rFont val="Calibri"/>
        <family val="2"/>
      </rPr>
      <t xml:space="preserve"> doorstuurt, waarbij de bladen in de juiste richting en in de juiste numerieke volgorde zijn ingescand.</t>
    </r>
  </si>
  <si>
    <r>
      <t xml:space="preserve">Selecteer het type formulier dat u wilt doorsturen (Dit formulier is </t>
    </r>
    <r>
      <rPr>
        <b/>
        <i/>
        <sz val="10"/>
        <rFont val="Calibri"/>
        <family val="2"/>
        <scheme val="minor"/>
      </rPr>
      <t>BEREK INTER SBT Basis - Berekening urenpakket internaten GO!.</t>
    </r>
    <r>
      <rPr>
        <i/>
        <sz val="10"/>
        <rFont val="Calibri"/>
        <family val="2"/>
        <scheme val="minor"/>
      </rPr>
      <t>)</t>
    </r>
  </si>
  <si>
    <t>Foutmeldingen</t>
  </si>
  <si>
    <t>Als het formulier nog onlogische of onvolledige vermeldingen bevat, vindt u daarvan hieronder een korte samenvatting.</t>
  </si>
  <si>
    <t>Dien het formulier pas in als er geen foutmeldingen meer worden getoond.</t>
  </si>
  <si>
    <r>
      <rPr>
        <i/>
        <sz val="10"/>
        <rFont val="Calibri"/>
        <family val="2"/>
        <scheme val="minor"/>
      </rPr>
      <t>Mail het formulier ook naar het mailadres van uw verificateur. U vindt dat mailadres</t>
    </r>
    <r>
      <rPr>
        <i/>
        <u/>
        <sz val="10"/>
        <color indexed="12"/>
        <rFont val="Calibri"/>
        <family val="2"/>
        <scheme val="minor"/>
      </rPr>
      <t>hier.</t>
    </r>
  </si>
  <si>
    <r>
      <t>Bezorg ons het formulier</t>
    </r>
    <r>
      <rPr>
        <b/>
        <i/>
        <u/>
        <sz val="10"/>
        <rFont val="Calibri"/>
        <family val="2"/>
        <scheme val="minor"/>
      </rPr>
      <t>onmiddellijk in één pdf-bestand</t>
    </r>
    <r>
      <rPr>
        <i/>
        <sz val="10"/>
        <rFont val="Calibri"/>
        <family val="2"/>
        <scheme val="minor"/>
      </rPr>
      <t xml:space="preserve">via Mijn Onderwijs.
</t>
    </r>
    <r>
      <rPr>
        <b/>
        <i/>
        <sz val="10"/>
        <rFont val="Calibri"/>
        <family val="2"/>
        <scheme val="minor"/>
      </rPr>
      <t>Opgelet: om dit pdf-bestand te versturen, hebt u toegang nodig tot het thema 'Omkadering en toelagen' in Mijn Onderwijs</t>
    </r>
    <r>
      <rPr>
        <i/>
        <sz val="10"/>
        <rFont val="Calibri"/>
        <family val="2"/>
        <scheme val="minor"/>
      </rPr>
      <t>. U kunt die rechten nakijken in Mijn Onderwijs onder het tabblad 'Mijn profiel' bij 'Mijn thema's'.</t>
    </r>
  </si>
  <si>
    <t>1F3C8E-3235-02-220825</t>
  </si>
  <si>
    <r>
      <rPr>
        <i/>
        <sz val="10"/>
        <rFont val="Calibri"/>
        <family val="2"/>
        <scheme val="minor"/>
      </rPr>
      <t>Meer informatie en de recentste versie van het formulier vindt u in omzendbrief</t>
    </r>
    <r>
      <rPr>
        <i/>
        <u/>
        <sz val="10"/>
        <color indexed="12"/>
        <rFont val="Calibri"/>
        <family val="2"/>
        <scheme val="minor"/>
      </rPr>
      <t>BAO/2003/05</t>
    </r>
    <r>
      <rPr>
        <i/>
        <sz val="10"/>
        <rFont val="Calibri"/>
        <family val="2"/>
        <scheme val="minor"/>
      </rPr>
      <t>van 6 oktober 2003 over het invullen van de formulieren buitengewoon onderwijs.</t>
    </r>
  </si>
  <si>
    <t>nummer_instelling</t>
  </si>
  <si>
    <t>korte_naam_instell</t>
  </si>
  <si>
    <t>Adres</t>
  </si>
  <si>
    <t>sbtBeh_Tel</t>
  </si>
  <si>
    <t>sbtBeh_Email</t>
  </si>
  <si>
    <t>sbtBeh</t>
  </si>
  <si>
    <t>Verif_Mail</t>
  </si>
  <si>
    <t>Stefanie Willems</t>
  </si>
  <si>
    <t>jan.schelfhout@ond.vlaanderen.be</t>
  </si>
  <si>
    <t>02 553 18 19</t>
  </si>
  <si>
    <t>steffi.dejaeghere@ond.vlaanderen.be</t>
  </si>
  <si>
    <t>Steffi Dejaeghere</t>
  </si>
  <si>
    <t>GO! MPI De 3master Basisonderwijs</t>
  </si>
  <si>
    <t>GO! MPI Kompas St-Niklaas</t>
  </si>
  <si>
    <t>Kim.Verbeeren@ond.vlaanderen.be</t>
  </si>
  <si>
    <t>GO! MPI De Luchtballon Genk</t>
  </si>
  <si>
    <t>GO! Next MPI De Dageraad</t>
  </si>
  <si>
    <t>GO! MPI Het Vindingrijk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</si>
</sst>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3" x14ac:knownFonts="1">
    <font>
      <sz val="10"/>
      <name val="Arial"/>
    </font>
    <font>
      <sz val="10"/>
      <name val="Arial"/>
      <family val="2"/>
    </font>
    <font>
      <u/>
      <sz val="7.5"/>
      <color indexed="12"/>
      <name val="Arial"/>
      <family val="2"/>
    </font>
    <font>
      <sz val="8"/>
      <name val="Arial"/>
      <family val="2"/>
    </font>
    <font>
      <sz val="10"/>
      <name val="MS Sans Serif"/>
      <family val="2"/>
    </font>
    <font>
      <i/>
      <sz val="10"/>
      <color indexed="8"/>
      <name val="Calibri"/>
      <family val="2"/>
    </font>
    <font>
      <i/>
      <sz val="10"/>
      <name val="Arial"/>
      <family val="2"/>
    </font>
    <font>
      <b/>
      <sz val="10"/>
      <name val="Calibri"/>
      <family val="2"/>
    </font>
    <font>
      <sz val="10"/>
      <color indexed="8"/>
      <name val="Arial"/>
      <family val="2"/>
    </font>
    <font>
      <sz val="10"/>
      <name val="Calibri"/>
      <family val="2"/>
      <scheme val="minor"/>
    </font>
    <font>
      <b/>
      <sz val="10"/>
      <name val="Calibri"/>
      <family val="2"/>
      <scheme val="minor"/>
    </font>
    <font>
      <sz val="10"/>
      <color indexed="8"/>
      <name val="Calibri"/>
      <family val="2"/>
      <scheme val="minor"/>
    </font>
    <font>
      <i/>
      <sz val="10"/>
      <color indexed="8"/>
      <name val="Calibri"/>
      <family val="2"/>
      <scheme val="minor"/>
    </font>
    <font>
      <b/>
      <i/>
      <sz val="10"/>
      <name val="Calibri"/>
      <family val="2"/>
      <scheme val="minor"/>
    </font>
    <font>
      <i/>
      <sz val="10"/>
      <name val="Calibri"/>
      <family val="2"/>
      <scheme val="minor"/>
    </font>
    <font>
      <b/>
      <sz val="10"/>
      <color indexed="9"/>
      <name val="Calibri"/>
      <family val="2"/>
      <scheme val="minor"/>
    </font>
    <font>
      <b/>
      <sz val="10"/>
      <color indexed="10"/>
      <name val="Calibri"/>
      <family val="2"/>
      <scheme val="minor"/>
    </font>
    <font>
      <b/>
      <sz val="10"/>
      <color indexed="8"/>
      <name val="Calibri"/>
      <family val="2"/>
      <scheme val="minor"/>
    </font>
    <font>
      <b/>
      <sz val="10"/>
      <color rgb="FFFF0000"/>
      <name val="Arial"/>
      <family val="2"/>
    </font>
    <font>
      <sz val="10"/>
      <color rgb="FFFF0000"/>
      <name val="Calibri"/>
      <family val="2"/>
      <scheme val="minor"/>
    </font>
    <font>
      <sz val="12"/>
      <color theme="1"/>
      <name val="Calibri"/>
      <family val="2"/>
    </font>
    <font>
      <sz val="12"/>
      <color indexed="8"/>
      <name val="Calibri"/>
      <family val="2"/>
      <scheme val="minor"/>
    </font>
    <font>
      <sz val="12"/>
      <name val="Calibri"/>
      <family val="2"/>
      <scheme val="minor"/>
    </font>
    <font>
      <b/>
      <sz val="12"/>
      <color indexed="9"/>
      <name val="Calibri"/>
      <family val="2"/>
      <scheme val="minor"/>
    </font>
    <font>
      <b/>
      <sz val="8"/>
      <name val="Calibri"/>
      <family val="2"/>
      <scheme val="minor"/>
    </font>
    <font>
      <sz val="10"/>
      <color rgb="FFFF0000"/>
      <name val="Arial"/>
      <family val="2"/>
    </font>
    <font>
      <b/>
      <sz val="10"/>
      <color rgb="FFFF0000"/>
      <name val="Calibri"/>
      <family val="2"/>
      <scheme val="minor"/>
    </font>
    <font>
      <b/>
      <sz val="18"/>
      <name val="Calibri"/>
      <family val="2"/>
      <scheme val="minor"/>
    </font>
    <font>
      <i/>
      <u/>
      <sz val="10"/>
      <color indexed="12"/>
      <name val="Calibri"/>
      <family val="2"/>
      <scheme val="minor"/>
    </font>
    <font>
      <u/>
      <sz val="10"/>
      <color indexed="12"/>
      <name val="Calibri"/>
      <family val="2"/>
      <scheme val="minor"/>
    </font>
    <font>
      <b/>
      <sz val="10"/>
      <name val="Arial"/>
      <family val="2"/>
    </font>
    <font>
      <sz val="11"/>
      <name val="Calibri"/>
      <family val="2"/>
      <scheme val="minor"/>
    </font>
    <font>
      <b/>
      <i/>
      <sz val="10"/>
      <name val="Calibri"/>
      <family val="2"/>
    </font>
    <font>
      <b/>
      <i/>
      <sz val="10"/>
      <color rgb="FFFF0000"/>
      <name val="Calibri"/>
      <family val="2"/>
    </font>
    <font>
      <b/>
      <i/>
      <u/>
      <sz val="10"/>
      <name val="Calibri"/>
      <family val="2"/>
      <scheme val="minor"/>
    </font>
    <font>
      <sz val="6"/>
      <name val="Calibri"/>
      <family val="2"/>
      <scheme val="minor"/>
    </font>
    <font>
      <sz val="6"/>
      <name val="Arial"/>
      <family val="2"/>
    </font>
    <font>
      <sz val="10"/>
      <color indexed="10"/>
      <name val="Calibri"/>
      <family val="2"/>
      <scheme val="minor"/>
    </font>
    <font>
      <b/>
      <i/>
      <u/>
      <sz val="10"/>
      <name val="Calibri"/>
      <family val="2"/>
    </font>
    <font>
      <b/>
      <i/>
      <u/>
      <sz val="10"/>
      <color rgb="FFFF0000"/>
      <name val="Calibri"/>
      <family val="2"/>
    </font>
    <font>
      <sz val="10"/>
      <color rgb="FF00B050"/>
      <name val="Calibri"/>
      <family val="2"/>
      <scheme val="minor"/>
    </font>
    <font>
      <sz val="10"/>
      <color rgb="FF00B050"/>
      <name val="Arial"/>
      <family val="2"/>
    </font>
    <font>
      <i/>
      <u/>
      <sz val="10"/>
      <name val="Calibri"/>
      <family val="2"/>
      <scheme val="minor"/>
    </font>
  </fonts>
  <fills count="5">
    <fill>
      <patternFill patternType="none"/>
    </fill>
    <fill>
      <patternFill patternType="gray125"/>
    </fill>
    <fill>
      <patternFill patternType="solid">
        <fgColor indexed="22"/>
        <bgColor indexed="0"/>
      </patternFill>
    </fill>
    <fill>
      <patternFill patternType="solid">
        <fgColor indexed="23"/>
        <bgColor indexed="64"/>
      </patternFill>
    </fill>
    <fill>
      <patternFill patternType="solid">
        <fgColor indexed="47"/>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style="thin">
        <color indexed="23"/>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23"/>
      </top>
      <bottom style="thin">
        <color indexed="23"/>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indexed="55"/>
      </top>
      <bottom style="thin">
        <color indexed="55"/>
      </bottom>
      <diagonal/>
    </border>
    <border>
      <left style="thin">
        <color indexed="8"/>
      </left>
      <right/>
      <top style="thin">
        <color indexed="8"/>
      </top>
      <bottom style="thin">
        <color indexed="8"/>
      </bottom>
      <diagonal/>
    </border>
    <border>
      <left style="thin">
        <color indexed="64"/>
      </left>
      <right/>
      <top style="thin">
        <color indexed="8"/>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6">
    <xf numFmtId="0" fontId="0" fillId="0" borderId="0"/>
    <xf numFmtId="0" fontId="2" fillId="0" borderId="0" applyNumberFormat="0" applyFill="0" applyBorder="0" applyAlignment="0" applyProtection="0">
      <alignment vertical="top"/>
      <protection locked="0"/>
    </xf>
    <xf numFmtId="0" fontId="8" fillId="0" borderId="0"/>
    <xf numFmtId="0" fontId="1" fillId="0" borderId="0"/>
    <xf numFmtId="0" fontId="4" fillId="0" borderId="0"/>
    <xf numFmtId="0" fontId="8" fillId="0" borderId="0"/>
  </cellStyleXfs>
  <cellXfs count="262">
    <xf numFmtId="0" fontId="0" fillId="0" borderId="0" xfId="0"/>
    <xf numFmtId="0" fontId="9" fillId="0" borderId="0" xfId="0" applyFont="1" applyProtection="1">
      <protection hidden="1"/>
    </xf>
    <xf numFmtId="0" fontId="9" fillId="0" borderId="0" xfId="0" applyFont="1" applyAlignment="1" applyProtection="1">
      <alignment horizontal="right"/>
      <protection hidden="1"/>
    </xf>
    <xf numFmtId="0" fontId="9" fillId="0" borderId="0" xfId="0" applyFont="1" applyBorder="1" applyProtection="1">
      <protection hidden="1"/>
    </xf>
    <xf numFmtId="0" fontId="10" fillId="0" borderId="0" xfId="0" applyFont="1" applyBorder="1" applyAlignment="1" applyProtection="1">
      <alignment vertical="top"/>
      <protection hidden="1"/>
    </xf>
    <xf numFmtId="0" fontId="9" fillId="0" borderId="0" xfId="0" applyFont="1" applyBorder="1" applyAlignment="1" applyProtection="1">
      <alignment vertical="top"/>
      <protection hidden="1"/>
    </xf>
    <xf numFmtId="0" fontId="9" fillId="0" borderId="0" xfId="0" applyFont="1" applyFill="1" applyBorder="1" applyAlignment="1" applyProtection="1">
      <alignment vertical="center"/>
      <protection hidden="1"/>
    </xf>
    <xf numFmtId="0" fontId="11" fillId="0" borderId="0" xfId="3" applyFont="1" applyBorder="1" applyAlignment="1" applyProtection="1">
      <alignment vertical="center"/>
      <protection hidden="1"/>
    </xf>
    <xf numFmtId="0" fontId="11" fillId="0" borderId="0" xfId="3" applyFont="1" applyBorder="1" applyAlignment="1" applyProtection="1">
      <alignment horizontal="centerContinuous"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0" fontId="12" fillId="0" borderId="0" xfId="3" applyFont="1" applyBorder="1" applyAlignment="1" applyProtection="1">
      <alignment vertical="center"/>
      <protection hidden="1"/>
    </xf>
    <xf numFmtId="0" fontId="12" fillId="0" borderId="0" xfId="4" applyFont="1" applyBorder="1" applyAlignment="1" applyProtection="1">
      <alignment vertical="center"/>
      <protection hidden="1"/>
    </xf>
    <xf numFmtId="0" fontId="11" fillId="0" borderId="0" xfId="3" applyFont="1" applyBorder="1" applyAlignment="1" applyProtection="1">
      <alignment horizontal="right" vertical="center"/>
      <protection hidden="1"/>
    </xf>
    <xf numFmtId="0" fontId="11" fillId="0" borderId="0" xfId="4" applyFont="1" applyBorder="1" applyAlignment="1" applyProtection="1">
      <alignment horizontal="right"/>
      <protection hidden="1"/>
    </xf>
    <xf numFmtId="0" fontId="12" fillId="0" borderId="0" xfId="3" applyFont="1" applyBorder="1" applyAlignment="1" applyProtection="1">
      <alignment horizontal="centerContinuous" vertical="center"/>
      <protection hidden="1"/>
    </xf>
    <xf numFmtId="0" fontId="12" fillId="0" borderId="0" xfId="4" applyFont="1" applyBorder="1" applyAlignment="1" applyProtection="1">
      <alignment horizontal="right" vertical="center" wrapText="1"/>
      <protection hidden="1"/>
    </xf>
    <xf numFmtId="0" fontId="12" fillId="0" borderId="0" xfId="4" applyFont="1" applyBorder="1" applyAlignment="1" applyProtection="1">
      <alignment horizontal="right" vertical="center"/>
      <protection hidden="1"/>
    </xf>
    <xf numFmtId="0" fontId="9" fillId="0" borderId="0" xfId="0" applyFont="1" applyFill="1" applyBorder="1" applyProtection="1">
      <protection hidden="1"/>
    </xf>
    <xf numFmtId="0" fontId="9" fillId="0" borderId="0" xfId="0" applyFont="1" applyFill="1" applyBorder="1" applyAlignment="1" applyProtection="1">
      <alignment horizontal="right"/>
      <protection hidden="1"/>
    </xf>
    <xf numFmtId="0" fontId="9" fillId="0" borderId="0" xfId="0" applyFont="1" applyFill="1" applyAlignment="1" applyProtection="1">
      <alignment horizontal="right"/>
      <protection hidden="1"/>
    </xf>
    <xf numFmtId="0" fontId="9" fillId="0" borderId="0" xfId="0" applyFont="1" applyBorder="1" applyAlignment="1" applyProtection="1">
      <alignment horizontal="left" vertical="top"/>
      <protection hidden="1"/>
    </xf>
    <xf numFmtId="0" fontId="9" fillId="0" borderId="0" xfId="0" applyFont="1" applyFill="1" applyBorder="1" applyAlignment="1" applyProtection="1">
      <alignment horizontal="left" vertical="top" wrapText="1"/>
      <protection hidden="1"/>
    </xf>
    <xf numFmtId="0" fontId="13" fillId="0" borderId="0" xfId="0" applyFont="1" applyAlignment="1" applyProtection="1">
      <alignment vertical="top"/>
      <protection hidden="1"/>
    </xf>
    <xf numFmtId="0" fontId="14" fillId="0" borderId="0" xfId="0" applyFont="1" applyAlignment="1" applyProtection="1">
      <alignment horizontal="justify" vertical="top"/>
      <protection hidden="1"/>
    </xf>
    <xf numFmtId="0" fontId="14" fillId="0" borderId="0" xfId="0" applyFont="1" applyAlignment="1" applyProtection="1">
      <alignment vertical="top"/>
      <protection hidden="1"/>
    </xf>
    <xf numFmtId="0" fontId="15" fillId="0" borderId="0" xfId="0" applyFont="1" applyFill="1" applyProtection="1">
      <protection hidden="1"/>
    </xf>
    <xf numFmtId="0" fontId="9" fillId="0" borderId="0" xfId="0" applyFont="1" applyFill="1" applyProtection="1">
      <protection hidden="1"/>
    </xf>
    <xf numFmtId="0" fontId="10" fillId="0" borderId="0" xfId="0" applyFont="1" applyProtection="1">
      <protection hidden="1"/>
    </xf>
    <xf numFmtId="0" fontId="9" fillId="0" borderId="0" xfId="0" applyFont="1" applyAlignment="1" applyProtection="1">
      <alignment horizontal="left"/>
      <protection hidden="1"/>
    </xf>
    <xf numFmtId="0" fontId="10" fillId="0" borderId="0" xfId="0" applyFont="1" applyFill="1" applyBorder="1" applyAlignment="1" applyProtection="1">
      <alignment horizontal="center"/>
      <protection hidden="1"/>
    </xf>
    <xf numFmtId="0" fontId="10" fillId="0" borderId="0" xfId="0" applyFont="1" applyFill="1" applyAlignment="1" applyProtection="1">
      <alignment horizontal="center"/>
      <protection hidden="1"/>
    </xf>
    <xf numFmtId="0" fontId="9" fillId="0" borderId="0" xfId="0" applyFont="1" applyBorder="1" applyAlignment="1" applyProtection="1">
      <alignment vertical="center"/>
      <protection hidden="1"/>
    </xf>
    <xf numFmtId="0" fontId="16" fillId="0" borderId="0" xfId="0" applyFont="1" applyFill="1" applyBorder="1" applyAlignment="1" applyProtection="1">
      <alignment horizontal="left" vertical="justify"/>
      <protection hidden="1"/>
    </xf>
    <xf numFmtId="0" fontId="10" fillId="0" borderId="0" xfId="0" applyFont="1" applyAlignment="1" applyProtection="1">
      <alignment horizontal="right" vertical="top"/>
      <protection hidden="1"/>
    </xf>
    <xf numFmtId="0" fontId="14" fillId="0" borderId="0" xfId="0" applyFont="1" applyBorder="1" applyAlignment="1" applyProtection="1">
      <alignment vertical="top" wrapText="1"/>
      <protection hidden="1"/>
    </xf>
    <xf numFmtId="0" fontId="9" fillId="0" borderId="0" xfId="0" applyFont="1" applyBorder="1" applyAlignment="1" applyProtection="1">
      <alignment horizontal="right" vertical="center" wrapText="1"/>
      <protection hidden="1"/>
    </xf>
    <xf numFmtId="0" fontId="11" fillId="0" borderId="0" xfId="3" applyFont="1" applyBorder="1" applyAlignment="1" applyProtection="1">
      <alignment horizontal="center" vertical="center"/>
      <protection hidden="1"/>
    </xf>
    <xf numFmtId="0" fontId="17" fillId="0" borderId="0" xfId="4" applyFont="1" applyBorder="1" applyAlignment="1" applyProtection="1">
      <alignment horizontal="left" vertical="center"/>
      <protection hidden="1"/>
    </xf>
    <xf numFmtId="0" fontId="17" fillId="0" borderId="0" xfId="4" applyFont="1" applyBorder="1" applyAlignment="1" applyProtection="1">
      <alignment horizontal="left"/>
      <protection hidden="1"/>
    </xf>
    <xf numFmtId="0" fontId="11" fillId="0" borderId="0" xfId="4" applyFont="1" applyBorder="1" applyProtection="1">
      <protection hidden="1"/>
    </xf>
    <xf numFmtId="0" fontId="11" fillId="0" borderId="0" xfId="3" applyFont="1" applyFill="1" applyBorder="1" applyAlignment="1" applyProtection="1">
      <alignment vertical="center"/>
      <protection hidden="1"/>
    </xf>
    <xf numFmtId="0" fontId="11" fillId="0" borderId="2" xfId="3" applyFont="1" applyBorder="1" applyAlignment="1" applyProtection="1">
      <alignment horizontal="center" vertical="center"/>
      <protection hidden="1"/>
    </xf>
    <xf numFmtId="0" fontId="11" fillId="0" borderId="0" xfId="3" quotePrefix="1" applyFont="1" applyBorder="1" applyAlignment="1" applyProtection="1">
      <alignment horizontal="center" vertical="center"/>
      <protection hidden="1"/>
    </xf>
    <xf numFmtId="0" fontId="11" fillId="0" borderId="0" xfId="4" applyFont="1" applyBorder="1" applyAlignment="1" applyProtection="1">
      <alignment vertical="center"/>
      <protection hidden="1"/>
    </xf>
    <xf numFmtId="0" fontId="11" fillId="0" borderId="3" xfId="3" applyFont="1" applyFill="1" applyBorder="1" applyAlignment="1" applyProtection="1">
      <alignment vertical="center"/>
      <protection hidden="1"/>
    </xf>
    <xf numFmtId="0" fontId="11" fillId="0" borderId="0" xfId="3" applyFont="1" applyFill="1" applyBorder="1" applyAlignment="1" applyProtection="1">
      <alignment horizontal="center" vertical="center"/>
      <protection hidden="1"/>
    </xf>
    <xf numFmtId="0" fontId="11" fillId="0" borderId="0" xfId="4" quotePrefix="1" applyFont="1" applyBorder="1" applyAlignment="1" applyProtection="1">
      <alignment horizontal="centerContinuous"/>
      <protection hidden="1"/>
    </xf>
    <xf numFmtId="0" fontId="11" fillId="0" borderId="0" xfId="4" applyFont="1" applyBorder="1" applyAlignment="1" applyProtection="1">
      <alignment horizontal="centerContinuous"/>
      <protection hidden="1"/>
    </xf>
    <xf numFmtId="0" fontId="11" fillId="0" borderId="0" xfId="4" applyFont="1" applyBorder="1" applyAlignment="1" applyProtection="1">
      <protection hidden="1"/>
    </xf>
    <xf numFmtId="0" fontId="15" fillId="0" borderId="0" xfId="0" applyFont="1" applyFill="1" applyBorder="1" applyAlignment="1" applyProtection="1">
      <protection hidden="1"/>
    </xf>
    <xf numFmtId="0" fontId="12" fillId="0" borderId="0" xfId="3" applyFont="1" applyBorder="1" applyProtection="1">
      <protection hidden="1"/>
    </xf>
    <xf numFmtId="0" fontId="11" fillId="0" borderId="0" xfId="3" applyFont="1" applyBorder="1" applyAlignment="1" applyProtection="1">
      <alignment horizontal="right"/>
      <protection hidden="1"/>
    </xf>
    <xf numFmtId="0" fontId="12" fillId="0" borderId="0" xfId="3" applyFont="1" applyBorder="1" applyAlignment="1" applyProtection="1">
      <alignment horizontal="center" vertical="center" wrapText="1"/>
      <protection hidden="1"/>
    </xf>
    <xf numFmtId="0" fontId="12" fillId="0" borderId="0" xfId="3" applyFont="1" applyBorder="1" applyAlignment="1" applyProtection="1">
      <alignment horizontal="right"/>
      <protection hidden="1"/>
    </xf>
    <xf numFmtId="0" fontId="12" fillId="0" borderId="0" xfId="4" applyFont="1" applyBorder="1" applyProtection="1">
      <protection hidden="1"/>
    </xf>
    <xf numFmtId="0" fontId="11" fillId="0" borderId="0" xfId="4" applyFont="1" applyBorder="1" applyAlignment="1" applyProtection="1">
      <alignment wrapText="1"/>
      <protection hidden="1"/>
    </xf>
    <xf numFmtId="0" fontId="11" fillId="0" borderId="0" xfId="4" applyFont="1" applyBorder="1" applyAlignment="1" applyProtection="1">
      <alignment horizontal="centerContinuous" wrapText="1"/>
      <protection hidden="1"/>
    </xf>
    <xf numFmtId="0" fontId="11" fillId="0" borderId="0" xfId="3" applyFont="1" applyBorder="1" applyAlignment="1" applyProtection="1">
      <alignment wrapText="1"/>
      <protection hidden="1"/>
    </xf>
    <xf numFmtId="0" fontId="11" fillId="0" borderId="0" xfId="4" applyFont="1" applyBorder="1" applyAlignment="1" applyProtection="1">
      <alignment horizontal="centerContinuous" vertical="center" wrapText="1"/>
      <protection hidden="1"/>
    </xf>
    <xf numFmtId="0" fontId="11" fillId="0" borderId="0" xfId="4" applyFont="1" applyBorder="1" applyAlignment="1" applyProtection="1">
      <alignment horizontal="centerContinuous" vertical="center"/>
      <protection hidden="1"/>
    </xf>
    <xf numFmtId="0" fontId="11" fillId="0" borderId="0" xfId="3" applyFont="1" applyBorder="1" applyAlignment="1" applyProtection="1">
      <alignment horizontal="centerContinuous" vertical="center" wrapText="1"/>
      <protection hidden="1"/>
    </xf>
    <xf numFmtId="0" fontId="11" fillId="0" borderId="0" xfId="3" applyFont="1" applyBorder="1" applyProtection="1">
      <protection hidden="1"/>
    </xf>
    <xf numFmtId="0" fontId="11" fillId="0" borderId="4" xfId="3" applyFont="1" applyBorder="1" applyProtection="1">
      <protection hidden="1"/>
    </xf>
    <xf numFmtId="0" fontId="11" fillId="0" borderId="5" xfId="3" applyFont="1" applyBorder="1" applyProtection="1">
      <protection hidden="1"/>
    </xf>
    <xf numFmtId="0" fontId="11" fillId="0" borderId="6" xfId="3" applyFont="1" applyBorder="1" applyAlignment="1" applyProtection="1">
      <alignment vertical="center"/>
      <protection hidden="1"/>
    </xf>
    <xf numFmtId="0" fontId="11" fillId="0" borderId="7" xfId="3" applyFont="1" applyBorder="1" applyAlignment="1" applyProtection="1">
      <alignment vertical="center"/>
      <protection hidden="1"/>
    </xf>
    <xf numFmtId="0" fontId="11" fillId="0" borderId="0" xfId="3" quotePrefix="1" applyFont="1" applyBorder="1" applyAlignment="1" applyProtection="1">
      <alignment horizontal="centerContinuous" vertical="center"/>
      <protection hidden="1"/>
    </xf>
    <xf numFmtId="0" fontId="11" fillId="0" borderId="6" xfId="3" applyFont="1" applyBorder="1" applyProtection="1">
      <protection hidden="1"/>
    </xf>
    <xf numFmtId="0" fontId="11" fillId="0" borderId="0" xfId="4" applyFont="1" applyBorder="1" applyAlignment="1" applyProtection="1">
      <alignment horizontal="center"/>
      <protection hidden="1"/>
    </xf>
    <xf numFmtId="0" fontId="11" fillId="0" borderId="7" xfId="3" applyFont="1" applyBorder="1" applyProtection="1">
      <protection hidden="1"/>
    </xf>
    <xf numFmtId="0" fontId="11" fillId="0" borderId="0" xfId="3" applyFont="1" applyFill="1" applyBorder="1" applyProtection="1">
      <protection hidden="1"/>
    </xf>
    <xf numFmtId="0" fontId="12" fillId="0" borderId="0" xfId="3" applyFont="1" applyFill="1" applyBorder="1" applyProtection="1">
      <protection hidden="1"/>
    </xf>
    <xf numFmtId="0" fontId="11" fillId="0" borderId="0" xfId="4" applyFont="1" applyBorder="1" applyAlignment="1" applyProtection="1">
      <alignment horizontal="right" vertical="center"/>
      <protection hidden="1"/>
    </xf>
    <xf numFmtId="0" fontId="17" fillId="0" borderId="0" xfId="3" applyFont="1" applyBorder="1" applyAlignment="1" applyProtection="1">
      <alignment horizontal="left" vertical="center"/>
      <protection hidden="1"/>
    </xf>
    <xf numFmtId="0" fontId="11" fillId="0" borderId="0" xfId="4" applyFont="1" applyBorder="1" applyAlignment="1" applyProtection="1">
      <alignment horizontal="center" vertical="center"/>
      <protection hidden="1"/>
    </xf>
    <xf numFmtId="0" fontId="11" fillId="0" borderId="8" xfId="3" applyFont="1" applyFill="1" applyBorder="1" applyAlignment="1" applyProtection="1">
      <alignment horizontal="center" vertical="center"/>
      <protection hidden="1"/>
    </xf>
    <xf numFmtId="0" fontId="11" fillId="0" borderId="8" xfId="4" applyFont="1" applyBorder="1" applyAlignment="1" applyProtection="1">
      <alignment horizontal="center" vertical="center"/>
      <protection hidden="1"/>
    </xf>
    <xf numFmtId="0" fontId="11" fillId="0" borderId="9" xfId="3" applyFont="1" applyBorder="1" applyProtection="1">
      <protection hidden="1"/>
    </xf>
    <xf numFmtId="0" fontId="11" fillId="0" borderId="9" xfId="3" applyFont="1" applyBorder="1" applyAlignment="1" applyProtection="1">
      <alignment horizontal="right"/>
      <protection hidden="1"/>
    </xf>
    <xf numFmtId="0" fontId="11" fillId="0" borderId="9" xfId="4" applyFont="1" applyBorder="1" applyAlignment="1" applyProtection="1">
      <alignment horizontal="right"/>
      <protection hidden="1"/>
    </xf>
    <xf numFmtId="0" fontId="11" fillId="0" borderId="10" xfId="3" applyFont="1" applyBorder="1" applyProtection="1">
      <protection hidden="1"/>
    </xf>
    <xf numFmtId="0" fontId="11" fillId="0" borderId="11" xfId="3" applyFont="1" applyBorder="1" applyProtection="1">
      <protection hidden="1"/>
    </xf>
    <xf numFmtId="0" fontId="11" fillId="0" borderId="0" xfId="4" applyFont="1" applyFill="1" applyBorder="1" applyProtection="1">
      <protection hidden="1"/>
    </xf>
    <xf numFmtId="0" fontId="12" fillId="0" borderId="0" xfId="4" applyFont="1" applyBorder="1" applyAlignment="1" applyProtection="1">
      <alignment wrapText="1"/>
      <protection hidden="1"/>
    </xf>
    <xf numFmtId="0" fontId="12" fillId="0" borderId="0" xfId="4" applyFont="1" applyBorder="1" applyAlignment="1" applyProtection="1">
      <alignment horizontal="center" wrapText="1"/>
      <protection hidden="1"/>
    </xf>
    <xf numFmtId="0" fontId="12" fillId="0" borderId="0" xfId="4" applyFont="1" applyBorder="1" applyAlignment="1" applyProtection="1">
      <alignment horizontal="right" wrapText="1"/>
      <protection hidden="1"/>
    </xf>
    <xf numFmtId="0" fontId="12" fillId="0" borderId="0" xfId="4" applyFont="1" applyFill="1" applyBorder="1" applyAlignment="1" applyProtection="1">
      <alignment horizontal="right" wrapText="1"/>
      <protection hidden="1"/>
    </xf>
    <xf numFmtId="0" fontId="17" fillId="0" borderId="0" xfId="3" applyFont="1" applyFill="1" applyBorder="1" applyAlignment="1" applyProtection="1">
      <alignment horizontal="center" vertical="center"/>
      <protection hidden="1"/>
    </xf>
    <xf numFmtId="0" fontId="11" fillId="0" borderId="0" xfId="3" applyFont="1" applyFill="1" applyBorder="1" applyAlignment="1" applyProtection="1">
      <alignment horizontal="centerContinuous" vertical="center"/>
      <protection hidden="1"/>
    </xf>
    <xf numFmtId="0" fontId="11" fillId="0" borderId="12" xfId="3" applyFont="1" applyFill="1" applyBorder="1" applyAlignment="1" applyProtection="1">
      <alignment horizontal="center" vertical="center"/>
      <protection hidden="1"/>
    </xf>
    <xf numFmtId="0" fontId="11" fillId="0" borderId="0" xfId="4" applyFont="1" applyBorder="1" applyAlignment="1" applyProtection="1">
      <alignment horizontal="center" vertical="top"/>
      <protection hidden="1"/>
    </xf>
    <xf numFmtId="0" fontId="11" fillId="0" borderId="0" xfId="3" applyFont="1" applyBorder="1" applyAlignment="1" applyProtection="1">
      <alignment horizontal="left" vertical="center" wrapText="1"/>
      <protection hidden="1"/>
    </xf>
    <xf numFmtId="0" fontId="15" fillId="0" borderId="0" xfId="0" applyFont="1" applyFill="1" applyBorder="1" applyProtection="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right" vertical="top" wrapText="1"/>
      <protection hidden="1"/>
    </xf>
    <xf numFmtId="0" fontId="9" fillId="0" borderId="0" xfId="0" applyFont="1" applyFill="1" applyBorder="1" applyAlignment="1" applyProtection="1">
      <alignment horizontal="right" vertical="top" wrapText="1"/>
      <protection hidden="1"/>
    </xf>
    <xf numFmtId="0" fontId="9" fillId="0" borderId="0" xfId="0" quotePrefix="1" applyFont="1" applyBorder="1" applyProtection="1">
      <protection hidden="1"/>
    </xf>
    <xf numFmtId="0" fontId="9" fillId="0" borderId="0" xfId="0" quotePrefix="1" applyFont="1" applyProtection="1">
      <protection hidden="1"/>
    </xf>
    <xf numFmtId="0" fontId="9" fillId="0" borderId="0" xfId="0" applyFont="1" applyBorder="1" applyAlignment="1" applyProtection="1">
      <alignment horizontal="center"/>
      <protection hidden="1"/>
    </xf>
    <xf numFmtId="0" fontId="14" fillId="0" borderId="0" xfId="0" applyFont="1" applyBorder="1" applyAlignment="1" applyProtection="1">
      <alignment horizontal="justify" vertical="top"/>
      <protection hidden="1"/>
    </xf>
    <xf numFmtId="0" fontId="9" fillId="0" borderId="0" xfId="0" quotePrefix="1" applyFont="1" applyFill="1" applyBorder="1" applyProtection="1">
      <protection hidden="1"/>
    </xf>
    <xf numFmtId="0" fontId="9" fillId="0" borderId="0" xfId="0" quotePrefix="1" applyFont="1" applyFill="1" applyProtection="1">
      <protection hidden="1"/>
    </xf>
    <xf numFmtId="0" fontId="10" fillId="0" borderId="0" xfId="0" applyFont="1" applyFill="1" applyProtection="1">
      <protection hidden="1"/>
    </xf>
    <xf numFmtId="0" fontId="10" fillId="0" borderId="0" xfId="0" applyFont="1" applyAlignment="1" applyProtection="1">
      <alignment horizontal="right"/>
      <protection hidden="1"/>
    </xf>
    <xf numFmtId="0" fontId="8" fillId="2" borderId="13" xfId="5" applyFont="1" applyFill="1" applyBorder="1" applyAlignment="1">
      <alignment horizontal="center"/>
    </xf>
    <xf numFmtId="0" fontId="8" fillId="0" borderId="1" xfId="5" applyFont="1" applyFill="1" applyBorder="1" applyAlignment="1">
      <alignment horizontal="right" wrapText="1"/>
    </xf>
    <xf numFmtId="0" fontId="8" fillId="0" borderId="1" xfId="5" applyFont="1" applyFill="1" applyBorder="1" applyAlignment="1">
      <alignment wrapText="1"/>
    </xf>
    <xf numFmtId="0" fontId="18" fillId="0" borderId="0" xfId="0" applyFont="1" applyAlignment="1" applyProtection="1">
      <alignment horizontal="center" vertical="center"/>
      <protection hidden="1"/>
    </xf>
    <xf numFmtId="0" fontId="11" fillId="0" borderId="8" xfId="3" applyFont="1" applyBorder="1" applyProtection="1">
      <protection hidden="1"/>
    </xf>
    <xf numFmtId="0" fontId="11" fillId="0" borderId="8" xfId="3" applyFont="1" applyBorder="1" applyAlignment="1" applyProtection="1">
      <alignment horizontal="right"/>
      <protection hidden="1"/>
    </xf>
    <xf numFmtId="0" fontId="11" fillId="0" borderId="8" xfId="4" applyFont="1" applyBorder="1" applyAlignment="1" applyProtection="1">
      <alignment horizontal="right"/>
      <protection hidden="1"/>
    </xf>
    <xf numFmtId="0" fontId="20" fillId="0" borderId="14" xfId="0" applyFont="1" applyBorder="1" applyAlignment="1">
      <alignment horizontal="center" vertical="center" wrapText="1"/>
    </xf>
    <xf numFmtId="0" fontId="20" fillId="0" borderId="14" xfId="0" applyFont="1" applyBorder="1" applyAlignment="1">
      <alignment vertical="center" wrapText="1"/>
    </xf>
    <xf numFmtId="0" fontId="1" fillId="0" borderId="0" xfId="0" applyFont="1"/>
    <xf numFmtId="0" fontId="1" fillId="0" borderId="14" xfId="0" applyFont="1" applyBorder="1"/>
    <xf numFmtId="0" fontId="1" fillId="0" borderId="14" xfId="0" quotePrefix="1" applyFont="1" applyBorder="1"/>
    <xf numFmtId="0" fontId="1" fillId="0" borderId="14" xfId="0" applyFont="1" applyFill="1" applyBorder="1"/>
    <xf numFmtId="0" fontId="1" fillId="0" borderId="14" xfId="0" quotePrefix="1" applyFont="1" applyFill="1" applyBorder="1"/>
    <xf numFmtId="0" fontId="7" fillId="0" borderId="0" xfId="0" applyFont="1" applyAlignment="1" applyProtection="1">
      <protection hidden="1"/>
    </xf>
    <xf numFmtId="1" fontId="0" fillId="0" borderId="0" xfId="0" applyNumberFormat="1"/>
    <xf numFmtId="164" fontId="0" fillId="0" borderId="0" xfId="0" applyNumberFormat="1"/>
    <xf numFmtId="14" fontId="0" fillId="0" borderId="0" xfId="0" applyNumberFormat="1"/>
    <xf numFmtId="0" fontId="21" fillId="0" borderId="14" xfId="2" applyFont="1" applyFill="1" applyBorder="1" applyAlignment="1"/>
    <xf numFmtId="0" fontId="22" fillId="0" borderId="14" xfId="0" applyFont="1" applyBorder="1" applyAlignment="1">
      <alignment horizontal="left" wrapText="1"/>
    </xf>
    <xf numFmtId="0" fontId="8" fillId="2" borderId="28" xfId="5" applyFont="1" applyFill="1" applyBorder="1" applyAlignment="1">
      <alignment horizontal="center"/>
    </xf>
    <xf numFmtId="0" fontId="0" fillId="0" borderId="29" xfId="0" applyBorder="1" applyProtection="1">
      <protection hidden="1"/>
    </xf>
    <xf numFmtId="0" fontId="0" fillId="0" borderId="13" xfId="0" applyBorder="1"/>
    <xf numFmtId="0" fontId="14"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quotePrefix="1" applyFont="1" applyAlignment="1" applyProtection="1">
      <alignment horizontal="right"/>
      <protection hidden="1"/>
    </xf>
    <xf numFmtId="0" fontId="14" fillId="0" borderId="0" xfId="0" quotePrefix="1" applyFont="1" applyProtection="1">
      <protection hidden="1"/>
    </xf>
    <xf numFmtId="0" fontId="6" fillId="0" borderId="0" xfId="0" applyFont="1" applyProtection="1">
      <protection hidden="1"/>
    </xf>
    <xf numFmtId="0" fontId="14" fillId="0" borderId="0" xfId="0" quotePrefix="1" applyFont="1" applyAlignment="1" applyProtection="1">
      <alignment horizontal="right" vertical="top"/>
      <protection hidden="1"/>
    </xf>
    <xf numFmtId="0" fontId="14" fillId="0" borderId="0" xfId="0" applyFont="1" applyProtection="1">
      <protection hidden="1"/>
    </xf>
    <xf numFmtId="0" fontId="14" fillId="0" borderId="0" xfId="0" quotePrefix="1" applyFont="1" applyAlignment="1" applyProtection="1">
      <alignment horizontal="right" vertical="center"/>
      <protection hidden="1"/>
    </xf>
    <xf numFmtId="0" fontId="31" fillId="0" borderId="0" xfId="0" applyFont="1" applyProtection="1">
      <protection hidden="1"/>
    </xf>
    <xf numFmtId="0" fontId="14" fillId="0" borderId="0" xfId="0" applyFont="1" applyBorder="1" applyAlignment="1" applyProtection="1">
      <alignment vertical="top" wrapText="1"/>
      <protection hidden="1"/>
    </xf>
    <xf numFmtId="0" fontId="14" fillId="0" borderId="0" xfId="0" applyFont="1" applyAlignment="1" applyProtection="1">
      <alignment vertical="top" wrapText="1"/>
      <protection hidden="1"/>
    </xf>
    <xf numFmtId="0" fontId="9" fillId="0" borderId="0" xfId="0" applyFont="1" applyBorder="1" applyAlignment="1" applyProtection="1">
      <alignment horizontal="center" vertical="top"/>
      <protection hidden="1"/>
    </xf>
    <xf numFmtId="0" fontId="10" fillId="0" borderId="0" xfId="0" applyFont="1" applyAlignment="1" applyProtection="1">
      <alignment vertical="top"/>
      <protection hidden="1"/>
    </xf>
    <xf numFmtId="0" fontId="35" fillId="0" borderId="0" xfId="0" applyFont="1" applyAlignment="1" applyProtection="1">
      <alignment horizontal="right" vertical="center"/>
      <protection hidden="1"/>
    </xf>
    <xf numFmtId="0" fontId="9" fillId="0" borderId="0" xfId="0" applyFont="1" applyAlignment="1" applyProtection="1">
      <alignment vertical="top"/>
      <protection hidden="1"/>
    </xf>
    <xf numFmtId="0" fontId="0" fillId="0" borderId="0" xfId="0" applyAlignment="1" applyProtection="1">
      <alignment vertical="top" wrapText="1"/>
      <protection hidden="1"/>
    </xf>
    <xf numFmtId="0" fontId="37" fillId="0" borderId="0" xfId="0" applyFont="1" applyProtection="1">
      <protection hidden="1"/>
    </xf>
    <xf numFmtId="0" fontId="42" fillId="0" borderId="0" xfId="0" applyFont="1" applyBorder="1" applyAlignment="1" applyProtection="1">
      <alignment horizontal="left" vertical="top"/>
      <protection hidden="1"/>
    </xf>
    <xf numFmtId="0" fontId="30" fillId="0" borderId="0" xfId="0" applyFont="1" applyAlignment="1" applyProtection="1">
      <alignment horizontal="left" vertical="top"/>
      <protection hidden="1"/>
    </xf>
    <xf numFmtId="0" fontId="24" fillId="0" borderId="0" xfId="0" quotePrefix="1" applyFont="1" applyBorder="1" applyAlignment="1" applyProtection="1">
      <alignment horizontal="left" vertical="center"/>
      <protection hidden="1"/>
    </xf>
    <xf numFmtId="0" fontId="3" fillId="0" borderId="0" xfId="0" applyFont="1" applyAlignment="1" applyProtection="1">
      <alignment vertical="center"/>
      <protection hidden="1"/>
    </xf>
    <xf numFmtId="0" fontId="10" fillId="0" borderId="0" xfId="0" applyFont="1" applyProtection="1">
      <protection hidden="1"/>
    </xf>
    <xf numFmtId="0" fontId="19" fillId="0" borderId="23" xfId="0" applyFont="1" applyFill="1" applyBorder="1" applyAlignment="1" applyProtection="1">
      <alignment horizontal="left" vertical="center"/>
      <protection hidden="1"/>
    </xf>
    <xf numFmtId="0" fontId="25" fillId="0" borderId="0" xfId="0" applyFont="1" applyAlignment="1">
      <alignment horizontal="left" vertical="center"/>
    </xf>
    <xf numFmtId="0" fontId="9" fillId="0" borderId="0" xfId="0" applyFont="1" applyFill="1" applyAlignment="1" applyProtection="1">
      <alignment horizontal="left"/>
      <protection hidden="1"/>
    </xf>
    <xf numFmtId="0" fontId="0" fillId="0" borderId="0" xfId="0" applyAlignment="1" applyProtection="1">
      <alignment horizontal="left"/>
      <protection hidden="1"/>
    </xf>
    <xf numFmtId="0" fontId="9" fillId="0" borderId="0" xfId="0" applyFont="1" applyAlignment="1" applyProtection="1">
      <protection hidden="1"/>
    </xf>
    <xf numFmtId="0" fontId="0" fillId="0" borderId="0" xfId="0" applyAlignment="1" applyProtection="1">
      <protection hidden="1"/>
    </xf>
    <xf numFmtId="0" fontId="17" fillId="0" borderId="2" xfId="3" applyFont="1" applyBorder="1" applyAlignment="1" applyProtection="1">
      <alignment horizontal="center" vertical="center"/>
      <protection hidden="1"/>
    </xf>
    <xf numFmtId="0" fontId="17" fillId="0" borderId="0" xfId="3" applyFont="1" applyBorder="1" applyAlignment="1" applyProtection="1">
      <alignment horizontal="center" vertical="center"/>
      <protection hidden="1"/>
    </xf>
    <xf numFmtId="0" fontId="17" fillId="0" borderId="16" xfId="3" applyFont="1" applyBorder="1" applyAlignment="1" applyProtection="1">
      <alignment horizontal="center" vertical="center"/>
      <protection hidden="1"/>
    </xf>
    <xf numFmtId="0" fontId="35"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29" fillId="0" borderId="0" xfId="1" applyFont="1" applyAlignment="1" applyProtection="1">
      <protection hidden="1"/>
    </xf>
    <xf numFmtId="0" fontId="9" fillId="0" borderId="0" xfId="0" applyFont="1" applyAlignment="1"/>
    <xf numFmtId="0" fontId="26"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7" fillId="0" borderId="0" xfId="0" applyFont="1" applyBorder="1" applyAlignment="1" applyProtection="1">
      <alignment horizontal="left" vertical="top" wrapText="1"/>
      <protection hidden="1"/>
    </xf>
    <xf numFmtId="0" fontId="0" fillId="0" borderId="0" xfId="0" applyAlignment="1" applyProtection="1">
      <alignment wrapText="1"/>
      <protection hidden="1"/>
    </xf>
    <xf numFmtId="0" fontId="28" fillId="0" borderId="0" xfId="1" applyFont="1" applyAlignment="1" applyProtection="1">
      <alignment horizontal="left" vertical="top" wrapText="1"/>
      <protection hidden="1"/>
    </xf>
    <xf numFmtId="0" fontId="28" fillId="0" borderId="0" xfId="1" applyFont="1" applyAlignment="1" applyProtection="1">
      <alignment horizontal="left" wrapText="1"/>
      <protection hidden="1"/>
    </xf>
    <xf numFmtId="0" fontId="14" fillId="0" borderId="0" xfId="0" applyFont="1" applyAlignment="1" applyProtection="1">
      <alignment horizontal="left" vertical="top" wrapText="1"/>
      <protection hidden="1"/>
    </xf>
    <xf numFmtId="0" fontId="0" fillId="0" borderId="0" xfId="0" applyAlignment="1" applyProtection="1">
      <alignment horizontal="left" wrapText="1"/>
      <protection hidden="1"/>
    </xf>
    <xf numFmtId="0" fontId="28" fillId="0" borderId="0" xfId="1" applyFont="1" applyAlignment="1" applyProtection="1">
      <alignment vertical="top"/>
      <protection hidden="1"/>
    </xf>
    <xf numFmtId="0" fontId="14" fillId="0" borderId="0" xfId="0" applyFont="1" applyAlignment="1" applyProtection="1">
      <protection hidden="1"/>
    </xf>
    <xf numFmtId="0" fontId="9" fillId="4" borderId="24"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9" fillId="0" borderId="0" xfId="0" applyFont="1" applyFill="1" applyAlignment="1" applyProtection="1">
      <alignment horizontal="left" vertical="center"/>
      <protection hidden="1"/>
    </xf>
    <xf numFmtId="0" fontId="0" fillId="0" borderId="0" xfId="0" applyFill="1" applyAlignment="1" applyProtection="1">
      <alignment horizontal="left" vertical="center"/>
      <protection hidden="1"/>
    </xf>
    <xf numFmtId="0" fontId="11" fillId="0" borderId="17" xfId="4" applyFont="1" applyBorder="1" applyAlignment="1" applyProtection="1">
      <alignment horizontal="center" vertical="center"/>
      <protection hidden="1"/>
    </xf>
    <xf numFmtId="0" fontId="11" fillId="0" borderId="8" xfId="4" applyFont="1" applyBorder="1" applyAlignment="1" applyProtection="1">
      <alignment horizontal="center" vertical="center"/>
      <protection hidden="1"/>
    </xf>
    <xf numFmtId="0" fontId="11" fillId="0" borderId="18" xfId="4" applyFont="1" applyBorder="1" applyAlignment="1" applyProtection="1">
      <alignment horizontal="center" vertical="center"/>
      <protection hidden="1"/>
    </xf>
    <xf numFmtId="0" fontId="11" fillId="0" borderId="17" xfId="3" applyFont="1" applyFill="1" applyBorder="1" applyAlignment="1" applyProtection="1">
      <alignment horizontal="center" vertical="center"/>
      <protection hidden="1"/>
    </xf>
    <xf numFmtId="0" fontId="11" fillId="0" borderId="8" xfId="3" applyFont="1" applyFill="1" applyBorder="1" applyAlignment="1" applyProtection="1">
      <alignment horizontal="center" vertical="center"/>
      <protection hidden="1"/>
    </xf>
    <xf numFmtId="0" fontId="11" fillId="0" borderId="18" xfId="3" applyFont="1" applyFill="1" applyBorder="1" applyAlignment="1" applyProtection="1">
      <alignment horizontal="center" vertical="center"/>
      <protection hidden="1"/>
    </xf>
    <xf numFmtId="0" fontId="11" fillId="4" borderId="17" xfId="3" applyFont="1" applyFill="1" applyBorder="1" applyAlignment="1" applyProtection="1">
      <alignment horizontal="center" vertical="center"/>
      <protection locked="0"/>
    </xf>
    <xf numFmtId="0" fontId="11" fillId="4" borderId="8" xfId="3" applyFont="1" applyFill="1" applyBorder="1" applyAlignment="1" applyProtection="1">
      <alignment horizontal="center" vertical="center"/>
      <protection locked="0"/>
    </xf>
    <xf numFmtId="0" fontId="11" fillId="4" borderId="18" xfId="3" applyFont="1" applyFill="1" applyBorder="1" applyAlignment="1" applyProtection="1">
      <alignment horizontal="center" vertical="center"/>
      <protection locked="0"/>
    </xf>
    <xf numFmtId="0" fontId="17" fillId="0" borderId="0" xfId="4" applyFont="1" applyBorder="1" applyAlignment="1" applyProtection="1">
      <alignment horizontal="left" vertical="center"/>
      <protection hidden="1"/>
    </xf>
    <xf numFmtId="0" fontId="11" fillId="0" borderId="0" xfId="4" applyFont="1" applyBorder="1" applyAlignment="1" applyProtection="1">
      <alignment horizontal="right" vertical="center" wrapText="1"/>
      <protection hidden="1"/>
    </xf>
    <xf numFmtId="0" fontId="23" fillId="3" borderId="0" xfId="0" applyFont="1" applyFill="1" applyBorder="1" applyAlignment="1" applyProtection="1">
      <alignment vertical="center" wrapText="1"/>
      <protection hidden="1"/>
    </xf>
    <xf numFmtId="0" fontId="6" fillId="0" borderId="0" xfId="0" applyFont="1" applyAlignment="1" applyProtection="1">
      <alignment horizontal="left" vertical="top" wrapText="1"/>
      <protection hidden="1"/>
    </xf>
    <xf numFmtId="0" fontId="10" fillId="0" borderId="0" xfId="0" applyFont="1" applyAlignment="1" applyProtection="1">
      <alignment vertical="top"/>
      <protection hidden="1"/>
    </xf>
    <xf numFmtId="0" fontId="10" fillId="0" borderId="0" xfId="0" applyFont="1" applyBorder="1" applyAlignment="1" applyProtection="1">
      <alignment horizontal="right"/>
      <protection hidden="1"/>
    </xf>
    <xf numFmtId="0" fontId="11" fillId="0" borderId="0" xfId="4" applyFont="1" applyBorder="1" applyAlignment="1" applyProtection="1">
      <alignment horizontal="center" vertical="top"/>
      <protection hidden="1"/>
    </xf>
    <xf numFmtId="0" fontId="11" fillId="0" borderId="0" xfId="3" applyFont="1" applyBorder="1" applyAlignment="1" applyProtection="1">
      <alignment horizontal="center" vertical="top" wrapText="1"/>
      <protection hidden="1"/>
    </xf>
    <xf numFmtId="0" fontId="17" fillId="0" borderId="17" xfId="3" applyFont="1" applyFill="1" applyBorder="1" applyAlignment="1" applyProtection="1">
      <alignment horizontal="center" vertical="center"/>
      <protection hidden="1"/>
    </xf>
    <xf numFmtId="0" fontId="17" fillId="0" borderId="8" xfId="3" applyFont="1" applyFill="1" applyBorder="1" applyAlignment="1" applyProtection="1">
      <alignment horizontal="center" vertical="center"/>
      <protection hidden="1"/>
    </xf>
    <xf numFmtId="0" fontId="17" fillId="0" borderId="18" xfId="3" applyFont="1" applyFill="1" applyBorder="1" applyAlignment="1" applyProtection="1">
      <alignment horizontal="center" vertical="center"/>
      <protection hidden="1"/>
    </xf>
    <xf numFmtId="0" fontId="11" fillId="0" borderId="15" xfId="3" quotePrefix="1" applyFont="1" applyBorder="1" applyAlignment="1" applyProtection="1">
      <alignment horizontal="center" vertical="center"/>
      <protection hidden="1"/>
    </xf>
    <xf numFmtId="0" fontId="11" fillId="0" borderId="19" xfId="3" quotePrefix="1" applyFont="1" applyBorder="1" applyAlignment="1" applyProtection="1">
      <alignment horizontal="center" vertical="center"/>
      <protection hidden="1"/>
    </xf>
    <xf numFmtId="0" fontId="11" fillId="0" borderId="15" xfId="3" applyFont="1" applyBorder="1" applyAlignment="1" applyProtection="1">
      <alignment horizontal="center" vertical="center"/>
      <protection hidden="1"/>
    </xf>
    <xf numFmtId="0" fontId="11" fillId="0" borderId="0" xfId="3" applyFont="1" applyBorder="1" applyAlignment="1" applyProtection="1">
      <alignment horizontal="center" vertical="center"/>
      <protection hidden="1"/>
    </xf>
    <xf numFmtId="0" fontId="11" fillId="0" borderId="0" xfId="4" applyFont="1" applyBorder="1" applyAlignment="1" applyProtection="1">
      <alignment horizontal="center" vertical="top" wrapText="1"/>
      <protection hidden="1"/>
    </xf>
    <xf numFmtId="0" fontId="17" fillId="0" borderId="19" xfId="4" applyFont="1" applyBorder="1" applyAlignment="1" applyProtection="1">
      <alignment horizontal="left" vertical="center"/>
      <protection hidden="1"/>
    </xf>
    <xf numFmtId="0" fontId="11" fillId="0" borderId="17" xfId="3" applyFont="1" applyBorder="1" applyAlignment="1" applyProtection="1">
      <alignment horizontal="center" vertical="center"/>
      <protection hidden="1"/>
    </xf>
    <xf numFmtId="0" fontId="11" fillId="0" borderId="8" xfId="3" applyFont="1" applyBorder="1" applyAlignment="1" applyProtection="1">
      <alignment horizontal="center" vertical="center"/>
      <protection hidden="1"/>
    </xf>
    <xf numFmtId="0" fontId="11" fillId="0" borderId="18" xfId="3" applyFont="1" applyBorder="1" applyAlignment="1" applyProtection="1">
      <alignment horizontal="center" vertical="center"/>
      <protection hidden="1"/>
    </xf>
    <xf numFmtId="0" fontId="11" fillId="0" borderId="0" xfId="3" quotePrefix="1" applyFont="1" applyBorder="1" applyAlignment="1" applyProtection="1">
      <alignment horizontal="center" vertical="center"/>
      <protection hidden="1"/>
    </xf>
    <xf numFmtId="0" fontId="10" fillId="0" borderId="0" xfId="0" applyFont="1" applyBorder="1" applyAlignment="1" applyProtection="1">
      <alignment horizontal="right" vertical="top"/>
      <protection hidden="1"/>
    </xf>
    <xf numFmtId="0" fontId="14" fillId="0" borderId="0" xfId="0" applyFont="1" applyBorder="1" applyAlignment="1" applyProtection="1">
      <alignment vertical="top" wrapText="1"/>
      <protection hidden="1"/>
    </xf>
    <xf numFmtId="0" fontId="14" fillId="0" borderId="0" xfId="0" applyFont="1" applyAlignment="1" applyProtection="1">
      <alignment vertical="top" wrapText="1"/>
      <protection hidden="1"/>
    </xf>
    <xf numFmtId="0" fontId="11" fillId="0" borderId="17" xfId="4" applyFont="1" applyBorder="1" applyAlignment="1" applyProtection="1">
      <alignment horizontal="center" vertical="center" wrapText="1"/>
      <protection hidden="1"/>
    </xf>
    <xf numFmtId="0" fontId="11" fillId="0" borderId="8" xfId="4" applyFont="1" applyBorder="1" applyAlignment="1" applyProtection="1">
      <alignment horizontal="center" vertical="center" wrapText="1"/>
      <protection hidden="1"/>
    </xf>
    <xf numFmtId="0" fontId="11" fillId="0" borderId="18" xfId="4" applyFont="1" applyBorder="1" applyAlignment="1" applyProtection="1">
      <alignment horizontal="center" vertical="center" wrapText="1"/>
      <protection hidden="1"/>
    </xf>
    <xf numFmtId="0" fontId="17" fillId="0" borderId="0" xfId="3"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11" fillId="0" borderId="0" xfId="4" applyFont="1" applyBorder="1" applyAlignment="1" applyProtection="1">
      <alignment horizontal="right" vertical="center"/>
      <protection hidden="1"/>
    </xf>
    <xf numFmtId="0" fontId="9" fillId="0" borderId="0" xfId="0" applyFont="1" applyAlignment="1" applyProtection="1">
      <alignment horizontal="right" vertical="center"/>
      <protection hidden="1"/>
    </xf>
    <xf numFmtId="0" fontId="11" fillId="0" borderId="8" xfId="4" applyFont="1" applyBorder="1" applyAlignment="1" applyProtection="1">
      <alignment horizontal="right" vertical="center"/>
      <protection hidden="1"/>
    </xf>
    <xf numFmtId="0" fontId="10" fillId="0" borderId="0" xfId="0" applyFont="1" applyAlignment="1" applyProtection="1">
      <alignment horizontal="right" vertical="top"/>
      <protection hidden="1"/>
    </xf>
    <xf numFmtId="0" fontId="17" fillId="0" borderId="8" xfId="3" applyFont="1" applyBorder="1" applyAlignment="1" applyProtection="1">
      <alignment horizontal="center" vertical="center"/>
      <protection hidden="1"/>
    </xf>
    <xf numFmtId="0" fontId="10" fillId="0" borderId="0" xfId="0" applyFont="1" applyAlignment="1" applyProtection="1">
      <alignment horizontal="right"/>
      <protection hidden="1"/>
    </xf>
    <xf numFmtId="0" fontId="9" fillId="0" borderId="0" xfId="0" applyFont="1" applyFill="1" applyAlignment="1" applyProtection="1">
      <alignment horizontal="left" vertical="justify"/>
      <protection hidden="1"/>
    </xf>
    <xf numFmtId="164" fontId="9" fillId="4" borderId="20" xfId="0" applyNumberFormat="1" applyFont="1" applyFill="1" applyBorder="1" applyAlignment="1" applyProtection="1">
      <alignment horizontal="center"/>
      <protection locked="0"/>
    </xf>
    <xf numFmtId="164" fontId="9" fillId="4" borderId="21" xfId="0" applyNumberFormat="1" applyFont="1" applyFill="1" applyBorder="1" applyAlignment="1" applyProtection="1">
      <alignment horizontal="center"/>
      <protection locked="0"/>
    </xf>
    <xf numFmtId="164" fontId="0" fillId="0" borderId="21" xfId="0" applyNumberFormat="1" applyBorder="1" applyAlignment="1" applyProtection="1">
      <protection locked="0"/>
    </xf>
    <xf numFmtId="164" fontId="0" fillId="0" borderId="27" xfId="0" applyNumberFormat="1" applyBorder="1" applyAlignment="1" applyProtection="1">
      <protection locked="0"/>
    </xf>
    <xf numFmtId="0" fontId="10" fillId="0" borderId="0" xfId="0" applyFont="1" applyFill="1" applyBorder="1" applyAlignment="1" applyProtection="1">
      <alignment horizontal="left" vertical="top" wrapText="1"/>
      <protection hidden="1"/>
    </xf>
    <xf numFmtId="0" fontId="9" fillId="0" borderId="0" xfId="0" applyFont="1" applyBorder="1" applyAlignment="1" applyProtection="1">
      <alignment horizontal="center" vertical="top"/>
      <protection hidden="1"/>
    </xf>
    <xf numFmtId="0" fontId="14" fillId="0" borderId="0" xfId="0" applyFont="1" applyFill="1" applyBorder="1" applyAlignment="1" applyProtection="1">
      <alignment horizontal="left" vertical="top" wrapText="1"/>
      <protection hidden="1"/>
    </xf>
    <xf numFmtId="0" fontId="11" fillId="0" borderId="2" xfId="4" applyFont="1" applyBorder="1" applyAlignment="1" applyProtection="1">
      <alignment horizontal="right" vertical="center"/>
      <protection hidden="1"/>
    </xf>
    <xf numFmtId="0" fontId="11" fillId="0" borderId="16" xfId="4" applyFont="1" applyBorder="1" applyAlignment="1" applyProtection="1">
      <alignment horizontal="right" vertical="center"/>
      <protection hidden="1"/>
    </xf>
    <xf numFmtId="0" fontId="11" fillId="0" borderId="0" xfId="4" applyFont="1" applyBorder="1" applyAlignment="1" applyProtection="1">
      <alignment horizontal="right" wrapText="1"/>
      <protection hidden="1"/>
    </xf>
    <xf numFmtId="0" fontId="9" fillId="4" borderId="24" xfId="0" applyFont="1" applyFill="1" applyBorder="1" applyProtection="1">
      <protection hidden="1"/>
    </xf>
    <xf numFmtId="0" fontId="9" fillId="4" borderId="25" xfId="0" applyFont="1" applyFill="1" applyBorder="1" applyProtection="1">
      <protection hidden="1"/>
    </xf>
    <xf numFmtId="0" fontId="9" fillId="4" borderId="26" xfId="0" applyFont="1" applyFill="1" applyBorder="1" applyProtection="1">
      <protection hidden="1"/>
    </xf>
    <xf numFmtId="0" fontId="9" fillId="0" borderId="0" xfId="0" applyFont="1" applyFill="1" applyBorder="1" applyAlignment="1" applyProtection="1">
      <alignment horizontal="center"/>
      <protection hidden="1"/>
    </xf>
    <xf numFmtId="164" fontId="9" fillId="4" borderId="20" xfId="0" applyNumberFormat="1" applyFont="1" applyFill="1" applyBorder="1" applyAlignment="1" applyProtection="1">
      <alignment horizontal="center"/>
      <protection hidden="1"/>
    </xf>
    <xf numFmtId="164" fontId="9" fillId="4" borderId="21" xfId="0" applyNumberFormat="1" applyFont="1" applyFill="1" applyBorder="1" applyAlignment="1" applyProtection="1">
      <alignment horizontal="center"/>
      <protection hidden="1"/>
    </xf>
    <xf numFmtId="164" fontId="0" fillId="0" borderId="21" xfId="0" applyNumberFormat="1" applyBorder="1" applyAlignment="1" applyProtection="1">
      <protection hidden="1"/>
    </xf>
    <xf numFmtId="164" fontId="0" fillId="0" borderId="22" xfId="0" applyNumberFormat="1" applyBorder="1" applyAlignment="1" applyProtection="1">
      <protection hidden="1"/>
    </xf>
    <xf numFmtId="0" fontId="23" fillId="3" borderId="0" xfId="0" applyFont="1" applyFill="1" applyBorder="1" applyAlignment="1" applyProtection="1">
      <alignment vertical="top"/>
      <protection hidden="1"/>
    </xf>
    <xf numFmtId="0" fontId="0" fillId="0" borderId="0" xfId="0" applyAlignment="1" applyProtection="1">
      <alignment vertical="top"/>
      <protection hidden="1"/>
    </xf>
    <xf numFmtId="0" fontId="0" fillId="0" borderId="0" xfId="0" applyAlignment="1"/>
    <xf numFmtId="0" fontId="28" fillId="0" borderId="0" xfId="1" applyFont="1" applyFill="1" applyAlignment="1" applyProtection="1">
      <alignment horizontal="left" vertical="top" wrapText="1"/>
      <protection hidden="1"/>
    </xf>
    <xf numFmtId="0" fontId="40" fillId="0" borderId="0" xfId="0" applyFont="1" applyFill="1" applyBorder="1" applyAlignment="1" applyProtection="1">
      <alignment horizontal="center" vertical="center" wrapText="1"/>
      <protection hidden="1"/>
    </xf>
    <xf numFmtId="0" fontId="41" fillId="0" borderId="0" xfId="0" applyFont="1" applyAlignment="1">
      <alignment horizontal="center" vertical="center" wrapText="1"/>
    </xf>
    <xf numFmtId="0" fontId="11" fillId="0" borderId="0" xfId="3" applyFont="1" applyFill="1" applyBorder="1" applyAlignment="1" applyProtection="1">
      <alignment horizontal="center" vertical="center"/>
      <protection hidden="1"/>
    </xf>
    <xf numFmtId="0" fontId="40" fillId="0" borderId="23" xfId="0" applyFont="1" applyBorder="1" applyAlignment="1" applyProtection="1">
      <protection hidden="1"/>
    </xf>
    <xf numFmtId="0" fontId="41" fillId="0" borderId="0" xfId="0" applyFont="1" applyAlignment="1" applyProtection="1">
      <protection hidden="1"/>
    </xf>
    <xf numFmtId="0" fontId="11" fillId="0" borderId="8" xfId="4" applyFont="1" applyBorder="1" applyAlignment="1" applyProtection="1">
      <alignment horizontal="right" vertical="center" wrapText="1"/>
      <protection hidden="1"/>
    </xf>
    <xf numFmtId="0" fontId="26" fillId="0" borderId="30" xfId="0" applyFont="1" applyFill="1" applyBorder="1" applyAlignment="1" applyProtection="1">
      <alignment vertical="top" wrapText="1"/>
      <protection hidden="1"/>
    </xf>
    <xf numFmtId="0" fontId="0" fillId="0" borderId="31" xfId="0" applyFill="1" applyBorder="1" applyAlignment="1" applyProtection="1">
      <alignment wrapText="1"/>
      <protection hidden="1"/>
    </xf>
    <xf numFmtId="0" fontId="0" fillId="0" borderId="32" xfId="0" applyFill="1" applyBorder="1" applyAlignment="1" applyProtection="1">
      <alignment wrapText="1"/>
      <protection hidden="1"/>
    </xf>
    <xf numFmtId="0" fontId="26" fillId="0" borderId="33" xfId="0" applyFont="1" applyFill="1" applyBorder="1" applyAlignment="1" applyProtection="1">
      <alignment vertical="top" wrapText="1"/>
      <protection hidden="1"/>
    </xf>
    <xf numFmtId="0" fontId="0" fillId="0" borderId="34" xfId="0" applyFill="1" applyBorder="1" applyAlignment="1" applyProtection="1">
      <alignment wrapText="1"/>
      <protection hidden="1"/>
    </xf>
    <xf numFmtId="0" fontId="0" fillId="0" borderId="35" xfId="0" applyFill="1" applyBorder="1" applyAlignment="1" applyProtection="1">
      <alignment wrapText="1"/>
      <protection hidden="1"/>
    </xf>
    <xf numFmtId="0" fontId="0" fillId="0" borderId="0" xfId="0" applyAlignment="1" applyProtection="1">
      <alignment horizontal="left" vertical="top" wrapText="1"/>
      <protection hidden="1"/>
    </xf>
    <xf numFmtId="0" fontId="0" fillId="0" borderId="0" xfId="0" applyAlignment="1">
      <alignment wrapText="1"/>
    </xf>
    <xf numFmtId="0" fontId="32" fillId="0" borderId="0" xfId="0" applyFont="1" applyAlignment="1" applyProtection="1">
      <alignment horizontal="left" vertical="top" wrapText="1"/>
      <protection hidden="1"/>
    </xf>
    <xf numFmtId="0" fontId="33" fillId="0" borderId="0" xfId="0" applyFont="1" applyAlignment="1" applyProtection="1">
      <alignment horizontal="left" vertical="top" wrapText="1"/>
      <protection hidden="1"/>
    </xf>
  </cellXfs>
  <cellStyles count="6">
    <cellStyle name="Hyperlink" xfId="1" builtinId="8"/>
    <cellStyle name="Standaard" xfId="0" builtinId="0"/>
    <cellStyle name="Standaard_2016-2017" xfId="2" xr:uid="{00000000-0005-0000-0000-000002000000}"/>
    <cellStyle name="Standaard_BAO1 - 1" xfId="3" xr:uid="{00000000-0005-0000-0000-000003000000}"/>
    <cellStyle name="Standaard_bkl5ri 2000" xfId="4" xr:uid="{00000000-0005-0000-0000-000004000000}"/>
    <cellStyle name="Standaard_Blad1" xfId="5" xr:uid="{00000000-0005-0000-0000-000005000000}"/>
  </cellStyles>
  <dxfs count="1">
    <dxf>
      <font>
        <b val="0"/>
        <i/>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contact/schoolbeheerteam-werkstation-verificateur.aspx?niv=bao" TargetMode="External"/><Relationship Id="rId2" Type="http://schemas.openxmlformats.org/officeDocument/2006/relationships/hyperlink" Target="https://data-onderwijs.vlaanderen.be/edulex/document.aspx?docid=13433" TargetMode="External"/><Relationship Id="rId1" Type="http://schemas.openxmlformats.org/officeDocument/2006/relationships/hyperlink" Target="mailto:schoolbeheerteam.basis@ond.vlaanderen.b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211"/>
  <sheetViews>
    <sheetView showGridLines="0" showZeros="0" tabSelected="1" zoomScale="120" zoomScaleNormal="120" workbookViewId="0">
      <selection activeCell="U24" sqref="U24:Y24"/>
    </sheetView>
  </sheetViews>
  <sheetFormatPr defaultColWidth="2" defaultRowHeight="13.8" x14ac:dyDescent="0.25"/>
  <cols>
    <col min="1" max="1" width="0.6640625" style="11" customWidth="1"/>
    <col min="2" max="5" width="2" style="11" customWidth="1"/>
    <col min="6" max="6" width="3.6640625" style="11" customWidth="1"/>
    <col min="7" max="12" width="2" style="11" customWidth="1"/>
    <col min="13" max="13" width="1.6640625" style="11" customWidth="1"/>
    <col min="14" max="16" width="2" style="11" customWidth="1"/>
    <col min="17" max="17" width="1.6640625" style="11" customWidth="1"/>
    <col min="18" max="47" width="2" style="11" customWidth="1"/>
    <col min="48" max="48" width="1.109375" style="11" customWidth="1"/>
    <col min="49" max="49" width="2" style="11" customWidth="1"/>
    <col min="50" max="50" width="0.6640625" style="11" customWidth="1"/>
    <col min="51" max="16384" width="2" style="11"/>
  </cols>
  <sheetData>
    <row r="1" spans="1:48" ht="14.4" customHeight="1" x14ac:dyDescent="0.25">
      <c r="AF1" s="160" t="s">
        <v>164</v>
      </c>
      <c r="AG1" s="161"/>
      <c r="AH1" s="161"/>
      <c r="AI1" s="161"/>
      <c r="AJ1" s="161"/>
      <c r="AK1" s="161"/>
      <c r="AL1" s="161"/>
      <c r="AM1" s="161"/>
      <c r="AN1" s="161"/>
      <c r="AO1" s="161"/>
      <c r="AP1" s="161"/>
      <c r="AQ1" s="161"/>
      <c r="AR1" s="161"/>
      <c r="AS1" s="161"/>
      <c r="AT1" s="161"/>
      <c r="AU1" s="161"/>
      <c r="AV1" s="161"/>
    </row>
    <row r="2" spans="1:48" ht="14.4" customHeight="1" x14ac:dyDescent="0.3">
      <c r="A2" s="24"/>
      <c r="B2" s="24"/>
      <c r="C2" s="3"/>
      <c r="D2" s="3"/>
      <c r="E2" s="3"/>
      <c r="F2" s="3"/>
      <c r="G2" s="3"/>
      <c r="H2" s="3"/>
      <c r="I2" s="3"/>
      <c r="J2" s="3"/>
      <c r="K2" s="3"/>
      <c r="L2" s="3"/>
      <c r="M2" s="3"/>
      <c r="N2" s="3"/>
      <c r="O2" s="3"/>
      <c r="P2" s="3"/>
      <c r="Q2" s="3"/>
      <c r="R2" s="3"/>
      <c r="S2" s="3"/>
      <c r="T2" s="3"/>
      <c r="U2" s="3"/>
      <c r="V2" s="3"/>
      <c r="W2" s="3"/>
      <c r="X2" s="3"/>
      <c r="Y2" s="3"/>
      <c r="Z2" s="3"/>
      <c r="AA2" s="3"/>
      <c r="AB2" s="3"/>
      <c r="AC2" s="3"/>
      <c r="AD2" s="3"/>
      <c r="AE2" s="1"/>
      <c r="AF2" s="1"/>
      <c r="AG2" s="1"/>
      <c r="AH2" s="1"/>
      <c r="AI2" s="1"/>
      <c r="AJ2" s="1"/>
      <c r="AK2" s="1"/>
      <c r="AL2" s="1"/>
      <c r="AM2" s="1"/>
      <c r="AN2" s="1"/>
      <c r="AO2" s="1"/>
      <c r="AP2" s="1"/>
      <c r="AQ2" s="1"/>
      <c r="AR2" s="1"/>
      <c r="AV2" s="142" t="s">
        <v>149</v>
      </c>
    </row>
    <row r="3" spans="1:48" ht="24" customHeight="1" x14ac:dyDescent="0.25">
      <c r="A3" s="24"/>
      <c r="B3" s="24"/>
      <c r="C3" s="166" t="s">
        <v>80</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7"/>
      <c r="AM3" s="167"/>
      <c r="AN3" s="167"/>
      <c r="AO3" s="167"/>
      <c r="AP3" s="167"/>
      <c r="AQ3" s="167"/>
      <c r="AR3" s="167"/>
      <c r="AS3" s="167"/>
      <c r="AT3" s="167"/>
      <c r="AU3" s="167"/>
      <c r="AV3" s="167"/>
    </row>
    <row r="4" spans="1:48" ht="20.399999999999999" customHeight="1" x14ac:dyDescent="0.25">
      <c r="A4" s="24"/>
      <c r="B4" s="24"/>
      <c r="C4" s="148" t="s">
        <v>51</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row>
    <row r="5" spans="1:48" ht="13.8" customHeight="1" x14ac:dyDescent="0.3">
      <c r="A5" s="24"/>
      <c r="B5" s="24"/>
      <c r="C5" s="1" t="s">
        <v>3</v>
      </c>
      <c r="D5" s="1"/>
      <c r="E5" s="1"/>
      <c r="F5" s="1"/>
      <c r="G5" s="1"/>
      <c r="H5" s="1"/>
      <c r="I5" s="1"/>
      <c r="J5" s="1"/>
      <c r="K5" s="1"/>
      <c r="L5" s="1"/>
      <c r="M5" s="1"/>
      <c r="N5" s="1"/>
      <c r="O5" s="1"/>
      <c r="P5" s="1"/>
      <c r="Q5" s="1"/>
      <c r="R5" s="1"/>
      <c r="S5" s="1"/>
      <c r="T5" s="1"/>
      <c r="U5" s="1"/>
      <c r="V5" s="1"/>
      <c r="W5" s="1"/>
      <c r="X5" s="1"/>
      <c r="Y5" s="1"/>
      <c r="Z5" s="1"/>
      <c r="AA5" s="1"/>
      <c r="AC5" s="109"/>
      <c r="AD5" s="109"/>
      <c r="AE5" s="109"/>
      <c r="AG5" s="109"/>
      <c r="AH5" s="109"/>
      <c r="AI5" s="109"/>
      <c r="AJ5" s="109"/>
      <c r="AK5" s="109"/>
      <c r="AL5" s="109"/>
      <c r="AM5" s="109"/>
      <c r="AN5" s="109"/>
      <c r="AO5" s="109"/>
      <c r="AP5" s="109"/>
      <c r="AQ5" s="109"/>
      <c r="AR5" s="109"/>
      <c r="AS5" s="109"/>
      <c r="AT5" s="109"/>
      <c r="AU5" s="109"/>
      <c r="AV5" s="109"/>
    </row>
    <row r="6" spans="1:48" x14ac:dyDescent="0.3">
      <c r="A6" s="24"/>
      <c r="B6" s="24"/>
      <c r="C6" s="29" t="s">
        <v>52</v>
      </c>
      <c r="D6" s="1"/>
      <c r="E6" s="1"/>
      <c r="F6" s="1"/>
      <c r="G6" s="1"/>
      <c r="H6" s="1"/>
      <c r="I6" s="1"/>
      <c r="J6" s="1"/>
      <c r="K6" s="1"/>
      <c r="L6" s="1"/>
      <c r="M6" s="1"/>
      <c r="N6" s="1"/>
      <c r="O6" s="1"/>
      <c r="P6" s="1"/>
      <c r="Q6" s="1"/>
      <c r="R6" s="1"/>
      <c r="S6" s="1"/>
      <c r="T6" s="1"/>
      <c r="U6" s="1"/>
      <c r="V6" s="1"/>
      <c r="W6" s="1"/>
      <c r="X6" s="1"/>
      <c r="Y6" s="1"/>
      <c r="Z6" s="1"/>
      <c r="AA6" s="1"/>
      <c r="AB6" s="109"/>
      <c r="AC6" s="109"/>
      <c r="AD6" s="109"/>
      <c r="AE6" s="109"/>
      <c r="AF6" s="164" t="str">
        <f ca="1">IF(TODAY()&gt;45153,"U gebruikt niet de recentste versie van dit formulier. Een actuele versie vindt u als bijlage bij de hieronder vermelde omzendbrief.","")</f>
        <v/>
      </c>
      <c r="AG6" s="165"/>
      <c r="AH6" s="165"/>
      <c r="AI6" s="165"/>
      <c r="AJ6" s="165"/>
      <c r="AK6" s="165"/>
      <c r="AL6" s="165"/>
      <c r="AM6" s="165"/>
      <c r="AN6" s="165"/>
      <c r="AO6" s="165"/>
      <c r="AP6" s="165"/>
      <c r="AQ6" s="165"/>
      <c r="AR6" s="165"/>
      <c r="AS6" s="165"/>
      <c r="AT6" s="165"/>
      <c r="AU6" s="165"/>
      <c r="AV6" s="165"/>
    </row>
    <row r="7" spans="1:48" x14ac:dyDescent="0.3">
      <c r="A7" s="24"/>
      <c r="B7" s="24"/>
      <c r="C7" s="29" t="s">
        <v>57</v>
      </c>
      <c r="D7" s="1"/>
      <c r="E7" s="1"/>
      <c r="F7" s="1"/>
      <c r="G7" s="1"/>
      <c r="H7" s="1"/>
      <c r="I7" s="1"/>
      <c r="J7" s="1"/>
      <c r="K7" s="1"/>
      <c r="L7" s="1"/>
      <c r="M7" s="1"/>
      <c r="N7" s="1"/>
      <c r="O7" s="1"/>
      <c r="P7" s="1"/>
      <c r="Q7" s="1"/>
      <c r="R7" s="1"/>
      <c r="S7" s="1"/>
      <c r="T7" s="1"/>
      <c r="U7" s="1"/>
      <c r="V7" s="1"/>
      <c r="W7" s="1"/>
      <c r="X7" s="1"/>
      <c r="Y7" s="1"/>
      <c r="Z7" s="1"/>
      <c r="AA7" s="1"/>
      <c r="AB7" s="109"/>
      <c r="AC7" s="109"/>
      <c r="AD7" s="109"/>
      <c r="AE7" s="109"/>
      <c r="AF7" s="165"/>
      <c r="AG7" s="165"/>
      <c r="AH7" s="165"/>
      <c r="AI7" s="165"/>
      <c r="AJ7" s="165"/>
      <c r="AK7" s="165"/>
      <c r="AL7" s="165"/>
      <c r="AM7" s="165"/>
      <c r="AN7" s="165"/>
      <c r="AO7" s="165"/>
      <c r="AP7" s="165"/>
      <c r="AQ7" s="165"/>
      <c r="AR7" s="165"/>
      <c r="AS7" s="165"/>
      <c r="AT7" s="165"/>
      <c r="AU7" s="165"/>
      <c r="AV7" s="165"/>
    </row>
    <row r="8" spans="1:48" x14ac:dyDescent="0.3">
      <c r="A8" s="24"/>
      <c r="B8" s="24"/>
      <c r="C8" s="1" t="s">
        <v>0</v>
      </c>
      <c r="D8" s="1"/>
      <c r="E8" s="1"/>
      <c r="F8" s="1"/>
      <c r="G8" s="1"/>
      <c r="H8" s="1"/>
      <c r="I8" s="1"/>
      <c r="J8" s="1"/>
      <c r="K8" s="1"/>
      <c r="L8" s="1"/>
      <c r="M8" s="1"/>
      <c r="N8" s="1"/>
      <c r="O8" s="1"/>
      <c r="P8" s="1"/>
      <c r="Q8" s="1"/>
      <c r="R8" s="1"/>
      <c r="S8" s="1"/>
      <c r="T8" s="1"/>
      <c r="U8" s="1"/>
      <c r="V8" s="1"/>
      <c r="W8" s="1"/>
      <c r="X8" s="1"/>
      <c r="Y8" s="1"/>
      <c r="Z8" s="1"/>
      <c r="AA8" s="1"/>
      <c r="AB8" s="109"/>
      <c r="AC8" s="109"/>
      <c r="AD8" s="109"/>
      <c r="AE8" s="109"/>
      <c r="AF8" s="165"/>
      <c r="AG8" s="165"/>
      <c r="AH8" s="165"/>
      <c r="AI8" s="165"/>
      <c r="AJ8" s="165"/>
      <c r="AK8" s="165"/>
      <c r="AL8" s="165"/>
      <c r="AM8" s="165"/>
      <c r="AN8" s="165"/>
      <c r="AO8" s="165"/>
      <c r="AP8" s="165"/>
      <c r="AQ8" s="165"/>
      <c r="AR8" s="165"/>
      <c r="AS8" s="165"/>
      <c r="AT8" s="165"/>
      <c r="AU8" s="165"/>
      <c r="AV8" s="165"/>
    </row>
    <row r="9" spans="1:48" x14ac:dyDescent="0.3">
      <c r="A9" s="24"/>
      <c r="B9" s="24"/>
      <c r="C9" s="120" t="str">
        <f>IF(U24="","","T")</f>
        <v/>
      </c>
      <c r="D9" s="155" t="str">
        <f>IF(U24="","",VLOOKUP(U24,'lijst instellingen'!$A$2:$G$24,6,FALSE)&amp;" ("&amp;VLOOKUP(U24,'lijst instellingen'!$A$2:$H$24,8,FALSE)&amp;")")</f>
        <v/>
      </c>
      <c r="E9" s="155"/>
      <c r="F9" s="155"/>
      <c r="G9" s="155"/>
      <c r="H9" s="155"/>
      <c r="I9" s="155"/>
      <c r="J9" s="155"/>
      <c r="K9" s="156"/>
      <c r="L9" s="156"/>
      <c r="M9" s="156"/>
      <c r="N9" s="156"/>
      <c r="O9" s="156"/>
      <c r="P9" s="156"/>
      <c r="Q9" s="156"/>
      <c r="R9" s="156"/>
      <c r="S9" s="156"/>
      <c r="T9" s="1"/>
      <c r="U9" s="1"/>
      <c r="V9" s="1"/>
      <c r="W9" s="1"/>
      <c r="X9" s="1"/>
      <c r="Y9" s="1"/>
      <c r="Z9" s="1"/>
      <c r="AA9" s="1"/>
      <c r="AB9" s="109"/>
      <c r="AC9" s="109"/>
      <c r="AD9" s="109"/>
      <c r="AE9" s="109"/>
      <c r="AF9" s="165"/>
      <c r="AG9" s="165"/>
      <c r="AH9" s="165"/>
      <c r="AI9" s="165"/>
      <c r="AJ9" s="165"/>
      <c r="AK9" s="165"/>
      <c r="AL9" s="165"/>
      <c r="AM9" s="165"/>
      <c r="AN9" s="165"/>
      <c r="AO9" s="165"/>
      <c r="AP9" s="165"/>
      <c r="AQ9" s="165"/>
      <c r="AR9" s="165"/>
      <c r="AS9" s="165"/>
      <c r="AT9" s="165"/>
      <c r="AU9" s="165"/>
      <c r="AV9" s="165"/>
    </row>
    <row r="10" spans="1:48" hidden="1" x14ac:dyDescent="0.3">
      <c r="A10" s="24"/>
      <c r="B10" s="24"/>
      <c r="C10" s="162" t="s">
        <v>132</v>
      </c>
      <c r="D10" s="163"/>
      <c r="E10" s="163"/>
      <c r="F10" s="163"/>
      <c r="G10" s="163"/>
      <c r="H10" s="163"/>
      <c r="I10" s="163"/>
      <c r="J10" s="163"/>
      <c r="K10" s="163"/>
      <c r="L10" s="163"/>
      <c r="M10" s="163"/>
      <c r="N10" s="163"/>
      <c r="O10" s="163"/>
      <c r="P10" s="163"/>
      <c r="Q10" s="163"/>
      <c r="R10" s="163"/>
      <c r="S10" s="163"/>
      <c r="T10" s="163"/>
      <c r="U10" s="163"/>
      <c r="V10" s="1"/>
      <c r="W10" s="1"/>
      <c r="X10" s="1"/>
      <c r="Y10" s="1"/>
      <c r="Z10" s="1"/>
      <c r="AA10" s="1"/>
      <c r="AB10" s="109"/>
      <c r="AC10" s="109"/>
      <c r="AD10" s="109"/>
      <c r="AE10" s="109"/>
      <c r="AF10" s="165"/>
      <c r="AG10" s="165"/>
      <c r="AH10" s="165"/>
      <c r="AI10" s="165"/>
      <c r="AJ10" s="165"/>
      <c r="AK10" s="165"/>
      <c r="AL10" s="165"/>
      <c r="AM10" s="165"/>
      <c r="AN10" s="165"/>
      <c r="AO10" s="165"/>
      <c r="AP10" s="165"/>
      <c r="AQ10" s="165"/>
      <c r="AR10" s="165"/>
      <c r="AS10" s="165"/>
      <c r="AT10" s="165"/>
      <c r="AU10" s="165"/>
      <c r="AV10" s="165"/>
    </row>
    <row r="11" spans="1:48" ht="3.75" customHeight="1" x14ac:dyDescent="0.3">
      <c r="A11" s="24"/>
      <c r="B11" s="24"/>
      <c r="V11" s="1"/>
      <c r="W11" s="1"/>
      <c r="X11" s="1"/>
      <c r="Y11" s="1"/>
      <c r="Z11" s="1"/>
      <c r="AA11" s="1"/>
      <c r="AB11" s="1"/>
      <c r="AC11" s="1"/>
      <c r="AD11" s="1"/>
      <c r="AE11" s="1"/>
      <c r="AF11" s="1"/>
      <c r="AG11" s="1"/>
      <c r="AH11" s="1"/>
      <c r="AI11" s="1"/>
      <c r="AJ11" s="1"/>
      <c r="AK11" s="1"/>
      <c r="AL11" s="1"/>
      <c r="AM11" s="1"/>
      <c r="AN11" s="1"/>
      <c r="AO11" s="1"/>
      <c r="AP11" s="1"/>
      <c r="AQ11" s="1"/>
      <c r="AR11" s="1"/>
    </row>
    <row r="12" spans="1:48" ht="15" customHeight="1" x14ac:dyDescent="0.3">
      <c r="A12" s="24"/>
      <c r="B12" s="24"/>
      <c r="C12" s="24" t="s">
        <v>4</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1"/>
    </row>
    <row r="13" spans="1:48" ht="30" customHeight="1" x14ac:dyDescent="0.25">
      <c r="A13" s="24"/>
      <c r="B13" s="24"/>
      <c r="C13" s="170" t="s">
        <v>63</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1"/>
      <c r="AS13" s="171"/>
      <c r="AT13" s="171"/>
      <c r="AU13" s="171"/>
    </row>
    <row r="14" spans="1:48" ht="15" customHeight="1" x14ac:dyDescent="0.3">
      <c r="A14" s="24"/>
      <c r="B14" s="24"/>
      <c r="C14" s="24" t="s">
        <v>37</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1"/>
    </row>
    <row r="15" spans="1:48" ht="27" customHeight="1" x14ac:dyDescent="0.3">
      <c r="A15" s="26"/>
      <c r="B15" s="26"/>
      <c r="C15" s="168" t="s">
        <v>165</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row>
    <row r="16" spans="1:48" ht="12.6" hidden="1" customHeight="1" x14ac:dyDescent="0.3">
      <c r="A16" s="26"/>
      <c r="B16" s="26"/>
      <c r="C16" s="172"/>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row>
    <row r="17" spans="1:48" ht="7.8" customHeight="1" x14ac:dyDescent="0.3">
      <c r="A17" s="24"/>
      <c r="B17" s="24"/>
      <c r="C17" s="26"/>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1"/>
    </row>
    <row r="18" spans="1:48" ht="15" customHeight="1" x14ac:dyDescent="0.25">
      <c r="A18" s="24"/>
      <c r="B18" s="24"/>
      <c r="C18" s="190" t="s">
        <v>54</v>
      </c>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row>
    <row r="19" spans="1:48" ht="3" customHeight="1" x14ac:dyDescent="0.3">
      <c r="A19" s="24"/>
      <c r="B19" s="24"/>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8"/>
      <c r="AP19" s="28"/>
      <c r="AQ19" s="28"/>
      <c r="AR19" s="28"/>
    </row>
    <row r="20" spans="1:48" ht="15" customHeight="1" x14ac:dyDescent="0.3">
      <c r="A20" s="222">
        <v>1</v>
      </c>
      <c r="B20" s="222"/>
      <c r="C20" s="150" t="s">
        <v>6</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row>
    <row r="21" spans="1:48" ht="3" customHeight="1" x14ac:dyDescent="0.3">
      <c r="A21" s="105"/>
      <c r="B21" s="10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row>
    <row r="22" spans="1:48" ht="30" customHeight="1" x14ac:dyDescent="0.3">
      <c r="A22" s="105"/>
      <c r="B22" s="105"/>
      <c r="C22" s="170" t="s">
        <v>53</v>
      </c>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row>
    <row r="23" spans="1:48" ht="3" customHeight="1" x14ac:dyDescent="0.3">
      <c r="A23" s="105"/>
      <c r="B23" s="105"/>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row>
    <row r="24" spans="1:48" x14ac:dyDescent="0.3">
      <c r="A24" s="1"/>
      <c r="B24" s="1"/>
      <c r="C24" s="1"/>
      <c r="D24" s="1"/>
      <c r="E24" s="1"/>
      <c r="K24" s="1"/>
      <c r="L24" s="1"/>
      <c r="M24" s="1"/>
      <c r="N24" s="1"/>
      <c r="O24" s="1"/>
      <c r="P24" s="1"/>
      <c r="Q24" s="1"/>
      <c r="R24" s="1"/>
      <c r="S24" s="2" t="s">
        <v>2</v>
      </c>
      <c r="T24" s="1"/>
      <c r="U24" s="174"/>
      <c r="V24" s="175"/>
      <c r="W24" s="175"/>
      <c r="X24" s="175"/>
      <c r="Y24" s="176"/>
      <c r="Z24" s="151" t="str">
        <f>IF(AND(U24="",OR(C35&lt;&gt;"",AH63&gt;0)),"&lt;= Vul het instellingsnummer in!","")</f>
        <v/>
      </c>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row>
    <row r="25" spans="1:48" ht="3" customHeight="1" x14ac:dyDescent="0.3">
      <c r="A25" s="1"/>
      <c r="B25" s="1"/>
      <c r="C25" s="1"/>
      <c r="D25" s="1"/>
      <c r="E25" s="1"/>
      <c r="K25" s="1"/>
      <c r="L25" s="1"/>
      <c r="M25" s="1"/>
      <c r="N25" s="1"/>
      <c r="O25" s="1"/>
      <c r="P25" s="1"/>
      <c r="Q25" s="1"/>
      <c r="R25" s="1"/>
      <c r="S25" s="2"/>
      <c r="T25" s="1"/>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1"/>
      <c r="AU25" s="1"/>
      <c r="AV25" s="1"/>
    </row>
    <row r="26" spans="1:48" x14ac:dyDescent="0.3">
      <c r="A26" s="1"/>
      <c r="B26" s="1"/>
      <c r="C26" s="1"/>
      <c r="D26" s="1"/>
      <c r="E26" s="1"/>
      <c r="K26" s="1"/>
      <c r="L26" s="1"/>
      <c r="M26" s="1"/>
      <c r="N26" s="1"/>
      <c r="O26" s="1"/>
      <c r="P26" s="1"/>
      <c r="Q26" s="1"/>
      <c r="R26" s="1"/>
      <c r="S26" s="2" t="s">
        <v>1</v>
      </c>
      <c r="T26" s="1"/>
      <c r="U26" s="223" t="str">
        <f>IF(U24="","",VLOOKUP(U24,'lijst instellingen'!$A$2:$G$499,2,FALSE))</f>
        <v/>
      </c>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row>
    <row r="27" spans="1:48" x14ac:dyDescent="0.3">
      <c r="A27" s="1"/>
      <c r="B27" s="1"/>
      <c r="C27" s="1"/>
      <c r="D27" s="1"/>
      <c r="E27" s="1"/>
      <c r="K27" s="1"/>
      <c r="L27" s="1"/>
      <c r="M27" s="1"/>
      <c r="N27" s="1"/>
      <c r="O27" s="1"/>
      <c r="P27" s="1"/>
      <c r="Q27" s="1"/>
      <c r="R27" s="1"/>
      <c r="S27" s="2"/>
      <c r="T27" s="1"/>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row>
    <row r="28" spans="1:48" s="19" customFormat="1" ht="3" customHeight="1" x14ac:dyDescent="0.3">
      <c r="A28" s="1"/>
      <c r="B28" s="1"/>
      <c r="C28" s="1"/>
      <c r="D28" s="1"/>
      <c r="E28" s="1"/>
      <c r="K28" s="1"/>
      <c r="L28" s="1"/>
      <c r="M28" s="1"/>
      <c r="N28" s="1"/>
      <c r="O28" s="1"/>
      <c r="P28" s="1"/>
      <c r="Q28" s="1"/>
      <c r="R28" s="1"/>
      <c r="S28" s="2"/>
      <c r="T28" s="1"/>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1"/>
      <c r="AU28" s="1"/>
      <c r="AV28" s="1"/>
    </row>
    <row r="29" spans="1:48" s="19" customFormat="1" x14ac:dyDescent="0.3">
      <c r="A29" s="1"/>
      <c r="B29" s="1"/>
      <c r="C29" s="1"/>
      <c r="D29" s="1"/>
      <c r="E29" s="1"/>
      <c r="K29" s="1"/>
      <c r="L29" s="1"/>
      <c r="M29" s="1"/>
      <c r="N29" s="1"/>
      <c r="O29" s="1"/>
      <c r="P29" s="1"/>
      <c r="Q29" s="1"/>
      <c r="R29" s="1"/>
      <c r="S29" s="10" t="s">
        <v>42</v>
      </c>
      <c r="T29" s="1"/>
      <c r="U29" s="177" t="str">
        <f>IF(U24="","",VLOOKUP(U24,'lijst instellingen'!$A$2:$G$499,3,FALSE))</f>
        <v/>
      </c>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row>
    <row r="30" spans="1:48" s="19" customFormat="1" ht="3" customHeight="1" x14ac:dyDescent="0.3">
      <c r="A30" s="3"/>
      <c r="B30" s="3"/>
      <c r="C30" s="1"/>
      <c r="D30" s="1"/>
      <c r="E30" s="1"/>
      <c r="K30" s="1"/>
      <c r="L30" s="1"/>
      <c r="M30" s="1"/>
      <c r="N30" s="1"/>
      <c r="O30" s="1"/>
      <c r="P30" s="1"/>
      <c r="Q30" s="1"/>
      <c r="R30" s="1"/>
      <c r="S30" s="2"/>
      <c r="T30" s="1"/>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1"/>
      <c r="AU30" s="1"/>
      <c r="AV30" s="1"/>
    </row>
    <row r="31" spans="1:48" s="19" customFormat="1" x14ac:dyDescent="0.3">
      <c r="A31" s="3"/>
      <c r="B31" s="3"/>
      <c r="C31" s="1"/>
      <c r="D31" s="1"/>
      <c r="E31" s="1"/>
      <c r="K31" s="1"/>
      <c r="L31" s="1"/>
      <c r="M31" s="1"/>
      <c r="N31" s="1"/>
      <c r="O31" s="1"/>
      <c r="P31" s="1"/>
      <c r="Q31" s="1"/>
      <c r="R31" s="1"/>
      <c r="S31" s="10" t="s">
        <v>5</v>
      </c>
      <c r="T31" s="1"/>
      <c r="U31" s="177" t="str">
        <f>IF(U24="","",VLOOKUP(U24,'lijst instellingen'!$A$2:$G$499,4,FALSE))</f>
        <v/>
      </c>
      <c r="V31" s="178"/>
      <c r="W31" s="178"/>
      <c r="X31" s="178"/>
      <c r="Y31" s="153" t="str">
        <f>IF(U24="","",VLOOKUP(U24,'lijst instellingen'!$A$2:$G499,5,FALSE))</f>
        <v/>
      </c>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row>
    <row r="32" spans="1:48" s="28" customFormat="1" ht="7.8" customHeight="1" x14ac:dyDescent="0.3">
      <c r="A32" s="19"/>
      <c r="B32" s="19"/>
      <c r="N32" s="21"/>
      <c r="P32" s="31"/>
      <c r="Q32" s="31"/>
      <c r="R32" s="31"/>
      <c r="S32" s="31"/>
      <c r="T32" s="32"/>
      <c r="U32" s="32"/>
      <c r="V32" s="31"/>
      <c r="W32" s="31"/>
      <c r="X32" s="31"/>
      <c r="Y32" s="31"/>
    </row>
    <row r="33" spans="1:61" s="1" customFormat="1" ht="15" customHeight="1" x14ac:dyDescent="0.3">
      <c r="A33" s="193">
        <v>2</v>
      </c>
      <c r="B33" s="193"/>
      <c r="C33" s="150" t="s">
        <v>43</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1:61" s="1" customFormat="1" ht="3" customHeight="1" x14ac:dyDescent="0.3">
      <c r="A34" s="3"/>
      <c r="B34" s="3"/>
    </row>
    <row r="35" spans="1:61" s="1" customFormat="1" x14ac:dyDescent="0.3">
      <c r="A35" s="3"/>
      <c r="B35" s="3"/>
      <c r="C35" s="224"/>
      <c r="D35" s="225"/>
      <c r="E35" s="226"/>
      <c r="F35" s="226"/>
      <c r="G35" s="227"/>
      <c r="H35" s="249" t="str">
        <f>IF(U24="","",IF(AND(U24&lt;&gt;"",C35=""),"&lt;=Vul de teldag in.",""))</f>
        <v/>
      </c>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row>
    <row r="36" spans="1:61" ht="7.8" customHeight="1" x14ac:dyDescent="0.25"/>
    <row r="37" spans="1:61" ht="15" customHeight="1" x14ac:dyDescent="0.25">
      <c r="C37" s="190" t="s">
        <v>61</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row>
    <row r="38" spans="1:61" ht="5.25" customHeight="1" x14ac:dyDescent="0.25">
      <c r="A38" s="4"/>
      <c r="B38" s="4"/>
      <c r="C38" s="4"/>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33"/>
      <c r="AX38" s="33"/>
      <c r="AY38" s="33"/>
    </row>
    <row r="39" spans="1:61" s="6" customFormat="1" ht="15" customHeight="1" x14ac:dyDescent="0.25">
      <c r="A39" s="220">
        <v>3</v>
      </c>
      <c r="B39" s="220"/>
      <c r="C39" s="228" t="s">
        <v>41</v>
      </c>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34"/>
    </row>
    <row r="40" spans="1:61" s="6" customFormat="1" ht="44.4" customHeight="1" x14ac:dyDescent="0.25">
      <c r="A40" s="35"/>
      <c r="B40" s="35"/>
      <c r="C40" s="230" t="s">
        <v>44</v>
      </c>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34"/>
    </row>
    <row r="41" spans="1:61" s="6" customFormat="1" ht="3" customHeight="1" x14ac:dyDescent="0.25">
      <c r="C41" s="36"/>
      <c r="D41" s="4"/>
      <c r="E41" s="5"/>
      <c r="F41" s="5"/>
      <c r="G41" s="5"/>
      <c r="H41" s="5"/>
      <c r="I41" s="5"/>
      <c r="K41" s="37"/>
      <c r="L41" s="37"/>
      <c r="M41" s="37"/>
      <c r="N41" s="37"/>
      <c r="O41" s="37"/>
      <c r="P41" s="37"/>
      <c r="Q41" s="37"/>
      <c r="R41" s="37"/>
      <c r="S41" s="37"/>
      <c r="T41" s="37"/>
      <c r="U41" s="37"/>
      <c r="V41" s="37"/>
      <c r="W41" s="37"/>
      <c r="X41" s="37"/>
      <c r="Y41" s="37"/>
      <c r="Z41" s="229"/>
      <c r="AA41" s="229"/>
      <c r="AB41" s="229"/>
      <c r="AC41" s="229"/>
      <c r="AD41" s="229"/>
      <c r="AE41" s="229"/>
      <c r="AF41" s="229"/>
      <c r="AM41" s="5"/>
      <c r="AN41" s="5"/>
      <c r="AV41" s="5"/>
      <c r="AW41" s="34"/>
      <c r="BA41" s="34"/>
      <c r="BB41" s="34"/>
      <c r="BC41" s="34"/>
      <c r="BD41" s="34"/>
      <c r="BE41" s="34"/>
      <c r="BF41" s="34"/>
      <c r="BG41" s="34"/>
      <c r="BH41" s="34"/>
      <c r="BI41" s="34"/>
    </row>
    <row r="42" spans="1:61" s="6" customFormat="1" ht="15" customHeight="1" x14ac:dyDescent="0.25">
      <c r="C42" s="7"/>
      <c r="D42" s="7"/>
      <c r="E42" s="7"/>
      <c r="F42" s="7"/>
      <c r="G42" s="7"/>
      <c r="H42" s="8"/>
      <c r="I42" s="205" t="s">
        <v>29</v>
      </c>
      <c r="J42" s="206"/>
      <c r="K42" s="206"/>
      <c r="L42" s="206"/>
      <c r="M42" s="206"/>
      <c r="N42" s="206"/>
      <c r="O42" s="206"/>
      <c r="P42" s="207"/>
      <c r="Q42" s="202" t="s">
        <v>13</v>
      </c>
      <c r="R42" s="202"/>
      <c r="S42" s="202"/>
      <c r="T42" s="202"/>
      <c r="U42" s="202"/>
      <c r="V42" s="205" t="s">
        <v>10</v>
      </c>
      <c r="W42" s="206"/>
      <c r="X42" s="206"/>
      <c r="Y42" s="206"/>
      <c r="Z42" s="206"/>
      <c r="AA42" s="206"/>
      <c r="AB42" s="207"/>
      <c r="AC42" s="208" t="s">
        <v>14</v>
      </c>
      <c r="AD42" s="202"/>
      <c r="AE42" s="202"/>
      <c r="AF42" s="202"/>
      <c r="AG42" s="202"/>
      <c r="AH42" s="205" t="s">
        <v>11</v>
      </c>
      <c r="AI42" s="206"/>
      <c r="AJ42" s="206"/>
      <c r="AK42" s="206"/>
      <c r="AL42" s="206"/>
      <c r="AM42" s="206"/>
      <c r="AN42" s="206"/>
      <c r="AO42" s="207"/>
      <c r="AV42" s="5"/>
      <c r="AW42" s="34"/>
      <c r="BA42" s="34"/>
      <c r="BB42" s="34"/>
      <c r="BC42" s="34"/>
      <c r="BD42" s="34"/>
      <c r="BE42" s="34"/>
      <c r="BF42" s="34"/>
      <c r="BG42" s="34"/>
      <c r="BH42" s="34"/>
      <c r="BI42" s="34"/>
    </row>
    <row r="43" spans="1:61" s="6" customFormat="1" ht="6" customHeight="1" x14ac:dyDescent="0.25">
      <c r="C43" s="7"/>
      <c r="D43" s="7"/>
      <c r="E43" s="7"/>
      <c r="F43" s="7"/>
      <c r="G43" s="7"/>
      <c r="H43" s="8"/>
      <c r="I43" s="38"/>
      <c r="J43" s="38"/>
      <c r="K43" s="38"/>
      <c r="L43" s="38"/>
      <c r="M43" s="38"/>
      <c r="N43" s="38"/>
      <c r="O43" s="38"/>
      <c r="P43" s="38"/>
      <c r="Q43" s="7"/>
      <c r="R43" s="7"/>
      <c r="S43" s="7"/>
      <c r="T43" s="7"/>
      <c r="U43" s="8"/>
      <c r="V43" s="38"/>
      <c r="W43" s="38"/>
      <c r="X43" s="38"/>
      <c r="Y43" s="38"/>
      <c r="Z43" s="38"/>
      <c r="AA43" s="38"/>
      <c r="AB43" s="38"/>
      <c r="AC43" s="7"/>
      <c r="AD43" s="7"/>
      <c r="AE43" s="7"/>
      <c r="AF43" s="7"/>
      <c r="AG43" s="7"/>
      <c r="AH43" s="38"/>
      <c r="AI43" s="38"/>
      <c r="AJ43" s="38"/>
      <c r="AK43" s="38"/>
      <c r="AL43" s="38"/>
      <c r="AM43" s="38"/>
      <c r="AN43" s="38"/>
      <c r="AO43" s="38"/>
      <c r="AV43" s="5"/>
      <c r="AW43" s="34"/>
      <c r="BA43" s="34"/>
      <c r="BB43" s="34"/>
      <c r="BC43" s="34"/>
      <c r="BD43" s="34"/>
      <c r="BE43" s="34"/>
      <c r="BF43" s="34"/>
      <c r="BG43" s="34"/>
      <c r="BH43" s="34"/>
      <c r="BI43" s="34"/>
    </row>
    <row r="44" spans="1:61" s="6" customFormat="1" ht="15" customHeight="1" x14ac:dyDescent="0.25">
      <c r="C44" s="188" t="s">
        <v>12</v>
      </c>
      <c r="D44" s="188"/>
      <c r="E44" s="188"/>
      <c r="F44" s="188"/>
      <c r="G44" s="188"/>
      <c r="H44" s="204"/>
      <c r="I44" s="185"/>
      <c r="J44" s="186"/>
      <c r="K44" s="186"/>
      <c r="L44" s="186"/>
      <c r="M44" s="186"/>
      <c r="N44" s="186"/>
      <c r="O44" s="186"/>
      <c r="P44" s="187"/>
      <c r="Q44" s="202" t="s">
        <v>13</v>
      </c>
      <c r="R44" s="202"/>
      <c r="S44" s="202"/>
      <c r="T44" s="202"/>
      <c r="U44" s="202"/>
      <c r="V44" s="205">
        <v>1</v>
      </c>
      <c r="W44" s="206"/>
      <c r="X44" s="206"/>
      <c r="Y44" s="206"/>
      <c r="Z44" s="206"/>
      <c r="AA44" s="206"/>
      <c r="AB44" s="207"/>
      <c r="AC44" s="208" t="s">
        <v>14</v>
      </c>
      <c r="AD44" s="202"/>
      <c r="AE44" s="202"/>
      <c r="AF44" s="202"/>
      <c r="AG44" s="202"/>
      <c r="AH44" s="182">
        <f>ROUND(I44*V44,1)</f>
        <v>0</v>
      </c>
      <c r="AI44" s="183"/>
      <c r="AJ44" s="183"/>
      <c r="AK44" s="183"/>
      <c r="AL44" s="183"/>
      <c r="AM44" s="183"/>
      <c r="AN44" s="183"/>
      <c r="AO44" s="184"/>
      <c r="AP44" s="246" t="str">
        <f>IF(U24="","",IF(AND(U24&lt;&gt;"",AH63=0),"Vul hiernaast per type in hoeveel leerlingen er in de types zitten die uw instelling aanbiedt.",""))</f>
        <v/>
      </c>
      <c r="AQ44" s="247"/>
      <c r="AR44" s="247"/>
      <c r="AS44" s="247"/>
      <c r="AT44" s="247"/>
      <c r="AU44" s="247"/>
      <c r="AV44" s="247"/>
      <c r="AW44" s="34"/>
      <c r="BA44" s="34"/>
      <c r="BB44" s="34"/>
      <c r="BC44" s="34"/>
      <c r="BD44" s="34"/>
      <c r="BE44" s="34"/>
      <c r="BF44" s="34"/>
      <c r="BG44" s="34"/>
      <c r="BH44" s="34"/>
      <c r="BI44" s="34"/>
    </row>
    <row r="45" spans="1:61" s="6" customFormat="1" ht="6" customHeight="1" x14ac:dyDescent="0.3">
      <c r="C45" s="39"/>
      <c r="D45" s="39"/>
      <c r="E45" s="75"/>
      <c r="F45" s="75"/>
      <c r="G45" s="75"/>
      <c r="H45" s="40"/>
      <c r="I45" s="7"/>
      <c r="J45" s="7"/>
      <c r="K45" s="7"/>
      <c r="L45" s="7"/>
      <c r="M45" s="7"/>
      <c r="N45" s="7"/>
      <c r="O45" s="7"/>
      <c r="P45" s="7"/>
      <c r="Q45" s="7"/>
      <c r="R45" s="7"/>
      <c r="S45" s="7"/>
      <c r="T45" s="7"/>
      <c r="U45" s="7"/>
      <c r="V45" s="8"/>
      <c r="W45" s="8"/>
      <c r="X45" s="8"/>
      <c r="Y45" s="8"/>
      <c r="Z45" s="8"/>
      <c r="AA45" s="8"/>
      <c r="AB45" s="8"/>
      <c r="AC45" s="7"/>
      <c r="AD45" s="41"/>
      <c r="AE45" s="8"/>
      <c r="AF45" s="41"/>
      <c r="AG45" s="8"/>
      <c r="AH45" s="42"/>
      <c r="AI45" s="42"/>
      <c r="AJ45" s="42"/>
      <c r="AK45" s="42"/>
      <c r="AL45" s="42"/>
      <c r="AM45" s="42"/>
      <c r="AN45" s="42"/>
      <c r="AO45" s="42"/>
      <c r="AP45" s="247"/>
      <c r="AQ45" s="247"/>
      <c r="AR45" s="247"/>
      <c r="AS45" s="247"/>
      <c r="AT45" s="247"/>
      <c r="AU45" s="247"/>
      <c r="AV45" s="247"/>
      <c r="AW45" s="34"/>
      <c r="BA45" s="34"/>
      <c r="BB45" s="34"/>
      <c r="BC45" s="34"/>
      <c r="BD45" s="34"/>
      <c r="BE45" s="34"/>
      <c r="BF45" s="34"/>
      <c r="BG45" s="34"/>
      <c r="BH45" s="34"/>
      <c r="BI45" s="34"/>
    </row>
    <row r="46" spans="1:61" s="6" customFormat="1" ht="15" customHeight="1" x14ac:dyDescent="0.25">
      <c r="C46" s="188" t="s">
        <v>15</v>
      </c>
      <c r="D46" s="188"/>
      <c r="E46" s="188"/>
      <c r="F46" s="188"/>
      <c r="G46" s="188"/>
      <c r="H46" s="188"/>
      <c r="I46" s="185"/>
      <c r="J46" s="186"/>
      <c r="K46" s="186"/>
      <c r="L46" s="186"/>
      <c r="M46" s="186"/>
      <c r="N46" s="186"/>
      <c r="O46" s="186"/>
      <c r="P46" s="187"/>
      <c r="Q46" s="202" t="s">
        <v>13</v>
      </c>
      <c r="R46" s="202"/>
      <c r="S46" s="202"/>
      <c r="T46" s="202"/>
      <c r="U46" s="202"/>
      <c r="V46" s="205">
        <v>3.9</v>
      </c>
      <c r="W46" s="206"/>
      <c r="X46" s="206"/>
      <c r="Y46" s="206"/>
      <c r="Z46" s="206"/>
      <c r="AA46" s="206"/>
      <c r="AB46" s="207"/>
      <c r="AC46" s="208" t="s">
        <v>14</v>
      </c>
      <c r="AD46" s="202"/>
      <c r="AE46" s="202"/>
      <c r="AF46" s="202"/>
      <c r="AG46" s="202"/>
      <c r="AH46" s="182">
        <f>ROUND(I46*V46,1)</f>
        <v>0</v>
      </c>
      <c r="AI46" s="183"/>
      <c r="AJ46" s="183"/>
      <c r="AK46" s="183"/>
      <c r="AL46" s="183"/>
      <c r="AM46" s="183"/>
      <c r="AN46" s="183"/>
      <c r="AO46" s="184"/>
      <c r="AP46" s="247"/>
      <c r="AQ46" s="247"/>
      <c r="AR46" s="247"/>
      <c r="AS46" s="247"/>
      <c r="AT46" s="247"/>
      <c r="AU46" s="247"/>
      <c r="AV46" s="247"/>
      <c r="AW46" s="34"/>
      <c r="BA46" s="34"/>
      <c r="BB46" s="34"/>
      <c r="BC46" s="34"/>
      <c r="BD46" s="34"/>
      <c r="BE46" s="34"/>
      <c r="BF46" s="34"/>
      <c r="BG46" s="34"/>
      <c r="BH46" s="34"/>
      <c r="BI46" s="34"/>
    </row>
    <row r="47" spans="1:61" s="6" customFormat="1" ht="6" customHeight="1" x14ac:dyDescent="0.3">
      <c r="C47" s="39"/>
      <c r="D47" s="39"/>
      <c r="E47" s="75"/>
      <c r="F47" s="75"/>
      <c r="G47" s="75"/>
      <c r="H47" s="40"/>
      <c r="I47" s="7"/>
      <c r="J47" s="7"/>
      <c r="K47" s="7"/>
      <c r="L47" s="7"/>
      <c r="M47" s="7"/>
      <c r="N47" s="7"/>
      <c r="O47" s="7"/>
      <c r="P47" s="7"/>
      <c r="Q47" s="7"/>
      <c r="R47" s="7"/>
      <c r="S47" s="7"/>
      <c r="T47" s="7"/>
      <c r="U47" s="7"/>
      <c r="V47" s="8"/>
      <c r="W47" s="8"/>
      <c r="X47" s="8"/>
      <c r="Y47" s="8"/>
      <c r="Z47" s="8"/>
      <c r="AA47" s="8"/>
      <c r="AB47" s="8"/>
      <c r="AC47" s="7"/>
      <c r="AD47" s="41"/>
      <c r="AE47" s="8"/>
      <c r="AF47" s="41"/>
      <c r="AG47" s="8"/>
      <c r="AH47" s="42"/>
      <c r="AI47" s="42"/>
      <c r="AJ47" s="42"/>
      <c r="AK47" s="42"/>
      <c r="AL47" s="42"/>
      <c r="AM47" s="42"/>
      <c r="AN47" s="42"/>
      <c r="AO47" s="42"/>
      <c r="AP47" s="247"/>
      <c r="AQ47" s="247"/>
      <c r="AR47" s="247"/>
      <c r="AS47" s="247"/>
      <c r="AT47" s="247"/>
      <c r="AU47" s="247"/>
      <c r="AV47" s="247"/>
      <c r="AW47" s="34"/>
      <c r="BA47" s="34"/>
      <c r="BB47" s="34"/>
      <c r="BC47" s="34"/>
      <c r="BD47" s="34"/>
      <c r="BE47" s="34"/>
      <c r="BF47" s="34"/>
      <c r="BG47" s="34"/>
      <c r="BH47" s="34"/>
      <c r="BI47" s="34"/>
    </row>
    <row r="48" spans="1:61" s="6" customFormat="1" ht="15" customHeight="1" x14ac:dyDescent="0.25">
      <c r="C48" s="188" t="s">
        <v>16</v>
      </c>
      <c r="D48" s="188"/>
      <c r="E48" s="188"/>
      <c r="F48" s="188"/>
      <c r="G48" s="188"/>
      <c r="H48" s="188"/>
      <c r="I48" s="185"/>
      <c r="J48" s="186"/>
      <c r="K48" s="186"/>
      <c r="L48" s="186"/>
      <c r="M48" s="186"/>
      <c r="N48" s="186"/>
      <c r="O48" s="186"/>
      <c r="P48" s="187"/>
      <c r="Q48" s="202" t="s">
        <v>13</v>
      </c>
      <c r="R48" s="202"/>
      <c r="S48" s="202"/>
      <c r="T48" s="202"/>
      <c r="U48" s="202"/>
      <c r="V48" s="205">
        <v>2.1</v>
      </c>
      <c r="W48" s="206"/>
      <c r="X48" s="206"/>
      <c r="Y48" s="206"/>
      <c r="Z48" s="206"/>
      <c r="AA48" s="206"/>
      <c r="AB48" s="207"/>
      <c r="AC48" s="208" t="s">
        <v>14</v>
      </c>
      <c r="AD48" s="202"/>
      <c r="AE48" s="202"/>
      <c r="AF48" s="202"/>
      <c r="AG48" s="202"/>
      <c r="AH48" s="182">
        <f>ROUND(I48*V48,1)</f>
        <v>0</v>
      </c>
      <c r="AI48" s="183"/>
      <c r="AJ48" s="183"/>
      <c r="AK48" s="183"/>
      <c r="AL48" s="183"/>
      <c r="AM48" s="183"/>
      <c r="AN48" s="183"/>
      <c r="AO48" s="184"/>
      <c r="AP48" s="247"/>
      <c r="AQ48" s="247"/>
      <c r="AR48" s="247"/>
      <c r="AS48" s="247"/>
      <c r="AT48" s="247"/>
      <c r="AU48" s="247"/>
      <c r="AV48" s="247"/>
      <c r="AW48" s="34"/>
      <c r="BA48" s="34"/>
      <c r="BB48" s="34"/>
      <c r="BC48" s="34"/>
      <c r="BD48" s="34"/>
      <c r="BE48" s="34"/>
      <c r="BF48" s="34"/>
      <c r="BG48" s="34"/>
      <c r="BH48" s="34"/>
      <c r="BI48" s="34"/>
    </row>
    <row r="49" spans="3:61" s="6" customFormat="1" ht="6" customHeight="1" x14ac:dyDescent="0.3">
      <c r="C49" s="39"/>
      <c r="D49" s="39"/>
      <c r="E49" s="75"/>
      <c r="F49" s="75"/>
      <c r="G49" s="75"/>
      <c r="H49" s="40"/>
      <c r="I49" s="7"/>
      <c r="J49" s="7"/>
      <c r="K49" s="7"/>
      <c r="L49" s="7"/>
      <c r="M49" s="7"/>
      <c r="N49" s="7"/>
      <c r="O49" s="7"/>
      <c r="P49" s="7"/>
      <c r="Q49" s="7"/>
      <c r="R49" s="7"/>
      <c r="S49" s="7"/>
      <c r="T49" s="7"/>
      <c r="U49" s="7"/>
      <c r="V49" s="8"/>
      <c r="W49" s="8"/>
      <c r="X49" s="8"/>
      <c r="Y49" s="8"/>
      <c r="Z49" s="8"/>
      <c r="AA49" s="8"/>
      <c r="AB49" s="8"/>
      <c r="AC49" s="7"/>
      <c r="AD49" s="41"/>
      <c r="AE49" s="8"/>
      <c r="AF49" s="41"/>
      <c r="AG49" s="8"/>
      <c r="AH49" s="42"/>
      <c r="AI49" s="42"/>
      <c r="AJ49" s="42"/>
      <c r="AK49" s="42"/>
      <c r="AL49" s="42"/>
      <c r="AM49" s="42"/>
      <c r="AN49" s="42"/>
      <c r="AO49" s="42"/>
      <c r="AP49" s="247"/>
      <c r="AQ49" s="247"/>
      <c r="AR49" s="247"/>
      <c r="AS49" s="247"/>
      <c r="AT49" s="247"/>
      <c r="AU49" s="247"/>
      <c r="AV49" s="247"/>
      <c r="AW49" s="34"/>
      <c r="BA49" s="34"/>
      <c r="BB49" s="34"/>
      <c r="BC49" s="34"/>
      <c r="BD49" s="34"/>
      <c r="BE49" s="34"/>
      <c r="BF49" s="34"/>
      <c r="BG49" s="34"/>
      <c r="BH49" s="34"/>
      <c r="BI49" s="34"/>
    </row>
    <row r="50" spans="3:61" s="6" customFormat="1" ht="15" customHeight="1" x14ac:dyDescent="0.25">
      <c r="C50" s="188" t="s">
        <v>17</v>
      </c>
      <c r="D50" s="188"/>
      <c r="E50" s="188"/>
      <c r="F50" s="188"/>
      <c r="G50" s="188"/>
      <c r="H50" s="188"/>
      <c r="I50" s="185"/>
      <c r="J50" s="186"/>
      <c r="K50" s="186"/>
      <c r="L50" s="186"/>
      <c r="M50" s="186"/>
      <c r="N50" s="186"/>
      <c r="O50" s="186"/>
      <c r="P50" s="187"/>
      <c r="Q50" s="202" t="s">
        <v>13</v>
      </c>
      <c r="R50" s="202"/>
      <c r="S50" s="202"/>
      <c r="T50" s="202"/>
      <c r="U50" s="202"/>
      <c r="V50" s="205">
        <v>5</v>
      </c>
      <c r="W50" s="206"/>
      <c r="X50" s="206"/>
      <c r="Y50" s="206"/>
      <c r="Z50" s="206"/>
      <c r="AA50" s="206"/>
      <c r="AB50" s="207"/>
      <c r="AC50" s="208" t="s">
        <v>14</v>
      </c>
      <c r="AD50" s="202"/>
      <c r="AE50" s="202"/>
      <c r="AF50" s="202"/>
      <c r="AG50" s="202"/>
      <c r="AH50" s="182">
        <f>ROUND(I50*V50,1)</f>
        <v>0</v>
      </c>
      <c r="AI50" s="183"/>
      <c r="AJ50" s="183"/>
      <c r="AK50" s="183"/>
      <c r="AL50" s="183"/>
      <c r="AM50" s="183"/>
      <c r="AN50" s="183"/>
      <c r="AO50" s="184"/>
      <c r="AP50" s="247"/>
      <c r="AQ50" s="247"/>
      <c r="AR50" s="247"/>
      <c r="AS50" s="247"/>
      <c r="AT50" s="247"/>
      <c r="AU50" s="247"/>
      <c r="AV50" s="247"/>
      <c r="AW50" s="34"/>
      <c r="BA50" s="34"/>
      <c r="BB50" s="34"/>
      <c r="BC50" s="34"/>
      <c r="BD50" s="34"/>
      <c r="BE50" s="34"/>
      <c r="BF50" s="34"/>
      <c r="BG50" s="34"/>
      <c r="BH50" s="34"/>
      <c r="BI50" s="34"/>
    </row>
    <row r="51" spans="3:61" s="6" customFormat="1" ht="6" customHeight="1" x14ac:dyDescent="0.3">
      <c r="C51" s="39"/>
      <c r="D51" s="39"/>
      <c r="E51" s="75"/>
      <c r="F51" s="75"/>
      <c r="G51" s="75"/>
      <c r="H51" s="40"/>
      <c r="I51" s="7"/>
      <c r="J51" s="7"/>
      <c r="K51" s="7"/>
      <c r="L51" s="7"/>
      <c r="M51" s="7"/>
      <c r="N51" s="7"/>
      <c r="O51" s="7"/>
      <c r="P51" s="7"/>
      <c r="Q51" s="7"/>
      <c r="R51" s="7"/>
      <c r="S51" s="7"/>
      <c r="T51" s="7"/>
      <c r="U51" s="7"/>
      <c r="V51" s="8"/>
      <c r="W51" s="8"/>
      <c r="X51" s="8"/>
      <c r="Y51" s="8"/>
      <c r="Z51" s="8"/>
      <c r="AA51" s="8"/>
      <c r="AB51" s="8"/>
      <c r="AC51" s="7"/>
      <c r="AD51" s="41"/>
      <c r="AE51" s="8"/>
      <c r="AF51" s="41"/>
      <c r="AG51" s="8"/>
      <c r="AH51" s="42"/>
      <c r="AI51" s="42"/>
      <c r="AJ51" s="42"/>
      <c r="AK51" s="42"/>
      <c r="AL51" s="42"/>
      <c r="AM51" s="42"/>
      <c r="AN51" s="42"/>
      <c r="AO51" s="42"/>
      <c r="AP51" s="247"/>
      <c r="AQ51" s="247"/>
      <c r="AR51" s="247"/>
      <c r="AS51" s="247"/>
      <c r="AT51" s="247"/>
      <c r="AU51" s="247"/>
      <c r="AV51" s="247"/>
      <c r="AW51" s="34"/>
      <c r="BA51" s="34"/>
      <c r="BB51" s="34"/>
      <c r="BC51" s="34"/>
      <c r="BD51" s="34"/>
      <c r="BE51" s="34"/>
      <c r="BF51" s="34"/>
      <c r="BG51" s="34"/>
      <c r="BH51" s="34"/>
      <c r="BI51" s="34"/>
    </row>
    <row r="52" spans="3:61" s="6" customFormat="1" ht="15" customHeight="1" x14ac:dyDescent="0.25">
      <c r="C52" s="188" t="s">
        <v>18</v>
      </c>
      <c r="D52" s="188"/>
      <c r="E52" s="188"/>
      <c r="F52" s="188"/>
      <c r="G52" s="188"/>
      <c r="H52" s="188"/>
      <c r="I52" s="185"/>
      <c r="J52" s="186"/>
      <c r="K52" s="186"/>
      <c r="L52" s="186"/>
      <c r="M52" s="186"/>
      <c r="N52" s="186"/>
      <c r="O52" s="186"/>
      <c r="P52" s="187"/>
      <c r="Q52" s="202" t="s">
        <v>13</v>
      </c>
      <c r="R52" s="202"/>
      <c r="S52" s="202"/>
      <c r="T52" s="202"/>
      <c r="U52" s="202"/>
      <c r="V52" s="205">
        <v>2.1</v>
      </c>
      <c r="W52" s="206"/>
      <c r="X52" s="206"/>
      <c r="Y52" s="206"/>
      <c r="Z52" s="206"/>
      <c r="AA52" s="206"/>
      <c r="AB52" s="207"/>
      <c r="AC52" s="208" t="s">
        <v>14</v>
      </c>
      <c r="AD52" s="202"/>
      <c r="AE52" s="202"/>
      <c r="AF52" s="202"/>
      <c r="AG52" s="202"/>
      <c r="AH52" s="182">
        <f>ROUND(I52*V52,1)</f>
        <v>0</v>
      </c>
      <c r="AI52" s="183"/>
      <c r="AJ52" s="183"/>
      <c r="AK52" s="183"/>
      <c r="AL52" s="183"/>
      <c r="AM52" s="183"/>
      <c r="AN52" s="183"/>
      <c r="AO52" s="184"/>
      <c r="AP52" s="247"/>
      <c r="AQ52" s="247"/>
      <c r="AR52" s="247"/>
      <c r="AS52" s="247"/>
      <c r="AT52" s="247"/>
      <c r="AU52" s="247"/>
      <c r="AV52" s="247"/>
      <c r="AW52" s="34"/>
      <c r="BA52" s="34"/>
      <c r="BB52" s="34"/>
      <c r="BC52" s="34"/>
      <c r="BD52" s="34"/>
      <c r="BE52" s="34"/>
      <c r="BF52" s="34"/>
      <c r="BG52" s="34"/>
      <c r="BH52" s="34"/>
      <c r="BI52" s="34"/>
    </row>
    <row r="53" spans="3:61" s="6" customFormat="1" ht="6" customHeight="1" x14ac:dyDescent="0.3">
      <c r="C53" s="39"/>
      <c r="D53" s="39"/>
      <c r="E53" s="75"/>
      <c r="F53" s="75"/>
      <c r="G53" s="75"/>
      <c r="H53" s="40"/>
      <c r="I53" s="7"/>
      <c r="J53" s="7"/>
      <c r="K53" s="7"/>
      <c r="L53" s="7"/>
      <c r="M53" s="7"/>
      <c r="N53" s="7"/>
      <c r="O53" s="7"/>
      <c r="P53" s="7"/>
      <c r="Q53" s="7"/>
      <c r="R53" s="7"/>
      <c r="S53" s="7"/>
      <c r="T53" s="7"/>
      <c r="U53" s="7"/>
      <c r="V53" s="8"/>
      <c r="W53" s="8"/>
      <c r="X53" s="8"/>
      <c r="Y53" s="8"/>
      <c r="Z53" s="8"/>
      <c r="AA53" s="8"/>
      <c r="AB53" s="8"/>
      <c r="AC53" s="7"/>
      <c r="AD53" s="41"/>
      <c r="AE53" s="8"/>
      <c r="AF53" s="41"/>
      <c r="AG53" s="8"/>
      <c r="AH53" s="42"/>
      <c r="AI53" s="42"/>
      <c r="AJ53" s="42"/>
      <c r="AK53" s="42"/>
      <c r="AL53" s="42"/>
      <c r="AM53" s="42"/>
      <c r="AN53" s="42"/>
      <c r="AO53" s="42"/>
      <c r="AP53" s="247"/>
      <c r="AQ53" s="247"/>
      <c r="AR53" s="247"/>
      <c r="AS53" s="247"/>
      <c r="AT53" s="247"/>
      <c r="AU53" s="247"/>
      <c r="AV53" s="247"/>
      <c r="AW53" s="34"/>
      <c r="BA53" s="34"/>
      <c r="BB53" s="34"/>
      <c r="BC53" s="34"/>
      <c r="BD53" s="34"/>
      <c r="BE53" s="34"/>
      <c r="BF53" s="34"/>
      <c r="BG53" s="34"/>
      <c r="BH53" s="34"/>
      <c r="BI53" s="34"/>
    </row>
    <row r="54" spans="3:61" s="6" customFormat="1" ht="15" customHeight="1" x14ac:dyDescent="0.25">
      <c r="C54" s="188" t="s">
        <v>19</v>
      </c>
      <c r="D54" s="188"/>
      <c r="E54" s="188"/>
      <c r="F54" s="188"/>
      <c r="G54" s="188"/>
      <c r="H54" s="188"/>
      <c r="I54" s="185"/>
      <c r="J54" s="186"/>
      <c r="K54" s="186"/>
      <c r="L54" s="186"/>
      <c r="M54" s="186"/>
      <c r="N54" s="186"/>
      <c r="O54" s="186"/>
      <c r="P54" s="187"/>
      <c r="Q54" s="202" t="s">
        <v>13</v>
      </c>
      <c r="R54" s="202"/>
      <c r="S54" s="202"/>
      <c r="T54" s="202"/>
      <c r="U54" s="202"/>
      <c r="V54" s="205">
        <v>2.9</v>
      </c>
      <c r="W54" s="206"/>
      <c r="X54" s="206"/>
      <c r="Y54" s="206"/>
      <c r="Z54" s="206"/>
      <c r="AA54" s="206"/>
      <c r="AB54" s="207"/>
      <c r="AC54" s="208" t="s">
        <v>14</v>
      </c>
      <c r="AD54" s="202"/>
      <c r="AE54" s="202"/>
      <c r="AF54" s="202"/>
      <c r="AG54" s="202"/>
      <c r="AH54" s="182">
        <f>ROUND(I54*V54,1)</f>
        <v>0</v>
      </c>
      <c r="AI54" s="183"/>
      <c r="AJ54" s="183"/>
      <c r="AK54" s="183"/>
      <c r="AL54" s="183"/>
      <c r="AM54" s="183"/>
      <c r="AN54" s="183"/>
      <c r="AO54" s="184"/>
      <c r="AP54" s="247"/>
      <c r="AQ54" s="247"/>
      <c r="AR54" s="247"/>
      <c r="AS54" s="247"/>
      <c r="AT54" s="247"/>
      <c r="AU54" s="247"/>
      <c r="AV54" s="247"/>
      <c r="AW54" s="34"/>
      <c r="BA54" s="34"/>
      <c r="BB54" s="34"/>
      <c r="BC54" s="34"/>
      <c r="BD54" s="34"/>
      <c r="BE54" s="34"/>
      <c r="BF54" s="34"/>
      <c r="BG54" s="34"/>
      <c r="BH54" s="34"/>
      <c r="BI54" s="34"/>
    </row>
    <row r="55" spans="3:61" s="6" customFormat="1" ht="6" customHeight="1" x14ac:dyDescent="0.3">
      <c r="C55" s="39"/>
      <c r="D55" s="39"/>
      <c r="E55" s="75"/>
      <c r="F55" s="75"/>
      <c r="G55" s="75"/>
      <c r="H55" s="40"/>
      <c r="I55" s="7"/>
      <c r="J55" s="7"/>
      <c r="K55" s="7"/>
      <c r="L55" s="7"/>
      <c r="M55" s="7"/>
      <c r="N55" s="7"/>
      <c r="O55" s="7"/>
      <c r="P55" s="7"/>
      <c r="Q55" s="7"/>
      <c r="R55" s="7"/>
      <c r="S55" s="7"/>
      <c r="T55" s="7"/>
      <c r="U55" s="7"/>
      <c r="V55" s="8"/>
      <c r="W55" s="8"/>
      <c r="X55" s="8"/>
      <c r="Y55" s="8"/>
      <c r="Z55" s="8"/>
      <c r="AA55" s="8"/>
      <c r="AB55" s="8"/>
      <c r="AC55" s="7"/>
      <c r="AD55" s="41"/>
      <c r="AE55" s="8"/>
      <c r="AF55" s="41"/>
      <c r="AG55" s="8"/>
      <c r="AH55" s="42"/>
      <c r="AI55" s="42"/>
      <c r="AJ55" s="42"/>
      <c r="AK55" s="42"/>
      <c r="AL55" s="42"/>
      <c r="AM55" s="42"/>
      <c r="AN55" s="42"/>
      <c r="AO55" s="42"/>
      <c r="AP55" s="247"/>
      <c r="AQ55" s="247"/>
      <c r="AR55" s="247"/>
      <c r="AS55" s="247"/>
      <c r="AT55" s="247"/>
      <c r="AU55" s="247"/>
      <c r="AV55" s="247"/>
      <c r="AW55" s="34"/>
      <c r="BA55" s="34"/>
      <c r="BB55" s="34"/>
      <c r="BC55" s="34"/>
      <c r="BD55" s="34"/>
      <c r="BE55" s="34"/>
      <c r="BF55" s="34"/>
      <c r="BG55" s="34"/>
      <c r="BH55" s="34"/>
      <c r="BI55" s="34"/>
    </row>
    <row r="56" spans="3:61" s="6" customFormat="1" ht="15" customHeight="1" x14ac:dyDescent="0.25">
      <c r="C56" s="188" t="s">
        <v>20</v>
      </c>
      <c r="D56" s="188"/>
      <c r="E56" s="188"/>
      <c r="F56" s="188"/>
      <c r="G56" s="188"/>
      <c r="H56" s="188"/>
      <c r="I56" s="185"/>
      <c r="J56" s="186"/>
      <c r="K56" s="186"/>
      <c r="L56" s="186"/>
      <c r="M56" s="186"/>
      <c r="N56" s="186"/>
      <c r="O56" s="186"/>
      <c r="P56" s="187"/>
      <c r="Q56" s="202" t="s">
        <v>13</v>
      </c>
      <c r="R56" s="202"/>
      <c r="S56" s="202"/>
      <c r="T56" s="202"/>
      <c r="U56" s="202"/>
      <c r="V56" s="205">
        <v>1</v>
      </c>
      <c r="W56" s="206"/>
      <c r="X56" s="206"/>
      <c r="Y56" s="206"/>
      <c r="Z56" s="206"/>
      <c r="AA56" s="206"/>
      <c r="AB56" s="207"/>
      <c r="AC56" s="208" t="s">
        <v>14</v>
      </c>
      <c r="AD56" s="202"/>
      <c r="AE56" s="202"/>
      <c r="AF56" s="202"/>
      <c r="AG56" s="202"/>
      <c r="AH56" s="182">
        <f>ROUND(I56*V56,1)</f>
        <v>0</v>
      </c>
      <c r="AI56" s="183"/>
      <c r="AJ56" s="183"/>
      <c r="AK56" s="183"/>
      <c r="AL56" s="183"/>
      <c r="AM56" s="183"/>
      <c r="AN56" s="183"/>
      <c r="AO56" s="184"/>
      <c r="AP56" s="247"/>
      <c r="AQ56" s="247"/>
      <c r="AR56" s="247"/>
      <c r="AS56" s="247"/>
      <c r="AT56" s="247"/>
      <c r="AU56" s="247"/>
      <c r="AV56" s="247"/>
      <c r="AW56" s="34"/>
      <c r="BA56" s="34"/>
      <c r="BB56" s="34"/>
      <c r="BC56" s="34"/>
      <c r="BD56" s="34"/>
      <c r="BE56" s="34"/>
      <c r="BF56" s="34"/>
      <c r="BG56" s="34"/>
      <c r="BH56" s="34"/>
      <c r="BI56" s="34"/>
    </row>
    <row r="57" spans="3:61" s="6" customFormat="1" ht="6" customHeight="1" x14ac:dyDescent="0.3">
      <c r="C57" s="39"/>
      <c r="D57" s="39"/>
      <c r="E57" s="75"/>
      <c r="F57" s="75"/>
      <c r="G57" s="75"/>
      <c r="H57" s="40"/>
      <c r="I57" s="7"/>
      <c r="J57" s="7"/>
      <c r="K57" s="7"/>
      <c r="L57" s="7"/>
      <c r="M57" s="7"/>
      <c r="N57" s="7"/>
      <c r="O57" s="7"/>
      <c r="P57" s="7"/>
      <c r="Q57" s="7"/>
      <c r="R57" s="7"/>
      <c r="S57" s="7"/>
      <c r="T57" s="7"/>
      <c r="U57" s="7"/>
      <c r="V57" s="8"/>
      <c r="W57" s="8"/>
      <c r="X57" s="8"/>
      <c r="Y57" s="8"/>
      <c r="Z57" s="8"/>
      <c r="AA57" s="8"/>
      <c r="AB57" s="8"/>
      <c r="AC57" s="7"/>
      <c r="AD57" s="41"/>
      <c r="AE57" s="8"/>
      <c r="AF57" s="41"/>
      <c r="AG57" s="8"/>
      <c r="AH57" s="42"/>
      <c r="AI57" s="42"/>
      <c r="AJ57" s="42"/>
      <c r="AK57" s="42"/>
      <c r="AL57" s="42"/>
      <c r="AM57" s="42"/>
      <c r="AN57" s="42"/>
      <c r="AO57" s="42"/>
      <c r="AP57" s="247"/>
      <c r="AQ57" s="247"/>
      <c r="AR57" s="247"/>
      <c r="AS57" s="247"/>
      <c r="AT57" s="247"/>
      <c r="AU57" s="247"/>
      <c r="AV57" s="247"/>
      <c r="AW57" s="34"/>
      <c r="BA57" s="34"/>
      <c r="BB57" s="34"/>
      <c r="BC57" s="34"/>
      <c r="BD57" s="34"/>
      <c r="BE57" s="34"/>
      <c r="BF57" s="34"/>
      <c r="BG57" s="34"/>
      <c r="BH57" s="34"/>
      <c r="BI57" s="34"/>
    </row>
    <row r="58" spans="3:61" s="6" customFormat="1" ht="15" customHeight="1" x14ac:dyDescent="0.25">
      <c r="C58" s="188" t="s">
        <v>46</v>
      </c>
      <c r="D58" s="188"/>
      <c r="E58" s="188"/>
      <c r="F58" s="188"/>
      <c r="G58" s="188"/>
      <c r="H58" s="188"/>
      <c r="I58" s="185"/>
      <c r="J58" s="186"/>
      <c r="K58" s="186"/>
      <c r="L58" s="186"/>
      <c r="M58" s="186"/>
      <c r="N58" s="186"/>
      <c r="O58" s="186"/>
      <c r="P58" s="187"/>
      <c r="Q58" s="202" t="s">
        <v>13</v>
      </c>
      <c r="R58" s="202"/>
      <c r="S58" s="202"/>
      <c r="T58" s="202"/>
      <c r="U58" s="202"/>
      <c r="V58" s="205">
        <v>2.1</v>
      </c>
      <c r="W58" s="206"/>
      <c r="X58" s="206"/>
      <c r="Y58" s="206"/>
      <c r="Z58" s="206"/>
      <c r="AA58" s="206"/>
      <c r="AB58" s="207"/>
      <c r="AC58" s="208" t="s">
        <v>14</v>
      </c>
      <c r="AD58" s="202"/>
      <c r="AE58" s="202"/>
      <c r="AF58" s="202"/>
      <c r="AG58" s="202"/>
      <c r="AH58" s="182">
        <f>ROUND(I58*V58,1)</f>
        <v>0</v>
      </c>
      <c r="AI58" s="183"/>
      <c r="AJ58" s="183"/>
      <c r="AK58" s="183"/>
      <c r="AL58" s="183"/>
      <c r="AM58" s="183"/>
      <c r="AN58" s="183"/>
      <c r="AO58" s="184"/>
      <c r="AP58" s="247"/>
      <c r="AQ58" s="247"/>
      <c r="AR58" s="247"/>
      <c r="AS58" s="247"/>
      <c r="AT58" s="247"/>
      <c r="AU58" s="247"/>
      <c r="AV58" s="247"/>
      <c r="AW58" s="34"/>
      <c r="BA58" s="34"/>
      <c r="BB58" s="34"/>
      <c r="BC58" s="34"/>
      <c r="BD58" s="34"/>
      <c r="BE58" s="34"/>
      <c r="BF58" s="34"/>
      <c r="BG58" s="34"/>
      <c r="BH58" s="34"/>
      <c r="BI58" s="34"/>
    </row>
    <row r="59" spans="3:61" s="6" customFormat="1" ht="6" customHeight="1" x14ac:dyDescent="0.3">
      <c r="C59" s="39"/>
      <c r="D59" s="39"/>
      <c r="E59" s="75"/>
      <c r="F59" s="75"/>
      <c r="G59" s="75"/>
      <c r="H59" s="40"/>
      <c r="I59" s="7"/>
      <c r="J59" s="7"/>
      <c r="K59" s="7"/>
      <c r="L59" s="7"/>
      <c r="M59" s="7"/>
      <c r="N59" s="7"/>
      <c r="O59" s="7"/>
      <c r="P59" s="7"/>
      <c r="Q59" s="7"/>
      <c r="R59" s="7"/>
      <c r="S59" s="7"/>
      <c r="T59" s="7"/>
      <c r="U59" s="7"/>
      <c r="V59" s="8"/>
      <c r="W59" s="8"/>
      <c r="X59" s="8"/>
      <c r="Y59" s="8"/>
      <c r="Z59" s="8"/>
      <c r="AA59" s="8"/>
      <c r="AB59" s="8"/>
      <c r="AC59" s="7"/>
      <c r="AD59" s="41"/>
      <c r="AE59" s="8"/>
      <c r="AF59" s="41"/>
      <c r="AG59" s="8"/>
      <c r="AH59" s="42"/>
      <c r="AI59" s="42"/>
      <c r="AJ59" s="42"/>
      <c r="AK59" s="42"/>
      <c r="AL59" s="42"/>
      <c r="AM59" s="42"/>
      <c r="AN59" s="42"/>
      <c r="AO59" s="42"/>
      <c r="AP59" s="247"/>
      <c r="AQ59" s="247"/>
      <c r="AR59" s="247"/>
      <c r="AS59" s="247"/>
      <c r="AT59" s="247"/>
      <c r="AU59" s="247"/>
      <c r="AV59" s="247"/>
      <c r="AW59" s="34"/>
      <c r="BA59" s="34"/>
      <c r="BB59" s="34"/>
      <c r="BC59" s="34"/>
      <c r="BD59" s="34"/>
      <c r="BE59" s="34"/>
      <c r="BF59" s="34"/>
      <c r="BG59" s="34"/>
      <c r="BH59" s="34"/>
      <c r="BI59" s="34"/>
    </row>
    <row r="60" spans="3:61" s="6" customFormat="1" ht="15" customHeight="1" x14ac:dyDescent="0.25">
      <c r="C60" s="188" t="s">
        <v>47</v>
      </c>
      <c r="D60" s="188"/>
      <c r="E60" s="188"/>
      <c r="F60" s="188"/>
      <c r="G60" s="188"/>
      <c r="H60" s="204"/>
      <c r="I60" s="185"/>
      <c r="J60" s="186"/>
      <c r="K60" s="186"/>
      <c r="L60" s="186"/>
      <c r="M60" s="186"/>
      <c r="N60" s="186"/>
      <c r="O60" s="186"/>
      <c r="P60" s="187"/>
      <c r="Q60" s="202" t="s">
        <v>13</v>
      </c>
      <c r="R60" s="202"/>
      <c r="S60" s="202"/>
      <c r="T60" s="202"/>
      <c r="U60" s="202"/>
      <c r="V60" s="205">
        <v>1</v>
      </c>
      <c r="W60" s="206"/>
      <c r="X60" s="206"/>
      <c r="Y60" s="206"/>
      <c r="Z60" s="206"/>
      <c r="AA60" s="206"/>
      <c r="AB60" s="207"/>
      <c r="AC60" s="208" t="s">
        <v>14</v>
      </c>
      <c r="AD60" s="202"/>
      <c r="AE60" s="202"/>
      <c r="AF60" s="202"/>
      <c r="AG60" s="202"/>
      <c r="AH60" s="182">
        <f>ROUND(I60*V60,1)</f>
        <v>0</v>
      </c>
      <c r="AI60" s="183"/>
      <c r="AJ60" s="183"/>
      <c r="AK60" s="183"/>
      <c r="AL60" s="183"/>
      <c r="AM60" s="183"/>
      <c r="AN60" s="183"/>
      <c r="AO60" s="184"/>
      <c r="AP60" s="247"/>
      <c r="AQ60" s="247"/>
      <c r="AR60" s="247"/>
      <c r="AS60" s="247"/>
      <c r="AT60" s="247"/>
      <c r="AU60" s="247"/>
      <c r="AV60" s="247"/>
      <c r="AW60" s="34"/>
      <c r="BA60" s="34"/>
      <c r="BB60" s="34"/>
      <c r="BC60" s="34"/>
      <c r="BD60" s="34"/>
      <c r="BE60" s="34"/>
      <c r="BF60" s="34"/>
      <c r="BG60" s="34"/>
      <c r="BH60" s="34"/>
      <c r="BI60" s="34"/>
    </row>
    <row r="61" spans="3:61" s="6" customFormat="1" ht="13.8" customHeight="1" thickBot="1" x14ac:dyDescent="0.3">
      <c r="C61" s="188" t="s">
        <v>48</v>
      </c>
      <c r="D61" s="188"/>
      <c r="E61" s="188"/>
      <c r="F61" s="188"/>
      <c r="G61" s="188"/>
      <c r="H61" s="188"/>
      <c r="I61" s="43"/>
      <c r="J61" s="38"/>
      <c r="M61" s="38"/>
      <c r="N61" s="38"/>
      <c r="O61" s="38"/>
      <c r="P61" s="38"/>
      <c r="W61" s="38"/>
      <c r="X61" s="38"/>
      <c r="AH61" s="38"/>
      <c r="AI61" s="38"/>
      <c r="AJ61" s="38"/>
      <c r="AK61" s="38"/>
      <c r="AL61" s="44"/>
      <c r="AM61" s="38"/>
      <c r="AN61" s="38"/>
      <c r="AO61" s="38"/>
      <c r="AP61" s="38"/>
      <c r="AV61" s="5"/>
      <c r="AW61" s="34"/>
      <c r="BA61" s="34"/>
      <c r="BB61" s="34"/>
      <c r="BC61" s="34"/>
      <c r="BD61" s="34"/>
      <c r="BE61" s="34"/>
      <c r="BF61" s="34"/>
      <c r="BG61" s="34"/>
      <c r="BH61" s="34"/>
      <c r="BI61" s="34"/>
    </row>
    <row r="62" spans="3:61" s="6" customFormat="1" ht="6" customHeight="1" x14ac:dyDescent="0.3">
      <c r="C62" s="45"/>
      <c r="D62" s="45"/>
      <c r="E62" s="7"/>
      <c r="F62" s="7"/>
      <c r="G62" s="7"/>
      <c r="H62" s="41"/>
      <c r="I62" s="7"/>
      <c r="J62" s="7"/>
      <c r="K62" s="7"/>
      <c r="L62" s="7"/>
      <c r="M62" s="7"/>
      <c r="N62" s="7"/>
      <c r="O62" s="7"/>
      <c r="P62" s="7"/>
      <c r="Q62" s="7"/>
      <c r="R62" s="7"/>
      <c r="S62" s="7"/>
      <c r="T62" s="7"/>
      <c r="U62" s="7"/>
      <c r="V62" s="8"/>
      <c r="W62" s="8"/>
      <c r="X62" s="8"/>
      <c r="Y62" s="8"/>
      <c r="Z62" s="8"/>
      <c r="AA62" s="8"/>
      <c r="AB62" s="8"/>
      <c r="AC62" s="7"/>
      <c r="AD62" s="41"/>
      <c r="AE62" s="8"/>
      <c r="AF62" s="41"/>
      <c r="AG62" s="8"/>
      <c r="AH62" s="46"/>
      <c r="AI62" s="46"/>
      <c r="AJ62" s="46"/>
      <c r="AK62" s="46"/>
      <c r="AL62" s="46"/>
      <c r="AM62" s="46"/>
      <c r="AN62" s="46"/>
      <c r="AO62" s="46"/>
      <c r="AV62" s="5"/>
      <c r="AW62" s="34"/>
      <c r="BA62" s="34"/>
      <c r="BB62" s="34"/>
      <c r="BC62" s="34"/>
      <c r="BD62" s="34"/>
      <c r="BE62" s="34"/>
      <c r="BF62" s="34"/>
      <c r="BG62" s="34"/>
      <c r="BH62" s="34"/>
      <c r="BI62" s="34"/>
    </row>
    <row r="63" spans="3:61" s="6" customFormat="1" ht="15" customHeight="1" x14ac:dyDescent="0.25">
      <c r="C63" s="45"/>
      <c r="D63" s="45"/>
      <c r="E63" s="7"/>
      <c r="F63" s="7"/>
      <c r="G63" s="7"/>
      <c r="H63" s="45"/>
      <c r="I63" s="7"/>
      <c r="J63" s="7"/>
      <c r="K63" s="7"/>
      <c r="L63" s="7"/>
      <c r="M63" s="7"/>
      <c r="N63" s="189" t="s">
        <v>30</v>
      </c>
      <c r="O63" s="189"/>
      <c r="P63" s="189"/>
      <c r="Q63" s="189"/>
      <c r="R63" s="189"/>
      <c r="S63" s="189"/>
      <c r="T63" s="189"/>
      <c r="U63" s="189"/>
      <c r="V63" s="189"/>
      <c r="W63" s="189"/>
      <c r="X63" s="189"/>
      <c r="Y63" s="189"/>
      <c r="Z63" s="189"/>
      <c r="AA63" s="189"/>
      <c r="AB63" s="189"/>
      <c r="AC63" s="189"/>
      <c r="AD63" s="189"/>
      <c r="AE63" s="189"/>
      <c r="AF63" s="189"/>
      <c r="AG63" s="8"/>
      <c r="AH63" s="182">
        <f>ROUND(SUM(AH44,AH46,AH48,AH50,AH52,AH54,AH56,AH58,AH60),0)</f>
        <v>0</v>
      </c>
      <c r="AI63" s="183"/>
      <c r="AJ63" s="183"/>
      <c r="AK63" s="183"/>
      <c r="AL63" s="183"/>
      <c r="AM63" s="183"/>
      <c r="AN63" s="183"/>
      <c r="AO63" s="184"/>
      <c r="AV63" s="5"/>
      <c r="AW63" s="34"/>
      <c r="BA63" s="34"/>
      <c r="BB63" s="34"/>
      <c r="BC63" s="34"/>
      <c r="BD63" s="34"/>
      <c r="BE63" s="34"/>
      <c r="BF63" s="34"/>
      <c r="BG63" s="34"/>
      <c r="BH63" s="34"/>
      <c r="BI63" s="34"/>
    </row>
    <row r="64" spans="3:61" s="6" customFormat="1" x14ac:dyDescent="0.25">
      <c r="C64" s="45"/>
      <c r="D64" s="45"/>
      <c r="E64" s="7"/>
      <c r="F64" s="7"/>
      <c r="G64" s="7"/>
      <c r="H64" s="45"/>
      <c r="I64" s="7"/>
      <c r="J64" s="7"/>
      <c r="K64" s="7"/>
      <c r="L64" s="7"/>
      <c r="M64" s="7"/>
      <c r="N64" s="7"/>
      <c r="O64" s="7"/>
      <c r="P64" s="7"/>
      <c r="Q64" s="7"/>
      <c r="R64" s="7"/>
      <c r="S64" s="7"/>
      <c r="T64" s="7"/>
      <c r="U64" s="7"/>
      <c r="V64" s="8"/>
      <c r="W64" s="8"/>
      <c r="X64" s="8"/>
      <c r="Y64" s="8"/>
      <c r="Z64" s="8"/>
      <c r="AA64" s="8"/>
      <c r="AB64" s="8"/>
      <c r="AC64" s="12"/>
      <c r="AD64" s="13"/>
      <c r="AE64" s="16"/>
      <c r="AF64" s="13"/>
      <c r="AG64" s="8"/>
      <c r="AH64" s="248" t="s">
        <v>31</v>
      </c>
      <c r="AI64" s="248"/>
      <c r="AJ64" s="248"/>
      <c r="AK64" s="248"/>
      <c r="AL64" s="248"/>
      <c r="AM64" s="248"/>
      <c r="AN64" s="248"/>
      <c r="AO64" s="248"/>
      <c r="AV64" s="5"/>
      <c r="AW64" s="34"/>
      <c r="BA64" s="34"/>
      <c r="BB64" s="34"/>
      <c r="BC64" s="34"/>
      <c r="BD64" s="34"/>
      <c r="BE64" s="34"/>
      <c r="BF64" s="34"/>
      <c r="BG64" s="34"/>
      <c r="BH64" s="34"/>
      <c r="BI64" s="34"/>
    </row>
    <row r="65" spans="1:61" s="6" customFormat="1" x14ac:dyDescent="0.3">
      <c r="C65" s="48"/>
      <c r="D65" s="49"/>
      <c r="E65" s="50"/>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V65" s="5"/>
      <c r="AW65" s="34"/>
      <c r="BA65" s="34"/>
      <c r="BB65" s="34"/>
      <c r="BC65" s="34"/>
      <c r="BD65" s="34"/>
      <c r="BE65" s="34"/>
      <c r="BF65" s="34"/>
      <c r="BG65" s="34"/>
      <c r="BH65" s="34"/>
      <c r="BI65" s="34"/>
    </row>
    <row r="66" spans="1:61" s="6" customFormat="1" ht="4.5" customHeight="1" x14ac:dyDescent="0.3">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34"/>
      <c r="BA66" s="34"/>
      <c r="BB66" s="34"/>
      <c r="BC66" s="34"/>
      <c r="BD66" s="34"/>
      <c r="BE66" s="34"/>
      <c r="BF66" s="34"/>
      <c r="BG66" s="34"/>
      <c r="BH66" s="34"/>
      <c r="BI66" s="34"/>
    </row>
    <row r="67" spans="1:61" s="6" customFormat="1" x14ac:dyDescent="0.25">
      <c r="A67" s="220">
        <v>4</v>
      </c>
      <c r="B67" s="220"/>
      <c r="C67" s="228" t="s">
        <v>40</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34"/>
      <c r="BA67" s="34"/>
      <c r="BB67" s="34"/>
      <c r="BC67" s="34"/>
      <c r="BD67" s="34"/>
      <c r="BE67" s="34"/>
      <c r="BF67" s="34"/>
      <c r="BG67" s="34"/>
      <c r="BH67" s="34"/>
      <c r="BI67" s="34"/>
    </row>
    <row r="68" spans="1:61" s="6" customFormat="1" ht="43.2" customHeight="1" x14ac:dyDescent="0.3">
      <c r="C68" s="52"/>
      <c r="D68" s="52"/>
      <c r="E68" s="52"/>
      <c r="F68" s="53"/>
      <c r="G68" s="53"/>
      <c r="H68" s="53"/>
      <c r="I68" s="53"/>
      <c r="J68" s="53"/>
      <c r="K68" s="53"/>
      <c r="L68" s="52"/>
      <c r="M68" s="52"/>
      <c r="N68" s="195" t="s">
        <v>32</v>
      </c>
      <c r="O68" s="195"/>
      <c r="P68" s="195"/>
      <c r="Q68" s="195"/>
      <c r="R68" s="195"/>
      <c r="S68" s="195"/>
      <c r="T68" s="195"/>
      <c r="U68" s="54"/>
      <c r="V68" s="68" t="s">
        <v>24</v>
      </c>
      <c r="W68" s="195" t="s">
        <v>33</v>
      </c>
      <c r="X68" s="195"/>
      <c r="Y68" s="195"/>
      <c r="Z68" s="195"/>
      <c r="AA68" s="195"/>
      <c r="AB68" s="195"/>
      <c r="AC68" s="195"/>
      <c r="AD68" s="195"/>
      <c r="AE68" s="195"/>
      <c r="AF68" s="68" t="s">
        <v>24</v>
      </c>
      <c r="AG68" s="195" t="s">
        <v>38</v>
      </c>
      <c r="AH68" s="195"/>
      <c r="AI68" s="195"/>
      <c r="AJ68" s="195"/>
      <c r="AK68" s="195"/>
      <c r="AL68" s="195"/>
      <c r="AM68" s="195"/>
      <c r="AN68" s="195"/>
      <c r="AO68" s="195"/>
      <c r="AP68" s="52"/>
      <c r="AQ68" s="55"/>
      <c r="AR68" s="52"/>
      <c r="AS68" s="52"/>
      <c r="AT68" s="52"/>
      <c r="AU68" s="56"/>
      <c r="AV68" s="52"/>
      <c r="AW68" s="34"/>
      <c r="BA68" s="34"/>
      <c r="BB68" s="34"/>
      <c r="BC68" s="34"/>
      <c r="BD68" s="34"/>
      <c r="BE68" s="34"/>
      <c r="BF68" s="34"/>
      <c r="BG68" s="34"/>
      <c r="BH68" s="34"/>
      <c r="BI68" s="34"/>
    </row>
    <row r="69" spans="1:61" s="6" customFormat="1" ht="26.25" customHeight="1" x14ac:dyDescent="0.3">
      <c r="C69" s="251" t="s">
        <v>21</v>
      </c>
      <c r="D69" s="251"/>
      <c r="E69" s="251"/>
      <c r="F69" s="251"/>
      <c r="G69" s="251"/>
      <c r="H69" s="251"/>
      <c r="I69" s="251"/>
      <c r="J69" s="251"/>
      <c r="K69" s="251"/>
      <c r="L69" s="57"/>
      <c r="M69" s="58"/>
      <c r="N69" s="212" t="s">
        <v>27</v>
      </c>
      <c r="O69" s="213"/>
      <c r="P69" s="214"/>
      <c r="Q69" s="38" t="s">
        <v>13</v>
      </c>
      <c r="R69" s="212" t="s">
        <v>26</v>
      </c>
      <c r="S69" s="213"/>
      <c r="T69" s="214"/>
      <c r="U69" s="59"/>
      <c r="V69" s="59"/>
      <c r="W69" s="58"/>
      <c r="X69" s="212" t="s">
        <v>27</v>
      </c>
      <c r="Y69" s="213"/>
      <c r="Z69" s="214"/>
      <c r="AA69" s="38" t="s">
        <v>13</v>
      </c>
      <c r="AB69" s="212" t="s">
        <v>26</v>
      </c>
      <c r="AC69" s="213"/>
      <c r="AD69" s="214"/>
      <c r="AE69" s="59"/>
      <c r="AF69" s="59"/>
      <c r="AG69" s="58"/>
      <c r="AH69" s="212" t="s">
        <v>27</v>
      </c>
      <c r="AI69" s="213"/>
      <c r="AJ69" s="214"/>
      <c r="AK69" s="38" t="s">
        <v>13</v>
      </c>
      <c r="AL69" s="212" t="s">
        <v>26</v>
      </c>
      <c r="AM69" s="213"/>
      <c r="AN69" s="214"/>
      <c r="AO69" s="59"/>
      <c r="AP69" s="59"/>
      <c r="AQ69" s="59"/>
      <c r="AR69" s="212" t="s">
        <v>22</v>
      </c>
      <c r="AS69" s="213"/>
      <c r="AT69" s="213"/>
      <c r="AU69" s="214"/>
      <c r="AV69" s="59"/>
      <c r="AW69" s="34"/>
      <c r="BA69" s="34"/>
      <c r="BB69" s="34"/>
      <c r="BC69" s="34"/>
      <c r="BD69" s="34"/>
      <c r="BE69" s="34"/>
      <c r="BF69" s="34"/>
      <c r="BG69" s="34"/>
      <c r="BH69" s="34"/>
      <c r="BI69" s="34"/>
    </row>
    <row r="70" spans="1:61" s="6" customFormat="1" ht="3.75" customHeight="1" thickBot="1" x14ac:dyDescent="0.3">
      <c r="C70" s="7"/>
      <c r="D70" s="7"/>
      <c r="E70" s="7"/>
      <c r="F70" s="14"/>
      <c r="G70" s="14"/>
      <c r="H70" s="14"/>
      <c r="I70" s="14"/>
      <c r="J70" s="74"/>
      <c r="K70" s="74"/>
      <c r="L70" s="45"/>
      <c r="M70" s="60"/>
      <c r="N70" s="60"/>
      <c r="O70" s="60"/>
      <c r="P70" s="60"/>
      <c r="Q70" s="61"/>
      <c r="R70" s="61"/>
      <c r="S70" s="8"/>
      <c r="T70" s="8"/>
      <c r="U70" s="7"/>
      <c r="V70" s="7"/>
      <c r="W70" s="60"/>
      <c r="X70" s="61"/>
      <c r="Y70" s="62"/>
      <c r="Z70" s="62"/>
      <c r="AA70" s="8"/>
      <c r="AB70" s="61"/>
      <c r="AC70" s="8"/>
      <c r="AD70" s="8"/>
      <c r="AE70" s="7"/>
      <c r="AF70" s="7"/>
      <c r="AG70" s="60"/>
      <c r="AH70" s="61"/>
      <c r="AI70" s="62"/>
      <c r="AJ70" s="62"/>
      <c r="AK70" s="8"/>
      <c r="AL70" s="61"/>
      <c r="AM70" s="8"/>
      <c r="AN70" s="8"/>
      <c r="AO70" s="7"/>
      <c r="AP70" s="7"/>
      <c r="AQ70" s="7"/>
      <c r="AR70" s="8"/>
      <c r="AS70" s="8"/>
      <c r="AT70" s="8"/>
      <c r="AU70" s="61"/>
      <c r="AV70" s="7"/>
      <c r="AW70" s="34"/>
      <c r="BA70" s="34"/>
      <c r="BB70" s="34"/>
      <c r="BC70" s="34"/>
      <c r="BD70" s="34"/>
      <c r="BE70" s="34"/>
      <c r="BF70" s="34"/>
      <c r="BG70" s="34"/>
      <c r="BH70" s="34"/>
      <c r="BI70" s="34"/>
    </row>
    <row r="71" spans="1:61" s="6" customFormat="1" ht="3.75" customHeight="1" x14ac:dyDescent="0.3">
      <c r="C71" s="63"/>
      <c r="D71" s="63"/>
      <c r="E71" s="63"/>
      <c r="F71" s="53"/>
      <c r="G71" s="53"/>
      <c r="H71" s="53"/>
      <c r="I71" s="53"/>
      <c r="J71" s="53"/>
      <c r="K71" s="15"/>
      <c r="L71" s="41"/>
      <c r="M71" s="64"/>
      <c r="N71" s="63"/>
      <c r="O71" s="63"/>
      <c r="P71" s="63"/>
      <c r="Q71" s="63"/>
      <c r="R71" s="63"/>
      <c r="S71" s="63"/>
      <c r="T71" s="63"/>
      <c r="U71" s="65"/>
      <c r="V71" s="63"/>
      <c r="W71" s="64"/>
      <c r="X71" s="63"/>
      <c r="Y71" s="63"/>
      <c r="Z71" s="63"/>
      <c r="AA71" s="63"/>
      <c r="AB71" s="63"/>
      <c r="AC71" s="63"/>
      <c r="AD71" s="63"/>
      <c r="AE71" s="65"/>
      <c r="AF71" s="63"/>
      <c r="AG71" s="64"/>
      <c r="AH71" s="63"/>
      <c r="AI71" s="63"/>
      <c r="AJ71" s="63"/>
      <c r="AK71" s="63"/>
      <c r="AL71" s="63"/>
      <c r="AM71" s="63"/>
      <c r="AN71" s="63"/>
      <c r="AO71" s="65"/>
      <c r="AP71" s="63"/>
      <c r="AQ71" s="63"/>
      <c r="AR71" s="63"/>
      <c r="AS71" s="63"/>
      <c r="AT71" s="63"/>
      <c r="AU71" s="41"/>
      <c r="AV71" s="63"/>
      <c r="AW71" s="34"/>
      <c r="BA71" s="34"/>
      <c r="BB71" s="34"/>
      <c r="BC71" s="34"/>
      <c r="BD71" s="34"/>
      <c r="BE71" s="34"/>
      <c r="BF71" s="34"/>
      <c r="BG71" s="34"/>
      <c r="BH71" s="34"/>
      <c r="BI71" s="34"/>
    </row>
    <row r="72" spans="1:61" s="6" customFormat="1" ht="15" customHeight="1" x14ac:dyDescent="0.25">
      <c r="C72" s="157" t="s">
        <v>12</v>
      </c>
      <c r="D72" s="157"/>
      <c r="E72" s="157"/>
      <c r="F72" s="231" t="s">
        <v>23</v>
      </c>
      <c r="G72" s="231"/>
      <c r="H72" s="231"/>
      <c r="I72" s="231"/>
      <c r="J72" s="231"/>
      <c r="K72" s="231"/>
      <c r="L72" s="45"/>
      <c r="M72" s="66"/>
      <c r="N72" s="185"/>
      <c r="O72" s="186"/>
      <c r="P72" s="187"/>
      <c r="Q72" s="8" t="s">
        <v>13</v>
      </c>
      <c r="R72" s="179">
        <v>7</v>
      </c>
      <c r="S72" s="180"/>
      <c r="T72" s="181"/>
      <c r="U72" s="67"/>
      <c r="V72" s="68" t="s">
        <v>24</v>
      </c>
      <c r="W72" s="66"/>
      <c r="X72" s="185"/>
      <c r="Y72" s="186"/>
      <c r="Z72" s="187"/>
      <c r="AA72" s="8" t="s">
        <v>13</v>
      </c>
      <c r="AB72" s="179">
        <v>6</v>
      </c>
      <c r="AC72" s="180"/>
      <c r="AD72" s="181"/>
      <c r="AE72" s="67"/>
      <c r="AF72" s="68" t="s">
        <v>24</v>
      </c>
      <c r="AG72" s="66"/>
      <c r="AH72" s="185"/>
      <c r="AI72" s="186"/>
      <c r="AJ72" s="187"/>
      <c r="AK72" s="8" t="s">
        <v>13</v>
      </c>
      <c r="AL72" s="179">
        <v>6</v>
      </c>
      <c r="AM72" s="180"/>
      <c r="AN72" s="181"/>
      <c r="AO72" s="67"/>
      <c r="AP72" s="8" t="s">
        <v>14</v>
      </c>
      <c r="AQ72" s="8"/>
      <c r="AR72" s="182">
        <f>(N72*R72)+(X72*AB72)+(AH72*AL72)</f>
        <v>0</v>
      </c>
      <c r="AS72" s="183"/>
      <c r="AT72" s="183"/>
      <c r="AU72" s="184"/>
      <c r="AV72" s="7"/>
      <c r="AW72" s="34"/>
      <c r="BA72" s="34"/>
      <c r="BB72" s="34"/>
      <c r="BC72" s="34"/>
      <c r="BD72" s="34"/>
      <c r="BE72" s="34"/>
      <c r="BF72" s="34"/>
      <c r="BG72" s="34"/>
      <c r="BH72" s="34"/>
      <c r="BI72" s="34"/>
    </row>
    <row r="73" spans="1:61" s="6" customFormat="1" ht="3.75" customHeight="1" x14ac:dyDescent="0.3">
      <c r="C73" s="158"/>
      <c r="D73" s="158"/>
      <c r="E73" s="158"/>
      <c r="F73" s="53"/>
      <c r="G73" s="53"/>
      <c r="H73" s="15"/>
      <c r="I73" s="53"/>
      <c r="J73" s="53"/>
      <c r="K73" s="15"/>
      <c r="L73" s="41"/>
      <c r="M73" s="69"/>
      <c r="N73" s="63"/>
      <c r="O73" s="63"/>
      <c r="P73" s="63"/>
      <c r="Q73" s="63"/>
      <c r="R73" s="70"/>
      <c r="S73" s="63"/>
      <c r="T73" s="63"/>
      <c r="U73" s="71"/>
      <c r="V73" s="63"/>
      <c r="W73" s="69"/>
      <c r="X73" s="63"/>
      <c r="Y73" s="63"/>
      <c r="Z73" s="63"/>
      <c r="AA73" s="63"/>
      <c r="AB73" s="70"/>
      <c r="AC73" s="63"/>
      <c r="AD73" s="63"/>
      <c r="AE73" s="71"/>
      <c r="AF73" s="63"/>
      <c r="AG73" s="69"/>
      <c r="AH73" s="63"/>
      <c r="AI73" s="63"/>
      <c r="AJ73" s="63"/>
      <c r="AK73" s="63"/>
      <c r="AL73" s="70"/>
      <c r="AM73" s="63"/>
      <c r="AN73" s="63"/>
      <c r="AO73" s="71"/>
      <c r="AP73" s="63"/>
      <c r="AQ73" s="63"/>
      <c r="AR73" s="72"/>
      <c r="AS73" s="72"/>
      <c r="AT73" s="73"/>
      <c r="AU73" s="72"/>
      <c r="AV73" s="63"/>
      <c r="AW73" s="34"/>
      <c r="BA73" s="34"/>
      <c r="BB73" s="34"/>
      <c r="BC73" s="34"/>
      <c r="BD73" s="34"/>
      <c r="BE73" s="34"/>
      <c r="BF73" s="34"/>
      <c r="BG73" s="34"/>
      <c r="BH73" s="34"/>
      <c r="BI73" s="34"/>
    </row>
    <row r="74" spans="1:61" s="6" customFormat="1" ht="15" customHeight="1" x14ac:dyDescent="0.25">
      <c r="C74" s="159"/>
      <c r="D74" s="159"/>
      <c r="E74" s="159"/>
      <c r="F74" s="232" t="s">
        <v>25</v>
      </c>
      <c r="G74" s="232"/>
      <c r="H74" s="232"/>
      <c r="I74" s="232"/>
      <c r="J74" s="232"/>
      <c r="K74" s="232"/>
      <c r="L74" s="45"/>
      <c r="M74" s="66"/>
      <c r="N74" s="185"/>
      <c r="O74" s="186"/>
      <c r="P74" s="187"/>
      <c r="Q74" s="8" t="s">
        <v>13</v>
      </c>
      <c r="R74" s="179">
        <v>6.5</v>
      </c>
      <c r="S74" s="180"/>
      <c r="T74" s="181"/>
      <c r="U74" s="67"/>
      <c r="V74" s="68" t="s">
        <v>24</v>
      </c>
      <c r="W74" s="66"/>
      <c r="X74" s="185"/>
      <c r="Y74" s="186"/>
      <c r="Z74" s="187"/>
      <c r="AA74" s="8" t="s">
        <v>13</v>
      </c>
      <c r="AB74" s="179">
        <v>6</v>
      </c>
      <c r="AC74" s="180"/>
      <c r="AD74" s="181"/>
      <c r="AE74" s="67"/>
      <c r="AF74" s="68" t="s">
        <v>24</v>
      </c>
      <c r="AG74" s="66"/>
      <c r="AH74" s="185"/>
      <c r="AI74" s="186"/>
      <c r="AJ74" s="187"/>
      <c r="AK74" s="8" t="s">
        <v>13</v>
      </c>
      <c r="AL74" s="179">
        <v>6</v>
      </c>
      <c r="AM74" s="180"/>
      <c r="AN74" s="181"/>
      <c r="AO74" s="67"/>
      <c r="AP74" s="8" t="s">
        <v>14</v>
      </c>
      <c r="AQ74" s="8"/>
      <c r="AR74" s="182">
        <f>(N74*R74)+(X74*AB74)+(AH74*AL74)</f>
        <v>0</v>
      </c>
      <c r="AS74" s="183"/>
      <c r="AT74" s="183"/>
      <c r="AU74" s="184"/>
      <c r="AV74" s="7"/>
      <c r="AW74" s="34"/>
      <c r="BA74" s="34"/>
      <c r="BB74" s="34"/>
      <c r="BC74" s="34"/>
      <c r="BD74" s="34"/>
      <c r="BE74" s="34"/>
      <c r="BF74" s="34"/>
      <c r="BG74" s="34"/>
      <c r="BH74" s="34"/>
      <c r="BI74" s="34"/>
    </row>
    <row r="75" spans="1:61" s="6" customFormat="1" ht="3.75" customHeight="1" x14ac:dyDescent="0.3">
      <c r="C75" s="63"/>
      <c r="D75" s="63"/>
      <c r="E75" s="63"/>
      <c r="F75" s="53"/>
      <c r="G75" s="53"/>
      <c r="H75" s="15"/>
      <c r="I75" s="53"/>
      <c r="J75" s="53"/>
      <c r="K75" s="15"/>
      <c r="L75" s="41"/>
      <c r="M75" s="69"/>
      <c r="N75" s="63"/>
      <c r="O75" s="63"/>
      <c r="P75" s="63"/>
      <c r="Q75" s="63"/>
      <c r="R75" s="70"/>
      <c r="S75" s="63"/>
      <c r="T75" s="63"/>
      <c r="U75" s="71"/>
      <c r="V75" s="63"/>
      <c r="W75" s="69"/>
      <c r="X75" s="63"/>
      <c r="Y75" s="63"/>
      <c r="Z75" s="63"/>
      <c r="AA75" s="63"/>
      <c r="AB75" s="70"/>
      <c r="AC75" s="63"/>
      <c r="AD75" s="63"/>
      <c r="AE75" s="71"/>
      <c r="AF75" s="63"/>
      <c r="AG75" s="69"/>
      <c r="AH75" s="63"/>
      <c r="AI75" s="63"/>
      <c r="AJ75" s="63"/>
      <c r="AK75" s="63"/>
      <c r="AL75" s="70"/>
      <c r="AM75" s="63"/>
      <c r="AN75" s="63"/>
      <c r="AO75" s="71"/>
      <c r="AP75" s="63"/>
      <c r="AQ75" s="63"/>
      <c r="AR75" s="72"/>
      <c r="AS75" s="72"/>
      <c r="AT75" s="73"/>
      <c r="AU75" s="72"/>
      <c r="AV75" s="63"/>
      <c r="AW75" s="34"/>
      <c r="BA75" s="34"/>
      <c r="BB75" s="34"/>
      <c r="BC75" s="34"/>
      <c r="BD75" s="34"/>
      <c r="BE75" s="34"/>
      <c r="BF75" s="34"/>
      <c r="BG75" s="34"/>
      <c r="BH75" s="34"/>
      <c r="BI75" s="34"/>
    </row>
    <row r="76" spans="1:61" s="6" customFormat="1" ht="15" customHeight="1" x14ac:dyDescent="0.25">
      <c r="C76" s="157" t="s">
        <v>15</v>
      </c>
      <c r="D76" s="157"/>
      <c r="E76" s="157"/>
      <c r="F76" s="231" t="s">
        <v>28</v>
      </c>
      <c r="G76" s="231"/>
      <c r="H76" s="231"/>
      <c r="I76" s="231"/>
      <c r="J76" s="231"/>
      <c r="K76" s="231"/>
      <c r="L76" s="45"/>
      <c r="M76" s="66"/>
      <c r="N76" s="185"/>
      <c r="O76" s="186"/>
      <c r="P76" s="187"/>
      <c r="Q76" s="8" t="s">
        <v>13</v>
      </c>
      <c r="R76" s="179">
        <v>12.9</v>
      </c>
      <c r="S76" s="180"/>
      <c r="T76" s="181"/>
      <c r="U76" s="67"/>
      <c r="V76" s="68" t="s">
        <v>24</v>
      </c>
      <c r="W76" s="66"/>
      <c r="X76" s="185"/>
      <c r="Y76" s="186"/>
      <c r="Z76" s="187"/>
      <c r="AA76" s="8" t="s">
        <v>13</v>
      </c>
      <c r="AB76" s="179">
        <v>9</v>
      </c>
      <c r="AC76" s="180"/>
      <c r="AD76" s="181"/>
      <c r="AE76" s="67"/>
      <c r="AF76" s="68" t="s">
        <v>24</v>
      </c>
      <c r="AG76" s="66"/>
      <c r="AH76" s="185"/>
      <c r="AI76" s="186"/>
      <c r="AJ76" s="187"/>
      <c r="AK76" s="8" t="s">
        <v>13</v>
      </c>
      <c r="AL76" s="179">
        <v>9</v>
      </c>
      <c r="AM76" s="180"/>
      <c r="AN76" s="181"/>
      <c r="AO76" s="67"/>
      <c r="AP76" s="8" t="s">
        <v>14</v>
      </c>
      <c r="AQ76" s="8"/>
      <c r="AR76" s="182">
        <f>(N76*R76)+(X76*AB76)+(AH76*AL76)</f>
        <v>0</v>
      </c>
      <c r="AS76" s="183"/>
      <c r="AT76" s="183"/>
      <c r="AU76" s="184"/>
      <c r="AV76" s="7"/>
      <c r="AW76" s="34"/>
      <c r="BA76" s="34"/>
      <c r="BB76" s="34"/>
      <c r="BC76" s="34"/>
      <c r="BD76" s="34"/>
      <c r="BE76" s="34"/>
      <c r="BF76" s="34"/>
      <c r="BG76" s="34"/>
      <c r="BH76" s="34"/>
      <c r="BI76" s="34"/>
    </row>
    <row r="77" spans="1:61" s="6" customFormat="1" ht="3.75" customHeight="1" x14ac:dyDescent="0.3">
      <c r="C77" s="158"/>
      <c r="D77" s="158"/>
      <c r="E77" s="158"/>
      <c r="F77" s="53"/>
      <c r="G77" s="53"/>
      <c r="H77" s="15"/>
      <c r="I77" s="53"/>
      <c r="J77" s="53"/>
      <c r="K77" s="15"/>
      <c r="L77" s="41"/>
      <c r="M77" s="69"/>
      <c r="N77" s="63"/>
      <c r="O77" s="63"/>
      <c r="P77" s="63"/>
      <c r="Q77" s="63"/>
      <c r="R77" s="70"/>
      <c r="S77" s="63"/>
      <c r="T77" s="63"/>
      <c r="U77" s="71"/>
      <c r="V77" s="63"/>
      <c r="W77" s="69"/>
      <c r="X77" s="63"/>
      <c r="Y77" s="63"/>
      <c r="Z77" s="63"/>
      <c r="AA77" s="63"/>
      <c r="AB77" s="70"/>
      <c r="AC77" s="63"/>
      <c r="AD77" s="63"/>
      <c r="AE77" s="71"/>
      <c r="AF77" s="63"/>
      <c r="AG77" s="69"/>
      <c r="AH77" s="63"/>
      <c r="AI77" s="63"/>
      <c r="AJ77" s="63"/>
      <c r="AK77" s="63"/>
      <c r="AL77" s="70"/>
      <c r="AM77" s="63"/>
      <c r="AN77" s="63"/>
      <c r="AO77" s="71"/>
      <c r="AP77" s="63"/>
      <c r="AQ77" s="63"/>
      <c r="AR77" s="72"/>
      <c r="AS77" s="72"/>
      <c r="AT77" s="73"/>
      <c r="AU77" s="72"/>
      <c r="AV77" s="63"/>
      <c r="AW77" s="34"/>
      <c r="BA77" s="34"/>
      <c r="BB77" s="34"/>
      <c r="BC77" s="34"/>
      <c r="BD77" s="34"/>
      <c r="BE77" s="34"/>
      <c r="BF77" s="34"/>
      <c r="BG77" s="34"/>
      <c r="BH77" s="34"/>
      <c r="BI77" s="34"/>
    </row>
    <row r="78" spans="1:61" s="6" customFormat="1" ht="15" customHeight="1" x14ac:dyDescent="0.25">
      <c r="C78" s="158"/>
      <c r="D78" s="158"/>
      <c r="E78" s="158"/>
      <c r="F78" s="217" t="s">
        <v>59</v>
      </c>
      <c r="G78" s="217"/>
      <c r="H78" s="217"/>
      <c r="I78" s="217"/>
      <c r="J78" s="217"/>
      <c r="K78" s="217"/>
      <c r="L78" s="45"/>
      <c r="M78" s="66"/>
      <c r="N78" s="185"/>
      <c r="O78" s="186"/>
      <c r="P78" s="187"/>
      <c r="Q78" s="8" t="s">
        <v>13</v>
      </c>
      <c r="R78" s="179">
        <v>10.5</v>
      </c>
      <c r="S78" s="180"/>
      <c r="T78" s="181"/>
      <c r="U78" s="67"/>
      <c r="V78" s="68" t="s">
        <v>24</v>
      </c>
      <c r="W78" s="66"/>
      <c r="X78" s="185"/>
      <c r="Y78" s="186"/>
      <c r="Z78" s="187"/>
      <c r="AA78" s="8" t="s">
        <v>13</v>
      </c>
      <c r="AB78" s="179">
        <v>9</v>
      </c>
      <c r="AC78" s="180"/>
      <c r="AD78" s="181"/>
      <c r="AE78" s="67"/>
      <c r="AF78" s="68" t="s">
        <v>24</v>
      </c>
      <c r="AG78" s="66"/>
      <c r="AH78" s="185"/>
      <c r="AI78" s="186"/>
      <c r="AJ78" s="187"/>
      <c r="AK78" s="8" t="s">
        <v>13</v>
      </c>
      <c r="AL78" s="179">
        <v>9</v>
      </c>
      <c r="AM78" s="180"/>
      <c r="AN78" s="181"/>
      <c r="AO78" s="67"/>
      <c r="AP78" s="8" t="s">
        <v>14</v>
      </c>
      <c r="AQ78" s="8"/>
      <c r="AR78" s="182">
        <f>(N78*R78)+(X78*AB78)+(AH78*AL78)</f>
        <v>0</v>
      </c>
      <c r="AS78" s="183"/>
      <c r="AT78" s="183"/>
      <c r="AU78" s="184"/>
      <c r="AV78" s="7"/>
      <c r="AW78" s="34"/>
      <c r="BA78" s="34"/>
      <c r="BB78" s="34"/>
      <c r="BC78" s="34"/>
      <c r="BD78" s="34"/>
      <c r="BE78" s="34"/>
      <c r="BF78" s="34"/>
      <c r="BG78" s="34"/>
      <c r="BH78" s="34"/>
      <c r="BI78" s="34"/>
    </row>
    <row r="79" spans="1:61" s="6" customFormat="1" ht="3.75" customHeight="1" x14ac:dyDescent="0.3">
      <c r="C79" s="158"/>
      <c r="D79" s="158"/>
      <c r="E79" s="158"/>
      <c r="F79" s="53"/>
      <c r="G79" s="53"/>
      <c r="H79" s="15"/>
      <c r="I79" s="53"/>
      <c r="J79" s="53"/>
      <c r="K79" s="15"/>
      <c r="L79" s="41"/>
      <c r="M79" s="69"/>
      <c r="N79" s="63"/>
      <c r="O79" s="63"/>
      <c r="P79" s="63"/>
      <c r="Q79" s="63"/>
      <c r="R79" s="70"/>
      <c r="S79" s="63"/>
      <c r="T79" s="63"/>
      <c r="U79" s="71"/>
      <c r="V79" s="63"/>
      <c r="W79" s="69"/>
      <c r="X79" s="63"/>
      <c r="Y79" s="63"/>
      <c r="Z79" s="63"/>
      <c r="AA79" s="63"/>
      <c r="AB79" s="70"/>
      <c r="AC79" s="63"/>
      <c r="AD79" s="63"/>
      <c r="AE79" s="71"/>
      <c r="AF79" s="63"/>
      <c r="AG79" s="69"/>
      <c r="AH79" s="63"/>
      <c r="AI79" s="63"/>
      <c r="AJ79" s="63"/>
      <c r="AK79" s="63"/>
      <c r="AL79" s="70"/>
      <c r="AM79" s="63"/>
      <c r="AN79" s="63"/>
      <c r="AO79" s="71"/>
      <c r="AP79" s="63"/>
      <c r="AQ79" s="63"/>
      <c r="AR79" s="72"/>
      <c r="AS79" s="72"/>
      <c r="AT79" s="73"/>
      <c r="AU79" s="72"/>
      <c r="AV79" s="63"/>
      <c r="AW79" s="34"/>
      <c r="BA79" s="34"/>
      <c r="BB79" s="34"/>
      <c r="BC79" s="34"/>
      <c r="BD79" s="34"/>
      <c r="BE79" s="34"/>
      <c r="BF79" s="34"/>
      <c r="BG79" s="34"/>
      <c r="BH79" s="34"/>
      <c r="BI79" s="34"/>
    </row>
    <row r="80" spans="1:61" s="6" customFormat="1" ht="15" customHeight="1" x14ac:dyDescent="0.25">
      <c r="C80" s="159"/>
      <c r="D80" s="159"/>
      <c r="E80" s="159"/>
      <c r="F80" s="232" t="s">
        <v>60</v>
      </c>
      <c r="G80" s="232"/>
      <c r="H80" s="232"/>
      <c r="I80" s="232"/>
      <c r="J80" s="232"/>
      <c r="K80" s="232"/>
      <c r="L80" s="45"/>
      <c r="M80" s="66"/>
      <c r="N80" s="185"/>
      <c r="O80" s="186"/>
      <c r="P80" s="187"/>
      <c r="Q80" s="8" t="s">
        <v>13</v>
      </c>
      <c r="R80" s="179">
        <v>8.5</v>
      </c>
      <c r="S80" s="180"/>
      <c r="T80" s="181"/>
      <c r="U80" s="67"/>
      <c r="V80" s="68" t="s">
        <v>24</v>
      </c>
      <c r="W80" s="66"/>
      <c r="X80" s="185"/>
      <c r="Y80" s="186"/>
      <c r="Z80" s="187"/>
      <c r="AA80" s="8" t="s">
        <v>13</v>
      </c>
      <c r="AB80" s="179">
        <v>7</v>
      </c>
      <c r="AC80" s="180"/>
      <c r="AD80" s="181"/>
      <c r="AE80" s="67"/>
      <c r="AF80" s="68" t="s">
        <v>24</v>
      </c>
      <c r="AG80" s="66"/>
      <c r="AH80" s="185"/>
      <c r="AI80" s="186"/>
      <c r="AJ80" s="187"/>
      <c r="AK80" s="8" t="s">
        <v>13</v>
      </c>
      <c r="AL80" s="179">
        <v>7</v>
      </c>
      <c r="AM80" s="180"/>
      <c r="AN80" s="181"/>
      <c r="AO80" s="67"/>
      <c r="AP80" s="8" t="s">
        <v>14</v>
      </c>
      <c r="AQ80" s="8"/>
      <c r="AR80" s="182">
        <f>(N80*R80)+(X80*AB80)+(AH80*AL80)</f>
        <v>0</v>
      </c>
      <c r="AS80" s="183"/>
      <c r="AT80" s="183"/>
      <c r="AU80" s="184"/>
      <c r="AV80" s="7"/>
      <c r="AW80" s="34"/>
      <c r="BA80" s="34"/>
      <c r="BB80" s="34"/>
      <c r="BC80" s="34"/>
      <c r="BD80" s="34"/>
      <c r="BE80" s="34"/>
      <c r="BF80" s="34"/>
      <c r="BG80" s="34"/>
      <c r="BH80" s="34"/>
      <c r="BI80" s="34"/>
    </row>
    <row r="81" spans="3:61" s="6" customFormat="1" ht="3.75" customHeight="1" x14ac:dyDescent="0.3">
      <c r="C81" s="63"/>
      <c r="D81" s="63"/>
      <c r="E81" s="63"/>
      <c r="F81" s="53"/>
      <c r="G81" s="53"/>
      <c r="H81" s="15"/>
      <c r="I81" s="53"/>
      <c r="J81" s="53"/>
      <c r="K81" s="15"/>
      <c r="L81" s="41"/>
      <c r="M81" s="69"/>
      <c r="N81" s="63"/>
      <c r="O81" s="63"/>
      <c r="P81" s="63"/>
      <c r="Q81" s="63"/>
      <c r="R81" s="70"/>
      <c r="S81" s="63"/>
      <c r="T81" s="63"/>
      <c r="U81" s="71"/>
      <c r="V81" s="63"/>
      <c r="W81" s="69"/>
      <c r="X81" s="63"/>
      <c r="Y81" s="63"/>
      <c r="Z81" s="63"/>
      <c r="AA81" s="63"/>
      <c r="AB81" s="70"/>
      <c r="AC81" s="63"/>
      <c r="AD81" s="63"/>
      <c r="AE81" s="71"/>
      <c r="AF81" s="63"/>
      <c r="AG81" s="69"/>
      <c r="AH81" s="63"/>
      <c r="AI81" s="63"/>
      <c r="AJ81" s="63"/>
      <c r="AK81" s="63"/>
      <c r="AL81" s="70"/>
      <c r="AM81" s="63"/>
      <c r="AN81" s="63"/>
      <c r="AO81" s="71"/>
      <c r="AP81" s="63"/>
      <c r="AQ81" s="63"/>
      <c r="AR81" s="72"/>
      <c r="AS81" s="72"/>
      <c r="AT81" s="73"/>
      <c r="AU81" s="72"/>
      <c r="AV81" s="63"/>
      <c r="AW81" s="34"/>
      <c r="BA81" s="34"/>
      <c r="BB81" s="34"/>
      <c r="BC81" s="34"/>
      <c r="BD81" s="34"/>
      <c r="BE81" s="34"/>
      <c r="BF81" s="34"/>
      <c r="BG81" s="34"/>
      <c r="BH81" s="34"/>
      <c r="BI81" s="34"/>
    </row>
    <row r="82" spans="3:61" s="6" customFormat="1" ht="15" customHeight="1" x14ac:dyDescent="0.25">
      <c r="C82" s="157" t="s">
        <v>16</v>
      </c>
      <c r="D82" s="157"/>
      <c r="E82" s="157"/>
      <c r="F82" s="231" t="s">
        <v>28</v>
      </c>
      <c r="G82" s="231"/>
      <c r="H82" s="231"/>
      <c r="I82" s="231"/>
      <c r="J82" s="231"/>
      <c r="K82" s="231"/>
      <c r="L82" s="45"/>
      <c r="M82" s="66"/>
      <c r="N82" s="185"/>
      <c r="O82" s="186"/>
      <c r="P82" s="187"/>
      <c r="Q82" s="8" t="s">
        <v>13</v>
      </c>
      <c r="R82" s="179">
        <v>8.1</v>
      </c>
      <c r="S82" s="180"/>
      <c r="T82" s="181"/>
      <c r="U82" s="67"/>
      <c r="V82" s="68" t="s">
        <v>24</v>
      </c>
      <c r="W82" s="66"/>
      <c r="X82" s="185"/>
      <c r="Y82" s="186"/>
      <c r="Z82" s="187"/>
      <c r="AA82" s="8" t="s">
        <v>13</v>
      </c>
      <c r="AB82" s="179">
        <v>6</v>
      </c>
      <c r="AC82" s="180"/>
      <c r="AD82" s="181"/>
      <c r="AE82" s="67"/>
      <c r="AF82" s="68" t="s">
        <v>24</v>
      </c>
      <c r="AG82" s="66"/>
      <c r="AH82" s="185"/>
      <c r="AI82" s="186"/>
      <c r="AJ82" s="187"/>
      <c r="AK82" s="8" t="s">
        <v>13</v>
      </c>
      <c r="AL82" s="179">
        <v>6</v>
      </c>
      <c r="AM82" s="180"/>
      <c r="AN82" s="181"/>
      <c r="AO82" s="67"/>
      <c r="AP82" s="8" t="s">
        <v>14</v>
      </c>
      <c r="AQ82" s="8"/>
      <c r="AR82" s="182">
        <f>(N82*R82)+(X82*AB82)+(AH82*AL82)</f>
        <v>0</v>
      </c>
      <c r="AS82" s="183"/>
      <c r="AT82" s="183"/>
      <c r="AU82" s="184"/>
      <c r="AV82" s="7"/>
      <c r="AW82" s="34"/>
      <c r="BA82" s="34"/>
      <c r="BB82" s="34"/>
      <c r="BC82" s="34"/>
      <c r="BD82" s="34"/>
      <c r="BE82" s="34"/>
      <c r="BF82" s="34"/>
      <c r="BG82" s="34"/>
      <c r="BH82" s="34"/>
      <c r="BI82" s="34"/>
    </row>
    <row r="83" spans="3:61" s="6" customFormat="1" ht="3.75" customHeight="1" x14ac:dyDescent="0.3">
      <c r="C83" s="158"/>
      <c r="D83" s="158"/>
      <c r="E83" s="158"/>
      <c r="F83" s="53"/>
      <c r="G83" s="53"/>
      <c r="H83" s="15"/>
      <c r="I83" s="53"/>
      <c r="J83" s="53"/>
      <c r="K83" s="15"/>
      <c r="L83" s="41"/>
      <c r="M83" s="69"/>
      <c r="N83" s="63"/>
      <c r="O83" s="63"/>
      <c r="P83" s="63"/>
      <c r="Q83" s="63"/>
      <c r="R83" s="70"/>
      <c r="S83" s="63"/>
      <c r="T83" s="63"/>
      <c r="U83" s="71"/>
      <c r="V83" s="63"/>
      <c r="W83" s="69"/>
      <c r="X83" s="63"/>
      <c r="Y83" s="63"/>
      <c r="Z83" s="63"/>
      <c r="AA83" s="63"/>
      <c r="AB83" s="70"/>
      <c r="AC83" s="63"/>
      <c r="AD83" s="63"/>
      <c r="AE83" s="71"/>
      <c r="AF83" s="63"/>
      <c r="AG83" s="69"/>
      <c r="AH83" s="63"/>
      <c r="AI83" s="63"/>
      <c r="AJ83" s="63"/>
      <c r="AK83" s="63"/>
      <c r="AL83" s="70"/>
      <c r="AM83" s="63"/>
      <c r="AN83" s="63"/>
      <c r="AO83" s="71"/>
      <c r="AP83" s="63"/>
      <c r="AQ83" s="63"/>
      <c r="AR83" s="72"/>
      <c r="AS83" s="72"/>
      <c r="AT83" s="73"/>
      <c r="AU83" s="72"/>
      <c r="AV83" s="63"/>
      <c r="AW83" s="34"/>
      <c r="BA83" s="34"/>
      <c r="BB83" s="34"/>
      <c r="BC83" s="34"/>
      <c r="BD83" s="34"/>
      <c r="BE83" s="34"/>
      <c r="BF83" s="34"/>
      <c r="BG83" s="34"/>
      <c r="BH83" s="34"/>
      <c r="BI83" s="34"/>
    </row>
    <row r="84" spans="3:61" s="6" customFormat="1" ht="15" customHeight="1" x14ac:dyDescent="0.25">
      <c r="C84" s="159"/>
      <c r="D84" s="159"/>
      <c r="E84" s="159"/>
      <c r="F84" s="232" t="s">
        <v>25</v>
      </c>
      <c r="G84" s="232"/>
      <c r="H84" s="232"/>
      <c r="I84" s="232"/>
      <c r="J84" s="232"/>
      <c r="K84" s="232"/>
      <c r="L84" s="45"/>
      <c r="M84" s="66"/>
      <c r="N84" s="185"/>
      <c r="O84" s="186"/>
      <c r="P84" s="187"/>
      <c r="Q84" s="8" t="s">
        <v>13</v>
      </c>
      <c r="R84" s="179">
        <v>6.3</v>
      </c>
      <c r="S84" s="180"/>
      <c r="T84" s="181"/>
      <c r="U84" s="67"/>
      <c r="V84" s="68" t="s">
        <v>24</v>
      </c>
      <c r="W84" s="66"/>
      <c r="X84" s="185"/>
      <c r="Y84" s="186"/>
      <c r="Z84" s="187"/>
      <c r="AA84" s="8" t="s">
        <v>13</v>
      </c>
      <c r="AB84" s="179">
        <v>6</v>
      </c>
      <c r="AC84" s="180"/>
      <c r="AD84" s="181"/>
      <c r="AE84" s="67"/>
      <c r="AF84" s="68" t="s">
        <v>24</v>
      </c>
      <c r="AG84" s="66"/>
      <c r="AH84" s="185"/>
      <c r="AI84" s="186"/>
      <c r="AJ84" s="187"/>
      <c r="AK84" s="8" t="s">
        <v>13</v>
      </c>
      <c r="AL84" s="179">
        <v>6</v>
      </c>
      <c r="AM84" s="180"/>
      <c r="AN84" s="181"/>
      <c r="AO84" s="67"/>
      <c r="AP84" s="8" t="s">
        <v>14</v>
      </c>
      <c r="AQ84" s="8"/>
      <c r="AR84" s="182">
        <f>(N84*R84)+(X84*AB84)+(AH84*AL84)</f>
        <v>0</v>
      </c>
      <c r="AS84" s="183"/>
      <c r="AT84" s="183"/>
      <c r="AU84" s="184"/>
      <c r="AV84" s="7"/>
      <c r="AW84" s="34"/>
      <c r="BA84" s="34"/>
      <c r="BB84" s="34"/>
      <c r="BC84" s="34"/>
      <c r="BD84" s="34"/>
      <c r="BE84" s="34"/>
      <c r="BF84" s="34"/>
      <c r="BG84" s="34"/>
      <c r="BH84" s="34"/>
      <c r="BI84" s="34"/>
    </row>
    <row r="85" spans="3:61" s="6" customFormat="1" ht="3.75" customHeight="1" x14ac:dyDescent="0.3">
      <c r="C85" s="63"/>
      <c r="D85" s="63"/>
      <c r="E85" s="63"/>
      <c r="F85" s="53"/>
      <c r="G85" s="53"/>
      <c r="H85" s="15"/>
      <c r="I85" s="53"/>
      <c r="J85" s="53"/>
      <c r="K85" s="15"/>
      <c r="L85" s="41"/>
      <c r="M85" s="69"/>
      <c r="N85" s="63"/>
      <c r="O85" s="63"/>
      <c r="P85" s="63"/>
      <c r="Q85" s="63"/>
      <c r="R85" s="70"/>
      <c r="S85" s="63"/>
      <c r="T85" s="63"/>
      <c r="U85" s="71"/>
      <c r="V85" s="63"/>
      <c r="W85" s="69"/>
      <c r="X85" s="63"/>
      <c r="Y85" s="63"/>
      <c r="Z85" s="63"/>
      <c r="AA85" s="63"/>
      <c r="AB85" s="70"/>
      <c r="AC85" s="63"/>
      <c r="AD85" s="63"/>
      <c r="AE85" s="71"/>
      <c r="AF85" s="63"/>
      <c r="AG85" s="69"/>
      <c r="AH85" s="63"/>
      <c r="AI85" s="63"/>
      <c r="AJ85" s="63"/>
      <c r="AK85" s="63"/>
      <c r="AL85" s="70"/>
      <c r="AM85" s="63"/>
      <c r="AN85" s="63"/>
      <c r="AO85" s="71"/>
      <c r="AP85" s="63"/>
      <c r="AQ85" s="63"/>
      <c r="AR85" s="72"/>
      <c r="AS85" s="72"/>
      <c r="AT85" s="73"/>
      <c r="AU85" s="72"/>
      <c r="AV85" s="63"/>
      <c r="AW85" s="34"/>
      <c r="BA85" s="34"/>
      <c r="BB85" s="34"/>
      <c r="BC85" s="34"/>
      <c r="BD85" s="34"/>
      <c r="BE85" s="34"/>
      <c r="BF85" s="34"/>
      <c r="BG85" s="34"/>
      <c r="BH85" s="34"/>
      <c r="BI85" s="34"/>
    </row>
    <row r="86" spans="3:61" s="6" customFormat="1" ht="15" customHeight="1" x14ac:dyDescent="0.25">
      <c r="C86" s="157" t="s">
        <v>17</v>
      </c>
      <c r="D86" s="157"/>
      <c r="E86" s="157"/>
      <c r="F86" s="231" t="s">
        <v>28</v>
      </c>
      <c r="G86" s="231"/>
      <c r="H86" s="231"/>
      <c r="I86" s="231"/>
      <c r="J86" s="231"/>
      <c r="K86" s="231"/>
      <c r="L86" s="45"/>
      <c r="M86" s="66"/>
      <c r="N86" s="185"/>
      <c r="O86" s="186"/>
      <c r="P86" s="187"/>
      <c r="Q86" s="8" t="s">
        <v>13</v>
      </c>
      <c r="R86" s="179">
        <v>14</v>
      </c>
      <c r="S86" s="180"/>
      <c r="T86" s="181"/>
      <c r="U86" s="67"/>
      <c r="V86" s="68" t="s">
        <v>24</v>
      </c>
      <c r="W86" s="66"/>
      <c r="X86" s="185"/>
      <c r="Y86" s="186"/>
      <c r="Z86" s="187"/>
      <c r="AA86" s="8" t="s">
        <v>13</v>
      </c>
      <c r="AB86" s="179">
        <v>9</v>
      </c>
      <c r="AC86" s="180"/>
      <c r="AD86" s="181"/>
      <c r="AE86" s="67"/>
      <c r="AF86" s="68" t="s">
        <v>24</v>
      </c>
      <c r="AG86" s="66"/>
      <c r="AH86" s="185"/>
      <c r="AI86" s="186"/>
      <c r="AJ86" s="187"/>
      <c r="AK86" s="8" t="s">
        <v>13</v>
      </c>
      <c r="AL86" s="179">
        <v>9</v>
      </c>
      <c r="AM86" s="180"/>
      <c r="AN86" s="181"/>
      <c r="AO86" s="67"/>
      <c r="AP86" s="8" t="s">
        <v>14</v>
      </c>
      <c r="AQ86" s="8"/>
      <c r="AR86" s="182">
        <f>(N86*R86)+(X86*AB86)+(AH86*AL86)</f>
        <v>0</v>
      </c>
      <c r="AS86" s="183"/>
      <c r="AT86" s="183"/>
      <c r="AU86" s="184"/>
      <c r="AV86" s="7"/>
      <c r="AW86" s="34"/>
      <c r="BA86" s="34"/>
      <c r="BB86" s="34"/>
      <c r="BC86" s="34"/>
      <c r="BD86" s="34"/>
      <c r="BE86" s="34"/>
      <c r="BF86" s="34"/>
      <c r="BG86" s="34"/>
      <c r="BH86" s="34"/>
      <c r="BI86" s="34"/>
    </row>
    <row r="87" spans="3:61" s="6" customFormat="1" ht="3.75" customHeight="1" x14ac:dyDescent="0.3">
      <c r="C87" s="158"/>
      <c r="D87" s="158"/>
      <c r="E87" s="158"/>
      <c r="F87" s="53"/>
      <c r="G87" s="53"/>
      <c r="H87" s="15"/>
      <c r="I87" s="53"/>
      <c r="J87" s="53"/>
      <c r="K87" s="15"/>
      <c r="L87" s="41"/>
      <c r="M87" s="69"/>
      <c r="N87" s="63"/>
      <c r="O87" s="63"/>
      <c r="P87" s="63"/>
      <c r="Q87" s="63"/>
      <c r="R87" s="70"/>
      <c r="S87" s="63"/>
      <c r="T87" s="63"/>
      <c r="U87" s="71"/>
      <c r="V87" s="63"/>
      <c r="W87" s="69"/>
      <c r="X87" s="63"/>
      <c r="Y87" s="63"/>
      <c r="Z87" s="63"/>
      <c r="AA87" s="63"/>
      <c r="AB87" s="70"/>
      <c r="AC87" s="63"/>
      <c r="AD87" s="63"/>
      <c r="AE87" s="71"/>
      <c r="AF87" s="63"/>
      <c r="AG87" s="69"/>
      <c r="AH87" s="63"/>
      <c r="AI87" s="63"/>
      <c r="AJ87" s="63"/>
      <c r="AK87" s="63"/>
      <c r="AL87" s="70"/>
      <c r="AM87" s="63"/>
      <c r="AN87" s="63"/>
      <c r="AO87" s="71"/>
      <c r="AP87" s="63"/>
      <c r="AQ87" s="63"/>
      <c r="AR87" s="72"/>
      <c r="AS87" s="72"/>
      <c r="AT87" s="73"/>
      <c r="AU87" s="72"/>
      <c r="AV87" s="63"/>
      <c r="AW87" s="34"/>
      <c r="BA87" s="34"/>
      <c r="BB87" s="34"/>
      <c r="BC87" s="34"/>
      <c r="BD87" s="34"/>
      <c r="BE87" s="34"/>
      <c r="BF87" s="34"/>
      <c r="BG87" s="34"/>
      <c r="BH87" s="34"/>
      <c r="BI87" s="34"/>
    </row>
    <row r="88" spans="3:61" s="6" customFormat="1" ht="15" customHeight="1" x14ac:dyDescent="0.25">
      <c r="C88" s="159"/>
      <c r="D88" s="159"/>
      <c r="E88" s="159"/>
      <c r="F88" s="232" t="s">
        <v>25</v>
      </c>
      <c r="G88" s="232"/>
      <c r="H88" s="232"/>
      <c r="I88" s="232"/>
      <c r="J88" s="232"/>
      <c r="K88" s="232"/>
      <c r="L88" s="45"/>
      <c r="M88" s="66"/>
      <c r="N88" s="185"/>
      <c r="O88" s="186"/>
      <c r="P88" s="187"/>
      <c r="Q88" s="8" t="s">
        <v>13</v>
      </c>
      <c r="R88" s="179">
        <v>12.5</v>
      </c>
      <c r="S88" s="180"/>
      <c r="T88" s="181"/>
      <c r="U88" s="67"/>
      <c r="V88" s="68" t="s">
        <v>24</v>
      </c>
      <c r="W88" s="66"/>
      <c r="X88" s="185"/>
      <c r="Y88" s="186"/>
      <c r="Z88" s="187"/>
      <c r="AA88" s="8" t="s">
        <v>13</v>
      </c>
      <c r="AB88" s="179">
        <v>9</v>
      </c>
      <c r="AC88" s="180"/>
      <c r="AD88" s="181"/>
      <c r="AE88" s="67"/>
      <c r="AF88" s="68" t="s">
        <v>24</v>
      </c>
      <c r="AG88" s="66"/>
      <c r="AH88" s="185"/>
      <c r="AI88" s="186"/>
      <c r="AJ88" s="187"/>
      <c r="AK88" s="8" t="s">
        <v>13</v>
      </c>
      <c r="AL88" s="179">
        <v>9</v>
      </c>
      <c r="AM88" s="180"/>
      <c r="AN88" s="181"/>
      <c r="AO88" s="67"/>
      <c r="AP88" s="8" t="s">
        <v>14</v>
      </c>
      <c r="AQ88" s="8"/>
      <c r="AR88" s="182">
        <f>(N88*R88)+(X88*AB88)+(AH88*AL88)</f>
        <v>0</v>
      </c>
      <c r="AS88" s="183"/>
      <c r="AT88" s="183"/>
      <c r="AU88" s="184"/>
      <c r="AV88" s="7"/>
      <c r="AW88" s="34"/>
      <c r="BA88" s="34"/>
      <c r="BB88" s="34"/>
      <c r="BC88" s="34"/>
      <c r="BD88" s="34"/>
      <c r="BE88" s="34"/>
      <c r="BF88" s="34"/>
      <c r="BG88" s="34"/>
      <c r="BH88" s="34"/>
      <c r="BI88" s="34"/>
    </row>
    <row r="89" spans="3:61" s="6" customFormat="1" ht="3.75" customHeight="1" x14ac:dyDescent="0.3">
      <c r="C89" s="63"/>
      <c r="D89" s="63"/>
      <c r="E89" s="63"/>
      <c r="F89" s="53"/>
      <c r="G89" s="53"/>
      <c r="H89" s="15"/>
      <c r="I89" s="53"/>
      <c r="J89" s="53"/>
      <c r="K89" s="15"/>
      <c r="L89" s="41"/>
      <c r="M89" s="69"/>
      <c r="N89" s="63"/>
      <c r="O89" s="63"/>
      <c r="P89" s="63"/>
      <c r="Q89" s="63"/>
      <c r="R89" s="70"/>
      <c r="S89" s="63"/>
      <c r="T89" s="63"/>
      <c r="U89" s="71"/>
      <c r="V89" s="63"/>
      <c r="W89" s="69"/>
      <c r="X89" s="63"/>
      <c r="Y89" s="63"/>
      <c r="Z89" s="63"/>
      <c r="AA89" s="63"/>
      <c r="AB89" s="70"/>
      <c r="AC89" s="63"/>
      <c r="AD89" s="63"/>
      <c r="AE89" s="71"/>
      <c r="AF89" s="63"/>
      <c r="AG89" s="69"/>
      <c r="AH89" s="63"/>
      <c r="AI89" s="63"/>
      <c r="AJ89" s="63"/>
      <c r="AK89" s="63"/>
      <c r="AL89" s="70"/>
      <c r="AM89" s="63"/>
      <c r="AN89" s="63"/>
      <c r="AO89" s="71"/>
      <c r="AP89" s="63"/>
      <c r="AQ89" s="63"/>
      <c r="AR89" s="72"/>
      <c r="AS89" s="72"/>
      <c r="AT89" s="73"/>
      <c r="AU89" s="72"/>
      <c r="AV89" s="63"/>
      <c r="AW89" s="34"/>
      <c r="BA89" s="34"/>
      <c r="BB89" s="34"/>
      <c r="BC89" s="34"/>
      <c r="BD89" s="34"/>
      <c r="BE89" s="34"/>
      <c r="BF89" s="34"/>
      <c r="BG89" s="34"/>
      <c r="BH89" s="34"/>
      <c r="BI89" s="34"/>
    </row>
    <row r="90" spans="3:61" s="6" customFormat="1" ht="15" customHeight="1" x14ac:dyDescent="0.25">
      <c r="C90" s="157" t="s">
        <v>18</v>
      </c>
      <c r="D90" s="157"/>
      <c r="E90" s="157"/>
      <c r="F90" s="231" t="s">
        <v>28</v>
      </c>
      <c r="G90" s="231"/>
      <c r="H90" s="231"/>
      <c r="I90" s="231"/>
      <c r="J90" s="231"/>
      <c r="K90" s="231"/>
      <c r="L90" s="45"/>
      <c r="M90" s="66"/>
      <c r="N90" s="185"/>
      <c r="O90" s="186"/>
      <c r="P90" s="187"/>
      <c r="Q90" s="8" t="s">
        <v>13</v>
      </c>
      <c r="R90" s="179">
        <v>9.1</v>
      </c>
      <c r="S90" s="180"/>
      <c r="T90" s="181"/>
      <c r="U90" s="67"/>
      <c r="V90" s="68" t="s">
        <v>24</v>
      </c>
      <c r="W90" s="66"/>
      <c r="X90" s="185"/>
      <c r="Y90" s="186"/>
      <c r="Z90" s="187"/>
      <c r="AA90" s="8" t="s">
        <v>13</v>
      </c>
      <c r="AB90" s="179">
        <v>7</v>
      </c>
      <c r="AC90" s="180"/>
      <c r="AD90" s="181"/>
      <c r="AE90" s="67"/>
      <c r="AF90" s="68" t="s">
        <v>24</v>
      </c>
      <c r="AG90" s="66"/>
      <c r="AH90" s="185"/>
      <c r="AI90" s="186"/>
      <c r="AJ90" s="187"/>
      <c r="AK90" s="8" t="s">
        <v>13</v>
      </c>
      <c r="AL90" s="179">
        <v>7</v>
      </c>
      <c r="AM90" s="180"/>
      <c r="AN90" s="181"/>
      <c r="AO90" s="67"/>
      <c r="AP90" s="8" t="s">
        <v>14</v>
      </c>
      <c r="AQ90" s="8"/>
      <c r="AR90" s="182">
        <f>(N90*R90)+(X90*AB90)+(AH90*AL90)</f>
        <v>0</v>
      </c>
      <c r="AS90" s="183"/>
      <c r="AT90" s="183"/>
      <c r="AU90" s="184"/>
      <c r="AV90" s="7"/>
      <c r="AW90" s="34"/>
      <c r="BA90" s="34"/>
      <c r="BB90" s="34"/>
      <c r="BC90" s="34"/>
      <c r="BD90" s="34"/>
      <c r="BE90" s="34"/>
      <c r="BF90" s="34"/>
      <c r="BG90" s="34"/>
      <c r="BH90" s="34"/>
      <c r="BI90" s="34"/>
    </row>
    <row r="91" spans="3:61" s="6" customFormat="1" ht="3.75" customHeight="1" x14ac:dyDescent="0.3">
      <c r="C91" s="158"/>
      <c r="D91" s="158"/>
      <c r="E91" s="158"/>
      <c r="F91" s="53"/>
      <c r="G91" s="53"/>
      <c r="H91" s="15"/>
      <c r="I91" s="53"/>
      <c r="J91" s="53"/>
      <c r="K91" s="15"/>
      <c r="L91" s="41"/>
      <c r="M91" s="69"/>
      <c r="N91" s="63"/>
      <c r="O91" s="63"/>
      <c r="P91" s="63"/>
      <c r="Q91" s="63"/>
      <c r="R91" s="70"/>
      <c r="S91" s="63"/>
      <c r="T91" s="63"/>
      <c r="U91" s="71"/>
      <c r="V91" s="63"/>
      <c r="W91" s="69"/>
      <c r="X91" s="63"/>
      <c r="Y91" s="63"/>
      <c r="Z91" s="63"/>
      <c r="AA91" s="63"/>
      <c r="AB91" s="70"/>
      <c r="AC91" s="63"/>
      <c r="AD91" s="63"/>
      <c r="AE91" s="71"/>
      <c r="AF91" s="63"/>
      <c r="AG91" s="69"/>
      <c r="AH91" s="63"/>
      <c r="AI91" s="63"/>
      <c r="AJ91" s="63"/>
      <c r="AK91" s="63"/>
      <c r="AL91" s="70"/>
      <c r="AM91" s="63"/>
      <c r="AN91" s="63"/>
      <c r="AO91" s="71"/>
      <c r="AP91" s="63"/>
      <c r="AQ91" s="63"/>
      <c r="AR91" s="72"/>
      <c r="AS91" s="72"/>
      <c r="AT91" s="73"/>
      <c r="AU91" s="72"/>
      <c r="AV91" s="63"/>
      <c r="AW91" s="34"/>
      <c r="BA91" s="34"/>
      <c r="BB91" s="34"/>
      <c r="BC91" s="34"/>
      <c r="BD91" s="34"/>
      <c r="BE91" s="34"/>
      <c r="BF91" s="34"/>
      <c r="BG91" s="34"/>
      <c r="BH91" s="34"/>
      <c r="BI91" s="34"/>
    </row>
    <row r="92" spans="3:61" s="6" customFormat="1" ht="15" customHeight="1" x14ac:dyDescent="0.25">
      <c r="C92" s="159"/>
      <c r="D92" s="159"/>
      <c r="E92" s="159"/>
      <c r="F92" s="232" t="s">
        <v>25</v>
      </c>
      <c r="G92" s="232"/>
      <c r="H92" s="232"/>
      <c r="I92" s="232"/>
      <c r="J92" s="232"/>
      <c r="K92" s="232"/>
      <c r="L92" s="45"/>
      <c r="M92" s="66"/>
      <c r="N92" s="185"/>
      <c r="O92" s="186"/>
      <c r="P92" s="187"/>
      <c r="Q92" s="8" t="s">
        <v>13</v>
      </c>
      <c r="R92" s="179">
        <v>8.5</v>
      </c>
      <c r="S92" s="180"/>
      <c r="T92" s="181"/>
      <c r="U92" s="67"/>
      <c r="V92" s="68" t="s">
        <v>24</v>
      </c>
      <c r="W92" s="66"/>
      <c r="X92" s="185"/>
      <c r="Y92" s="186"/>
      <c r="Z92" s="187"/>
      <c r="AA92" s="8" t="s">
        <v>13</v>
      </c>
      <c r="AB92" s="179">
        <v>7</v>
      </c>
      <c r="AC92" s="180"/>
      <c r="AD92" s="181"/>
      <c r="AE92" s="67"/>
      <c r="AF92" s="68" t="s">
        <v>24</v>
      </c>
      <c r="AG92" s="66"/>
      <c r="AH92" s="185"/>
      <c r="AI92" s="186"/>
      <c r="AJ92" s="187"/>
      <c r="AK92" s="8" t="s">
        <v>13</v>
      </c>
      <c r="AL92" s="179">
        <v>7</v>
      </c>
      <c r="AM92" s="180"/>
      <c r="AN92" s="181"/>
      <c r="AO92" s="67"/>
      <c r="AP92" s="8" t="s">
        <v>14</v>
      </c>
      <c r="AQ92" s="8"/>
      <c r="AR92" s="182">
        <f>(N92*R92)+(X92*AB92)+(AH92*AL92)</f>
        <v>0</v>
      </c>
      <c r="AS92" s="183"/>
      <c r="AT92" s="183"/>
      <c r="AU92" s="184"/>
      <c r="AV92" s="7"/>
      <c r="AW92" s="34"/>
      <c r="BA92" s="34"/>
      <c r="BB92" s="34"/>
      <c r="BC92" s="34"/>
      <c r="BD92" s="34"/>
      <c r="BE92" s="34"/>
      <c r="BF92" s="34"/>
      <c r="BG92" s="34"/>
      <c r="BH92" s="34"/>
      <c r="BI92" s="34"/>
    </row>
    <row r="93" spans="3:61" s="6" customFormat="1" ht="3.75" customHeight="1" x14ac:dyDescent="0.3">
      <c r="C93" s="63"/>
      <c r="D93" s="63"/>
      <c r="E93" s="63"/>
      <c r="F93" s="53"/>
      <c r="G93" s="53"/>
      <c r="H93" s="15"/>
      <c r="I93" s="53"/>
      <c r="J93" s="53"/>
      <c r="K93" s="15"/>
      <c r="L93" s="41"/>
      <c r="M93" s="69"/>
      <c r="N93" s="63"/>
      <c r="O93" s="63"/>
      <c r="P93" s="63"/>
      <c r="Q93" s="63"/>
      <c r="R93" s="70"/>
      <c r="S93" s="63"/>
      <c r="T93" s="63"/>
      <c r="U93" s="71"/>
      <c r="V93" s="63"/>
      <c r="W93" s="69"/>
      <c r="X93" s="63"/>
      <c r="Y93" s="63"/>
      <c r="Z93" s="63"/>
      <c r="AA93" s="63"/>
      <c r="AB93" s="70"/>
      <c r="AC93" s="63"/>
      <c r="AD93" s="63"/>
      <c r="AE93" s="71"/>
      <c r="AF93" s="63"/>
      <c r="AG93" s="69"/>
      <c r="AH93" s="63"/>
      <c r="AI93" s="63"/>
      <c r="AJ93" s="63"/>
      <c r="AK93" s="63"/>
      <c r="AL93" s="70"/>
      <c r="AM93" s="63"/>
      <c r="AN93" s="63"/>
      <c r="AO93" s="71"/>
      <c r="AP93" s="63"/>
      <c r="AQ93" s="63"/>
      <c r="AR93" s="72"/>
      <c r="AS93" s="72"/>
      <c r="AT93" s="73"/>
      <c r="AU93" s="72"/>
      <c r="AV93" s="63"/>
      <c r="AW93" s="34"/>
      <c r="BA93" s="34"/>
      <c r="BB93" s="34"/>
      <c r="BC93" s="34"/>
      <c r="BD93" s="34"/>
      <c r="BE93" s="34"/>
      <c r="BF93" s="34"/>
      <c r="BG93" s="34"/>
      <c r="BH93" s="34"/>
      <c r="BI93" s="34"/>
    </row>
    <row r="94" spans="3:61" s="6" customFormat="1" ht="15" customHeight="1" x14ac:dyDescent="0.25">
      <c r="C94" s="157" t="s">
        <v>19</v>
      </c>
      <c r="D94" s="157"/>
      <c r="E94" s="157"/>
      <c r="F94" s="231" t="s">
        <v>28</v>
      </c>
      <c r="G94" s="231"/>
      <c r="H94" s="231"/>
      <c r="I94" s="231"/>
      <c r="J94" s="231"/>
      <c r="K94" s="231"/>
      <c r="L94" s="45"/>
      <c r="M94" s="66"/>
      <c r="N94" s="185"/>
      <c r="O94" s="186"/>
      <c r="P94" s="187"/>
      <c r="Q94" s="8" t="s">
        <v>13</v>
      </c>
      <c r="R94" s="179">
        <v>9.9</v>
      </c>
      <c r="S94" s="180"/>
      <c r="T94" s="181"/>
      <c r="U94" s="67"/>
      <c r="V94" s="68" t="s">
        <v>24</v>
      </c>
      <c r="W94" s="66"/>
      <c r="X94" s="185"/>
      <c r="Y94" s="186"/>
      <c r="Z94" s="187"/>
      <c r="AA94" s="8" t="s">
        <v>13</v>
      </c>
      <c r="AB94" s="179">
        <v>7</v>
      </c>
      <c r="AC94" s="180"/>
      <c r="AD94" s="181"/>
      <c r="AE94" s="67"/>
      <c r="AF94" s="68" t="s">
        <v>24</v>
      </c>
      <c r="AG94" s="66"/>
      <c r="AH94" s="185"/>
      <c r="AI94" s="186"/>
      <c r="AJ94" s="187"/>
      <c r="AK94" s="8" t="s">
        <v>13</v>
      </c>
      <c r="AL94" s="179">
        <v>7</v>
      </c>
      <c r="AM94" s="180"/>
      <c r="AN94" s="181"/>
      <c r="AO94" s="67"/>
      <c r="AP94" s="7" t="s">
        <v>14</v>
      </c>
      <c r="AQ94" s="8"/>
      <c r="AR94" s="182">
        <f>(N94*R94)+(X94*AB94)+(AH94*AL94)</f>
        <v>0</v>
      </c>
      <c r="AS94" s="183"/>
      <c r="AT94" s="183"/>
      <c r="AU94" s="184"/>
      <c r="AV94" s="7"/>
      <c r="AW94" s="34"/>
      <c r="BA94" s="34"/>
      <c r="BB94" s="34"/>
      <c r="BC94" s="34"/>
      <c r="BD94" s="34"/>
      <c r="BE94" s="34"/>
      <c r="BF94" s="34"/>
      <c r="BG94" s="34"/>
      <c r="BH94" s="34"/>
      <c r="BI94" s="34"/>
    </row>
    <row r="95" spans="3:61" s="6" customFormat="1" ht="3.75" customHeight="1" x14ac:dyDescent="0.3">
      <c r="C95" s="158"/>
      <c r="D95" s="158"/>
      <c r="E95" s="158"/>
      <c r="F95" s="53"/>
      <c r="G95" s="53"/>
      <c r="H95" s="15"/>
      <c r="I95" s="53"/>
      <c r="J95" s="53"/>
      <c r="K95" s="15"/>
      <c r="L95" s="41"/>
      <c r="M95" s="69"/>
      <c r="N95" s="63"/>
      <c r="O95" s="63"/>
      <c r="P95" s="63"/>
      <c r="Q95" s="63"/>
      <c r="R95" s="70"/>
      <c r="S95" s="63"/>
      <c r="T95" s="63"/>
      <c r="U95" s="71"/>
      <c r="V95" s="63"/>
      <c r="W95" s="69"/>
      <c r="X95" s="63"/>
      <c r="Y95" s="63"/>
      <c r="Z95" s="63"/>
      <c r="AA95" s="63"/>
      <c r="AB95" s="70"/>
      <c r="AC95" s="63"/>
      <c r="AD95" s="63"/>
      <c r="AE95" s="71"/>
      <c r="AF95" s="63"/>
      <c r="AG95" s="69"/>
      <c r="AH95" s="63"/>
      <c r="AI95" s="63"/>
      <c r="AJ95" s="63"/>
      <c r="AK95" s="63"/>
      <c r="AL95" s="70"/>
      <c r="AM95" s="63"/>
      <c r="AN95" s="63"/>
      <c r="AO95" s="71"/>
      <c r="AP95" s="63"/>
      <c r="AQ95" s="63"/>
      <c r="AR95" s="42"/>
      <c r="AS95" s="42"/>
      <c r="AT95" s="42"/>
      <c r="AU95" s="42"/>
      <c r="AV95" s="63"/>
      <c r="AW95" s="34"/>
      <c r="BA95" s="34"/>
      <c r="BB95" s="34"/>
      <c r="BC95" s="34"/>
      <c r="BD95" s="34"/>
      <c r="BE95" s="34"/>
      <c r="BF95" s="34"/>
      <c r="BG95" s="34"/>
      <c r="BH95" s="34"/>
      <c r="BI95" s="34"/>
    </row>
    <row r="96" spans="3:61" s="6" customFormat="1" ht="15" customHeight="1" x14ac:dyDescent="0.25">
      <c r="C96" s="159"/>
      <c r="D96" s="159"/>
      <c r="E96" s="159"/>
      <c r="F96" s="232" t="s">
        <v>25</v>
      </c>
      <c r="G96" s="232"/>
      <c r="H96" s="232"/>
      <c r="I96" s="232"/>
      <c r="J96" s="232"/>
      <c r="K96" s="232"/>
      <c r="L96" s="45"/>
      <c r="M96" s="66"/>
      <c r="N96" s="185"/>
      <c r="O96" s="186"/>
      <c r="P96" s="187"/>
      <c r="Q96" s="8" t="s">
        <v>13</v>
      </c>
      <c r="R96" s="179">
        <v>8.6</v>
      </c>
      <c r="S96" s="180"/>
      <c r="T96" s="181"/>
      <c r="U96" s="67"/>
      <c r="V96" s="68" t="s">
        <v>24</v>
      </c>
      <c r="W96" s="66"/>
      <c r="X96" s="185"/>
      <c r="Y96" s="186"/>
      <c r="Z96" s="187"/>
      <c r="AA96" s="8" t="s">
        <v>13</v>
      </c>
      <c r="AB96" s="179">
        <v>7</v>
      </c>
      <c r="AC96" s="180"/>
      <c r="AD96" s="181"/>
      <c r="AE96" s="67"/>
      <c r="AF96" s="68" t="s">
        <v>24</v>
      </c>
      <c r="AG96" s="66"/>
      <c r="AH96" s="185"/>
      <c r="AI96" s="186"/>
      <c r="AJ96" s="187"/>
      <c r="AK96" s="8" t="s">
        <v>13</v>
      </c>
      <c r="AL96" s="179">
        <v>7</v>
      </c>
      <c r="AM96" s="180"/>
      <c r="AN96" s="181"/>
      <c r="AO96" s="67"/>
      <c r="AP96" s="8" t="s">
        <v>14</v>
      </c>
      <c r="AQ96" s="8"/>
      <c r="AR96" s="182">
        <f>(N96*R96)+(X96*AB96)+(AH96*AL96)</f>
        <v>0</v>
      </c>
      <c r="AS96" s="183"/>
      <c r="AT96" s="183"/>
      <c r="AU96" s="184"/>
      <c r="AV96" s="7"/>
      <c r="AW96" s="34"/>
      <c r="BA96" s="34"/>
      <c r="BB96" s="34"/>
      <c r="BC96" s="34"/>
      <c r="BD96" s="34"/>
      <c r="BE96" s="34"/>
      <c r="BF96" s="34"/>
      <c r="BG96" s="34"/>
      <c r="BH96" s="34"/>
      <c r="BI96" s="34"/>
    </row>
    <row r="97" spans="3:61" s="6" customFormat="1" ht="3.75" customHeight="1" x14ac:dyDescent="0.3">
      <c r="C97" s="63"/>
      <c r="D97" s="63"/>
      <c r="E97" s="63"/>
      <c r="F97" s="53"/>
      <c r="G97" s="53"/>
      <c r="H97" s="15"/>
      <c r="I97" s="53"/>
      <c r="J97" s="53"/>
      <c r="K97" s="15"/>
      <c r="L97" s="41"/>
      <c r="M97" s="69"/>
      <c r="N97" s="63"/>
      <c r="O97" s="63"/>
      <c r="P97" s="63"/>
      <c r="Q97" s="63"/>
      <c r="R97" s="70"/>
      <c r="S97" s="63"/>
      <c r="T97" s="63"/>
      <c r="U97" s="71"/>
      <c r="V97" s="63"/>
      <c r="W97" s="69"/>
      <c r="X97" s="63"/>
      <c r="Y97" s="63"/>
      <c r="Z97" s="63"/>
      <c r="AA97" s="63"/>
      <c r="AB97" s="70"/>
      <c r="AC97" s="63"/>
      <c r="AD97" s="63"/>
      <c r="AE97" s="71"/>
      <c r="AF97" s="63"/>
      <c r="AG97" s="69"/>
      <c r="AH97" s="63"/>
      <c r="AI97" s="63"/>
      <c r="AJ97" s="63"/>
      <c r="AK97" s="63"/>
      <c r="AL97" s="70"/>
      <c r="AM97" s="63"/>
      <c r="AN97" s="63"/>
      <c r="AO97" s="71"/>
      <c r="AP97" s="63"/>
      <c r="AQ97" s="63"/>
      <c r="AR97" s="72"/>
      <c r="AS97" s="72"/>
      <c r="AT97" s="73"/>
      <c r="AU97" s="72"/>
      <c r="AV97" s="63"/>
      <c r="AW97" s="34"/>
      <c r="BA97" s="34"/>
      <c r="BB97" s="34"/>
      <c r="BC97" s="34"/>
      <c r="BD97" s="34"/>
      <c r="BE97" s="34"/>
      <c r="BF97" s="34"/>
      <c r="BG97" s="34"/>
      <c r="BH97" s="34"/>
      <c r="BI97" s="34"/>
    </row>
    <row r="98" spans="3:61" s="6" customFormat="1" ht="15" customHeight="1" x14ac:dyDescent="0.25">
      <c r="C98" s="221" t="s">
        <v>20</v>
      </c>
      <c r="D98" s="221"/>
      <c r="E98" s="221"/>
      <c r="F98" s="219" t="s">
        <v>23</v>
      </c>
      <c r="G98" s="219"/>
      <c r="H98" s="219"/>
      <c r="I98" s="219"/>
      <c r="J98" s="219"/>
      <c r="K98" s="219"/>
      <c r="L98" s="45"/>
      <c r="M98" s="66"/>
      <c r="N98" s="185"/>
      <c r="O98" s="186"/>
      <c r="P98" s="187"/>
      <c r="Q98" s="8" t="s">
        <v>13</v>
      </c>
      <c r="R98" s="179">
        <v>7</v>
      </c>
      <c r="S98" s="180"/>
      <c r="T98" s="181"/>
      <c r="U98" s="67"/>
      <c r="V98" s="68" t="s">
        <v>24</v>
      </c>
      <c r="W98" s="66"/>
      <c r="X98" s="185"/>
      <c r="Y98" s="186"/>
      <c r="Z98" s="187"/>
      <c r="AA98" s="8" t="s">
        <v>13</v>
      </c>
      <c r="AB98" s="179">
        <v>6</v>
      </c>
      <c r="AC98" s="180"/>
      <c r="AD98" s="181"/>
      <c r="AE98" s="67"/>
      <c r="AF98" s="68" t="s">
        <v>24</v>
      </c>
      <c r="AG98" s="66"/>
      <c r="AH98" s="185"/>
      <c r="AI98" s="186"/>
      <c r="AJ98" s="187"/>
      <c r="AK98" s="8" t="s">
        <v>13</v>
      </c>
      <c r="AL98" s="179">
        <v>6</v>
      </c>
      <c r="AM98" s="180"/>
      <c r="AN98" s="181"/>
      <c r="AO98" s="67"/>
      <c r="AP98" s="8" t="s">
        <v>14</v>
      </c>
      <c r="AQ98" s="8"/>
      <c r="AR98" s="182">
        <f>(N98*R98)+(X98*AB98)+(AH98*AL98)</f>
        <v>0</v>
      </c>
      <c r="AS98" s="183"/>
      <c r="AT98" s="183"/>
      <c r="AU98" s="184"/>
      <c r="AV98" s="7"/>
      <c r="AW98" s="34"/>
      <c r="BA98" s="34"/>
      <c r="BB98" s="34"/>
      <c r="BC98" s="34"/>
      <c r="BD98" s="34"/>
      <c r="BE98" s="34"/>
      <c r="BF98" s="34"/>
      <c r="BG98" s="34"/>
      <c r="BH98" s="34"/>
      <c r="BI98" s="34"/>
    </row>
    <row r="99" spans="3:61" s="6" customFormat="1" ht="3.6" customHeight="1" x14ac:dyDescent="0.3">
      <c r="C99" s="63"/>
      <c r="D99" s="63"/>
      <c r="E99" s="63"/>
      <c r="F99" s="53"/>
      <c r="G99" s="53"/>
      <c r="H99" s="15"/>
      <c r="I99" s="53"/>
      <c r="J99" s="53"/>
      <c r="K99" s="15"/>
      <c r="L99" s="41"/>
      <c r="M99" s="69"/>
      <c r="N99" s="63"/>
      <c r="O99" s="63"/>
      <c r="P99" s="63"/>
      <c r="Q99" s="63"/>
      <c r="R99" s="70"/>
      <c r="S99" s="63"/>
      <c r="T99" s="63"/>
      <c r="U99" s="71"/>
      <c r="V99" s="63"/>
      <c r="W99" s="69"/>
      <c r="X99" s="63"/>
      <c r="Y99" s="63"/>
      <c r="Z99" s="63"/>
      <c r="AA99" s="63"/>
      <c r="AB99" s="70"/>
      <c r="AC99" s="63"/>
      <c r="AD99" s="63"/>
      <c r="AE99" s="71"/>
      <c r="AF99" s="63"/>
      <c r="AG99" s="69"/>
      <c r="AH99" s="63"/>
      <c r="AI99" s="63"/>
      <c r="AJ99" s="63"/>
      <c r="AK99" s="63"/>
      <c r="AL99" s="70"/>
      <c r="AM99" s="63"/>
      <c r="AN99" s="63"/>
      <c r="AO99" s="71"/>
      <c r="AP99" s="63"/>
      <c r="AQ99" s="63"/>
      <c r="AR99" s="72"/>
      <c r="AS99" s="72"/>
      <c r="AT99" s="73"/>
      <c r="AU99" s="72"/>
      <c r="AV99" s="7"/>
      <c r="AW99" s="34"/>
      <c r="BA99" s="34"/>
      <c r="BB99" s="34"/>
      <c r="BC99" s="34"/>
      <c r="BD99" s="34"/>
      <c r="BE99" s="34"/>
      <c r="BF99" s="34"/>
      <c r="BG99" s="34"/>
      <c r="BH99" s="34"/>
      <c r="BI99" s="34"/>
    </row>
    <row r="100" spans="3:61" s="6" customFormat="1" ht="15" customHeight="1" x14ac:dyDescent="0.25">
      <c r="C100" s="157" t="s">
        <v>46</v>
      </c>
      <c r="D100" s="157"/>
      <c r="E100" s="157"/>
      <c r="F100" s="231" t="s">
        <v>28</v>
      </c>
      <c r="G100" s="231"/>
      <c r="H100" s="231"/>
      <c r="I100" s="231"/>
      <c r="J100" s="231"/>
      <c r="K100" s="231"/>
      <c r="L100" s="45"/>
      <c r="M100" s="66"/>
      <c r="N100" s="185"/>
      <c r="O100" s="186"/>
      <c r="P100" s="187"/>
      <c r="Q100" s="8" t="s">
        <v>13</v>
      </c>
      <c r="R100" s="179">
        <v>8.1</v>
      </c>
      <c r="S100" s="180"/>
      <c r="T100" s="181"/>
      <c r="U100" s="67"/>
      <c r="V100" s="68" t="s">
        <v>24</v>
      </c>
      <c r="W100" s="66"/>
      <c r="X100" s="185"/>
      <c r="Y100" s="186"/>
      <c r="Z100" s="187"/>
      <c r="AA100" s="8" t="s">
        <v>13</v>
      </c>
      <c r="AB100" s="179">
        <v>6</v>
      </c>
      <c r="AC100" s="180"/>
      <c r="AD100" s="181"/>
      <c r="AE100" s="67"/>
      <c r="AF100" s="68" t="s">
        <v>24</v>
      </c>
      <c r="AG100" s="66"/>
      <c r="AH100" s="185"/>
      <c r="AI100" s="186"/>
      <c r="AJ100" s="187"/>
      <c r="AK100" s="8" t="s">
        <v>13</v>
      </c>
      <c r="AL100" s="179">
        <v>6</v>
      </c>
      <c r="AM100" s="180"/>
      <c r="AN100" s="181"/>
      <c r="AO100" s="67"/>
      <c r="AP100" s="7" t="s">
        <v>14</v>
      </c>
      <c r="AQ100" s="8"/>
      <c r="AR100" s="182">
        <f>(N100*R100)+(X100*AB100)+(AH100*AL100)</f>
        <v>0</v>
      </c>
      <c r="AS100" s="183"/>
      <c r="AT100" s="183"/>
      <c r="AU100" s="184"/>
      <c r="AV100" s="7"/>
      <c r="AW100" s="34"/>
      <c r="BA100" s="34"/>
      <c r="BB100" s="34"/>
      <c r="BC100" s="34"/>
      <c r="BD100" s="34"/>
      <c r="BE100" s="34"/>
      <c r="BF100" s="34"/>
      <c r="BG100" s="34"/>
      <c r="BH100" s="34"/>
      <c r="BI100" s="34"/>
    </row>
    <row r="101" spans="3:61" s="6" customFormat="1" ht="3.6" customHeight="1" x14ac:dyDescent="0.3">
      <c r="C101" s="158"/>
      <c r="D101" s="158"/>
      <c r="E101" s="158"/>
      <c r="F101" s="53"/>
      <c r="G101" s="53"/>
      <c r="H101" s="15"/>
      <c r="I101" s="53"/>
      <c r="J101" s="53"/>
      <c r="K101" s="15"/>
      <c r="L101" s="41"/>
      <c r="M101" s="69"/>
      <c r="N101" s="63"/>
      <c r="O101" s="63"/>
      <c r="P101" s="63"/>
      <c r="Q101" s="63"/>
      <c r="R101" s="70"/>
      <c r="S101" s="63"/>
      <c r="T101" s="63"/>
      <c r="U101" s="71"/>
      <c r="V101" s="63"/>
      <c r="W101" s="69"/>
      <c r="X101" s="63"/>
      <c r="Y101" s="63"/>
      <c r="Z101" s="63"/>
      <c r="AA101" s="63"/>
      <c r="AB101" s="70"/>
      <c r="AC101" s="63"/>
      <c r="AD101" s="63"/>
      <c r="AE101" s="71"/>
      <c r="AF101" s="63"/>
      <c r="AG101" s="69"/>
      <c r="AH101" s="63"/>
      <c r="AI101" s="63"/>
      <c r="AJ101" s="63"/>
      <c r="AK101" s="63"/>
      <c r="AL101" s="70"/>
      <c r="AM101" s="63"/>
      <c r="AN101" s="63"/>
      <c r="AO101" s="71"/>
      <c r="AP101" s="63"/>
      <c r="AQ101" s="63"/>
      <c r="AR101" s="42"/>
      <c r="AS101" s="42"/>
      <c r="AT101" s="42"/>
      <c r="AU101" s="42"/>
      <c r="AV101" s="7"/>
      <c r="AW101" s="34"/>
      <c r="BA101" s="34"/>
      <c r="BB101" s="34"/>
      <c r="BC101" s="34"/>
      <c r="BD101" s="34"/>
      <c r="BE101" s="34"/>
      <c r="BF101" s="34"/>
      <c r="BG101" s="34"/>
      <c r="BH101" s="34"/>
      <c r="BI101" s="34"/>
    </row>
    <row r="102" spans="3:61" s="6" customFormat="1" ht="15" customHeight="1" x14ac:dyDescent="0.25">
      <c r="C102" s="159"/>
      <c r="D102" s="159"/>
      <c r="E102" s="159"/>
      <c r="F102" s="232" t="s">
        <v>25</v>
      </c>
      <c r="G102" s="232"/>
      <c r="H102" s="232"/>
      <c r="I102" s="232"/>
      <c r="J102" s="232"/>
      <c r="K102" s="232"/>
      <c r="L102" s="45"/>
      <c r="M102" s="66"/>
      <c r="N102" s="185"/>
      <c r="O102" s="186"/>
      <c r="P102" s="187"/>
      <c r="Q102" s="8" t="s">
        <v>13</v>
      </c>
      <c r="R102" s="179">
        <v>6.3</v>
      </c>
      <c r="S102" s="180"/>
      <c r="T102" s="181"/>
      <c r="U102" s="67"/>
      <c r="V102" s="68" t="s">
        <v>24</v>
      </c>
      <c r="W102" s="66"/>
      <c r="X102" s="185"/>
      <c r="Y102" s="186"/>
      <c r="Z102" s="187"/>
      <c r="AA102" s="8" t="s">
        <v>13</v>
      </c>
      <c r="AB102" s="179">
        <v>6</v>
      </c>
      <c r="AC102" s="180"/>
      <c r="AD102" s="181"/>
      <c r="AE102" s="67"/>
      <c r="AF102" s="68" t="s">
        <v>24</v>
      </c>
      <c r="AG102" s="66"/>
      <c r="AH102" s="185"/>
      <c r="AI102" s="186"/>
      <c r="AJ102" s="187"/>
      <c r="AK102" s="8" t="s">
        <v>13</v>
      </c>
      <c r="AL102" s="179">
        <v>6</v>
      </c>
      <c r="AM102" s="180"/>
      <c r="AN102" s="181"/>
      <c r="AO102" s="67"/>
      <c r="AP102" s="8" t="s">
        <v>14</v>
      </c>
      <c r="AQ102" s="8"/>
      <c r="AR102" s="182">
        <f>(N102*R102)+(X102*AB102)+(AH102*AL102)</f>
        <v>0</v>
      </c>
      <c r="AS102" s="183"/>
      <c r="AT102" s="183"/>
      <c r="AU102" s="184"/>
      <c r="AV102" s="7"/>
      <c r="AW102" s="34"/>
      <c r="BA102" s="34"/>
      <c r="BB102" s="34"/>
      <c r="BC102" s="34"/>
      <c r="BD102" s="34"/>
      <c r="BE102" s="34"/>
      <c r="BF102" s="34"/>
      <c r="BG102" s="34"/>
      <c r="BH102" s="34"/>
      <c r="BI102" s="34"/>
    </row>
    <row r="103" spans="3:61" s="6" customFormat="1" ht="3.6" customHeight="1" x14ac:dyDescent="0.3">
      <c r="C103" s="110"/>
      <c r="D103" s="110"/>
      <c r="E103" s="110"/>
      <c r="F103" s="111"/>
      <c r="G103" s="111"/>
      <c r="H103" s="112"/>
      <c r="I103" s="111"/>
      <c r="J103" s="111"/>
      <c r="K103" s="112"/>
      <c r="L103" s="41"/>
      <c r="M103" s="69"/>
      <c r="N103" s="63"/>
      <c r="O103" s="63"/>
      <c r="P103" s="63"/>
      <c r="Q103" s="63"/>
      <c r="R103" s="70"/>
      <c r="S103" s="63"/>
      <c r="T103" s="63"/>
      <c r="U103" s="71"/>
      <c r="V103" s="63"/>
      <c r="W103" s="69"/>
      <c r="X103" s="63"/>
      <c r="Y103" s="63"/>
      <c r="Z103" s="63"/>
      <c r="AA103" s="63"/>
      <c r="AB103" s="70"/>
      <c r="AC103" s="63"/>
      <c r="AD103" s="63"/>
      <c r="AE103" s="71"/>
      <c r="AF103" s="63"/>
      <c r="AG103" s="69"/>
      <c r="AH103" s="63"/>
      <c r="AI103" s="63"/>
      <c r="AJ103" s="63"/>
      <c r="AK103" s="63"/>
      <c r="AL103" s="70"/>
      <c r="AM103" s="63"/>
      <c r="AN103" s="63"/>
      <c r="AO103" s="71"/>
      <c r="AP103" s="63"/>
      <c r="AQ103" s="63"/>
      <c r="AR103" s="72"/>
      <c r="AS103" s="72"/>
      <c r="AT103" s="73"/>
      <c r="AU103" s="72"/>
      <c r="AV103" s="7"/>
      <c r="AW103" s="34"/>
      <c r="BA103" s="34"/>
      <c r="BB103" s="34"/>
      <c r="BC103" s="34"/>
      <c r="BD103" s="34"/>
      <c r="BE103" s="34"/>
      <c r="BF103" s="34"/>
      <c r="BG103" s="34"/>
      <c r="BH103" s="34"/>
      <c r="BI103" s="34"/>
    </row>
    <row r="104" spans="3:61" s="6" customFormat="1" ht="15" customHeight="1" x14ac:dyDescent="0.25">
      <c r="C104" s="215" t="s">
        <v>49</v>
      </c>
      <c r="D104" s="216"/>
      <c r="E104" s="216"/>
      <c r="F104" s="216"/>
      <c r="G104" s="216"/>
      <c r="H104" s="216"/>
      <c r="I104" s="217" t="s">
        <v>23</v>
      </c>
      <c r="J104" s="218"/>
      <c r="K104" s="218"/>
      <c r="L104" s="45"/>
      <c r="M104" s="66"/>
      <c r="N104" s="185"/>
      <c r="O104" s="186"/>
      <c r="P104" s="187"/>
      <c r="Q104" s="8" t="s">
        <v>13</v>
      </c>
      <c r="R104" s="179">
        <v>7</v>
      </c>
      <c r="S104" s="180"/>
      <c r="T104" s="181"/>
      <c r="U104" s="67"/>
      <c r="V104" s="68" t="s">
        <v>24</v>
      </c>
      <c r="W104" s="66"/>
      <c r="X104" s="185"/>
      <c r="Y104" s="186"/>
      <c r="Z104" s="187"/>
      <c r="AA104" s="8" t="s">
        <v>13</v>
      </c>
      <c r="AB104" s="179">
        <v>6</v>
      </c>
      <c r="AC104" s="180"/>
      <c r="AD104" s="181"/>
      <c r="AE104" s="67"/>
      <c r="AF104" s="68" t="s">
        <v>24</v>
      </c>
      <c r="AG104" s="66"/>
      <c r="AH104" s="185"/>
      <c r="AI104" s="186"/>
      <c r="AJ104" s="187"/>
      <c r="AK104" s="8" t="s">
        <v>13</v>
      </c>
      <c r="AL104" s="179">
        <v>6</v>
      </c>
      <c r="AM104" s="180"/>
      <c r="AN104" s="181"/>
      <c r="AO104" s="67"/>
      <c r="AP104" s="8" t="s">
        <v>14</v>
      </c>
      <c r="AQ104" s="8"/>
      <c r="AR104" s="182">
        <f>(N104*R104)+(X104*AB104)+(AH104*AL104)</f>
        <v>0</v>
      </c>
      <c r="AS104" s="183"/>
      <c r="AT104" s="183"/>
      <c r="AU104" s="184"/>
      <c r="AV104" s="7"/>
      <c r="AW104" s="34"/>
      <c r="BA104" s="34"/>
      <c r="BB104" s="34"/>
      <c r="BC104" s="34"/>
      <c r="BD104" s="34"/>
      <c r="BE104" s="34"/>
      <c r="BF104" s="34"/>
      <c r="BG104" s="34"/>
      <c r="BH104" s="34"/>
      <c r="BI104" s="34"/>
    </row>
    <row r="105" spans="3:61" s="6" customFormat="1" ht="3" customHeight="1" x14ac:dyDescent="0.3">
      <c r="C105" s="75"/>
      <c r="D105" s="9"/>
      <c r="E105" s="9"/>
      <c r="F105" s="9"/>
      <c r="G105" s="9"/>
      <c r="H105" s="9"/>
      <c r="I105" s="74"/>
      <c r="J105" s="10"/>
      <c r="K105" s="10"/>
      <c r="L105" s="45"/>
      <c r="M105" s="66"/>
      <c r="N105" s="63"/>
      <c r="O105" s="63"/>
      <c r="P105" s="63"/>
      <c r="Q105" s="8"/>
      <c r="R105" s="76"/>
      <c r="S105" s="76"/>
      <c r="T105" s="76"/>
      <c r="U105" s="67"/>
      <c r="V105" s="68"/>
      <c r="W105" s="66"/>
      <c r="X105" s="77"/>
      <c r="Y105" s="77"/>
      <c r="Z105" s="77"/>
      <c r="AA105" s="8"/>
      <c r="AB105" s="78"/>
      <c r="AC105" s="78"/>
      <c r="AD105" s="78"/>
      <c r="AE105" s="67"/>
      <c r="AF105" s="68"/>
      <c r="AG105" s="66"/>
      <c r="AH105" s="77"/>
      <c r="AI105" s="77"/>
      <c r="AJ105" s="77"/>
      <c r="AK105" s="8"/>
      <c r="AL105" s="78"/>
      <c r="AM105" s="78"/>
      <c r="AN105" s="78"/>
      <c r="AO105" s="67"/>
      <c r="AP105" s="8"/>
      <c r="AQ105" s="8"/>
      <c r="AR105" s="47"/>
      <c r="AS105" s="47"/>
      <c r="AT105" s="47"/>
      <c r="AU105" s="47"/>
      <c r="AV105" s="7"/>
      <c r="AW105" s="34"/>
      <c r="BA105" s="34"/>
      <c r="BB105" s="34"/>
      <c r="BC105" s="34"/>
      <c r="BD105" s="34"/>
      <c r="BE105" s="34"/>
      <c r="BF105" s="34"/>
      <c r="BG105" s="34"/>
      <c r="BH105" s="34"/>
      <c r="BI105" s="34"/>
    </row>
    <row r="106" spans="3:61" s="6" customFormat="1" ht="15" customHeight="1" x14ac:dyDescent="0.25">
      <c r="C106" s="215" t="s">
        <v>48</v>
      </c>
      <c r="D106" s="215"/>
      <c r="E106" s="215"/>
      <c r="F106" s="215"/>
      <c r="G106" s="215"/>
      <c r="H106" s="11"/>
      <c r="I106" s="74"/>
      <c r="J106" s="74"/>
      <c r="K106" s="74" t="s">
        <v>25</v>
      </c>
      <c r="L106" s="45"/>
      <c r="M106" s="66"/>
      <c r="N106" s="76"/>
      <c r="O106" s="76"/>
      <c r="P106" s="76"/>
      <c r="Q106" s="8"/>
      <c r="U106" s="67"/>
      <c r="V106" s="68" t="s">
        <v>24</v>
      </c>
      <c r="W106" s="66"/>
      <c r="X106" s="185"/>
      <c r="Y106" s="186"/>
      <c r="Z106" s="187"/>
      <c r="AA106" s="8" t="s">
        <v>13</v>
      </c>
      <c r="AB106" s="179">
        <v>6</v>
      </c>
      <c r="AC106" s="180"/>
      <c r="AD106" s="181"/>
      <c r="AE106" s="67"/>
      <c r="AF106" s="68" t="s">
        <v>24</v>
      </c>
      <c r="AG106" s="66"/>
      <c r="AH106" s="185"/>
      <c r="AI106" s="186"/>
      <c r="AJ106" s="187"/>
      <c r="AK106" s="8" t="s">
        <v>13</v>
      </c>
      <c r="AL106" s="179">
        <v>6</v>
      </c>
      <c r="AM106" s="180"/>
      <c r="AN106" s="181"/>
      <c r="AO106" s="67"/>
      <c r="AP106" s="8" t="s">
        <v>14</v>
      </c>
      <c r="AQ106" s="8"/>
      <c r="AR106" s="182">
        <f>(N106*R106)+(X106*AB106)+(AH106*AL106)</f>
        <v>0</v>
      </c>
      <c r="AS106" s="183"/>
      <c r="AT106" s="183"/>
      <c r="AU106" s="184"/>
      <c r="AV106" s="7"/>
      <c r="BA106" s="34"/>
      <c r="BB106" s="34"/>
      <c r="BC106" s="34"/>
      <c r="BD106" s="34"/>
      <c r="BE106" s="34"/>
      <c r="BF106" s="34"/>
      <c r="BG106" s="34"/>
      <c r="BH106" s="34"/>
      <c r="BI106" s="34"/>
    </row>
    <row r="107" spans="3:61" s="6" customFormat="1" ht="3.6" customHeight="1" x14ac:dyDescent="0.3">
      <c r="C107" s="79"/>
      <c r="D107" s="79"/>
      <c r="E107" s="79"/>
      <c r="F107" s="80"/>
      <c r="G107" s="80"/>
      <c r="H107" s="81"/>
      <c r="I107" s="80"/>
      <c r="J107" s="80"/>
      <c r="K107" s="81"/>
      <c r="L107" s="45"/>
      <c r="M107" s="66"/>
      <c r="N107" s="76"/>
      <c r="O107" s="76"/>
      <c r="P107" s="76"/>
      <c r="Q107" s="8"/>
      <c r="U107" s="67"/>
      <c r="V107" s="68"/>
      <c r="W107" s="66"/>
      <c r="X107" s="76"/>
      <c r="Y107" s="76"/>
      <c r="Z107" s="76"/>
      <c r="AA107" s="8"/>
      <c r="AE107" s="67"/>
      <c r="AF107" s="68"/>
      <c r="AG107" s="66"/>
      <c r="AH107" s="76"/>
      <c r="AI107" s="76"/>
      <c r="AJ107" s="76"/>
      <c r="AK107" s="8"/>
      <c r="AO107" s="67"/>
      <c r="AP107" s="8"/>
      <c r="AQ107" s="8"/>
      <c r="AR107" s="34"/>
      <c r="AV107" s="7"/>
      <c r="BA107" s="34"/>
      <c r="BB107" s="34"/>
      <c r="BC107" s="34"/>
      <c r="BD107" s="34"/>
      <c r="BE107" s="34"/>
      <c r="BF107" s="34"/>
      <c r="BG107" s="34"/>
      <c r="BH107" s="34"/>
      <c r="BI107" s="34"/>
    </row>
    <row r="108" spans="3:61" s="6" customFormat="1" ht="3.75" customHeight="1" thickBot="1" x14ac:dyDescent="0.35">
      <c r="L108" s="41"/>
      <c r="M108" s="82"/>
      <c r="N108" s="63"/>
      <c r="O108" s="63"/>
      <c r="P108" s="63"/>
      <c r="Q108" s="63"/>
      <c r="R108" s="70"/>
      <c r="S108" s="63"/>
      <c r="T108" s="63"/>
      <c r="U108" s="83"/>
      <c r="V108" s="63"/>
      <c r="W108" s="82"/>
      <c r="X108" s="63"/>
      <c r="Y108" s="63"/>
      <c r="Z108" s="63"/>
      <c r="AA108" s="63"/>
      <c r="AB108" s="70"/>
      <c r="AC108" s="63"/>
      <c r="AD108" s="63"/>
      <c r="AE108" s="83"/>
      <c r="AF108" s="63"/>
      <c r="AG108" s="82"/>
      <c r="AH108" s="63"/>
      <c r="AI108" s="63"/>
      <c r="AJ108" s="63"/>
      <c r="AK108" s="63"/>
      <c r="AL108" s="70"/>
      <c r="AM108" s="63"/>
      <c r="AN108" s="63"/>
      <c r="AO108" s="83"/>
      <c r="AP108" s="63"/>
      <c r="AQ108" s="63"/>
      <c r="AR108" s="72"/>
      <c r="AS108" s="72"/>
      <c r="AT108" s="72"/>
      <c r="AU108" s="84"/>
      <c r="AV108" s="63"/>
      <c r="AW108" s="34"/>
      <c r="BA108" s="34"/>
      <c r="BB108" s="34"/>
      <c r="BC108" s="34"/>
      <c r="BD108" s="34"/>
      <c r="BE108" s="34"/>
      <c r="BF108" s="34"/>
      <c r="BG108" s="34"/>
      <c r="BH108" s="34"/>
      <c r="BI108" s="34"/>
    </row>
    <row r="109" spans="3:61" s="6" customFormat="1" ht="3.75" customHeight="1" x14ac:dyDescent="0.3">
      <c r="C109" s="63"/>
      <c r="D109" s="63"/>
      <c r="E109" s="63"/>
      <c r="F109" s="53"/>
      <c r="G109" s="53"/>
      <c r="H109" s="15"/>
      <c r="I109" s="53"/>
      <c r="J109" s="53"/>
      <c r="K109" s="15"/>
      <c r="L109" s="41"/>
      <c r="M109" s="63"/>
      <c r="N109" s="85"/>
      <c r="O109" s="85"/>
      <c r="P109" s="85"/>
      <c r="Q109" s="85"/>
      <c r="R109" s="85"/>
      <c r="S109" s="85"/>
      <c r="T109" s="85"/>
      <c r="U109" s="85"/>
      <c r="V109" s="85"/>
      <c r="W109" s="85"/>
      <c r="X109" s="85"/>
      <c r="Y109" s="85"/>
      <c r="Z109" s="85"/>
      <c r="AA109" s="85"/>
      <c r="AB109" s="85"/>
      <c r="AC109" s="85"/>
      <c r="AD109" s="85"/>
      <c r="AE109" s="85"/>
      <c r="AF109" s="85"/>
      <c r="AG109" s="86"/>
      <c r="AH109" s="86"/>
      <c r="AI109" s="86"/>
      <c r="AJ109" s="86"/>
      <c r="AK109" s="86"/>
      <c r="AL109" s="70"/>
      <c r="AM109" s="63"/>
      <c r="AN109" s="63"/>
      <c r="AO109" s="63"/>
      <c r="AP109" s="63"/>
      <c r="AQ109" s="63"/>
      <c r="AR109" s="72"/>
      <c r="AS109" s="72"/>
      <c r="AT109" s="72"/>
      <c r="AU109" s="84"/>
      <c r="AV109" s="63"/>
      <c r="AW109" s="34"/>
      <c r="BA109" s="34"/>
      <c r="BB109" s="34"/>
      <c r="BC109" s="34"/>
      <c r="BD109" s="34"/>
      <c r="BE109" s="34"/>
      <c r="BF109" s="34"/>
      <c r="BG109" s="34"/>
      <c r="BH109" s="34"/>
      <c r="BI109" s="34"/>
    </row>
    <row r="110" spans="3:61" s="6" customFormat="1" ht="15" customHeight="1" x14ac:dyDescent="0.3">
      <c r="C110" s="63"/>
      <c r="D110" s="63"/>
      <c r="E110" s="63"/>
      <c r="F110" s="53"/>
      <c r="G110" s="53"/>
      <c r="H110" s="15"/>
      <c r="I110" s="53"/>
      <c r="J110" s="53"/>
      <c r="K110" s="15"/>
      <c r="L110" s="41"/>
      <c r="M110" s="233" t="s">
        <v>34</v>
      </c>
      <c r="N110" s="233"/>
      <c r="O110" s="233"/>
      <c r="P110" s="233"/>
      <c r="Q110" s="233"/>
      <c r="R110" s="233"/>
      <c r="S110" s="233"/>
      <c r="T110" s="233"/>
      <c r="U110" s="233"/>
      <c r="V110" s="233"/>
      <c r="W110" s="233"/>
      <c r="X110" s="233"/>
      <c r="Y110" s="233"/>
      <c r="Z110" s="233"/>
      <c r="AA110" s="233"/>
      <c r="AB110" s="233"/>
      <c r="AC110" s="233"/>
      <c r="AD110" s="233"/>
      <c r="AE110" s="233"/>
      <c r="AF110" s="233"/>
      <c r="AG110" s="63"/>
      <c r="AH110" s="185"/>
      <c r="AI110" s="186"/>
      <c r="AJ110" s="187"/>
      <c r="AK110" s="8" t="s">
        <v>13</v>
      </c>
      <c r="AL110" s="179">
        <v>7</v>
      </c>
      <c r="AM110" s="180"/>
      <c r="AN110" s="181"/>
      <c r="AO110" s="63"/>
      <c r="AP110" s="8" t="s">
        <v>14</v>
      </c>
      <c r="AQ110" s="8"/>
      <c r="AR110" s="182">
        <f>AH110*AL110</f>
        <v>0</v>
      </c>
      <c r="AS110" s="183"/>
      <c r="AT110" s="183"/>
      <c r="AU110" s="184"/>
      <c r="AV110" s="63"/>
      <c r="AW110" s="34"/>
      <c r="BA110" s="34"/>
      <c r="BB110" s="34"/>
      <c r="BC110" s="34"/>
      <c r="BD110" s="34"/>
      <c r="BE110" s="34"/>
      <c r="BF110" s="34"/>
      <c r="BG110" s="34"/>
      <c r="BH110" s="34"/>
      <c r="BI110" s="34"/>
    </row>
    <row r="111" spans="3:61" s="6" customFormat="1" ht="3.75" customHeight="1" thickBot="1" x14ac:dyDescent="0.35">
      <c r="C111" s="63"/>
      <c r="D111" s="63"/>
      <c r="E111" s="63"/>
      <c r="F111" s="53"/>
      <c r="G111" s="53"/>
      <c r="H111" s="15"/>
      <c r="I111" s="53"/>
      <c r="J111" s="53"/>
      <c r="K111" s="15"/>
      <c r="L111" s="41"/>
      <c r="M111" s="87"/>
      <c r="N111" s="87"/>
      <c r="O111" s="87"/>
      <c r="P111" s="87"/>
      <c r="Q111" s="87"/>
      <c r="R111" s="87"/>
      <c r="S111" s="87"/>
      <c r="T111" s="87"/>
      <c r="U111" s="87"/>
      <c r="V111" s="87"/>
      <c r="W111" s="87"/>
      <c r="X111" s="87"/>
      <c r="Y111" s="87"/>
      <c r="Z111" s="87"/>
      <c r="AA111" s="87"/>
      <c r="AB111" s="87"/>
      <c r="AC111" s="87"/>
      <c r="AD111" s="87"/>
      <c r="AE111" s="87"/>
      <c r="AF111" s="88"/>
      <c r="AG111" s="72"/>
      <c r="AH111" s="89"/>
      <c r="AI111" s="89"/>
      <c r="AJ111" s="89"/>
      <c r="AK111" s="90"/>
      <c r="AL111" s="76"/>
      <c r="AM111" s="76"/>
      <c r="AN111" s="76"/>
      <c r="AO111" s="63"/>
      <c r="AP111" s="8"/>
      <c r="AQ111" s="8"/>
      <c r="AR111" s="91"/>
      <c r="AS111" s="91"/>
      <c r="AT111" s="91"/>
      <c r="AU111" s="91"/>
      <c r="AV111" s="63"/>
      <c r="AW111" s="34"/>
      <c r="BA111" s="34"/>
      <c r="BB111" s="34"/>
      <c r="BC111" s="34"/>
      <c r="BD111" s="34"/>
      <c r="BE111" s="34"/>
      <c r="BF111" s="34"/>
      <c r="BG111" s="34"/>
      <c r="BH111" s="34"/>
      <c r="BI111" s="34"/>
    </row>
    <row r="112" spans="3:61" s="6" customFormat="1" ht="3.75" customHeight="1" thickTop="1" x14ac:dyDescent="0.3">
      <c r="C112" s="7"/>
      <c r="D112" s="45"/>
      <c r="E112" s="45"/>
      <c r="F112" s="14"/>
      <c r="G112" s="14"/>
      <c r="H112" s="15"/>
      <c r="I112" s="14"/>
      <c r="J112" s="15"/>
      <c r="K112" s="14"/>
      <c r="L112" s="7"/>
      <c r="M112" s="85"/>
      <c r="N112" s="85"/>
      <c r="O112" s="85"/>
      <c r="P112" s="85"/>
      <c r="Q112" s="85"/>
      <c r="R112" s="85"/>
      <c r="S112" s="85"/>
      <c r="T112" s="85"/>
      <c r="U112" s="85"/>
      <c r="V112" s="85"/>
      <c r="W112" s="85"/>
      <c r="X112" s="85"/>
      <c r="Y112" s="85"/>
      <c r="Z112" s="85"/>
      <c r="AA112" s="85"/>
      <c r="AB112" s="85"/>
      <c r="AC112" s="85"/>
      <c r="AD112" s="85"/>
      <c r="AE112" s="85"/>
      <c r="AF112" s="85"/>
      <c r="AG112" s="8"/>
      <c r="AH112" s="8"/>
      <c r="AI112" s="8"/>
      <c r="AJ112" s="7"/>
      <c r="AK112" s="41"/>
      <c r="AL112" s="41"/>
      <c r="AM112" s="8"/>
      <c r="AN112" s="7"/>
      <c r="AO112" s="7"/>
      <c r="AP112" s="7"/>
      <c r="AQ112" s="7"/>
      <c r="AR112" s="7"/>
      <c r="AS112" s="7"/>
      <c r="AT112" s="7"/>
      <c r="AU112" s="7"/>
      <c r="AV112" s="7"/>
      <c r="AW112" s="34"/>
      <c r="BA112" s="34"/>
      <c r="BB112" s="34"/>
      <c r="BC112" s="34"/>
      <c r="BD112" s="34"/>
      <c r="BE112" s="34"/>
      <c r="BF112" s="34"/>
      <c r="BG112" s="34"/>
      <c r="BH112" s="34"/>
      <c r="BI112" s="34"/>
    </row>
    <row r="113" spans="1:61" s="6" customFormat="1" ht="15" customHeight="1" x14ac:dyDescent="0.3">
      <c r="C113" s="12"/>
      <c r="D113" s="12"/>
      <c r="E113" s="13"/>
      <c r="F113" s="14"/>
      <c r="G113" s="14"/>
      <c r="H113" s="14"/>
      <c r="I113" s="14"/>
      <c r="J113" s="15"/>
      <c r="K113" s="14"/>
      <c r="L113" s="12"/>
      <c r="M113" s="12"/>
      <c r="N113" s="12"/>
      <c r="O113" s="12"/>
      <c r="P113" s="12"/>
      <c r="Q113" s="12"/>
      <c r="R113" s="12"/>
      <c r="S113" s="12"/>
      <c r="T113" s="12"/>
      <c r="U113" s="12"/>
      <c r="V113" s="16"/>
      <c r="W113" s="16"/>
      <c r="X113" s="189" t="s">
        <v>39</v>
      </c>
      <c r="Y113" s="217"/>
      <c r="Z113" s="217"/>
      <c r="AA113" s="217"/>
      <c r="AB113" s="217"/>
      <c r="AC113" s="217"/>
      <c r="AD113" s="217"/>
      <c r="AE113" s="217"/>
      <c r="AF113" s="217"/>
      <c r="AG113" s="217"/>
      <c r="AH113" s="217"/>
      <c r="AI113" s="217"/>
      <c r="AJ113" s="217"/>
      <c r="AK113" s="217"/>
      <c r="AL113" s="217"/>
      <c r="AM113" s="217"/>
      <c r="AN113" s="217"/>
      <c r="AO113" s="217"/>
      <c r="AP113" s="217"/>
      <c r="AQ113" s="16"/>
      <c r="AR113" s="196">
        <f>ROUNDUP(SUM(AR72,AR74,AR76,AR78,AR80,AR82,AR84,AR86,AR88,AR90,AR92,AR94,AR96,AR98,AR100,AR102,AR104,AR106,AR110),0)</f>
        <v>0</v>
      </c>
      <c r="AS113" s="197"/>
      <c r="AT113" s="197"/>
      <c r="AU113" s="198"/>
      <c r="AV113" s="12"/>
      <c r="AW113" s="34"/>
      <c r="BA113" s="34"/>
      <c r="BB113" s="34"/>
      <c r="BC113" s="34"/>
      <c r="BD113" s="34"/>
      <c r="BE113" s="34"/>
      <c r="BF113" s="34"/>
      <c r="BG113" s="34"/>
      <c r="BH113" s="34"/>
      <c r="BI113" s="34"/>
    </row>
    <row r="114" spans="1:61" s="6" customFormat="1" x14ac:dyDescent="0.3">
      <c r="C114" s="12"/>
      <c r="D114" s="12"/>
      <c r="E114" s="13"/>
      <c r="F114" s="14"/>
      <c r="G114" s="14"/>
      <c r="H114" s="14"/>
      <c r="I114" s="14"/>
      <c r="J114" s="15"/>
      <c r="K114" s="14"/>
      <c r="L114" s="12"/>
      <c r="M114" s="12"/>
      <c r="N114" s="12"/>
      <c r="O114" s="12"/>
      <c r="P114" s="12"/>
      <c r="Q114" s="12"/>
      <c r="R114" s="12"/>
      <c r="S114" s="12"/>
      <c r="T114" s="12"/>
      <c r="U114" s="12"/>
      <c r="V114" s="16"/>
      <c r="W114" s="16"/>
      <c r="X114" s="17"/>
      <c r="Y114" s="18"/>
      <c r="Z114" s="18"/>
      <c r="AA114" s="18"/>
      <c r="AB114" s="18"/>
      <c r="AC114" s="18"/>
      <c r="AD114" s="18"/>
      <c r="AE114" s="18"/>
      <c r="AF114" s="18"/>
      <c r="AG114" s="18"/>
      <c r="AH114" s="18"/>
      <c r="AI114" s="18"/>
      <c r="AJ114" s="18"/>
      <c r="AK114" s="18"/>
      <c r="AL114" s="18"/>
      <c r="AM114" s="18"/>
      <c r="AN114" s="18"/>
      <c r="AO114" s="18"/>
      <c r="AP114" s="18"/>
      <c r="AQ114" s="248" t="s">
        <v>35</v>
      </c>
      <c r="AR114" s="248"/>
      <c r="AS114" s="248"/>
      <c r="AT114" s="248"/>
      <c r="AU114" s="248"/>
      <c r="AV114" s="248"/>
      <c r="AW114" s="34"/>
      <c r="BA114" s="34"/>
      <c r="BB114" s="34"/>
      <c r="BC114" s="34"/>
      <c r="BD114" s="34"/>
      <c r="BE114" s="34"/>
      <c r="BF114" s="34"/>
      <c r="BG114" s="34"/>
      <c r="BH114" s="34"/>
      <c r="BI114" s="34"/>
    </row>
    <row r="115" spans="1:61" s="6" customFormat="1" ht="3" customHeight="1" x14ac:dyDescent="0.3">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34"/>
      <c r="BA115" s="34"/>
      <c r="BB115" s="34"/>
      <c r="BC115" s="34"/>
      <c r="BD115" s="34"/>
      <c r="BE115" s="34"/>
      <c r="BF115" s="34"/>
      <c r="BG115" s="34"/>
      <c r="BH115" s="34"/>
      <c r="BI115" s="34"/>
    </row>
    <row r="116" spans="1:61" s="6" customFormat="1" x14ac:dyDescent="0.25">
      <c r="A116" s="209">
        <v>5</v>
      </c>
      <c r="B116" s="209"/>
      <c r="C116" s="210" t="s">
        <v>62</v>
      </c>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34"/>
      <c r="BA116" s="34"/>
      <c r="BB116" s="34"/>
      <c r="BC116" s="34"/>
      <c r="BD116" s="34"/>
      <c r="BE116" s="34"/>
      <c r="BF116" s="34"/>
      <c r="BG116" s="34"/>
      <c r="BH116" s="34"/>
      <c r="BI116" s="34"/>
    </row>
    <row r="117" spans="1:61" s="6" customFormat="1" ht="28.5" customHeight="1" x14ac:dyDescent="0.3">
      <c r="C117" s="194" t="s">
        <v>31</v>
      </c>
      <c r="D117" s="194"/>
      <c r="E117" s="194"/>
      <c r="F117" s="194"/>
      <c r="G117" s="194"/>
      <c r="H117" s="92"/>
      <c r="I117" s="195" t="s">
        <v>50</v>
      </c>
      <c r="J117" s="195"/>
      <c r="K117" s="195"/>
      <c r="L117" s="195"/>
      <c r="M117" s="195"/>
      <c r="N117" s="195"/>
      <c r="O117" s="195"/>
      <c r="P117" s="203" t="s">
        <v>36</v>
      </c>
      <c r="Q117" s="194"/>
      <c r="R117" s="194"/>
      <c r="S117" s="194"/>
      <c r="T117" s="194"/>
      <c r="U117" s="194"/>
      <c r="V117" s="194"/>
      <c r="W117" s="93"/>
      <c r="X117" s="93"/>
      <c r="Y117" s="93"/>
      <c r="Z117" s="56"/>
      <c r="AA117" s="56"/>
      <c r="AB117" s="56"/>
      <c r="AC117" s="12"/>
      <c r="AD117" s="13"/>
      <c r="AE117" s="16"/>
      <c r="AF117" s="18"/>
      <c r="AG117" s="16"/>
      <c r="AH117" s="42"/>
      <c r="AI117" s="42"/>
      <c r="AJ117" s="12"/>
      <c r="AK117" s="12"/>
      <c r="AL117" s="12"/>
      <c r="AM117" s="12"/>
      <c r="AN117" s="12"/>
      <c r="AO117" s="12"/>
      <c r="AP117" s="12"/>
      <c r="AQ117" s="34"/>
      <c r="AU117" s="34"/>
      <c r="AV117" s="34"/>
      <c r="AW117" s="34"/>
      <c r="AX117" s="34"/>
      <c r="AY117" s="34"/>
      <c r="AZ117" s="34"/>
      <c r="BA117" s="34"/>
      <c r="BB117" s="34"/>
      <c r="BC117" s="34"/>
    </row>
    <row r="118" spans="1:61" s="6" customFormat="1" ht="16.5" customHeight="1" x14ac:dyDescent="0.3">
      <c r="C118" s="196">
        <f>AH63</f>
        <v>0</v>
      </c>
      <c r="D118" s="197"/>
      <c r="E118" s="197"/>
      <c r="F118" s="197"/>
      <c r="G118" s="198"/>
      <c r="H118" s="199" t="s">
        <v>24</v>
      </c>
      <c r="I118" s="200"/>
      <c r="J118" s="196">
        <f>IF(AR113&lt;140,140,AR113)</f>
        <v>140</v>
      </c>
      <c r="K118" s="197"/>
      <c r="L118" s="197"/>
      <c r="M118" s="197"/>
      <c r="N118" s="198"/>
      <c r="O118" s="201" t="s">
        <v>14</v>
      </c>
      <c r="P118" s="202"/>
      <c r="Q118" s="196">
        <f>SUM(C118,J118)</f>
        <v>140</v>
      </c>
      <c r="R118" s="197"/>
      <c r="S118" s="197"/>
      <c r="T118" s="197"/>
      <c r="U118" s="198"/>
      <c r="V118" s="12"/>
      <c r="W118" s="12"/>
      <c r="X118" s="12"/>
      <c r="Y118" s="12"/>
      <c r="Z118" s="56"/>
      <c r="AA118" s="16"/>
      <c r="AB118" s="56"/>
      <c r="AC118" s="16"/>
      <c r="AD118" s="12"/>
      <c r="AE118" s="12"/>
      <c r="AF118" s="18"/>
      <c r="AG118" s="12"/>
      <c r="AH118" s="72"/>
      <c r="AI118" s="72"/>
      <c r="AJ118" s="12"/>
      <c r="AK118" s="12"/>
      <c r="AL118" s="12"/>
      <c r="AM118" s="12"/>
      <c r="AN118" s="12"/>
      <c r="AO118" s="12"/>
      <c r="AP118" s="12"/>
      <c r="AQ118" s="34"/>
      <c r="AU118" s="34"/>
      <c r="AV118" s="34"/>
      <c r="AW118" s="34"/>
      <c r="AX118" s="34"/>
      <c r="AY118" s="34"/>
      <c r="AZ118" s="34"/>
      <c r="BA118" s="34"/>
      <c r="BB118" s="34"/>
      <c r="BC118" s="34"/>
    </row>
    <row r="119" spans="1:61" s="6" customFormat="1" ht="7.8" customHeight="1" x14ac:dyDescent="0.25">
      <c r="C119" s="138"/>
      <c r="D119" s="4"/>
      <c r="E119" s="5"/>
      <c r="F119" s="5"/>
      <c r="G119" s="5"/>
      <c r="H119" s="5"/>
      <c r="I119" s="5"/>
      <c r="K119" s="37"/>
      <c r="L119" s="37"/>
      <c r="M119" s="37"/>
      <c r="N119" s="37"/>
      <c r="O119" s="37"/>
      <c r="P119" s="37"/>
      <c r="Q119" s="37"/>
      <c r="R119" s="37"/>
      <c r="S119" s="37"/>
      <c r="T119" s="37"/>
      <c r="U119" s="37"/>
      <c r="V119" s="37"/>
      <c r="W119" s="37"/>
      <c r="X119" s="37"/>
      <c r="Y119" s="37"/>
      <c r="Z119" s="140"/>
      <c r="AA119" s="140"/>
      <c r="AB119" s="140"/>
      <c r="AC119" s="140"/>
      <c r="AD119" s="140"/>
      <c r="AE119" s="140"/>
      <c r="AF119" s="140"/>
      <c r="AM119" s="5"/>
      <c r="AN119" s="5"/>
      <c r="AV119" s="5"/>
      <c r="AW119" s="34"/>
      <c r="BA119" s="34"/>
      <c r="BB119" s="34"/>
      <c r="BC119" s="34"/>
      <c r="BD119" s="34"/>
      <c r="BE119" s="34"/>
      <c r="BF119" s="34"/>
      <c r="BG119" s="34"/>
      <c r="BH119" s="34"/>
      <c r="BI119" s="34"/>
    </row>
    <row r="120" spans="1:61" s="6" customFormat="1" ht="15.6" customHeight="1" x14ac:dyDescent="0.25">
      <c r="C120" s="190" t="s">
        <v>159</v>
      </c>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34"/>
      <c r="BA120" s="34"/>
      <c r="BB120" s="34"/>
      <c r="BC120" s="34"/>
      <c r="BD120" s="34"/>
      <c r="BE120" s="34"/>
      <c r="BF120" s="34"/>
      <c r="BG120" s="34"/>
      <c r="BH120" s="34"/>
      <c r="BI120" s="34"/>
    </row>
    <row r="121" spans="1:61" s="95" customFormat="1" ht="3" customHeight="1" x14ac:dyDescent="0.3">
      <c r="A121" s="19"/>
      <c r="B121" s="19"/>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20"/>
      <c r="AX121" s="21"/>
      <c r="AY121" s="6"/>
      <c r="AZ121" s="6"/>
    </row>
    <row r="122" spans="1:61" s="95" customFormat="1" x14ac:dyDescent="0.3">
      <c r="A122" s="209">
        <v>6</v>
      </c>
      <c r="B122" s="209"/>
      <c r="C122" s="210" t="s">
        <v>160</v>
      </c>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0"/>
      <c r="AX122" s="21"/>
      <c r="AY122" s="6"/>
      <c r="AZ122" s="6"/>
    </row>
    <row r="123" spans="1:61" x14ac:dyDescent="0.3">
      <c r="A123" s="193"/>
      <c r="B123" s="193"/>
      <c r="C123" s="146" t="s">
        <v>161</v>
      </c>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3"/>
      <c r="AS123" s="23"/>
      <c r="AT123" s="23"/>
      <c r="AU123" s="23"/>
      <c r="AV123" s="23"/>
      <c r="AW123" s="23"/>
      <c r="AX123" s="96"/>
      <c r="AY123" s="33"/>
      <c r="AZ123" s="33"/>
    </row>
    <row r="124" spans="1:61" ht="6.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97"/>
      <c r="AS124" s="97"/>
      <c r="AT124" s="97"/>
      <c r="AU124" s="97"/>
      <c r="AV124" s="97"/>
      <c r="AW124" s="97"/>
      <c r="AX124" s="96"/>
      <c r="AY124" s="33"/>
      <c r="AZ124" s="33"/>
    </row>
    <row r="125" spans="1:61" ht="15" customHeight="1" x14ac:dyDescent="0.3">
      <c r="A125" s="101"/>
      <c r="B125" s="3"/>
      <c r="C125" s="252" t="str">
        <f>IF(AND(Z24="",H35="",AP44=""),"","U hebt nog niet alle gegevens (correct) ingevuld!")</f>
        <v/>
      </c>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4"/>
      <c r="AW125" s="98"/>
      <c r="AX125" s="99"/>
      <c r="AY125" s="33"/>
      <c r="AZ125" s="33"/>
    </row>
    <row r="126" spans="1:61" ht="15" customHeight="1" x14ac:dyDescent="0.3">
      <c r="A126" s="101"/>
      <c r="B126" s="3"/>
      <c r="C126" s="255" t="str">
        <f ca="1">IF(AF6="","","U gebruikt een oude versie van het formulier!")</f>
        <v/>
      </c>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7"/>
      <c r="AW126" s="98"/>
      <c r="AX126" s="99"/>
      <c r="AY126" s="33"/>
      <c r="AZ126" s="33"/>
    </row>
    <row r="127" spans="1:61" ht="7.8" customHeight="1" x14ac:dyDescent="0.3">
      <c r="A127" s="98"/>
      <c r="B127" s="3"/>
      <c r="AW127" s="98"/>
      <c r="AX127" s="99"/>
    </row>
    <row r="128" spans="1:61" ht="15" customHeight="1" x14ac:dyDescent="0.3">
      <c r="A128" s="98"/>
      <c r="B128" s="3"/>
      <c r="C128" s="190" t="s">
        <v>133</v>
      </c>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98"/>
      <c r="AX128" s="99"/>
    </row>
    <row r="129" spans="1:50" s="95" customFormat="1" ht="3.75" customHeight="1" x14ac:dyDescent="0.3">
      <c r="A129" s="102"/>
      <c r="B129" s="19"/>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102"/>
      <c r="AX129" s="103"/>
    </row>
    <row r="130" spans="1:50" ht="45" customHeight="1" x14ac:dyDescent="0.3">
      <c r="A130" s="192">
        <v>7</v>
      </c>
      <c r="B130" s="192"/>
      <c r="C130" s="211" t="s">
        <v>163</v>
      </c>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98"/>
      <c r="AX130" s="99"/>
    </row>
    <row r="131" spans="1:50" s="145" customFormat="1" ht="12.9" customHeight="1" x14ac:dyDescent="0.3">
      <c r="A131" s="141"/>
      <c r="B131" s="143"/>
      <c r="C131" s="129" t="s">
        <v>146</v>
      </c>
      <c r="D131" s="130"/>
      <c r="E131" s="130"/>
      <c r="F131" s="130"/>
      <c r="G131" s="1"/>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row>
    <row r="132" spans="1:50" s="145" customFormat="1" ht="12.9" customHeight="1" x14ac:dyDescent="0.3">
      <c r="A132" s="141"/>
      <c r="B132" s="143"/>
      <c r="C132" s="131" t="s">
        <v>147</v>
      </c>
      <c r="D132" s="132" t="s">
        <v>150</v>
      </c>
      <c r="E132" s="133"/>
      <c r="F132" s="133"/>
      <c r="G132" s="1"/>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row>
    <row r="133" spans="1:50" s="145" customFormat="1" ht="12.9" customHeight="1" x14ac:dyDescent="0.3">
      <c r="A133" s="141"/>
      <c r="B133" s="143"/>
      <c r="C133" s="134" t="s">
        <v>147</v>
      </c>
      <c r="D133" s="26" t="s">
        <v>148</v>
      </c>
      <c r="E133" s="26"/>
      <c r="F133" s="26"/>
      <c r="G133" s="1"/>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row>
    <row r="134" spans="1:50" s="145" customFormat="1" ht="12.9" customHeight="1" x14ac:dyDescent="0.3">
      <c r="A134" s="141"/>
      <c r="B134" s="143"/>
      <c r="C134" s="135"/>
      <c r="D134" s="1"/>
      <c r="E134" s="136" t="s">
        <v>147</v>
      </c>
      <c r="F134" s="129" t="s">
        <v>151</v>
      </c>
      <c r="G134" s="1"/>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row>
    <row r="135" spans="1:50" s="145" customFormat="1" ht="29.4" customHeight="1" x14ac:dyDescent="0.3">
      <c r="A135" s="141"/>
      <c r="B135" s="143"/>
      <c r="C135" s="135"/>
      <c r="D135" s="1"/>
      <c r="E135" s="134" t="s">
        <v>147</v>
      </c>
      <c r="F135" s="170" t="s">
        <v>158</v>
      </c>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9"/>
      <c r="AS135" s="259"/>
      <c r="AT135" s="259"/>
      <c r="AU135" s="259"/>
      <c r="AV135" s="259"/>
    </row>
    <row r="136" spans="1:50" s="145" customFormat="1" ht="28.2" customHeight="1" x14ac:dyDescent="0.3">
      <c r="A136" s="141"/>
      <c r="B136" s="143"/>
      <c r="C136" s="135"/>
      <c r="D136" s="1"/>
      <c r="E136" s="134" t="s">
        <v>147</v>
      </c>
      <c r="F136" s="170" t="s">
        <v>152</v>
      </c>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9"/>
      <c r="AS136" s="259"/>
      <c r="AT136" s="259"/>
      <c r="AU136" s="259"/>
      <c r="AV136" s="259"/>
    </row>
    <row r="137" spans="1:50" s="145" customFormat="1" ht="29.4" customHeight="1" x14ac:dyDescent="0.3">
      <c r="A137" s="141"/>
      <c r="B137" s="143"/>
      <c r="C137" s="134" t="s">
        <v>147</v>
      </c>
      <c r="D137" s="170" t="s">
        <v>153</v>
      </c>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259"/>
      <c r="AS137" s="259"/>
      <c r="AT137" s="259"/>
      <c r="AU137" s="259"/>
      <c r="AV137" s="259"/>
    </row>
    <row r="138" spans="1:50" s="145" customFormat="1" ht="29.4" customHeight="1" x14ac:dyDescent="0.3">
      <c r="A138" s="141"/>
      <c r="B138" s="143"/>
      <c r="C138" s="134" t="s">
        <v>147</v>
      </c>
      <c r="D138" s="170" t="s">
        <v>154</v>
      </c>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259"/>
      <c r="AS138" s="259"/>
      <c r="AT138" s="259"/>
      <c r="AU138" s="259"/>
      <c r="AV138" s="259"/>
    </row>
    <row r="139" spans="1:50" s="145" customFormat="1" ht="12.9" customHeight="1" x14ac:dyDescent="0.3">
      <c r="A139" s="141"/>
      <c r="B139" s="143"/>
      <c r="C139" s="26" t="s">
        <v>155</v>
      </c>
      <c r="D139" s="137"/>
      <c r="E139" s="1"/>
      <c r="F139" s="135"/>
      <c r="G139" s="1"/>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row>
    <row r="140" spans="1:50" s="145" customFormat="1" ht="30" customHeight="1" x14ac:dyDescent="0.3">
      <c r="A140" s="141"/>
      <c r="B140" s="143"/>
      <c r="C140" s="260" t="s">
        <v>157</v>
      </c>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259"/>
      <c r="AS140" s="259"/>
      <c r="AT140" s="259"/>
      <c r="AU140" s="259"/>
      <c r="AV140" s="259"/>
    </row>
    <row r="141" spans="1:50" s="145" customFormat="1" ht="29.4" customHeight="1" x14ac:dyDescent="0.3">
      <c r="A141" s="141"/>
      <c r="B141" s="143"/>
      <c r="C141" s="261" t="s">
        <v>156</v>
      </c>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259"/>
      <c r="AS141" s="259"/>
      <c r="AT141" s="259"/>
      <c r="AU141" s="259"/>
      <c r="AV141" s="259"/>
    </row>
    <row r="142" spans="1:50" ht="13.8" customHeight="1" x14ac:dyDescent="0.3">
      <c r="A142" s="141"/>
      <c r="B142" s="141"/>
      <c r="C142" s="245" t="s">
        <v>162</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47"/>
      <c r="AM142" s="147"/>
      <c r="AN142" s="147"/>
      <c r="AO142" s="147"/>
      <c r="AP142" s="147"/>
      <c r="AQ142" s="147"/>
      <c r="AR142" s="147"/>
      <c r="AS142" s="147"/>
      <c r="AT142" s="147"/>
      <c r="AU142" s="147"/>
      <c r="AV142" s="147"/>
      <c r="AW142" s="98"/>
      <c r="AX142" s="99"/>
    </row>
    <row r="143" spans="1:50" ht="7.8" hidden="1" customHeight="1" x14ac:dyDescent="0.3">
      <c r="A143" s="141"/>
      <c r="B143" s="141"/>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98"/>
      <c r="AX143" s="99"/>
    </row>
    <row r="144" spans="1:50" ht="13.8" hidden="1" customHeight="1" x14ac:dyDescent="0.3">
      <c r="A144" s="141"/>
      <c r="B144" s="141"/>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98"/>
      <c r="AX144" s="99"/>
    </row>
    <row r="145" spans="1:71" ht="7.8" customHeight="1" x14ac:dyDescent="0.3">
      <c r="A145" s="141"/>
      <c r="B145" s="141"/>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98"/>
      <c r="AX145" s="99"/>
    </row>
    <row r="146" spans="1:71" s="95" customFormat="1" ht="16.5" customHeight="1" x14ac:dyDescent="0.3">
      <c r="A146" s="104"/>
      <c r="C146" s="242" t="s">
        <v>45</v>
      </c>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4"/>
    </row>
    <row r="147" spans="1:71" ht="15" customHeight="1" x14ac:dyDescent="0.3">
      <c r="A147" s="29"/>
      <c r="B147" s="29"/>
      <c r="C147" s="29" t="s">
        <v>58</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71" x14ac:dyDescent="0.3">
      <c r="A148" s="29"/>
      <c r="B148" s="1"/>
      <c r="C148" s="1"/>
      <c r="D148" s="1"/>
      <c r="E148" s="1"/>
      <c r="F148" s="1"/>
      <c r="G148" s="1"/>
      <c r="H148" s="1"/>
      <c r="I148" s="1"/>
      <c r="J148" s="1"/>
      <c r="K148" s="1"/>
      <c r="L148" s="1"/>
      <c r="M148" s="1"/>
      <c r="N148" s="2" t="s">
        <v>7</v>
      </c>
      <c r="O148" s="1"/>
      <c r="P148" s="1"/>
      <c r="Q148" s="1"/>
      <c r="R148" s="238"/>
      <c r="S148" s="239"/>
      <c r="T148" s="240"/>
      <c r="U148" s="240"/>
      <c r="V148" s="240"/>
      <c r="W148" s="241"/>
      <c r="X148" s="19"/>
      <c r="Y148" s="19"/>
      <c r="Z148" s="20"/>
      <c r="AA148" s="19"/>
      <c r="AB148" s="237"/>
      <c r="AC148" s="237"/>
      <c r="AD148" s="19"/>
      <c r="AE148" s="19"/>
      <c r="AF148" s="20"/>
      <c r="AG148" s="19"/>
      <c r="AH148" s="237"/>
      <c r="AI148" s="237"/>
      <c r="AJ148" s="237"/>
      <c r="AK148" s="237"/>
      <c r="AL148" s="19"/>
      <c r="AM148" s="19"/>
      <c r="AN148" s="19"/>
      <c r="AO148" s="19"/>
      <c r="AP148" s="19"/>
      <c r="AQ148" s="19"/>
      <c r="AR148" s="1"/>
      <c r="AZ148" s="19"/>
      <c r="BA148" s="19"/>
      <c r="BB148" s="20"/>
      <c r="BC148" s="19"/>
      <c r="BD148" s="237"/>
      <c r="BE148" s="237"/>
      <c r="BF148" s="19"/>
      <c r="BG148" s="19"/>
      <c r="BH148" s="20"/>
      <c r="BI148" s="19"/>
      <c r="BJ148" s="237"/>
      <c r="BK148" s="237"/>
      <c r="BL148" s="237"/>
      <c r="BM148" s="237"/>
      <c r="BN148" s="19"/>
      <c r="BO148" s="19"/>
      <c r="BP148" s="19"/>
      <c r="BQ148" s="19"/>
      <c r="BR148" s="19"/>
      <c r="BS148" s="19"/>
    </row>
    <row r="149" spans="1:71" ht="5.25" customHeight="1" x14ac:dyDescent="0.3">
      <c r="A149" s="29"/>
      <c r="B149" s="1"/>
      <c r="C149" s="1"/>
      <c r="D149" s="1"/>
      <c r="E149" s="1"/>
      <c r="F149" s="1"/>
      <c r="G149" s="1"/>
      <c r="H149" s="1"/>
      <c r="I149" s="1"/>
      <c r="J149" s="1"/>
      <c r="K149" s="1"/>
      <c r="L149" s="1"/>
      <c r="M149" s="1"/>
      <c r="N149" s="2"/>
      <c r="O149" s="1"/>
      <c r="P149" s="1"/>
      <c r="Q149" s="1"/>
      <c r="R149" s="1"/>
      <c r="S149" s="2"/>
      <c r="T149" s="1"/>
      <c r="U149" s="100"/>
      <c r="V149" s="100"/>
      <c r="W149" s="1"/>
      <c r="X149" s="1"/>
      <c r="Y149" s="1"/>
      <c r="Z149" s="2"/>
      <c r="AA149" s="1"/>
      <c r="AB149" s="100"/>
      <c r="AC149" s="100"/>
      <c r="AD149" s="1"/>
      <c r="AE149" s="1"/>
      <c r="AF149" s="2"/>
      <c r="AG149" s="1"/>
      <c r="AH149" s="100"/>
      <c r="AI149" s="100"/>
      <c r="AJ149" s="100"/>
      <c r="AK149" s="100"/>
      <c r="AL149" s="1"/>
      <c r="AM149" s="1"/>
      <c r="AN149" s="1"/>
      <c r="AO149" s="1"/>
      <c r="AP149" s="1"/>
      <c r="AQ149" s="1"/>
      <c r="AR149" s="1"/>
    </row>
    <row r="150" spans="1:71" ht="20.25" customHeight="1" x14ac:dyDescent="0.3">
      <c r="A150" s="29"/>
      <c r="B150" s="1"/>
      <c r="C150" s="1"/>
      <c r="D150" s="1"/>
      <c r="E150" s="1"/>
      <c r="F150" s="1"/>
      <c r="G150" s="1"/>
      <c r="H150" s="1"/>
      <c r="I150" s="1"/>
      <c r="J150" s="1"/>
      <c r="K150" s="1"/>
      <c r="L150" s="1"/>
      <c r="M150" s="1"/>
      <c r="N150" s="2" t="s">
        <v>8</v>
      </c>
      <c r="O150" s="1"/>
      <c r="P150" s="1"/>
      <c r="Q150" s="1"/>
      <c r="R150" s="234"/>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6"/>
      <c r="AR150" s="1"/>
    </row>
    <row r="151" spans="1:71" ht="5.25" customHeight="1" x14ac:dyDescent="0.3">
      <c r="A151" s="29"/>
      <c r="B151" s="1"/>
      <c r="C151" s="1"/>
      <c r="D151" s="1"/>
      <c r="E151" s="1"/>
      <c r="F151" s="1"/>
      <c r="G151" s="1"/>
      <c r="H151" s="1"/>
      <c r="I151" s="1"/>
      <c r="J151" s="1"/>
      <c r="K151" s="1"/>
      <c r="L151" s="1"/>
      <c r="M151" s="1"/>
      <c r="N151" s="2"/>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71" x14ac:dyDescent="0.3">
      <c r="A152" s="29"/>
      <c r="B152" s="1"/>
      <c r="C152" s="1"/>
      <c r="D152" s="1"/>
      <c r="E152" s="1"/>
      <c r="F152" s="1"/>
      <c r="G152" s="1"/>
      <c r="H152" s="1"/>
      <c r="I152" s="1"/>
      <c r="J152" s="1"/>
      <c r="K152" s="1"/>
      <c r="L152" s="1"/>
      <c r="M152" s="1"/>
      <c r="N152" s="2" t="s">
        <v>9</v>
      </c>
      <c r="O152" s="1"/>
      <c r="P152" s="1"/>
      <c r="Q152" s="1"/>
      <c r="R152" s="234"/>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6"/>
      <c r="AR152" s="1"/>
    </row>
    <row r="153" spans="1:71" ht="13.8" customHeight="1" x14ac:dyDescent="0.25"/>
    <row r="154" spans="1:71" ht="13.8" customHeight="1" x14ac:dyDescent="0.25"/>
    <row r="155" spans="1:71" ht="13.8" customHeight="1" x14ac:dyDescent="0.25"/>
    <row r="156" spans="1:71" ht="13.8" customHeight="1" x14ac:dyDescent="0.25"/>
    <row r="157" spans="1:71" ht="13.8" customHeight="1" x14ac:dyDescent="0.25"/>
    <row r="158" spans="1:71" ht="13.8" customHeight="1" x14ac:dyDescent="0.25"/>
    <row r="159" spans="1:71" ht="13.8" customHeight="1" x14ac:dyDescent="0.25"/>
    <row r="160" spans="1:71" ht="13.8" customHeight="1" x14ac:dyDescent="0.25"/>
    <row r="161" ht="13.8" customHeight="1" x14ac:dyDescent="0.25"/>
    <row r="162" ht="13.8" customHeight="1" x14ac:dyDescent="0.25"/>
    <row r="163" ht="13.8" customHeight="1" x14ac:dyDescent="0.25"/>
    <row r="164" ht="13.8" customHeight="1" x14ac:dyDescent="0.25"/>
    <row r="165" ht="13.8" customHeight="1" x14ac:dyDescent="0.25"/>
    <row r="166" ht="13.8" customHeight="1" x14ac:dyDescent="0.25"/>
    <row r="167" ht="13.8" customHeight="1" x14ac:dyDescent="0.25"/>
    <row r="168" ht="13.8" customHeight="1" x14ac:dyDescent="0.25"/>
    <row r="169" ht="13.8" customHeight="1" x14ac:dyDescent="0.25"/>
    <row r="170" ht="13.8" customHeight="1" x14ac:dyDescent="0.25"/>
    <row r="171" ht="13.8" customHeight="1" x14ac:dyDescent="0.25"/>
    <row r="172" ht="13.8" customHeight="1" x14ac:dyDescent="0.25"/>
    <row r="173" ht="13.8" customHeight="1" x14ac:dyDescent="0.25"/>
    <row r="174" ht="13.8" customHeight="1" x14ac:dyDescent="0.25"/>
    <row r="175" ht="13.8" customHeight="1" x14ac:dyDescent="0.25"/>
    <row r="176" ht="13.8" customHeight="1" x14ac:dyDescent="0.25"/>
    <row r="177" ht="13.8" customHeight="1" x14ac:dyDescent="0.25"/>
    <row r="178" ht="13.8" customHeight="1" x14ac:dyDescent="0.25"/>
    <row r="179" ht="13.8" customHeight="1" x14ac:dyDescent="0.25"/>
    <row r="180" ht="13.8" customHeight="1" x14ac:dyDescent="0.25"/>
    <row r="181" ht="13.8" customHeight="1" x14ac:dyDescent="0.25"/>
    <row r="182" ht="13.8" customHeight="1" x14ac:dyDescent="0.25"/>
    <row r="183" ht="13.8" customHeight="1" x14ac:dyDescent="0.25"/>
    <row r="184" ht="13.8" customHeight="1" x14ac:dyDescent="0.25"/>
    <row r="185" ht="13.8" customHeight="1" x14ac:dyDescent="0.25"/>
    <row r="186" ht="13.8" customHeight="1" x14ac:dyDescent="0.25"/>
    <row r="187" ht="13.8" customHeight="1" x14ac:dyDescent="0.25"/>
    <row r="188" ht="13.8" customHeight="1" x14ac:dyDescent="0.25"/>
    <row r="189" ht="13.8" customHeight="1" x14ac:dyDescent="0.25"/>
    <row r="190" ht="13.8" customHeight="1" x14ac:dyDescent="0.25"/>
    <row r="191" ht="13.8" customHeight="1" x14ac:dyDescent="0.25"/>
    <row r="192" ht="13.8" customHeight="1" x14ac:dyDescent="0.25"/>
    <row r="193" ht="13.8" customHeight="1" x14ac:dyDescent="0.25"/>
    <row r="194" ht="13.8" customHeight="1" x14ac:dyDescent="0.25"/>
    <row r="195" ht="13.8" customHeight="1" x14ac:dyDescent="0.25"/>
    <row r="196" ht="13.8" customHeight="1" x14ac:dyDescent="0.25"/>
    <row r="197" ht="13.8" customHeight="1" x14ac:dyDescent="0.25"/>
    <row r="198" ht="13.8" customHeight="1" x14ac:dyDescent="0.25"/>
    <row r="199" ht="13.8" customHeight="1" x14ac:dyDescent="0.25"/>
    <row r="200" ht="13.8" customHeight="1" x14ac:dyDescent="0.25"/>
    <row r="201" ht="13.8" customHeight="1" x14ac:dyDescent="0.25"/>
    <row r="202" ht="13.8" customHeight="1" x14ac:dyDescent="0.25"/>
    <row r="203" ht="13.8" customHeight="1" x14ac:dyDescent="0.25"/>
    <row r="204" ht="13.8" customHeight="1" x14ac:dyDescent="0.25"/>
    <row r="205" ht="13.8" customHeight="1" x14ac:dyDescent="0.25"/>
    <row r="206" ht="13.8" customHeight="1" x14ac:dyDescent="0.25"/>
    <row r="207" ht="13.8" customHeight="1" x14ac:dyDescent="0.25"/>
    <row r="208" ht="13.8" customHeight="1" x14ac:dyDescent="0.25"/>
    <row r="209" ht="13.8" customHeight="1" x14ac:dyDescent="0.25"/>
    <row r="210" ht="13.8" customHeight="1" x14ac:dyDescent="0.25"/>
    <row r="211" ht="13.8" customHeight="1" x14ac:dyDescent="0.25"/>
  </sheetData>
  <sheetProtection algorithmName="SHA-512" hashValue="hBJgM7e5GN996c98J3B5fc1HWg5keyjZtGTYWGseLtCUqkXZbbFtkyu8+KKT3Zvc66bBJBxbToTm+MbvnyAIRg==" saltValue="8hXbu9Y22+feQMvlzbP2/g==" spinCount="100000" sheet="1"/>
  <mergeCells count="297">
    <mergeCell ref="C125:AV125"/>
    <mergeCell ref="C126:AV126"/>
    <mergeCell ref="F135:AV135"/>
    <mergeCell ref="F136:AV136"/>
    <mergeCell ref="D137:AV137"/>
    <mergeCell ref="D138:AV138"/>
    <mergeCell ref="C140:AV140"/>
    <mergeCell ref="C141:AV141"/>
    <mergeCell ref="I58:P58"/>
    <mergeCell ref="Q58:U58"/>
    <mergeCell ref="AC58:AG58"/>
    <mergeCell ref="AL80:AN80"/>
    <mergeCell ref="AH84:AJ84"/>
    <mergeCell ref="AH78:AJ78"/>
    <mergeCell ref="AR86:AU86"/>
    <mergeCell ref="AR100:AU100"/>
    <mergeCell ref="AH106:AJ106"/>
    <mergeCell ref="AH104:AJ104"/>
    <mergeCell ref="AR88:AU88"/>
    <mergeCell ref="AR90:AU90"/>
    <mergeCell ref="AR92:AU92"/>
    <mergeCell ref="AL84:AN84"/>
    <mergeCell ref="AH86:AJ86"/>
    <mergeCell ref="AR84:AU84"/>
    <mergeCell ref="H35:AV35"/>
    <mergeCell ref="N69:P69"/>
    <mergeCell ref="R69:T69"/>
    <mergeCell ref="X72:Z72"/>
    <mergeCell ref="N72:P72"/>
    <mergeCell ref="C69:K69"/>
    <mergeCell ref="AL69:AN69"/>
    <mergeCell ref="AH69:AJ69"/>
    <mergeCell ref="N68:T68"/>
    <mergeCell ref="C72:E74"/>
    <mergeCell ref="F72:K72"/>
    <mergeCell ref="I42:P42"/>
    <mergeCell ref="I46:P46"/>
    <mergeCell ref="I50:P50"/>
    <mergeCell ref="I52:P52"/>
    <mergeCell ref="AC44:AG44"/>
    <mergeCell ref="V44:AB44"/>
    <mergeCell ref="Q44:U44"/>
    <mergeCell ref="V58:AB58"/>
    <mergeCell ref="AH58:AO58"/>
    <mergeCell ref="AH60:AO60"/>
    <mergeCell ref="AR74:AU74"/>
    <mergeCell ref="F74:K74"/>
    <mergeCell ref="C44:H44"/>
    <mergeCell ref="AH64:AO64"/>
    <mergeCell ref="W68:AE68"/>
    <mergeCell ref="AB69:AD69"/>
    <mergeCell ref="AR72:AU72"/>
    <mergeCell ref="AH100:AJ100"/>
    <mergeCell ref="X74:Z74"/>
    <mergeCell ref="AL78:AN78"/>
    <mergeCell ref="AH76:AJ76"/>
    <mergeCell ref="AL76:AN76"/>
    <mergeCell ref="AH80:AJ80"/>
    <mergeCell ref="AH82:AJ82"/>
    <mergeCell ref="AL82:AN82"/>
    <mergeCell ref="AB72:AD72"/>
    <mergeCell ref="AB74:AD74"/>
    <mergeCell ref="AB98:AD98"/>
    <mergeCell ref="X96:Z96"/>
    <mergeCell ref="AB96:AD96"/>
    <mergeCell ref="AB100:AD100"/>
    <mergeCell ref="AH98:AJ98"/>
    <mergeCell ref="X94:Z94"/>
    <mergeCell ref="AG68:AO68"/>
    <mergeCell ref="AH94:AJ94"/>
    <mergeCell ref="AH90:AJ90"/>
    <mergeCell ref="AB86:AD86"/>
    <mergeCell ref="Q118:U118"/>
    <mergeCell ref="C116:AV116"/>
    <mergeCell ref="AL88:AN88"/>
    <mergeCell ref="AL90:AN90"/>
    <mergeCell ref="AL94:AN94"/>
    <mergeCell ref="AL92:AN92"/>
    <mergeCell ref="BJ148:BM148"/>
    <mergeCell ref="AR113:AU113"/>
    <mergeCell ref="X113:AP113"/>
    <mergeCell ref="AQ114:AV114"/>
    <mergeCell ref="AR106:AU106"/>
    <mergeCell ref="AL110:AN110"/>
    <mergeCell ref="AR94:AU94"/>
    <mergeCell ref="AR96:AU96"/>
    <mergeCell ref="AR98:AU98"/>
    <mergeCell ref="AL98:AN98"/>
    <mergeCell ref="AR110:AU110"/>
    <mergeCell ref="AL100:AN100"/>
    <mergeCell ref="AL104:AN104"/>
    <mergeCell ref="AL96:AN96"/>
    <mergeCell ref="AL106:AN106"/>
    <mergeCell ref="BD148:BE148"/>
    <mergeCell ref="AR104:AU104"/>
    <mergeCell ref="F92:K92"/>
    <mergeCell ref="V50:AB50"/>
    <mergeCell ref="Q50:U50"/>
    <mergeCell ref="Q52:U52"/>
    <mergeCell ref="N76:P76"/>
    <mergeCell ref="R76:T76"/>
    <mergeCell ref="AB80:AD80"/>
    <mergeCell ref="N80:P80"/>
    <mergeCell ref="C76:E80"/>
    <mergeCell ref="C82:E84"/>
    <mergeCell ref="F78:K78"/>
    <mergeCell ref="F76:K76"/>
    <mergeCell ref="F84:K84"/>
    <mergeCell ref="F80:K80"/>
    <mergeCell ref="F82:K82"/>
    <mergeCell ref="N84:P84"/>
    <mergeCell ref="N82:P82"/>
    <mergeCell ref="X82:Z82"/>
    <mergeCell ref="R82:T82"/>
    <mergeCell ref="X78:Z78"/>
    <mergeCell ref="AB82:AD82"/>
    <mergeCell ref="AB78:AD78"/>
    <mergeCell ref="R80:T80"/>
    <mergeCell ref="R84:T84"/>
    <mergeCell ref="X84:Z84"/>
    <mergeCell ref="R72:T72"/>
    <mergeCell ref="N74:P74"/>
    <mergeCell ref="AH54:AO54"/>
    <mergeCell ref="C67:AV67"/>
    <mergeCell ref="C48:H48"/>
    <mergeCell ref="C52:H52"/>
    <mergeCell ref="C54:H54"/>
    <mergeCell ref="C56:H56"/>
    <mergeCell ref="V52:AB52"/>
    <mergeCell ref="V54:AB54"/>
    <mergeCell ref="AP44:AV60"/>
    <mergeCell ref="AH44:AO44"/>
    <mergeCell ref="AC52:AG52"/>
    <mergeCell ref="I56:P56"/>
    <mergeCell ref="AC54:AG54"/>
    <mergeCell ref="AH50:AO50"/>
    <mergeCell ref="AC50:AG50"/>
    <mergeCell ref="Q54:U54"/>
    <mergeCell ref="Q56:U56"/>
    <mergeCell ref="V56:AB56"/>
    <mergeCell ref="AH56:AO56"/>
    <mergeCell ref="AC56:AG56"/>
    <mergeCell ref="AH52:AO52"/>
    <mergeCell ref="R74:T74"/>
    <mergeCell ref="AR69:AU69"/>
    <mergeCell ref="AH72:AJ72"/>
    <mergeCell ref="AL72:AN72"/>
    <mergeCell ref="AH74:AJ74"/>
    <mergeCell ref="AL74:AN74"/>
    <mergeCell ref="AR76:AU76"/>
    <mergeCell ref="AR78:AU78"/>
    <mergeCell ref="AR80:AU80"/>
    <mergeCell ref="AR82:AU82"/>
    <mergeCell ref="R88:T88"/>
    <mergeCell ref="C86:E88"/>
    <mergeCell ref="F88:K88"/>
    <mergeCell ref="AB94:AD94"/>
    <mergeCell ref="R92:T92"/>
    <mergeCell ref="N88:P88"/>
    <mergeCell ref="F86:K86"/>
    <mergeCell ref="N94:P94"/>
    <mergeCell ref="X88:Z88"/>
    <mergeCell ref="AB88:AD88"/>
    <mergeCell ref="X92:Z92"/>
    <mergeCell ref="C94:E96"/>
    <mergeCell ref="C90:E92"/>
    <mergeCell ref="F94:K94"/>
    <mergeCell ref="R94:T94"/>
    <mergeCell ref="R152:AQ152"/>
    <mergeCell ref="R150:AQ150"/>
    <mergeCell ref="C130:AV130"/>
    <mergeCell ref="AB148:AC148"/>
    <mergeCell ref="C128:AV128"/>
    <mergeCell ref="R148:W148"/>
    <mergeCell ref="AH148:AK148"/>
    <mergeCell ref="C146:AV146"/>
    <mergeCell ref="C142:AK142"/>
    <mergeCell ref="AH48:AO48"/>
    <mergeCell ref="AH42:AO42"/>
    <mergeCell ref="A116:B116"/>
    <mergeCell ref="N96:P96"/>
    <mergeCell ref="F90:K90"/>
    <mergeCell ref="F96:K96"/>
    <mergeCell ref="N92:P92"/>
    <mergeCell ref="N90:P90"/>
    <mergeCell ref="AH110:AJ110"/>
    <mergeCell ref="AH102:AJ102"/>
    <mergeCell ref="M110:AF110"/>
    <mergeCell ref="C106:G106"/>
    <mergeCell ref="AB92:AD92"/>
    <mergeCell ref="AH96:AJ96"/>
    <mergeCell ref="F102:K102"/>
    <mergeCell ref="N102:P102"/>
    <mergeCell ref="R102:T102"/>
    <mergeCell ref="X102:Z102"/>
    <mergeCell ref="AB102:AD102"/>
    <mergeCell ref="F100:K100"/>
    <mergeCell ref="N100:P100"/>
    <mergeCell ref="R100:T100"/>
    <mergeCell ref="I54:P54"/>
    <mergeCell ref="R98:T98"/>
    <mergeCell ref="A20:B20"/>
    <mergeCell ref="U26:AV27"/>
    <mergeCell ref="U29:AV29"/>
    <mergeCell ref="I48:P48"/>
    <mergeCell ref="AC46:AG46"/>
    <mergeCell ref="C35:G35"/>
    <mergeCell ref="C37:AV37"/>
    <mergeCell ref="V46:AB46"/>
    <mergeCell ref="Q42:U42"/>
    <mergeCell ref="A33:B33"/>
    <mergeCell ref="AC48:AG48"/>
    <mergeCell ref="V48:AB48"/>
    <mergeCell ref="C33:AV33"/>
    <mergeCell ref="V42:AB42"/>
    <mergeCell ref="I44:P44"/>
    <mergeCell ref="AC42:AG42"/>
    <mergeCell ref="A39:B39"/>
    <mergeCell ref="C39:AV39"/>
    <mergeCell ref="Z41:AF41"/>
    <mergeCell ref="C46:H46"/>
    <mergeCell ref="AH46:AO46"/>
    <mergeCell ref="Q46:U46"/>
    <mergeCell ref="Q48:U48"/>
    <mergeCell ref="C40:AV40"/>
    <mergeCell ref="A122:B122"/>
    <mergeCell ref="C122:AV122"/>
    <mergeCell ref="C120:AV120"/>
    <mergeCell ref="AH63:AO63"/>
    <mergeCell ref="X80:Z80"/>
    <mergeCell ref="X69:Z69"/>
    <mergeCell ref="X100:Z100"/>
    <mergeCell ref="C104:H104"/>
    <mergeCell ref="I104:K104"/>
    <mergeCell ref="N104:P104"/>
    <mergeCell ref="R104:T104"/>
    <mergeCell ref="X104:Z104"/>
    <mergeCell ref="AB104:AD104"/>
    <mergeCell ref="N98:P98"/>
    <mergeCell ref="F98:K98"/>
    <mergeCell ref="R96:T96"/>
    <mergeCell ref="AB90:AD90"/>
    <mergeCell ref="R90:T90"/>
    <mergeCell ref="X98:Z98"/>
    <mergeCell ref="A67:B67"/>
    <mergeCell ref="R86:T86"/>
    <mergeCell ref="X86:Z86"/>
    <mergeCell ref="AH88:AJ88"/>
    <mergeCell ref="C98:E98"/>
    <mergeCell ref="C18:AV18"/>
    <mergeCell ref="C22:AV22"/>
    <mergeCell ref="A130:B130"/>
    <mergeCell ref="A123:B123"/>
    <mergeCell ref="C50:H50"/>
    <mergeCell ref="AB84:AD84"/>
    <mergeCell ref="X76:Z76"/>
    <mergeCell ref="AB76:AD76"/>
    <mergeCell ref="N78:P78"/>
    <mergeCell ref="X106:Z106"/>
    <mergeCell ref="AB106:AD106"/>
    <mergeCell ref="C117:G117"/>
    <mergeCell ref="I117:O117"/>
    <mergeCell ref="C118:G118"/>
    <mergeCell ref="H118:I118"/>
    <mergeCell ref="O118:P118"/>
    <mergeCell ref="P117:V117"/>
    <mergeCell ref="J118:N118"/>
    <mergeCell ref="C60:H60"/>
    <mergeCell ref="I60:P60"/>
    <mergeCell ref="Q60:U60"/>
    <mergeCell ref="V60:AB60"/>
    <mergeCell ref="AC60:AG60"/>
    <mergeCell ref="C58:H58"/>
    <mergeCell ref="C4:AV4"/>
    <mergeCell ref="C20:AV20"/>
    <mergeCell ref="Z24:AV24"/>
    <mergeCell ref="Y31:AV31"/>
    <mergeCell ref="D9:S9"/>
    <mergeCell ref="C100:E102"/>
    <mergeCell ref="AF1:AV1"/>
    <mergeCell ref="C10:U10"/>
    <mergeCell ref="AF6:AV10"/>
    <mergeCell ref="C3:AV3"/>
    <mergeCell ref="C15:AV15"/>
    <mergeCell ref="C13:AU13"/>
    <mergeCell ref="C16:AV16"/>
    <mergeCell ref="U24:Y24"/>
    <mergeCell ref="U31:X31"/>
    <mergeCell ref="AL102:AN102"/>
    <mergeCell ref="AR102:AU102"/>
    <mergeCell ref="AL86:AN86"/>
    <mergeCell ref="AH92:AJ92"/>
    <mergeCell ref="C61:H61"/>
    <mergeCell ref="N63:AF63"/>
    <mergeCell ref="R78:T78"/>
    <mergeCell ref="N86:P86"/>
    <mergeCell ref="X90:Z90"/>
  </mergeCells>
  <phoneticPr fontId="0" type="noConversion"/>
  <conditionalFormatting sqref="C142">
    <cfRule type="expression" dxfId="0" priority="2">
      <formula>U24&lt;&gt;""</formula>
    </cfRule>
  </conditionalFormatting>
  <dataValidations disablePrompts="1" count="2">
    <dataValidation type="whole" allowBlank="1" showInputMessage="1" showErrorMessage="1" error="U kunt alleen een geheel getal invullen!" prompt="Vul hier het aantal leerlingen in." sqref="I44:P44 I46:P46 I48:P48 I50:P50 I52:P52 I54:P54 I56:P56 I58:P58 I60:P60 N72:P72 N74:P74 N76:P76 N78:P78 N80:P80 N82:P82 N84:P84 N86:P86 N88:P88 N90:P90 N92:P92 N94:P94 N96:P96 N98:P98 N100:P100 N102:P102 N104:P104 X72:Z72 X74:Z74 X76:Z76 X78:Z78 X80:Z80 X82:Z82 X84:Z84 X86:Z86 X88:Z88 X90:Z90 X92:Z92 X94:Z94 X96:Z96 X98:Z98 X100:Z100 X102:Z102 X104:Z104 X106:Z106 AH72:AJ72 AH74:AJ74 AH76:AJ76 AH78:AJ78 AH80:AJ80 AH82:AJ82 AH84:AJ84 AH86:AJ86 AH88:AJ88 AH90:AJ90 AH92:AJ92 AH94:AJ94 AH96:AJ96 AH98:AJ98 AH100:AJ100 AH102:AJ102 AH104:AJ104 AH106:AJ106" xr:uid="{00000000-0002-0000-0000-000000000000}">
      <formula1>1</formula1>
      <formula2>999</formula2>
    </dataValidation>
    <dataValidation type="whole" allowBlank="1" showInputMessage="1" showErrorMessage="1" error="U kunt alleen een geheel getal invullen!" prompt="Vul hier het aantal internen niet-BO-school zonder BO-attest in." sqref="AH110:AJ110" xr:uid="{00000000-0002-0000-0000-000001000000}">
      <formula1>1</formula1>
      <formula2>999</formula2>
    </dataValidation>
  </dataValidations>
  <hyperlinks>
    <hyperlink ref="C10" r:id="rId1" xr:uid="{00000000-0004-0000-0000-000003000000}"/>
    <hyperlink ref="C15:AV15" r:id="rId2" display="Meer informatie en de recentste versie van het formulier vindt u in omzendbriefBAO/2003/05van 6 oktober 2003 over het invullen van BKL-formulieren." xr:uid="{302295BF-9DE5-4B65-A5BA-48DD94788CCD}"/>
    <hyperlink ref="C142:AK142" r:id="rId3" display="Mail het formulier ook naar het mailadres van uw verificateur. U vindt dat mailadreshier." xr:uid="{14C03750-CE60-44DF-AA84-39FB8FAEC867}"/>
  </hyperlinks>
  <printOptions horizontalCentered="1"/>
  <pageMargins left="0.55118110236220474" right="0.55118110236220474" top="0.6692913385826772" bottom="0.59055118110236227" header="0" footer="0.19685039370078741"/>
  <pageSetup paperSize="9" scale="87" fitToHeight="0" orientation="portrait" useFirstPageNumber="1" r:id="rId4"/>
  <headerFooter differentFirst="1" alignWithMargins="0">
    <oddFooter>&amp;L&amp;"Calibri,Standaard"Berekening van het urenpakket voor de internaten van het GO! - pagina &amp;P van &amp;N</oddFooter>
    <firstFooter>&amp;L&amp;G</firstFooter>
  </headerFooter>
  <rowBreaks count="3" manualBreakCount="3">
    <brk id="66" max="51" man="1"/>
    <brk id="138" max="51" man="1"/>
    <brk id="153" max="51"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workbookViewId="0">
      <selection activeCell="B18" sqref="B18"/>
    </sheetView>
  </sheetViews>
  <sheetFormatPr defaultRowHeight="13.2" x14ac:dyDescent="0.25"/>
  <cols>
    <col min="1" max="1" width="8" bestFit="1" customWidth="1"/>
    <col min="2" max="2" width="34.5546875" customWidth="1"/>
    <col min="3" max="3" width="33.6640625" bestFit="1" customWidth="1"/>
    <col min="4" max="4" width="11.21875" bestFit="1" customWidth="1"/>
    <col min="5" max="5" width="28" bestFit="1" customWidth="1"/>
    <col min="6" max="6" width="24.6640625" bestFit="1" customWidth="1"/>
    <col min="7" max="7" width="31.6640625" bestFit="1" customWidth="1"/>
    <col min="8" max="8" width="20.44140625" bestFit="1" customWidth="1"/>
    <col min="9" max="9" width="39.33203125" bestFit="1" customWidth="1"/>
  </cols>
  <sheetData>
    <row r="1" spans="1:9" x14ac:dyDescent="0.25">
      <c r="A1" s="106" t="s">
        <v>166</v>
      </c>
      <c r="B1" s="106" t="s">
        <v>167</v>
      </c>
      <c r="C1" s="106" t="s">
        <v>168</v>
      </c>
      <c r="D1" s="106" t="s">
        <v>55</v>
      </c>
      <c r="E1" s="106" t="s">
        <v>56</v>
      </c>
      <c r="F1" s="106" t="s">
        <v>169</v>
      </c>
      <c r="G1" s="106" t="s">
        <v>170</v>
      </c>
      <c r="H1" s="126" t="s">
        <v>171</v>
      </c>
      <c r="I1" s="106" t="s">
        <v>172</v>
      </c>
    </row>
    <row r="2" spans="1:9" ht="15.6" x14ac:dyDescent="0.3">
      <c r="A2" s="113">
        <v>3301</v>
      </c>
      <c r="B2" s="124" t="s">
        <v>98</v>
      </c>
      <c r="C2" s="114" t="s">
        <v>113</v>
      </c>
      <c r="D2" s="113">
        <v>1120</v>
      </c>
      <c r="E2" s="114" t="s">
        <v>114</v>
      </c>
      <c r="F2" s="116" t="s">
        <v>81</v>
      </c>
      <c r="G2" s="117" t="s">
        <v>82</v>
      </c>
      <c r="H2" s="127" t="s">
        <v>173</v>
      </c>
      <c r="I2" s="128" t="s">
        <v>174</v>
      </c>
    </row>
    <row r="3" spans="1:9" ht="15.6" x14ac:dyDescent="0.3">
      <c r="A3" s="113">
        <v>3343</v>
      </c>
      <c r="B3" s="124" t="s">
        <v>96</v>
      </c>
      <c r="C3" s="114" t="s">
        <v>109</v>
      </c>
      <c r="D3" s="113">
        <v>2970</v>
      </c>
      <c r="E3" s="114" t="s">
        <v>110</v>
      </c>
      <c r="F3" s="116" t="s">
        <v>175</v>
      </c>
      <c r="G3" s="117" t="s">
        <v>176</v>
      </c>
      <c r="H3" s="127" t="s">
        <v>177</v>
      </c>
      <c r="I3" s="128" t="s">
        <v>135</v>
      </c>
    </row>
    <row r="4" spans="1:9" ht="15.6" customHeight="1" x14ac:dyDescent="0.3">
      <c r="A4" s="113">
        <v>3368</v>
      </c>
      <c r="B4" s="125" t="s">
        <v>178</v>
      </c>
      <c r="C4" s="114" t="s">
        <v>64</v>
      </c>
      <c r="D4" s="113">
        <v>2460</v>
      </c>
      <c r="E4" s="114" t="s">
        <v>108</v>
      </c>
      <c r="F4" s="116" t="s">
        <v>175</v>
      </c>
      <c r="G4" s="117" t="s">
        <v>176</v>
      </c>
      <c r="H4" s="127" t="s">
        <v>177</v>
      </c>
      <c r="I4" s="128" t="s">
        <v>134</v>
      </c>
    </row>
    <row r="5" spans="1:9" ht="15.6" x14ac:dyDescent="0.3">
      <c r="A5" s="113">
        <v>3384</v>
      </c>
      <c r="B5" s="124" t="s">
        <v>97</v>
      </c>
      <c r="C5" s="114" t="s">
        <v>111</v>
      </c>
      <c r="D5" s="113">
        <v>2840</v>
      </c>
      <c r="E5" s="114" t="s">
        <v>112</v>
      </c>
      <c r="F5" s="118" t="s">
        <v>175</v>
      </c>
      <c r="G5" s="119" t="s">
        <v>176</v>
      </c>
      <c r="H5" s="127" t="s">
        <v>177</v>
      </c>
      <c r="I5" s="128" t="s">
        <v>134</v>
      </c>
    </row>
    <row r="6" spans="1:9" ht="15.6" x14ac:dyDescent="0.3">
      <c r="A6" s="113">
        <v>3392</v>
      </c>
      <c r="B6" s="125" t="s">
        <v>179</v>
      </c>
      <c r="C6" s="114" t="s">
        <v>73</v>
      </c>
      <c r="D6" s="113">
        <v>9100</v>
      </c>
      <c r="E6" s="114" t="s">
        <v>125</v>
      </c>
      <c r="F6" s="118" t="s">
        <v>81</v>
      </c>
      <c r="G6" s="119" t="s">
        <v>82</v>
      </c>
      <c r="H6" s="127" t="s">
        <v>173</v>
      </c>
      <c r="I6" s="128" t="s">
        <v>180</v>
      </c>
    </row>
    <row r="7" spans="1:9" ht="15.6" x14ac:dyDescent="0.3">
      <c r="A7" s="113">
        <v>3401</v>
      </c>
      <c r="B7" s="124" t="s">
        <v>99</v>
      </c>
      <c r="C7" s="114" t="s">
        <v>65</v>
      </c>
      <c r="D7" s="113">
        <v>3001</v>
      </c>
      <c r="E7" s="114" t="s">
        <v>115</v>
      </c>
      <c r="F7" s="118" t="s">
        <v>81</v>
      </c>
      <c r="G7" s="119" t="s">
        <v>82</v>
      </c>
      <c r="H7" s="127" t="s">
        <v>173</v>
      </c>
      <c r="I7" s="128" t="s">
        <v>137</v>
      </c>
    </row>
    <row r="8" spans="1:9" ht="15.6" x14ac:dyDescent="0.3">
      <c r="A8" s="113">
        <v>3434</v>
      </c>
      <c r="B8" s="124" t="s">
        <v>120</v>
      </c>
      <c r="C8" s="114" t="s">
        <v>69</v>
      </c>
      <c r="D8" s="113">
        <v>3550</v>
      </c>
      <c r="E8" s="114" t="s">
        <v>121</v>
      </c>
      <c r="F8" s="118" t="s">
        <v>81</v>
      </c>
      <c r="G8" s="119" t="s">
        <v>82</v>
      </c>
      <c r="H8" s="127" t="s">
        <v>173</v>
      </c>
      <c r="I8" s="128" t="s">
        <v>139</v>
      </c>
    </row>
    <row r="9" spans="1:9" ht="15.6" x14ac:dyDescent="0.3">
      <c r="A9" s="113">
        <v>3442</v>
      </c>
      <c r="B9" s="124" t="s">
        <v>181</v>
      </c>
      <c r="C9" s="114" t="s">
        <v>66</v>
      </c>
      <c r="D9" s="113">
        <v>3600</v>
      </c>
      <c r="E9" s="114" t="s">
        <v>116</v>
      </c>
      <c r="F9" s="118" t="s">
        <v>81</v>
      </c>
      <c r="G9" s="119" t="s">
        <v>82</v>
      </c>
      <c r="H9" s="127" t="s">
        <v>173</v>
      </c>
      <c r="I9" s="128" t="s">
        <v>138</v>
      </c>
    </row>
    <row r="10" spans="1:9" ht="15" customHeight="1" x14ac:dyDescent="0.3">
      <c r="A10" s="113">
        <v>3467</v>
      </c>
      <c r="B10" s="125" t="s">
        <v>182</v>
      </c>
      <c r="C10" s="114" t="s">
        <v>67</v>
      </c>
      <c r="D10" s="113">
        <v>3720</v>
      </c>
      <c r="E10" s="114" t="s">
        <v>117</v>
      </c>
      <c r="F10" s="118" t="s">
        <v>81</v>
      </c>
      <c r="G10" s="119" t="s">
        <v>82</v>
      </c>
      <c r="H10" s="127" t="s">
        <v>173</v>
      </c>
      <c r="I10" s="128" t="s">
        <v>137</v>
      </c>
    </row>
    <row r="11" spans="1:9" ht="15.6" x14ac:dyDescent="0.3">
      <c r="A11" s="113">
        <v>3475</v>
      </c>
      <c r="B11" s="124" t="s">
        <v>118</v>
      </c>
      <c r="C11" s="114" t="s">
        <v>68</v>
      </c>
      <c r="D11" s="113">
        <v>3920</v>
      </c>
      <c r="E11" s="114" t="s">
        <v>119</v>
      </c>
      <c r="F11" s="118" t="s">
        <v>81</v>
      </c>
      <c r="G11" s="119" t="s">
        <v>82</v>
      </c>
      <c r="H11" s="127" t="s">
        <v>173</v>
      </c>
      <c r="I11" s="128" t="s">
        <v>138</v>
      </c>
    </row>
    <row r="12" spans="1:9" ht="15.6" x14ac:dyDescent="0.3">
      <c r="A12" s="113">
        <v>3491</v>
      </c>
      <c r="B12" s="124" t="s">
        <v>103</v>
      </c>
      <c r="C12" s="114" t="s">
        <v>75</v>
      </c>
      <c r="D12" s="113">
        <v>8670</v>
      </c>
      <c r="E12" s="114" t="s">
        <v>127</v>
      </c>
      <c r="F12" s="118" t="s">
        <v>175</v>
      </c>
      <c r="G12" s="119" t="s">
        <v>176</v>
      </c>
      <c r="H12" s="127" t="s">
        <v>177</v>
      </c>
      <c r="I12" s="128" t="s">
        <v>136</v>
      </c>
    </row>
    <row r="13" spans="1:9" ht="15.6" x14ac:dyDescent="0.3">
      <c r="A13" s="113">
        <v>3509</v>
      </c>
      <c r="B13" s="124" t="s">
        <v>102</v>
      </c>
      <c r="C13" s="114" t="s">
        <v>74</v>
      </c>
      <c r="D13" s="113">
        <v>8200</v>
      </c>
      <c r="E13" s="114" t="s">
        <v>126</v>
      </c>
      <c r="F13" s="118" t="s">
        <v>175</v>
      </c>
      <c r="G13" s="119" t="s">
        <v>176</v>
      </c>
      <c r="H13" s="127" t="s">
        <v>177</v>
      </c>
      <c r="I13" s="128" t="s">
        <v>136</v>
      </c>
    </row>
    <row r="14" spans="1:9" ht="15.6" x14ac:dyDescent="0.3">
      <c r="A14" s="113">
        <v>3517</v>
      </c>
      <c r="B14" s="124" t="s">
        <v>105</v>
      </c>
      <c r="C14" s="114" t="s">
        <v>77</v>
      </c>
      <c r="D14" s="113">
        <v>8730</v>
      </c>
      <c r="E14" s="114" t="s">
        <v>129</v>
      </c>
      <c r="F14" s="118" t="s">
        <v>175</v>
      </c>
      <c r="G14" s="119" t="s">
        <v>176</v>
      </c>
      <c r="H14" s="127" t="s">
        <v>177</v>
      </c>
      <c r="I14" s="128" t="s">
        <v>140</v>
      </c>
    </row>
    <row r="15" spans="1:9" ht="15.6" x14ac:dyDescent="0.3">
      <c r="A15" s="113">
        <v>3525</v>
      </c>
      <c r="B15" s="124" t="s">
        <v>106</v>
      </c>
      <c r="C15" s="114" t="s">
        <v>78</v>
      </c>
      <c r="D15" s="113">
        <v>8400</v>
      </c>
      <c r="E15" s="114" t="s">
        <v>130</v>
      </c>
      <c r="F15" s="116" t="s">
        <v>175</v>
      </c>
      <c r="G15" s="117" t="s">
        <v>176</v>
      </c>
      <c r="H15" s="127" t="s">
        <v>177</v>
      </c>
      <c r="I15" s="128" t="s">
        <v>142</v>
      </c>
    </row>
    <row r="16" spans="1:9" ht="15.6" x14ac:dyDescent="0.3">
      <c r="A16" s="113">
        <v>3558</v>
      </c>
      <c r="B16" s="124" t="s">
        <v>104</v>
      </c>
      <c r="C16" s="114" t="s">
        <v>76</v>
      </c>
      <c r="D16" s="113">
        <v>8500</v>
      </c>
      <c r="E16" s="114" t="s">
        <v>128</v>
      </c>
      <c r="F16" s="116" t="s">
        <v>175</v>
      </c>
      <c r="G16" s="117" t="s">
        <v>176</v>
      </c>
      <c r="H16" s="127" t="s">
        <v>177</v>
      </c>
      <c r="I16" s="128" t="s">
        <v>136</v>
      </c>
    </row>
    <row r="17" spans="1:9" ht="15.6" x14ac:dyDescent="0.3">
      <c r="A17" s="113">
        <v>3574</v>
      </c>
      <c r="B17" s="124" t="s">
        <v>107</v>
      </c>
      <c r="C17" s="114" t="s">
        <v>79</v>
      </c>
      <c r="D17" s="113">
        <v>8800</v>
      </c>
      <c r="E17" s="114" t="s">
        <v>131</v>
      </c>
      <c r="F17" s="116" t="s">
        <v>175</v>
      </c>
      <c r="G17" s="117" t="s">
        <v>176</v>
      </c>
      <c r="H17" s="127" t="s">
        <v>177</v>
      </c>
      <c r="I17" s="128" t="s">
        <v>136</v>
      </c>
    </row>
    <row r="18" spans="1:9" ht="15.6" x14ac:dyDescent="0.3">
      <c r="A18" s="113">
        <v>3582</v>
      </c>
      <c r="B18" s="124" t="s">
        <v>100</v>
      </c>
      <c r="C18" s="114" t="s">
        <v>71</v>
      </c>
      <c r="D18" s="113">
        <v>9000</v>
      </c>
      <c r="E18" s="114" t="s">
        <v>123</v>
      </c>
      <c r="F18" s="116" t="s">
        <v>81</v>
      </c>
      <c r="G18" s="117" t="s">
        <v>82</v>
      </c>
      <c r="H18" s="127" t="s">
        <v>173</v>
      </c>
      <c r="I18" s="128" t="s">
        <v>140</v>
      </c>
    </row>
    <row r="19" spans="1:9" ht="15.6" x14ac:dyDescent="0.3">
      <c r="A19" s="113">
        <v>3591</v>
      </c>
      <c r="B19" s="124" t="s">
        <v>183</v>
      </c>
      <c r="C19" s="114" t="s">
        <v>70</v>
      </c>
      <c r="D19" s="113">
        <v>9940</v>
      </c>
      <c r="E19" s="114" t="s">
        <v>122</v>
      </c>
      <c r="F19" s="116" t="s">
        <v>81</v>
      </c>
      <c r="G19" s="117" t="s">
        <v>82</v>
      </c>
      <c r="H19" s="127" t="s">
        <v>173</v>
      </c>
      <c r="I19" s="128" t="s">
        <v>140</v>
      </c>
    </row>
    <row r="20" spans="1:9" ht="15.6" x14ac:dyDescent="0.3">
      <c r="A20" s="113">
        <v>3641</v>
      </c>
      <c r="B20" s="124" t="s">
        <v>101</v>
      </c>
      <c r="C20" s="114" t="s">
        <v>72</v>
      </c>
      <c r="D20" s="113">
        <v>9700</v>
      </c>
      <c r="E20" s="114" t="s">
        <v>124</v>
      </c>
      <c r="F20" s="116" t="s">
        <v>81</v>
      </c>
      <c r="G20" s="117" t="s">
        <v>82</v>
      </c>
      <c r="H20" s="127" t="s">
        <v>173</v>
      </c>
      <c r="I20" s="128" t="s">
        <v>141</v>
      </c>
    </row>
    <row r="21" spans="1:9" x14ac:dyDescent="0.25">
      <c r="A21" s="107"/>
      <c r="B21" s="108"/>
      <c r="C21" s="108"/>
      <c r="D21" s="107"/>
      <c r="E21" s="108"/>
    </row>
    <row r="22" spans="1:9" x14ac:dyDescent="0.25">
      <c r="A22" s="107"/>
      <c r="B22" s="108"/>
      <c r="C22" s="108"/>
      <c r="D22" s="107"/>
      <c r="E22" s="108"/>
    </row>
    <row r="23" spans="1:9" x14ac:dyDescent="0.25">
      <c r="A23" s="107"/>
      <c r="B23" s="108"/>
      <c r="C23" s="108"/>
      <c r="D23" s="107"/>
      <c r="E23" s="108"/>
    </row>
    <row r="24" spans="1:9" x14ac:dyDescent="0.25">
      <c r="A24" s="107"/>
      <c r="B24" s="108"/>
      <c r="C24" s="108"/>
      <c r="D24" s="107"/>
      <c r="E24" s="108"/>
    </row>
    <row r="25" spans="1:9" x14ac:dyDescent="0.25">
      <c r="A25" s="107"/>
      <c r="B25" s="108"/>
      <c r="C25" s="108"/>
      <c r="D25" s="107"/>
      <c r="E25" s="108"/>
    </row>
    <row r="26" spans="1:9" x14ac:dyDescent="0.25">
      <c r="A26" s="107"/>
      <c r="B26" s="108"/>
      <c r="C26" s="108"/>
      <c r="D26" s="107"/>
      <c r="E26" s="108"/>
    </row>
    <row r="27" spans="1:9" x14ac:dyDescent="0.25">
      <c r="A27" s="107"/>
      <c r="B27" s="108"/>
      <c r="C27" s="108"/>
      <c r="D27" s="107"/>
      <c r="E27" s="108"/>
    </row>
    <row r="28" spans="1:9" x14ac:dyDescent="0.25">
      <c r="A28" s="107"/>
      <c r="B28" s="108"/>
      <c r="C28" s="108"/>
      <c r="D28" s="107"/>
      <c r="E28" s="108"/>
    </row>
    <row r="29" spans="1:9" x14ac:dyDescent="0.25">
      <c r="A29" s="107"/>
      <c r="B29" s="108"/>
      <c r="C29" s="108"/>
      <c r="D29" s="107"/>
      <c r="E29" s="108"/>
    </row>
    <row r="30" spans="1:9" x14ac:dyDescent="0.25">
      <c r="A30" s="107"/>
      <c r="B30" s="108"/>
      <c r="C30" s="108"/>
      <c r="D30" s="107"/>
      <c r="E30" s="108"/>
    </row>
  </sheetData>
  <sheetProtection algorithmName="SHA-512" hashValue="miHNz1UBSIU0W2QoxdkR0yCG3UZWh2M0bHyM5trEbsT2a3i233oDT/PBXBP9o8n49JP6ZqG46CJVuBdOBCUSfg==" saltValue="gQeS5j38Byr2+NGTg2srTw==" spinCount="100000" sheet="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workbookViewId="0"/>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115" t="s">
        <v>83</v>
      </c>
      <c r="B1" s="121">
        <v>41136</v>
      </c>
      <c r="C1" s="115" t="s">
        <v>84</v>
      </c>
      <c r="E1" s="122"/>
      <c r="F1" s="123"/>
    </row>
    <row r="2" spans="1:6" x14ac:dyDescent="0.25">
      <c r="A2" s="115" t="s">
        <v>84</v>
      </c>
      <c r="B2" s="121">
        <v>41501</v>
      </c>
      <c r="C2" s="115" t="s">
        <v>85</v>
      </c>
      <c r="D2" s="123"/>
      <c r="E2" s="122"/>
    </row>
    <row r="3" spans="1:6" x14ac:dyDescent="0.25">
      <c r="A3" s="115" t="s">
        <v>85</v>
      </c>
      <c r="B3">
        <v>41866</v>
      </c>
      <c r="C3" s="115" t="s">
        <v>86</v>
      </c>
      <c r="E3" s="122"/>
    </row>
    <row r="4" spans="1:6" x14ac:dyDescent="0.25">
      <c r="A4" s="115" t="s">
        <v>86</v>
      </c>
      <c r="B4">
        <v>42231</v>
      </c>
      <c r="C4" s="115" t="s">
        <v>87</v>
      </c>
      <c r="E4" s="122"/>
    </row>
    <row r="5" spans="1:6" x14ac:dyDescent="0.25">
      <c r="A5" s="115" t="s">
        <v>87</v>
      </c>
      <c r="B5">
        <v>42597</v>
      </c>
      <c r="C5" s="115" t="s">
        <v>88</v>
      </c>
      <c r="E5" s="122"/>
    </row>
    <row r="6" spans="1:6" x14ac:dyDescent="0.25">
      <c r="A6" s="115" t="s">
        <v>88</v>
      </c>
      <c r="B6" s="121">
        <f>D6</f>
        <v>42962</v>
      </c>
      <c r="C6" s="115" t="s">
        <v>89</v>
      </c>
      <c r="D6" s="123">
        <v>42962</v>
      </c>
      <c r="E6" s="122"/>
    </row>
    <row r="7" spans="1:6" x14ac:dyDescent="0.25">
      <c r="A7" s="115" t="s">
        <v>89</v>
      </c>
      <c r="B7" s="121">
        <f t="shared" ref="B7:B15" si="0">D7</f>
        <v>43327</v>
      </c>
      <c r="C7" s="115" t="s">
        <v>90</v>
      </c>
      <c r="D7" s="123">
        <v>43327</v>
      </c>
      <c r="E7" s="122"/>
    </row>
    <row r="8" spans="1:6" x14ac:dyDescent="0.25">
      <c r="A8" s="115" t="s">
        <v>90</v>
      </c>
      <c r="B8" s="121">
        <f t="shared" si="0"/>
        <v>43692</v>
      </c>
      <c r="C8" s="115" t="s">
        <v>91</v>
      </c>
      <c r="D8" s="123">
        <v>43692</v>
      </c>
      <c r="E8" s="122"/>
    </row>
    <row r="9" spans="1:6" x14ac:dyDescent="0.25">
      <c r="A9" s="115" t="s">
        <v>91</v>
      </c>
      <c r="B9" s="121">
        <f t="shared" si="0"/>
        <v>44058</v>
      </c>
      <c r="C9" s="115" t="s">
        <v>92</v>
      </c>
      <c r="D9" s="123">
        <v>44058</v>
      </c>
      <c r="E9" s="122"/>
    </row>
    <row r="10" spans="1:6" x14ac:dyDescent="0.25">
      <c r="A10" s="115" t="s">
        <v>92</v>
      </c>
      <c r="B10" s="121">
        <f t="shared" si="0"/>
        <v>44423</v>
      </c>
      <c r="C10" s="115" t="s">
        <v>93</v>
      </c>
      <c r="D10" s="123">
        <v>44423</v>
      </c>
      <c r="E10" s="122"/>
    </row>
    <row r="11" spans="1:6" x14ac:dyDescent="0.25">
      <c r="A11" s="115" t="s">
        <v>93</v>
      </c>
      <c r="B11" s="121">
        <f t="shared" si="0"/>
        <v>44788</v>
      </c>
      <c r="C11" s="115" t="s">
        <v>94</v>
      </c>
      <c r="D11" s="123">
        <v>44788</v>
      </c>
      <c r="E11" s="122"/>
    </row>
    <row r="12" spans="1:6" x14ac:dyDescent="0.25">
      <c r="A12" s="115" t="s">
        <v>94</v>
      </c>
      <c r="B12" s="121">
        <f t="shared" si="0"/>
        <v>45153</v>
      </c>
      <c r="C12" s="115" t="s">
        <v>95</v>
      </c>
      <c r="D12" s="123">
        <v>45153</v>
      </c>
      <c r="E12" s="122"/>
    </row>
    <row r="13" spans="1:6" x14ac:dyDescent="0.25">
      <c r="A13" s="115" t="s">
        <v>95</v>
      </c>
      <c r="B13" s="121">
        <f t="shared" si="0"/>
        <v>45519</v>
      </c>
      <c r="C13" s="115" t="s">
        <v>143</v>
      </c>
      <c r="D13" s="123">
        <v>45519</v>
      </c>
    </row>
    <row r="14" spans="1:6" x14ac:dyDescent="0.25">
      <c r="A14" s="115" t="s">
        <v>143</v>
      </c>
      <c r="B14" s="121">
        <f t="shared" si="0"/>
        <v>45884</v>
      </c>
      <c r="C14" s="115" t="s">
        <v>144</v>
      </c>
      <c r="D14" s="123">
        <v>45884</v>
      </c>
    </row>
    <row r="15" spans="1:6" x14ac:dyDescent="0.25">
      <c r="A15" s="115" t="s">
        <v>144</v>
      </c>
      <c r="B15" s="121">
        <f t="shared" si="0"/>
        <v>46249</v>
      </c>
      <c r="C15" s="115" t="s">
        <v>145</v>
      </c>
      <c r="D15" s="123">
        <v>46249</v>
      </c>
    </row>
    <row r="22" spans="9:10" x14ac:dyDescent="0.25">
      <c r="I22" s="123"/>
      <c r="J22" s="121"/>
    </row>
  </sheetData>
  <sheetProtection algorithmName="SHA-512" hashValue="XhnQW3gddHNTEwz893jfcdV2kf/i8KOLTrr7tGdbdjxjUbhyblSAMQhYXhPOcFRbVf3JxMwpLjwNGvPOq3PszQ==" saltValue="OtHGW+xV7qTTnIyOm3WKd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berek.urenpakket internaten GO!</vt:lpstr>
      <vt:lpstr>lijst instellingen</vt:lpstr>
      <vt:lpstr>Blad2</vt:lpstr>
      <vt:lpstr>'berek.urenpakket internaten GO!'!Afdrukbereik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Breynaert, Koen</dc:creator>
  <cp:lastModifiedBy>Degrande, Guy</cp:lastModifiedBy>
  <cp:lastPrinted>2022-08-24T10:29:07Z</cp:lastPrinted>
  <dcterms:created xsi:type="dcterms:W3CDTF">1999-07-16T11:34:31Z</dcterms:created>
  <dcterms:modified xsi:type="dcterms:W3CDTF">2022-08-25T13:27:14Z</dcterms:modified>
</cp:coreProperties>
</file>