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2 - SJ 2023-2024\BAO &amp; SO\13333 - meld.opricht.SGI\actuele versie\"/>
    </mc:Choice>
  </mc:AlternateContent>
  <xr:revisionPtr revIDLastSave="0" documentId="8_{599FD541-4CB4-477D-B335-DBCD30FED809}" xr6:coauthVersionLast="47" xr6:coauthVersionMax="47" xr10:uidLastSave="{00000000-0000-0000-0000-000000000000}"/>
  <workbookProtection workbookAlgorithmName="SHA-512" workbookHashValue="V6faQdIxh4oVmGYmZIYP3XuB931CHlMcXU8jsV3riZfb+s8uxcJKgRch8obuNIhPW1qttwCCPlJbSBx1eJiYHA==" workbookSaltValue="kbc9AuyM0sUm5JzcdEX0Ww==" workbookSpinCount="100000" lockStructure="1"/>
  <bookViews>
    <workbookView xWindow="-28920" yWindow="-120" windowWidth="29040" windowHeight="15840" tabRatio="930" xr2:uid="{00000000-000D-0000-FFFF-FFFF00000000}"/>
  </bookViews>
  <sheets>
    <sheet name="melding oprichting SGI" sheetId="14" r:id="rId1"/>
    <sheet name="opties vraag 2" sheetId="21" state="hidden" r:id="rId2"/>
    <sheet name="SG-net-IM-SGR" sheetId="20" state="hidden" r:id="rId3"/>
    <sheet name="scholengemeenschappen" sheetId="19" state="hidden" r:id="rId4"/>
    <sheet name="Blad2" sheetId="16" state="hidden" r:id="rId5"/>
  </sheets>
  <definedNames>
    <definedName name="_xlnm.Print_Area" localSheetId="0">'melding oprichting SGI'!$A$1:$AP$96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730" i="20" l="1"/>
  <c r="H2730" i="20"/>
  <c r="H2729" i="20"/>
  <c r="I2729" i="20" s="1"/>
  <c r="I2728" i="20"/>
  <c r="H2728" i="20"/>
  <c r="H2727" i="20"/>
  <c r="I2727" i="20" s="1"/>
  <c r="I2726" i="20"/>
  <c r="H2726" i="20"/>
  <c r="H2725" i="20"/>
  <c r="I2725" i="20" s="1"/>
  <c r="I2724" i="20"/>
  <c r="H2724" i="20"/>
  <c r="H2723" i="20"/>
  <c r="I2723" i="20" s="1"/>
  <c r="I2722" i="20"/>
  <c r="H2722" i="20"/>
  <c r="H2721" i="20"/>
  <c r="I2721" i="20" s="1"/>
  <c r="I2720" i="20"/>
  <c r="H2720" i="20"/>
  <c r="H2719" i="20"/>
  <c r="I2719" i="20" s="1"/>
  <c r="I2718" i="20"/>
  <c r="H2718" i="20"/>
  <c r="H2717" i="20"/>
  <c r="I2717" i="20" s="1"/>
  <c r="I2716" i="20"/>
  <c r="H2716" i="20"/>
  <c r="H2715" i="20"/>
  <c r="I2715" i="20" s="1"/>
  <c r="I2714" i="20"/>
  <c r="H2714" i="20"/>
  <c r="C2730" i="20"/>
  <c r="C2729" i="20"/>
  <c r="C2728" i="20"/>
  <c r="C2727" i="20"/>
  <c r="C2726" i="20"/>
  <c r="C2725" i="20"/>
  <c r="C2724" i="20"/>
  <c r="C2723" i="20"/>
  <c r="C2722" i="20"/>
  <c r="C2721" i="20"/>
  <c r="C2720" i="20"/>
  <c r="C2719" i="20"/>
  <c r="C2718" i="20"/>
  <c r="C2717" i="20"/>
  <c r="C2716" i="20"/>
  <c r="C2715" i="20"/>
  <c r="C2714" i="20"/>
  <c r="I3862" i="20"/>
  <c r="H3862" i="20"/>
  <c r="I3861" i="20"/>
  <c r="H3861" i="20"/>
  <c r="H3860" i="20"/>
  <c r="I3860" i="20" s="1"/>
  <c r="H3859" i="20"/>
  <c r="I3859" i="20" s="1"/>
  <c r="I3858" i="20"/>
  <c r="H3858" i="20"/>
  <c r="I3857" i="20"/>
  <c r="H3857" i="20"/>
  <c r="H3856" i="20"/>
  <c r="I3856" i="20" s="1"/>
  <c r="H3855" i="20"/>
  <c r="I3855" i="20" s="1"/>
  <c r="I3854" i="20"/>
  <c r="H3854" i="20"/>
  <c r="I3853" i="20"/>
  <c r="H3853" i="20"/>
  <c r="H3852" i="20"/>
  <c r="I3852" i="20" s="1"/>
  <c r="H3851" i="20"/>
  <c r="I3851" i="20" s="1"/>
  <c r="I3850" i="20"/>
  <c r="H3850" i="20"/>
  <c r="I3849" i="20"/>
  <c r="H3849" i="20"/>
  <c r="I3848" i="20"/>
  <c r="H3848" i="20"/>
  <c r="H3847" i="20"/>
  <c r="I3847" i="20" s="1"/>
  <c r="I3846" i="20"/>
  <c r="H3846" i="20"/>
  <c r="I3845" i="20"/>
  <c r="H3845" i="20"/>
  <c r="H3844" i="20"/>
  <c r="I3844" i="20" s="1"/>
  <c r="H3843" i="20"/>
  <c r="I3843" i="20" s="1"/>
  <c r="I3842" i="20"/>
  <c r="H3842" i="20"/>
  <c r="I3841" i="20"/>
  <c r="H3841" i="20"/>
  <c r="C3862" i="20"/>
  <c r="C3861" i="20"/>
  <c r="C3860" i="20"/>
  <c r="C3859" i="20"/>
  <c r="C3858" i="20"/>
  <c r="C3857" i="20"/>
  <c r="C3856" i="20"/>
  <c r="C3855" i="20"/>
  <c r="C3854" i="20"/>
  <c r="C3853" i="20"/>
  <c r="C3852" i="20"/>
  <c r="C3851" i="20"/>
  <c r="C3850" i="20"/>
  <c r="C3849" i="20"/>
  <c r="C3848" i="20"/>
  <c r="C3847" i="20"/>
  <c r="C3846" i="20"/>
  <c r="C3845" i="20"/>
  <c r="C3844" i="20"/>
  <c r="C3843" i="20"/>
  <c r="C3842" i="20"/>
  <c r="C3841" i="20"/>
  <c r="AE5" i="14"/>
  <c r="C72" i="14" s="1"/>
  <c r="B15" i="16"/>
  <c r="B14" i="16"/>
  <c r="B13" i="16"/>
  <c r="B12" i="16"/>
  <c r="B11" i="16"/>
  <c r="B10" i="16"/>
  <c r="B9" i="16"/>
  <c r="B8" i="16"/>
  <c r="B7" i="16"/>
  <c r="H3840" i="20"/>
  <c r="I3840" i="20" s="1"/>
  <c r="H3839" i="20"/>
  <c r="I3839" i="20" s="1"/>
  <c r="H3838" i="20"/>
  <c r="I3838" i="20" s="1"/>
  <c r="H3837" i="20"/>
  <c r="I3837" i="20" s="1"/>
  <c r="H3836" i="20"/>
  <c r="I3836" i="20" s="1"/>
  <c r="H3835" i="20"/>
  <c r="I3835" i="20" s="1"/>
  <c r="H3834" i="20"/>
  <c r="I3834" i="20" s="1"/>
  <c r="H3833" i="20"/>
  <c r="I3833" i="20" s="1"/>
  <c r="H3832" i="20"/>
  <c r="I3832" i="20" s="1"/>
  <c r="H3831" i="20"/>
  <c r="I3831" i="20" s="1"/>
  <c r="H3830" i="20"/>
  <c r="I3830" i="20" s="1"/>
  <c r="H3829" i="20"/>
  <c r="I3829" i="20" s="1"/>
  <c r="H3828" i="20"/>
  <c r="I3828" i="20" s="1"/>
  <c r="H3827" i="20"/>
  <c r="I3827" i="20" s="1"/>
  <c r="H3826" i="20"/>
  <c r="I3826" i="20" s="1"/>
  <c r="H3825" i="20"/>
  <c r="I3825" i="20" s="1"/>
  <c r="H3824" i="20"/>
  <c r="I3824" i="20" s="1"/>
  <c r="H3823" i="20"/>
  <c r="I3823" i="20" s="1"/>
  <c r="H3822" i="20"/>
  <c r="I3822" i="20" s="1"/>
  <c r="H3821" i="20"/>
  <c r="I3821" i="20" s="1"/>
  <c r="H3820" i="20"/>
  <c r="I3820" i="20" s="1"/>
  <c r="H3819" i="20"/>
  <c r="I3819" i="20" s="1"/>
  <c r="C3840" i="20"/>
  <c r="C3839" i="20"/>
  <c r="C3838" i="20"/>
  <c r="C3837" i="20"/>
  <c r="C3836" i="20"/>
  <c r="C3835" i="20"/>
  <c r="C3834" i="20"/>
  <c r="C3833" i="20"/>
  <c r="C3832" i="20"/>
  <c r="C3831" i="20"/>
  <c r="C3830" i="20"/>
  <c r="C3829" i="20"/>
  <c r="C3828" i="20"/>
  <c r="C3827" i="20"/>
  <c r="C3826" i="20"/>
  <c r="C3825" i="20"/>
  <c r="C3824" i="20"/>
  <c r="C3823" i="20"/>
  <c r="C3822" i="20"/>
  <c r="C3821" i="20"/>
  <c r="C3820" i="20"/>
  <c r="C3819" i="20"/>
  <c r="H3818" i="20"/>
  <c r="I3818" i="20" s="1"/>
  <c r="H3817" i="20"/>
  <c r="I3817" i="20" s="1"/>
  <c r="H3816" i="20"/>
  <c r="I3816" i="20" s="1"/>
  <c r="H3815" i="20"/>
  <c r="I3815" i="20" s="1"/>
  <c r="H3814" i="20"/>
  <c r="I3814" i="20" s="1"/>
  <c r="C3818" i="20"/>
  <c r="C3817" i="20"/>
  <c r="C3816" i="20"/>
  <c r="C3815" i="20"/>
  <c r="C3814" i="20"/>
  <c r="H2713" i="20"/>
  <c r="I2713" i="20" s="1"/>
  <c r="C2713" i="20"/>
  <c r="H43" i="20"/>
  <c r="I43" i="20" s="1"/>
  <c r="H42" i="20"/>
  <c r="I42" i="20" s="1"/>
  <c r="H41" i="20"/>
  <c r="I41" i="20" s="1"/>
  <c r="C43" i="20"/>
  <c r="C42" i="20"/>
  <c r="C41" i="20"/>
  <c r="H3813" i="20"/>
  <c r="I3813" i="20" s="1"/>
  <c r="H3812" i="20"/>
  <c r="I3812" i="20" s="1"/>
  <c r="H3811" i="20"/>
  <c r="I3811" i="20" s="1"/>
  <c r="H3810" i="20"/>
  <c r="I3810" i="20" s="1"/>
  <c r="H3809" i="20"/>
  <c r="I3809" i="20" s="1"/>
  <c r="H3808" i="20"/>
  <c r="I3808" i="20" s="1"/>
  <c r="H3807" i="20"/>
  <c r="I3807" i="20" s="1"/>
  <c r="H3806" i="20"/>
  <c r="I3806" i="20" s="1"/>
  <c r="H3805" i="20"/>
  <c r="I3805" i="20" s="1"/>
  <c r="H3804" i="20"/>
  <c r="I3804" i="20" s="1"/>
  <c r="H3803" i="20"/>
  <c r="I3803" i="20" s="1"/>
  <c r="H3802" i="20"/>
  <c r="I3802" i="20" s="1"/>
  <c r="H3801" i="20"/>
  <c r="I3801" i="20" s="1"/>
  <c r="H3800" i="20"/>
  <c r="I3800" i="20" s="1"/>
  <c r="H3799" i="20"/>
  <c r="I3799" i="20" s="1"/>
  <c r="H3798" i="20"/>
  <c r="I3798" i="20" s="1"/>
  <c r="H3797" i="20"/>
  <c r="I3797" i="20" s="1"/>
  <c r="H3796" i="20"/>
  <c r="I3796" i="20" s="1"/>
  <c r="H3795" i="20"/>
  <c r="I3795" i="20" s="1"/>
  <c r="H3794" i="20"/>
  <c r="I3794" i="20" s="1"/>
  <c r="H3793" i="20"/>
  <c r="I3793" i="20" s="1"/>
  <c r="H3792" i="20"/>
  <c r="I3792" i="20" s="1"/>
  <c r="H3791" i="20"/>
  <c r="I3791" i="20" s="1"/>
  <c r="H3790" i="20"/>
  <c r="I3790" i="20" s="1"/>
  <c r="H3789" i="20"/>
  <c r="I3789" i="20" s="1"/>
  <c r="H3788" i="20"/>
  <c r="I3788" i="20" s="1"/>
  <c r="H3787" i="20"/>
  <c r="I3787" i="20" s="1"/>
  <c r="H3786" i="20"/>
  <c r="I3786" i="20" s="1"/>
  <c r="H3785" i="20"/>
  <c r="I3785" i="20" s="1"/>
  <c r="H3784" i="20"/>
  <c r="I3784" i="20" s="1"/>
  <c r="H3783" i="20"/>
  <c r="I3783" i="20" s="1"/>
  <c r="H3782" i="20"/>
  <c r="I3782" i="20" s="1"/>
  <c r="H3781" i="20"/>
  <c r="I3781" i="20" s="1"/>
  <c r="H3780" i="20"/>
  <c r="I3780" i="20" s="1"/>
  <c r="H3779" i="20"/>
  <c r="I3779" i="20" s="1"/>
  <c r="H3778" i="20"/>
  <c r="I3778" i="20" s="1"/>
  <c r="H3777" i="20"/>
  <c r="I3777" i="20" s="1"/>
  <c r="H3776" i="20"/>
  <c r="I3776" i="20" s="1"/>
  <c r="H3775" i="20"/>
  <c r="I3775" i="20" s="1"/>
  <c r="H3774" i="20"/>
  <c r="I3774" i="20" s="1"/>
  <c r="H3773" i="20"/>
  <c r="I3773" i="20" s="1"/>
  <c r="H3772" i="20"/>
  <c r="I3772" i="20" s="1"/>
  <c r="H3771" i="20"/>
  <c r="I3771" i="20" s="1"/>
  <c r="H3770" i="20"/>
  <c r="I3770" i="20" s="1"/>
  <c r="H3769" i="20"/>
  <c r="I3769" i="20" s="1"/>
  <c r="H3768" i="20"/>
  <c r="I3768" i="20" s="1"/>
  <c r="H3767" i="20"/>
  <c r="I3767" i="20" s="1"/>
  <c r="H3766" i="20"/>
  <c r="I3766" i="20" s="1"/>
  <c r="H3765" i="20"/>
  <c r="I3765" i="20" s="1"/>
  <c r="H3764" i="20"/>
  <c r="I3764" i="20" s="1"/>
  <c r="H3763" i="20"/>
  <c r="I3763" i="20" s="1"/>
  <c r="H3762" i="20"/>
  <c r="I3762" i="20" s="1"/>
  <c r="H3761" i="20"/>
  <c r="I3761" i="20" s="1"/>
  <c r="H3760" i="20"/>
  <c r="I3760" i="20" s="1"/>
  <c r="H3759" i="20"/>
  <c r="I3759" i="20" s="1"/>
  <c r="H3758" i="20"/>
  <c r="I3758" i="20" s="1"/>
  <c r="H3757" i="20"/>
  <c r="I3757" i="20" s="1"/>
  <c r="H3756" i="20"/>
  <c r="I3756" i="20" s="1"/>
  <c r="H3755" i="20"/>
  <c r="I3755" i="20" s="1"/>
  <c r="H3754" i="20"/>
  <c r="I3754" i="20" s="1"/>
  <c r="H3753" i="20"/>
  <c r="I3753" i="20" s="1"/>
  <c r="H3752" i="20"/>
  <c r="I3752" i="20" s="1"/>
  <c r="H3751" i="20"/>
  <c r="I3751" i="20" s="1"/>
  <c r="H3750" i="20"/>
  <c r="I3750" i="20" s="1"/>
  <c r="H3749" i="20"/>
  <c r="I3749" i="20" s="1"/>
  <c r="H3748" i="20"/>
  <c r="I3748" i="20" s="1"/>
  <c r="H3747" i="20"/>
  <c r="I3747" i="20" s="1"/>
  <c r="H3746" i="20"/>
  <c r="I3746" i="20" s="1"/>
  <c r="H3745" i="20"/>
  <c r="I3745" i="20" s="1"/>
  <c r="H3744" i="20"/>
  <c r="I3744" i="20" s="1"/>
  <c r="H3743" i="20"/>
  <c r="I3743" i="20" s="1"/>
  <c r="H3742" i="20"/>
  <c r="I3742" i="20" s="1"/>
  <c r="H3741" i="20"/>
  <c r="I3741" i="20" s="1"/>
  <c r="H3740" i="20"/>
  <c r="I3740" i="20" s="1"/>
  <c r="H3739" i="20"/>
  <c r="I3739" i="20" s="1"/>
  <c r="H3738" i="20"/>
  <c r="I3738" i="20" s="1"/>
  <c r="H3737" i="20"/>
  <c r="I3737" i="20" s="1"/>
  <c r="H3736" i="20"/>
  <c r="I3736" i="20" s="1"/>
  <c r="H3735" i="20"/>
  <c r="I3735" i="20" s="1"/>
  <c r="H3734" i="20"/>
  <c r="I3734" i="20" s="1"/>
  <c r="H3733" i="20"/>
  <c r="I3733" i="20" s="1"/>
  <c r="H3732" i="20"/>
  <c r="I3732" i="20" s="1"/>
  <c r="H3731" i="20"/>
  <c r="I3731" i="20" s="1"/>
  <c r="H3730" i="20"/>
  <c r="I3730" i="20" s="1"/>
  <c r="H3729" i="20"/>
  <c r="I3729" i="20" s="1"/>
  <c r="H3728" i="20"/>
  <c r="I3728" i="20" s="1"/>
  <c r="H3727" i="20"/>
  <c r="I3727" i="20" s="1"/>
  <c r="H3726" i="20"/>
  <c r="I3726" i="20" s="1"/>
  <c r="H3725" i="20"/>
  <c r="I3725" i="20" s="1"/>
  <c r="H3724" i="20"/>
  <c r="I3724" i="20" s="1"/>
  <c r="H3723" i="20"/>
  <c r="I3723" i="20" s="1"/>
  <c r="H3722" i="20"/>
  <c r="I3722" i="20" s="1"/>
  <c r="H3721" i="20"/>
  <c r="I3721" i="20" s="1"/>
  <c r="H3720" i="20"/>
  <c r="I3720" i="20" s="1"/>
  <c r="H3719" i="20"/>
  <c r="I3719" i="20" s="1"/>
  <c r="H3718" i="20"/>
  <c r="I3718" i="20" s="1"/>
  <c r="H3717" i="20"/>
  <c r="I3717" i="20" s="1"/>
  <c r="H3716" i="20"/>
  <c r="I3716" i="20" s="1"/>
  <c r="H3715" i="20"/>
  <c r="I3715" i="20" s="1"/>
  <c r="H3714" i="20"/>
  <c r="I3714" i="20" s="1"/>
  <c r="H3713" i="20"/>
  <c r="I3713" i="20" s="1"/>
  <c r="H3712" i="20"/>
  <c r="I3712" i="20" s="1"/>
  <c r="H3711" i="20"/>
  <c r="I3711" i="20" s="1"/>
  <c r="H3710" i="20"/>
  <c r="I3710" i="20" s="1"/>
  <c r="H3709" i="20"/>
  <c r="I3709" i="20" s="1"/>
  <c r="H3708" i="20"/>
  <c r="I3708" i="20" s="1"/>
  <c r="H3707" i="20"/>
  <c r="I3707" i="20" s="1"/>
  <c r="H3706" i="20"/>
  <c r="I3706" i="20" s="1"/>
  <c r="H3705" i="20"/>
  <c r="I3705" i="20" s="1"/>
  <c r="H3704" i="20"/>
  <c r="I3704" i="20" s="1"/>
  <c r="H3703" i="20"/>
  <c r="I3703" i="20" s="1"/>
  <c r="H3702" i="20"/>
  <c r="I3702" i="20" s="1"/>
  <c r="H3701" i="20"/>
  <c r="I3701" i="20" s="1"/>
  <c r="H3700" i="20"/>
  <c r="I3700" i="20" s="1"/>
  <c r="H3699" i="20"/>
  <c r="I3699" i="20" s="1"/>
  <c r="H3698" i="20"/>
  <c r="I3698" i="20" s="1"/>
  <c r="H3697" i="20"/>
  <c r="I3697" i="20" s="1"/>
  <c r="H3696" i="20"/>
  <c r="I3696" i="20" s="1"/>
  <c r="H3695" i="20"/>
  <c r="I3695" i="20" s="1"/>
  <c r="H3694" i="20"/>
  <c r="I3694" i="20" s="1"/>
  <c r="H3693" i="20"/>
  <c r="I3693" i="20" s="1"/>
  <c r="H3692" i="20"/>
  <c r="I3692" i="20" s="1"/>
  <c r="H3691" i="20"/>
  <c r="I3691" i="20" s="1"/>
  <c r="H3690" i="20"/>
  <c r="I3690" i="20" s="1"/>
  <c r="H3689" i="20"/>
  <c r="I3689" i="20" s="1"/>
  <c r="H3688" i="20"/>
  <c r="I3688" i="20" s="1"/>
  <c r="H3687" i="20"/>
  <c r="I3687" i="20" s="1"/>
  <c r="H3686" i="20"/>
  <c r="I3686" i="20" s="1"/>
  <c r="H3685" i="20"/>
  <c r="I3685" i="20" s="1"/>
  <c r="H3684" i="20"/>
  <c r="I3684" i="20" s="1"/>
  <c r="H3683" i="20"/>
  <c r="I3683" i="20" s="1"/>
  <c r="H3682" i="20"/>
  <c r="I3682" i="20" s="1"/>
  <c r="H3681" i="20"/>
  <c r="I3681" i="20" s="1"/>
  <c r="H3680" i="20"/>
  <c r="I3680" i="20" s="1"/>
  <c r="H3679" i="20"/>
  <c r="I3679" i="20" s="1"/>
  <c r="H3678" i="20"/>
  <c r="I3678" i="20" s="1"/>
  <c r="H3677" i="20"/>
  <c r="I3677" i="20" s="1"/>
  <c r="H3676" i="20"/>
  <c r="I3676" i="20" s="1"/>
  <c r="H3675" i="20"/>
  <c r="I3675" i="20" s="1"/>
  <c r="H3674" i="20"/>
  <c r="I3674" i="20" s="1"/>
  <c r="H3673" i="20"/>
  <c r="I3673" i="20" s="1"/>
  <c r="H3672" i="20"/>
  <c r="I3672" i="20" s="1"/>
  <c r="H3671" i="20"/>
  <c r="I3671" i="20" s="1"/>
  <c r="H3670" i="20"/>
  <c r="I3670" i="20" s="1"/>
  <c r="H3669" i="20"/>
  <c r="I3669" i="20" s="1"/>
  <c r="H3668" i="20"/>
  <c r="I3668" i="20" s="1"/>
  <c r="H3667" i="20"/>
  <c r="I3667" i="20" s="1"/>
  <c r="H3666" i="20"/>
  <c r="I3666" i="20" s="1"/>
  <c r="H3665" i="20"/>
  <c r="I3665" i="20" s="1"/>
  <c r="H3664" i="20"/>
  <c r="I3664" i="20" s="1"/>
  <c r="H3663" i="20"/>
  <c r="I3663" i="20" s="1"/>
  <c r="H3662" i="20"/>
  <c r="I3662" i="20" s="1"/>
  <c r="H3661" i="20"/>
  <c r="I3661" i="20" s="1"/>
  <c r="H3660" i="20"/>
  <c r="I3660" i="20" s="1"/>
  <c r="H3659" i="20"/>
  <c r="I3659" i="20" s="1"/>
  <c r="H3658" i="20"/>
  <c r="I3658" i="20" s="1"/>
  <c r="H3657" i="20"/>
  <c r="I3657" i="20" s="1"/>
  <c r="H3656" i="20"/>
  <c r="I3656" i="20" s="1"/>
  <c r="H3655" i="20"/>
  <c r="I3655" i="20" s="1"/>
  <c r="H3654" i="20"/>
  <c r="I3654" i="20" s="1"/>
  <c r="H3653" i="20"/>
  <c r="I3653" i="20" s="1"/>
  <c r="H3652" i="20"/>
  <c r="I3652" i="20" s="1"/>
  <c r="H3651" i="20"/>
  <c r="I3651" i="20" s="1"/>
  <c r="H3650" i="20"/>
  <c r="I3650" i="20" s="1"/>
  <c r="H3649" i="20"/>
  <c r="I3649" i="20" s="1"/>
  <c r="H3648" i="20"/>
  <c r="I3648" i="20" s="1"/>
  <c r="H3647" i="20"/>
  <c r="I3647" i="20" s="1"/>
  <c r="H3646" i="20"/>
  <c r="I3646" i="20" s="1"/>
  <c r="H3645" i="20"/>
  <c r="I3645" i="20" s="1"/>
  <c r="H3644" i="20"/>
  <c r="I3644" i="20" s="1"/>
  <c r="H3643" i="20"/>
  <c r="I3643" i="20" s="1"/>
  <c r="H3642" i="20"/>
  <c r="I3642" i="20" s="1"/>
  <c r="H3641" i="20"/>
  <c r="I3641" i="20" s="1"/>
  <c r="H3640" i="20"/>
  <c r="I3640" i="20" s="1"/>
  <c r="H3639" i="20"/>
  <c r="I3639" i="20" s="1"/>
  <c r="H3638" i="20"/>
  <c r="I3638" i="20" s="1"/>
  <c r="H3637" i="20"/>
  <c r="I3637" i="20" s="1"/>
  <c r="H3636" i="20"/>
  <c r="I3636" i="20" s="1"/>
  <c r="H3635" i="20"/>
  <c r="I3635" i="20" s="1"/>
  <c r="H3634" i="20"/>
  <c r="I3634" i="20" s="1"/>
  <c r="H3633" i="20"/>
  <c r="I3633" i="20" s="1"/>
  <c r="H3632" i="20"/>
  <c r="I3632" i="20" s="1"/>
  <c r="H3631" i="20"/>
  <c r="I3631" i="20" s="1"/>
  <c r="H3630" i="20"/>
  <c r="I3630" i="20" s="1"/>
  <c r="H3629" i="20"/>
  <c r="I3629" i="20" s="1"/>
  <c r="H3628" i="20"/>
  <c r="I3628" i="20" s="1"/>
  <c r="H3627" i="20"/>
  <c r="I3627" i="20" s="1"/>
  <c r="H3626" i="20"/>
  <c r="I3626" i="20" s="1"/>
  <c r="H3625" i="20"/>
  <c r="I3625" i="20" s="1"/>
  <c r="H3624" i="20"/>
  <c r="I3624" i="20" s="1"/>
  <c r="H3623" i="20"/>
  <c r="I3623" i="20" s="1"/>
  <c r="H3622" i="20"/>
  <c r="I3622" i="20" s="1"/>
  <c r="H3621" i="20"/>
  <c r="I3621" i="20" s="1"/>
  <c r="H3620" i="20"/>
  <c r="I3620" i="20" s="1"/>
  <c r="H3619" i="20"/>
  <c r="I3619" i="20" s="1"/>
  <c r="H3618" i="20"/>
  <c r="I3618" i="20" s="1"/>
  <c r="H3617" i="20"/>
  <c r="I3617" i="20" s="1"/>
  <c r="H3616" i="20"/>
  <c r="I3616" i="20" s="1"/>
  <c r="H3615" i="20"/>
  <c r="I3615" i="20" s="1"/>
  <c r="H3614" i="20"/>
  <c r="I3614" i="20" s="1"/>
  <c r="H3613" i="20"/>
  <c r="I3613" i="20" s="1"/>
  <c r="H3612" i="20"/>
  <c r="I3612" i="20" s="1"/>
  <c r="H3611" i="20"/>
  <c r="I3611" i="20" s="1"/>
  <c r="H3610" i="20"/>
  <c r="I3610" i="20" s="1"/>
  <c r="H3609" i="20"/>
  <c r="I3609" i="20" s="1"/>
  <c r="H3608" i="20"/>
  <c r="I3608" i="20" s="1"/>
  <c r="H3607" i="20"/>
  <c r="I3607" i="20" s="1"/>
  <c r="H3606" i="20"/>
  <c r="I3606" i="20" s="1"/>
  <c r="H3605" i="20"/>
  <c r="I3605" i="20" s="1"/>
  <c r="H3604" i="20"/>
  <c r="I3604" i="20" s="1"/>
  <c r="H3603" i="20"/>
  <c r="I3603" i="20" s="1"/>
  <c r="H3602" i="20"/>
  <c r="I3602" i="20" s="1"/>
  <c r="H3601" i="20"/>
  <c r="I3601" i="20" s="1"/>
  <c r="H3600" i="20"/>
  <c r="I3600" i="20" s="1"/>
  <c r="H3599" i="20"/>
  <c r="I3599" i="20" s="1"/>
  <c r="H3598" i="20"/>
  <c r="I3598" i="20" s="1"/>
  <c r="H3597" i="20"/>
  <c r="I3597" i="20" s="1"/>
  <c r="H3596" i="20"/>
  <c r="I3596" i="20" s="1"/>
  <c r="H3595" i="20"/>
  <c r="I3595" i="20" s="1"/>
  <c r="H3594" i="20"/>
  <c r="I3594" i="20" s="1"/>
  <c r="H3593" i="20"/>
  <c r="I3593" i="20" s="1"/>
  <c r="H3592" i="20"/>
  <c r="I3592" i="20" s="1"/>
  <c r="H3591" i="20"/>
  <c r="I3591" i="20" s="1"/>
  <c r="H3590" i="20"/>
  <c r="I3590" i="20" s="1"/>
  <c r="H3589" i="20"/>
  <c r="I3589" i="20" s="1"/>
  <c r="H3588" i="20"/>
  <c r="I3588" i="20" s="1"/>
  <c r="H3587" i="20"/>
  <c r="I3587" i="20" s="1"/>
  <c r="H3586" i="20"/>
  <c r="I3586" i="20" s="1"/>
  <c r="H3585" i="20"/>
  <c r="I3585" i="20" s="1"/>
  <c r="H3584" i="20"/>
  <c r="I3584" i="20" s="1"/>
  <c r="H3583" i="20"/>
  <c r="I3583" i="20" s="1"/>
  <c r="H3582" i="20"/>
  <c r="I3582" i="20" s="1"/>
  <c r="H3581" i="20"/>
  <c r="I3581" i="20" s="1"/>
  <c r="H3580" i="20"/>
  <c r="I3580" i="20" s="1"/>
  <c r="H3579" i="20"/>
  <c r="I3579" i="20" s="1"/>
  <c r="H3578" i="20"/>
  <c r="I3578" i="20" s="1"/>
  <c r="H3577" i="20"/>
  <c r="I3577" i="20" s="1"/>
  <c r="H3576" i="20"/>
  <c r="I3576" i="20" s="1"/>
  <c r="H3575" i="20"/>
  <c r="I3575" i="20" s="1"/>
  <c r="H3574" i="20"/>
  <c r="I3574" i="20" s="1"/>
  <c r="H3573" i="20"/>
  <c r="I3573" i="20" s="1"/>
  <c r="H3572" i="20"/>
  <c r="I3572" i="20" s="1"/>
  <c r="H3571" i="20"/>
  <c r="I3571" i="20" s="1"/>
  <c r="H3570" i="20"/>
  <c r="I3570" i="20" s="1"/>
  <c r="H3569" i="20"/>
  <c r="I3569" i="20" s="1"/>
  <c r="H3568" i="20"/>
  <c r="I3568" i="20" s="1"/>
  <c r="H3567" i="20"/>
  <c r="I3567" i="20" s="1"/>
  <c r="H3566" i="20"/>
  <c r="I3566" i="20" s="1"/>
  <c r="H3565" i="20"/>
  <c r="I3565" i="20" s="1"/>
  <c r="H3564" i="20"/>
  <c r="I3564" i="20" s="1"/>
  <c r="H3563" i="20"/>
  <c r="I3563" i="20" s="1"/>
  <c r="H3562" i="20"/>
  <c r="I3562" i="20" s="1"/>
  <c r="H3561" i="20"/>
  <c r="I3561" i="20" s="1"/>
  <c r="H3560" i="20"/>
  <c r="I3560" i="20" s="1"/>
  <c r="H3559" i="20"/>
  <c r="I3559" i="20" s="1"/>
  <c r="H3558" i="20"/>
  <c r="I3558" i="20" s="1"/>
  <c r="H3557" i="20"/>
  <c r="I3557" i="20" s="1"/>
  <c r="H3556" i="20"/>
  <c r="I3556" i="20" s="1"/>
  <c r="H3555" i="20"/>
  <c r="I3555" i="20" s="1"/>
  <c r="H3554" i="20"/>
  <c r="I3554" i="20" s="1"/>
  <c r="H3553" i="20"/>
  <c r="I3553" i="20" s="1"/>
  <c r="H3552" i="20"/>
  <c r="I3552" i="20" s="1"/>
  <c r="H3551" i="20"/>
  <c r="I3551" i="20" s="1"/>
  <c r="H3550" i="20"/>
  <c r="I3550" i="20" s="1"/>
  <c r="H3549" i="20"/>
  <c r="I3549" i="20" s="1"/>
  <c r="H3548" i="20"/>
  <c r="I3548" i="20" s="1"/>
  <c r="H3547" i="20"/>
  <c r="I3547" i="20" s="1"/>
  <c r="H3546" i="20"/>
  <c r="I3546" i="20" s="1"/>
  <c r="H3545" i="20"/>
  <c r="I3545" i="20" s="1"/>
  <c r="H3544" i="20"/>
  <c r="I3544" i="20" s="1"/>
  <c r="H3543" i="20"/>
  <c r="I3543" i="20" s="1"/>
  <c r="H3542" i="20"/>
  <c r="I3542" i="20" s="1"/>
  <c r="H3541" i="20"/>
  <c r="I3541" i="20" s="1"/>
  <c r="H3540" i="20"/>
  <c r="I3540" i="20" s="1"/>
  <c r="H3539" i="20"/>
  <c r="I3539" i="20" s="1"/>
  <c r="H3538" i="20"/>
  <c r="I3538" i="20" s="1"/>
  <c r="H3537" i="20"/>
  <c r="I3537" i="20" s="1"/>
  <c r="H3536" i="20"/>
  <c r="I3536" i="20" s="1"/>
  <c r="H3535" i="20"/>
  <c r="I3535" i="20" s="1"/>
  <c r="H3534" i="20"/>
  <c r="I3534" i="20" s="1"/>
  <c r="H3533" i="20"/>
  <c r="I3533" i="20" s="1"/>
  <c r="H3532" i="20"/>
  <c r="I3532" i="20" s="1"/>
  <c r="H3531" i="20"/>
  <c r="I3531" i="20" s="1"/>
  <c r="H3530" i="20"/>
  <c r="I3530" i="20" s="1"/>
  <c r="H3529" i="20"/>
  <c r="I3529" i="20" s="1"/>
  <c r="H3528" i="20"/>
  <c r="I3528" i="20" s="1"/>
  <c r="H3527" i="20"/>
  <c r="I3527" i="20" s="1"/>
  <c r="H3526" i="20"/>
  <c r="I3526" i="20" s="1"/>
  <c r="H3525" i="20"/>
  <c r="I3525" i="20" s="1"/>
  <c r="H3524" i="20"/>
  <c r="I3524" i="20" s="1"/>
  <c r="H3523" i="20"/>
  <c r="I3523" i="20" s="1"/>
  <c r="H3522" i="20"/>
  <c r="I3522" i="20" s="1"/>
  <c r="H3521" i="20"/>
  <c r="I3521" i="20" s="1"/>
  <c r="H3520" i="20"/>
  <c r="I3520" i="20" s="1"/>
  <c r="H3519" i="20"/>
  <c r="I3519" i="20" s="1"/>
  <c r="H3518" i="20"/>
  <c r="I3518" i="20" s="1"/>
  <c r="H3517" i="20"/>
  <c r="I3517" i="20" s="1"/>
  <c r="H3516" i="20"/>
  <c r="I3516" i="20" s="1"/>
  <c r="H3515" i="20"/>
  <c r="I3515" i="20" s="1"/>
  <c r="H3514" i="20"/>
  <c r="I3514" i="20" s="1"/>
  <c r="H3513" i="20"/>
  <c r="I3513" i="20" s="1"/>
  <c r="H3512" i="20"/>
  <c r="I3512" i="20" s="1"/>
  <c r="H3511" i="20"/>
  <c r="I3511" i="20" s="1"/>
  <c r="H3510" i="20"/>
  <c r="I3510" i="20" s="1"/>
  <c r="H3509" i="20"/>
  <c r="I3509" i="20" s="1"/>
  <c r="H3508" i="20"/>
  <c r="I3508" i="20" s="1"/>
  <c r="H3507" i="20"/>
  <c r="I3507" i="20" s="1"/>
  <c r="H3506" i="20"/>
  <c r="I3506" i="20" s="1"/>
  <c r="H3505" i="20"/>
  <c r="I3505" i="20" s="1"/>
  <c r="H3504" i="20"/>
  <c r="I3504" i="20" s="1"/>
  <c r="H3503" i="20"/>
  <c r="I3503" i="20" s="1"/>
  <c r="H3502" i="20"/>
  <c r="I3502" i="20" s="1"/>
  <c r="H3501" i="20"/>
  <c r="I3501" i="20" s="1"/>
  <c r="H3500" i="20"/>
  <c r="I3500" i="20" s="1"/>
  <c r="H3499" i="20"/>
  <c r="I3499" i="20" s="1"/>
  <c r="H3498" i="20"/>
  <c r="I3498" i="20" s="1"/>
  <c r="H3497" i="20"/>
  <c r="I3497" i="20" s="1"/>
  <c r="H3496" i="20"/>
  <c r="I3496" i="20" s="1"/>
  <c r="H3495" i="20"/>
  <c r="I3495" i="20" s="1"/>
  <c r="H3494" i="20"/>
  <c r="I3494" i="20" s="1"/>
  <c r="H3493" i="20"/>
  <c r="I3493" i="20" s="1"/>
  <c r="H3492" i="20"/>
  <c r="I3492" i="20" s="1"/>
  <c r="H3491" i="20"/>
  <c r="I3491" i="20" s="1"/>
  <c r="H3490" i="20"/>
  <c r="I3490" i="20" s="1"/>
  <c r="H3489" i="20"/>
  <c r="I3489" i="20" s="1"/>
  <c r="H3488" i="20"/>
  <c r="I3488" i="20" s="1"/>
  <c r="H3487" i="20"/>
  <c r="I3487" i="20" s="1"/>
  <c r="H3486" i="20"/>
  <c r="I3486" i="20" s="1"/>
  <c r="H3485" i="20"/>
  <c r="I3485" i="20" s="1"/>
  <c r="H3484" i="20"/>
  <c r="I3484" i="20" s="1"/>
  <c r="H3483" i="20"/>
  <c r="I3483" i="20" s="1"/>
  <c r="H3482" i="20"/>
  <c r="I3482" i="20" s="1"/>
  <c r="H3481" i="20"/>
  <c r="I3481" i="20" s="1"/>
  <c r="H3480" i="20"/>
  <c r="I3480" i="20" s="1"/>
  <c r="H3479" i="20"/>
  <c r="I3479" i="20" s="1"/>
  <c r="H3478" i="20"/>
  <c r="I3478" i="20" s="1"/>
  <c r="H3477" i="20"/>
  <c r="I3477" i="20" s="1"/>
  <c r="H3476" i="20"/>
  <c r="I3476" i="20" s="1"/>
  <c r="H3475" i="20"/>
  <c r="I3475" i="20" s="1"/>
  <c r="H3474" i="20"/>
  <c r="I3474" i="20" s="1"/>
  <c r="H3473" i="20"/>
  <c r="I3473" i="20" s="1"/>
  <c r="H3472" i="20"/>
  <c r="I3472" i="20" s="1"/>
  <c r="H3471" i="20"/>
  <c r="I3471" i="20" s="1"/>
  <c r="H3470" i="20"/>
  <c r="I3470" i="20" s="1"/>
  <c r="H3469" i="20"/>
  <c r="I3469" i="20" s="1"/>
  <c r="H3468" i="20"/>
  <c r="I3468" i="20" s="1"/>
  <c r="H3467" i="20"/>
  <c r="I3467" i="20" s="1"/>
  <c r="H3466" i="20"/>
  <c r="I3466" i="20" s="1"/>
  <c r="H3465" i="20"/>
  <c r="I3465" i="20" s="1"/>
  <c r="H3464" i="20"/>
  <c r="I3464" i="20" s="1"/>
  <c r="H3463" i="20"/>
  <c r="I3463" i="20" s="1"/>
  <c r="H3462" i="20"/>
  <c r="I3462" i="20" s="1"/>
  <c r="H3461" i="20"/>
  <c r="I3461" i="20" s="1"/>
  <c r="H3460" i="20"/>
  <c r="I3460" i="20" s="1"/>
  <c r="H3459" i="20"/>
  <c r="I3459" i="20" s="1"/>
  <c r="H3458" i="20"/>
  <c r="I3458" i="20" s="1"/>
  <c r="H3457" i="20"/>
  <c r="I3457" i="20" s="1"/>
  <c r="H3456" i="20"/>
  <c r="I3456" i="20" s="1"/>
  <c r="H3455" i="20"/>
  <c r="I3455" i="20" s="1"/>
  <c r="H3454" i="20"/>
  <c r="I3454" i="20" s="1"/>
  <c r="H3453" i="20"/>
  <c r="I3453" i="20" s="1"/>
  <c r="H3452" i="20"/>
  <c r="I3452" i="20" s="1"/>
  <c r="H3451" i="20"/>
  <c r="I3451" i="20" s="1"/>
  <c r="H3450" i="20"/>
  <c r="I3450" i="20" s="1"/>
  <c r="H3449" i="20"/>
  <c r="I3449" i="20" s="1"/>
  <c r="H3448" i="20"/>
  <c r="I3448" i="20" s="1"/>
  <c r="H3447" i="20"/>
  <c r="I3447" i="20" s="1"/>
  <c r="H3446" i="20"/>
  <c r="I3446" i="20" s="1"/>
  <c r="H3445" i="20"/>
  <c r="I3445" i="20" s="1"/>
  <c r="H3444" i="20"/>
  <c r="I3444" i="20" s="1"/>
  <c r="H3443" i="20"/>
  <c r="I3443" i="20" s="1"/>
  <c r="H3442" i="20"/>
  <c r="I3442" i="20" s="1"/>
  <c r="H3441" i="20"/>
  <c r="I3441" i="20" s="1"/>
  <c r="H3440" i="20"/>
  <c r="I3440" i="20" s="1"/>
  <c r="H3439" i="20"/>
  <c r="I3439" i="20" s="1"/>
  <c r="H3438" i="20"/>
  <c r="I3438" i="20" s="1"/>
  <c r="H3437" i="20"/>
  <c r="I3437" i="20" s="1"/>
  <c r="H3436" i="20"/>
  <c r="I3436" i="20" s="1"/>
  <c r="H3435" i="20"/>
  <c r="I3435" i="20" s="1"/>
  <c r="H3434" i="20"/>
  <c r="I3434" i="20" s="1"/>
  <c r="H3433" i="20"/>
  <c r="I3433" i="20" s="1"/>
  <c r="H3432" i="20"/>
  <c r="I3432" i="20" s="1"/>
  <c r="H3431" i="20"/>
  <c r="I3431" i="20" s="1"/>
  <c r="H3430" i="20"/>
  <c r="I3430" i="20" s="1"/>
  <c r="H3429" i="20"/>
  <c r="I3429" i="20" s="1"/>
  <c r="H3428" i="20"/>
  <c r="I3428" i="20" s="1"/>
  <c r="H3427" i="20"/>
  <c r="I3427" i="20" s="1"/>
  <c r="H3426" i="20"/>
  <c r="I3426" i="20" s="1"/>
  <c r="H3425" i="20"/>
  <c r="I3425" i="20" s="1"/>
  <c r="H3424" i="20"/>
  <c r="I3424" i="20" s="1"/>
  <c r="H3423" i="20"/>
  <c r="I3423" i="20" s="1"/>
  <c r="H3422" i="20"/>
  <c r="I3422" i="20" s="1"/>
  <c r="H3421" i="20"/>
  <c r="I3421" i="20" s="1"/>
  <c r="H3420" i="20"/>
  <c r="I3420" i="20" s="1"/>
  <c r="H3419" i="20"/>
  <c r="I3419" i="20" s="1"/>
  <c r="H3418" i="20"/>
  <c r="I3418" i="20" s="1"/>
  <c r="H3417" i="20"/>
  <c r="I3417" i="20" s="1"/>
  <c r="H3416" i="20"/>
  <c r="I3416" i="20" s="1"/>
  <c r="H3415" i="20"/>
  <c r="I3415" i="20" s="1"/>
  <c r="H3414" i="20"/>
  <c r="I3414" i="20" s="1"/>
  <c r="H3413" i="20"/>
  <c r="I3413" i="20" s="1"/>
  <c r="H3412" i="20"/>
  <c r="I3412" i="20" s="1"/>
  <c r="H3411" i="20"/>
  <c r="I3411" i="20" s="1"/>
  <c r="H3410" i="20"/>
  <c r="I3410" i="20" s="1"/>
  <c r="H3409" i="20"/>
  <c r="I3409" i="20" s="1"/>
  <c r="H3408" i="20"/>
  <c r="I3408" i="20" s="1"/>
  <c r="H3407" i="20"/>
  <c r="I3407" i="20" s="1"/>
  <c r="H3406" i="20"/>
  <c r="I3406" i="20" s="1"/>
  <c r="H3405" i="20"/>
  <c r="I3405" i="20" s="1"/>
  <c r="H3404" i="20"/>
  <c r="I3404" i="20" s="1"/>
  <c r="H3403" i="20"/>
  <c r="I3403" i="20" s="1"/>
  <c r="H3402" i="20"/>
  <c r="I3402" i="20" s="1"/>
  <c r="H3401" i="20"/>
  <c r="I3401" i="20" s="1"/>
  <c r="H3400" i="20"/>
  <c r="I3400" i="20" s="1"/>
  <c r="H3399" i="20"/>
  <c r="I3399" i="20" s="1"/>
  <c r="H3398" i="20"/>
  <c r="I3398" i="20" s="1"/>
  <c r="H3397" i="20"/>
  <c r="I3397" i="20" s="1"/>
  <c r="H3396" i="20"/>
  <c r="I3396" i="20" s="1"/>
  <c r="H3395" i="20"/>
  <c r="I3395" i="20" s="1"/>
  <c r="H3394" i="20"/>
  <c r="I3394" i="20" s="1"/>
  <c r="H3393" i="20"/>
  <c r="I3393" i="20" s="1"/>
  <c r="H3392" i="20"/>
  <c r="I3392" i="20" s="1"/>
  <c r="H3391" i="20"/>
  <c r="I3391" i="20" s="1"/>
  <c r="H3390" i="20"/>
  <c r="I3390" i="20" s="1"/>
  <c r="H3389" i="20"/>
  <c r="I3389" i="20" s="1"/>
  <c r="H3388" i="20"/>
  <c r="I3388" i="20" s="1"/>
  <c r="H3387" i="20"/>
  <c r="I3387" i="20" s="1"/>
  <c r="H3386" i="20"/>
  <c r="I3386" i="20" s="1"/>
  <c r="H3385" i="20"/>
  <c r="I3385" i="20" s="1"/>
  <c r="H3384" i="20"/>
  <c r="I3384" i="20" s="1"/>
  <c r="H3383" i="20"/>
  <c r="I3383" i="20" s="1"/>
  <c r="H3382" i="20"/>
  <c r="I3382" i="20" s="1"/>
  <c r="H3381" i="20"/>
  <c r="I3381" i="20" s="1"/>
  <c r="H3380" i="20"/>
  <c r="I3380" i="20" s="1"/>
  <c r="H3379" i="20"/>
  <c r="I3379" i="20" s="1"/>
  <c r="H3378" i="20"/>
  <c r="I3378" i="20" s="1"/>
  <c r="H3377" i="20"/>
  <c r="I3377" i="20" s="1"/>
  <c r="H3376" i="20"/>
  <c r="I3376" i="20" s="1"/>
  <c r="H3375" i="20"/>
  <c r="I3375" i="20" s="1"/>
  <c r="H3374" i="20"/>
  <c r="I3374" i="20" s="1"/>
  <c r="H3373" i="20"/>
  <c r="I3373" i="20" s="1"/>
  <c r="H3372" i="20"/>
  <c r="I3372" i="20" s="1"/>
  <c r="H3371" i="20"/>
  <c r="I3371" i="20" s="1"/>
  <c r="H3370" i="20"/>
  <c r="I3370" i="20" s="1"/>
  <c r="H3369" i="20"/>
  <c r="I3369" i="20" s="1"/>
  <c r="H3368" i="20"/>
  <c r="I3368" i="20" s="1"/>
  <c r="H3367" i="20"/>
  <c r="I3367" i="20" s="1"/>
  <c r="H3366" i="20"/>
  <c r="I3366" i="20" s="1"/>
  <c r="H3365" i="20"/>
  <c r="I3365" i="20" s="1"/>
  <c r="H3364" i="20"/>
  <c r="I3364" i="20" s="1"/>
  <c r="H3363" i="20"/>
  <c r="I3363" i="20" s="1"/>
  <c r="H3362" i="20"/>
  <c r="I3362" i="20" s="1"/>
  <c r="H3361" i="20"/>
  <c r="I3361" i="20" s="1"/>
  <c r="H3360" i="20"/>
  <c r="I3360" i="20" s="1"/>
  <c r="H3359" i="20"/>
  <c r="I3359" i="20" s="1"/>
  <c r="H3358" i="20"/>
  <c r="I3358" i="20" s="1"/>
  <c r="H3357" i="20"/>
  <c r="I3357" i="20" s="1"/>
  <c r="H3356" i="20"/>
  <c r="I3356" i="20" s="1"/>
  <c r="H3355" i="20"/>
  <c r="I3355" i="20" s="1"/>
  <c r="H3354" i="20"/>
  <c r="I3354" i="20" s="1"/>
  <c r="H3353" i="20"/>
  <c r="I3353" i="20" s="1"/>
  <c r="H3352" i="20"/>
  <c r="I3352" i="20" s="1"/>
  <c r="H3351" i="20"/>
  <c r="I3351" i="20" s="1"/>
  <c r="H3350" i="20"/>
  <c r="I3350" i="20" s="1"/>
  <c r="H3349" i="20"/>
  <c r="I3349" i="20" s="1"/>
  <c r="H3348" i="20"/>
  <c r="I3348" i="20" s="1"/>
  <c r="H3347" i="20"/>
  <c r="I3347" i="20" s="1"/>
  <c r="H3346" i="20"/>
  <c r="I3346" i="20" s="1"/>
  <c r="H3345" i="20"/>
  <c r="I3345" i="20" s="1"/>
  <c r="H3344" i="20"/>
  <c r="I3344" i="20" s="1"/>
  <c r="H3343" i="20"/>
  <c r="I3343" i="20" s="1"/>
  <c r="H3342" i="20"/>
  <c r="I3342" i="20" s="1"/>
  <c r="H3341" i="20"/>
  <c r="I3341" i="20" s="1"/>
  <c r="H3340" i="20"/>
  <c r="I3340" i="20" s="1"/>
  <c r="H3339" i="20"/>
  <c r="I3339" i="20" s="1"/>
  <c r="H3338" i="20"/>
  <c r="I3338" i="20" s="1"/>
  <c r="H3337" i="20"/>
  <c r="I3337" i="20" s="1"/>
  <c r="H3336" i="20"/>
  <c r="I3336" i="20" s="1"/>
  <c r="H3335" i="20"/>
  <c r="I3335" i="20" s="1"/>
  <c r="H3334" i="20"/>
  <c r="I3334" i="20" s="1"/>
  <c r="H3333" i="20"/>
  <c r="I3333" i="20" s="1"/>
  <c r="H3332" i="20"/>
  <c r="I3332" i="20" s="1"/>
  <c r="H3331" i="20"/>
  <c r="I3331" i="20" s="1"/>
  <c r="H3330" i="20"/>
  <c r="I3330" i="20" s="1"/>
  <c r="H3329" i="20"/>
  <c r="I3329" i="20" s="1"/>
  <c r="H3328" i="20"/>
  <c r="I3328" i="20" s="1"/>
  <c r="H3327" i="20"/>
  <c r="I3327" i="20" s="1"/>
  <c r="H3326" i="20"/>
  <c r="I3326" i="20" s="1"/>
  <c r="H3325" i="20"/>
  <c r="I3325" i="20" s="1"/>
  <c r="H3324" i="20"/>
  <c r="I3324" i="20" s="1"/>
  <c r="H3323" i="20"/>
  <c r="I3323" i="20" s="1"/>
  <c r="H3322" i="20"/>
  <c r="I3322" i="20" s="1"/>
  <c r="H3321" i="20"/>
  <c r="I3321" i="20" s="1"/>
  <c r="H3320" i="20"/>
  <c r="I3320" i="20" s="1"/>
  <c r="H3319" i="20"/>
  <c r="I3319" i="20" s="1"/>
  <c r="H3318" i="20"/>
  <c r="I3318" i="20" s="1"/>
  <c r="H3317" i="20"/>
  <c r="I3317" i="20" s="1"/>
  <c r="H3316" i="20"/>
  <c r="I3316" i="20" s="1"/>
  <c r="H3315" i="20"/>
  <c r="I3315" i="20" s="1"/>
  <c r="H3314" i="20"/>
  <c r="I3314" i="20" s="1"/>
  <c r="H3313" i="20"/>
  <c r="I3313" i="20" s="1"/>
  <c r="H3312" i="20"/>
  <c r="I3312" i="20" s="1"/>
  <c r="H3311" i="20"/>
  <c r="I3311" i="20" s="1"/>
  <c r="H3310" i="20"/>
  <c r="I3310" i="20" s="1"/>
  <c r="H3309" i="20"/>
  <c r="I3309" i="20" s="1"/>
  <c r="H3308" i="20"/>
  <c r="I3308" i="20" s="1"/>
  <c r="H3307" i="20"/>
  <c r="I3307" i="20" s="1"/>
  <c r="H3306" i="20"/>
  <c r="I3306" i="20" s="1"/>
  <c r="H3305" i="20"/>
  <c r="I3305" i="20" s="1"/>
  <c r="H3304" i="20"/>
  <c r="I3304" i="20" s="1"/>
  <c r="H3303" i="20"/>
  <c r="I3303" i="20" s="1"/>
  <c r="H3302" i="20"/>
  <c r="I3302" i="20" s="1"/>
  <c r="H3301" i="20"/>
  <c r="I3301" i="20" s="1"/>
  <c r="H3300" i="20"/>
  <c r="I3300" i="20" s="1"/>
  <c r="H3299" i="20"/>
  <c r="I3299" i="20" s="1"/>
  <c r="H3298" i="20"/>
  <c r="I3298" i="20" s="1"/>
  <c r="H3297" i="20"/>
  <c r="I3297" i="20" s="1"/>
  <c r="H3296" i="20"/>
  <c r="I3296" i="20" s="1"/>
  <c r="H3295" i="20"/>
  <c r="I3295" i="20" s="1"/>
  <c r="H3294" i="20"/>
  <c r="I3294" i="20" s="1"/>
  <c r="H3293" i="20"/>
  <c r="I3293" i="20" s="1"/>
  <c r="H3292" i="20"/>
  <c r="I3292" i="20" s="1"/>
  <c r="H3291" i="20"/>
  <c r="I3291" i="20" s="1"/>
  <c r="H3290" i="20"/>
  <c r="I3290" i="20" s="1"/>
  <c r="H3289" i="20"/>
  <c r="I3289" i="20" s="1"/>
  <c r="H3288" i="20"/>
  <c r="I3288" i="20" s="1"/>
  <c r="H3287" i="20"/>
  <c r="I3287" i="20" s="1"/>
  <c r="H3286" i="20"/>
  <c r="I3286" i="20" s="1"/>
  <c r="H3285" i="20"/>
  <c r="I3285" i="20" s="1"/>
  <c r="H3284" i="20"/>
  <c r="I3284" i="20" s="1"/>
  <c r="H3283" i="20"/>
  <c r="I3283" i="20" s="1"/>
  <c r="H3282" i="20"/>
  <c r="I3282" i="20" s="1"/>
  <c r="H3281" i="20"/>
  <c r="I3281" i="20" s="1"/>
  <c r="H3280" i="20"/>
  <c r="I3280" i="20" s="1"/>
  <c r="H3279" i="20"/>
  <c r="I3279" i="20" s="1"/>
  <c r="H3278" i="20"/>
  <c r="I3278" i="20" s="1"/>
  <c r="H3277" i="20"/>
  <c r="I3277" i="20" s="1"/>
  <c r="H3276" i="20"/>
  <c r="I3276" i="20" s="1"/>
  <c r="H3275" i="20"/>
  <c r="I3275" i="20" s="1"/>
  <c r="H3274" i="20"/>
  <c r="I3274" i="20" s="1"/>
  <c r="H3273" i="20"/>
  <c r="I3273" i="20" s="1"/>
  <c r="H3272" i="20"/>
  <c r="I3272" i="20" s="1"/>
  <c r="H3271" i="20"/>
  <c r="I3271" i="20" s="1"/>
  <c r="H3270" i="20"/>
  <c r="I3270" i="20" s="1"/>
  <c r="H3269" i="20"/>
  <c r="I3269" i="20" s="1"/>
  <c r="H3268" i="20"/>
  <c r="I3268" i="20" s="1"/>
  <c r="H3267" i="20"/>
  <c r="I3267" i="20" s="1"/>
  <c r="H3266" i="20"/>
  <c r="I3266" i="20" s="1"/>
  <c r="H3265" i="20"/>
  <c r="I3265" i="20" s="1"/>
  <c r="H3264" i="20"/>
  <c r="I3264" i="20" s="1"/>
  <c r="H3263" i="20"/>
  <c r="I3263" i="20" s="1"/>
  <c r="H3262" i="20"/>
  <c r="I3262" i="20" s="1"/>
  <c r="H3261" i="20"/>
  <c r="I3261" i="20" s="1"/>
  <c r="H3260" i="20"/>
  <c r="I3260" i="20" s="1"/>
  <c r="H3259" i="20"/>
  <c r="I3259" i="20" s="1"/>
  <c r="H3258" i="20"/>
  <c r="I3258" i="20" s="1"/>
  <c r="H3257" i="20"/>
  <c r="I3257" i="20" s="1"/>
  <c r="H3256" i="20"/>
  <c r="I3256" i="20" s="1"/>
  <c r="H3255" i="20"/>
  <c r="I3255" i="20" s="1"/>
  <c r="H3254" i="20"/>
  <c r="I3254" i="20" s="1"/>
  <c r="H3253" i="20"/>
  <c r="I3253" i="20" s="1"/>
  <c r="H3252" i="20"/>
  <c r="I3252" i="20" s="1"/>
  <c r="H3251" i="20"/>
  <c r="I3251" i="20" s="1"/>
  <c r="H3250" i="20"/>
  <c r="I3250" i="20" s="1"/>
  <c r="H3249" i="20"/>
  <c r="I3249" i="20" s="1"/>
  <c r="H3248" i="20"/>
  <c r="I3248" i="20" s="1"/>
  <c r="H3247" i="20"/>
  <c r="I3247" i="20" s="1"/>
  <c r="H3246" i="20"/>
  <c r="I3246" i="20" s="1"/>
  <c r="H3245" i="20"/>
  <c r="I3245" i="20" s="1"/>
  <c r="H3244" i="20"/>
  <c r="I3244" i="20" s="1"/>
  <c r="H3243" i="20"/>
  <c r="I3243" i="20" s="1"/>
  <c r="H3242" i="20"/>
  <c r="I3242" i="20" s="1"/>
  <c r="H3241" i="20"/>
  <c r="I3241" i="20" s="1"/>
  <c r="H3240" i="20"/>
  <c r="I3240" i="20" s="1"/>
  <c r="H3239" i="20"/>
  <c r="I3239" i="20" s="1"/>
  <c r="H3238" i="20"/>
  <c r="I3238" i="20" s="1"/>
  <c r="H3237" i="20"/>
  <c r="I3237" i="20" s="1"/>
  <c r="H3236" i="20"/>
  <c r="I3236" i="20" s="1"/>
  <c r="H3235" i="20"/>
  <c r="I3235" i="20" s="1"/>
  <c r="H3234" i="20"/>
  <c r="I3234" i="20" s="1"/>
  <c r="H3233" i="20"/>
  <c r="I3233" i="20" s="1"/>
  <c r="H3232" i="20"/>
  <c r="I3232" i="20" s="1"/>
  <c r="H3231" i="20"/>
  <c r="I3231" i="20" s="1"/>
  <c r="H3230" i="20"/>
  <c r="I3230" i="20" s="1"/>
  <c r="H3229" i="20"/>
  <c r="I3229" i="20" s="1"/>
  <c r="H3228" i="20"/>
  <c r="I3228" i="20" s="1"/>
  <c r="H3227" i="20"/>
  <c r="I3227" i="20" s="1"/>
  <c r="H3226" i="20"/>
  <c r="I3226" i="20" s="1"/>
  <c r="H3225" i="20"/>
  <c r="I3225" i="20" s="1"/>
  <c r="H3224" i="20"/>
  <c r="I3224" i="20" s="1"/>
  <c r="H3223" i="20"/>
  <c r="I3223" i="20" s="1"/>
  <c r="H3222" i="20"/>
  <c r="I3222" i="20" s="1"/>
  <c r="H3221" i="20"/>
  <c r="I3221" i="20" s="1"/>
  <c r="H3220" i="20"/>
  <c r="I3220" i="20" s="1"/>
  <c r="H3219" i="20"/>
  <c r="I3219" i="20" s="1"/>
  <c r="H3218" i="20"/>
  <c r="I3218" i="20" s="1"/>
  <c r="H3217" i="20"/>
  <c r="I3217" i="20" s="1"/>
  <c r="H3216" i="20"/>
  <c r="I3216" i="20" s="1"/>
  <c r="H3215" i="20"/>
  <c r="I3215" i="20" s="1"/>
  <c r="H3214" i="20"/>
  <c r="I3214" i="20" s="1"/>
  <c r="H3213" i="20"/>
  <c r="I3213" i="20" s="1"/>
  <c r="H3212" i="20"/>
  <c r="I3212" i="20" s="1"/>
  <c r="H3211" i="20"/>
  <c r="I3211" i="20" s="1"/>
  <c r="H3210" i="20"/>
  <c r="I3210" i="20" s="1"/>
  <c r="H3209" i="20"/>
  <c r="I3209" i="20" s="1"/>
  <c r="H3208" i="20"/>
  <c r="I3208" i="20" s="1"/>
  <c r="H3207" i="20"/>
  <c r="I3207" i="20" s="1"/>
  <c r="H3206" i="20"/>
  <c r="I3206" i="20" s="1"/>
  <c r="H3205" i="20"/>
  <c r="I3205" i="20" s="1"/>
  <c r="H3204" i="20"/>
  <c r="I3204" i="20" s="1"/>
  <c r="H3203" i="20"/>
  <c r="I3203" i="20" s="1"/>
  <c r="H3202" i="20"/>
  <c r="I3202" i="20" s="1"/>
  <c r="H3201" i="20"/>
  <c r="I3201" i="20" s="1"/>
  <c r="H3200" i="20"/>
  <c r="I3200" i="20" s="1"/>
  <c r="H3199" i="20"/>
  <c r="I3199" i="20" s="1"/>
  <c r="H3198" i="20"/>
  <c r="I3198" i="20" s="1"/>
  <c r="H3197" i="20"/>
  <c r="I3197" i="20" s="1"/>
  <c r="H3196" i="20"/>
  <c r="I3196" i="20" s="1"/>
  <c r="H3195" i="20"/>
  <c r="I3195" i="20" s="1"/>
  <c r="H3194" i="20"/>
  <c r="I3194" i="20" s="1"/>
  <c r="H3193" i="20"/>
  <c r="I3193" i="20" s="1"/>
  <c r="H3192" i="20"/>
  <c r="I3192" i="20" s="1"/>
  <c r="H3191" i="20"/>
  <c r="I3191" i="20" s="1"/>
  <c r="H3190" i="20"/>
  <c r="I3190" i="20" s="1"/>
  <c r="H3189" i="20"/>
  <c r="I3189" i="20" s="1"/>
  <c r="H3188" i="20"/>
  <c r="I3188" i="20" s="1"/>
  <c r="H3187" i="20"/>
  <c r="I3187" i="20" s="1"/>
  <c r="H3186" i="20"/>
  <c r="I3186" i="20" s="1"/>
  <c r="H3185" i="20"/>
  <c r="I3185" i="20" s="1"/>
  <c r="H3184" i="20"/>
  <c r="I3184" i="20" s="1"/>
  <c r="H3183" i="20"/>
  <c r="I3183" i="20" s="1"/>
  <c r="H3182" i="20"/>
  <c r="I3182" i="20" s="1"/>
  <c r="H3181" i="20"/>
  <c r="I3181" i="20" s="1"/>
  <c r="H3180" i="20"/>
  <c r="I3180" i="20" s="1"/>
  <c r="H3179" i="20"/>
  <c r="I3179" i="20" s="1"/>
  <c r="H3178" i="20"/>
  <c r="I3178" i="20" s="1"/>
  <c r="H3177" i="20"/>
  <c r="I3177" i="20" s="1"/>
  <c r="H3176" i="20"/>
  <c r="I3176" i="20" s="1"/>
  <c r="H3175" i="20"/>
  <c r="I3175" i="20" s="1"/>
  <c r="H3174" i="20"/>
  <c r="I3174" i="20" s="1"/>
  <c r="H3173" i="20"/>
  <c r="I3173" i="20" s="1"/>
  <c r="H3172" i="20"/>
  <c r="I3172" i="20" s="1"/>
  <c r="H3171" i="20"/>
  <c r="I3171" i="20" s="1"/>
  <c r="H3170" i="20"/>
  <c r="I3170" i="20" s="1"/>
  <c r="H3169" i="20"/>
  <c r="I3169" i="20" s="1"/>
  <c r="H3168" i="20"/>
  <c r="I3168" i="20" s="1"/>
  <c r="H3167" i="20"/>
  <c r="I3167" i="20" s="1"/>
  <c r="H3166" i="20"/>
  <c r="I3166" i="20" s="1"/>
  <c r="H3165" i="20"/>
  <c r="I3165" i="20" s="1"/>
  <c r="H3164" i="20"/>
  <c r="I3164" i="20" s="1"/>
  <c r="H3163" i="20"/>
  <c r="I3163" i="20" s="1"/>
  <c r="H3162" i="20"/>
  <c r="I3162" i="20" s="1"/>
  <c r="H3161" i="20"/>
  <c r="I3161" i="20" s="1"/>
  <c r="H3160" i="20"/>
  <c r="I3160" i="20" s="1"/>
  <c r="H3159" i="20"/>
  <c r="I3159" i="20" s="1"/>
  <c r="H3158" i="20"/>
  <c r="I3158" i="20" s="1"/>
  <c r="H3157" i="20"/>
  <c r="I3157" i="20" s="1"/>
  <c r="H3156" i="20"/>
  <c r="I3156" i="20" s="1"/>
  <c r="H3155" i="20"/>
  <c r="I3155" i="20" s="1"/>
  <c r="H3154" i="20"/>
  <c r="I3154" i="20" s="1"/>
  <c r="H3153" i="20"/>
  <c r="I3153" i="20" s="1"/>
  <c r="H3152" i="20"/>
  <c r="I3152" i="20" s="1"/>
  <c r="H3151" i="20"/>
  <c r="I3151" i="20" s="1"/>
  <c r="H3150" i="20"/>
  <c r="I3150" i="20" s="1"/>
  <c r="H3149" i="20"/>
  <c r="I3149" i="20" s="1"/>
  <c r="H3148" i="20"/>
  <c r="I3148" i="20" s="1"/>
  <c r="H3147" i="20"/>
  <c r="I3147" i="20" s="1"/>
  <c r="H3146" i="20"/>
  <c r="I3146" i="20" s="1"/>
  <c r="H3145" i="20"/>
  <c r="I3145" i="20" s="1"/>
  <c r="H3144" i="20"/>
  <c r="I3144" i="20" s="1"/>
  <c r="H3143" i="20"/>
  <c r="I3143" i="20" s="1"/>
  <c r="H3142" i="20"/>
  <c r="I3142" i="20" s="1"/>
  <c r="H3141" i="20"/>
  <c r="I3141" i="20" s="1"/>
  <c r="H3140" i="20"/>
  <c r="I3140" i="20" s="1"/>
  <c r="H3139" i="20"/>
  <c r="I3139" i="20" s="1"/>
  <c r="H3138" i="20"/>
  <c r="I3138" i="20" s="1"/>
  <c r="H3137" i="20"/>
  <c r="I3137" i="20" s="1"/>
  <c r="H3136" i="20"/>
  <c r="I3136" i="20" s="1"/>
  <c r="H3135" i="20"/>
  <c r="I3135" i="20" s="1"/>
  <c r="H3134" i="20"/>
  <c r="I3134" i="20" s="1"/>
  <c r="H3133" i="20"/>
  <c r="I3133" i="20" s="1"/>
  <c r="H3132" i="20"/>
  <c r="I3132" i="20" s="1"/>
  <c r="H3131" i="20"/>
  <c r="I3131" i="20" s="1"/>
  <c r="H3130" i="20"/>
  <c r="I3130" i="20" s="1"/>
  <c r="H3129" i="20"/>
  <c r="I3129" i="20" s="1"/>
  <c r="H3128" i="20"/>
  <c r="I3128" i="20" s="1"/>
  <c r="H3127" i="20"/>
  <c r="I3127" i="20" s="1"/>
  <c r="H3126" i="20"/>
  <c r="I3126" i="20" s="1"/>
  <c r="H3125" i="20"/>
  <c r="I3125" i="20" s="1"/>
  <c r="H3124" i="20"/>
  <c r="I3124" i="20" s="1"/>
  <c r="H3123" i="20"/>
  <c r="I3123" i="20" s="1"/>
  <c r="H3122" i="20"/>
  <c r="I3122" i="20" s="1"/>
  <c r="H3121" i="20"/>
  <c r="I3121" i="20" s="1"/>
  <c r="H3120" i="20"/>
  <c r="I3120" i="20" s="1"/>
  <c r="H3119" i="20"/>
  <c r="I3119" i="20" s="1"/>
  <c r="H3118" i="20"/>
  <c r="I3118" i="20" s="1"/>
  <c r="H3117" i="20"/>
  <c r="I3117" i="20" s="1"/>
  <c r="H3116" i="20"/>
  <c r="I3116" i="20" s="1"/>
  <c r="H3115" i="20"/>
  <c r="I3115" i="20" s="1"/>
  <c r="H3114" i="20"/>
  <c r="I3114" i="20" s="1"/>
  <c r="H3113" i="20"/>
  <c r="I3113" i="20" s="1"/>
  <c r="H3112" i="20"/>
  <c r="I3112" i="20" s="1"/>
  <c r="H3111" i="20"/>
  <c r="I3111" i="20" s="1"/>
  <c r="H3110" i="20"/>
  <c r="I3110" i="20" s="1"/>
  <c r="H3109" i="20"/>
  <c r="I3109" i="20" s="1"/>
  <c r="H3108" i="20"/>
  <c r="I3108" i="20" s="1"/>
  <c r="H3107" i="20"/>
  <c r="I3107" i="20" s="1"/>
  <c r="H3106" i="20"/>
  <c r="I3106" i="20" s="1"/>
  <c r="H3105" i="20"/>
  <c r="I3105" i="20" s="1"/>
  <c r="H3104" i="20"/>
  <c r="I3104" i="20" s="1"/>
  <c r="H3103" i="20"/>
  <c r="I3103" i="20" s="1"/>
  <c r="H3102" i="20"/>
  <c r="I3102" i="20" s="1"/>
  <c r="H3101" i="20"/>
  <c r="I3101" i="20" s="1"/>
  <c r="H3100" i="20"/>
  <c r="I3100" i="20" s="1"/>
  <c r="H3099" i="20"/>
  <c r="I3099" i="20" s="1"/>
  <c r="H3098" i="20"/>
  <c r="I3098" i="20" s="1"/>
  <c r="H3097" i="20"/>
  <c r="I3097" i="20" s="1"/>
  <c r="H3096" i="20"/>
  <c r="I3096" i="20" s="1"/>
  <c r="H3095" i="20"/>
  <c r="I3095" i="20" s="1"/>
  <c r="H3094" i="20"/>
  <c r="I3094" i="20" s="1"/>
  <c r="H3093" i="20"/>
  <c r="I3093" i="20" s="1"/>
  <c r="H3092" i="20"/>
  <c r="I3092" i="20" s="1"/>
  <c r="H3091" i="20"/>
  <c r="I3091" i="20" s="1"/>
  <c r="H3090" i="20"/>
  <c r="I3090" i="20" s="1"/>
  <c r="H3089" i="20"/>
  <c r="I3089" i="20" s="1"/>
  <c r="H3088" i="20"/>
  <c r="I3088" i="20" s="1"/>
  <c r="H3087" i="20"/>
  <c r="I3087" i="20" s="1"/>
  <c r="H3086" i="20"/>
  <c r="I3086" i="20" s="1"/>
  <c r="H3085" i="20"/>
  <c r="I3085" i="20" s="1"/>
  <c r="H3084" i="20"/>
  <c r="I3084" i="20" s="1"/>
  <c r="H3083" i="20"/>
  <c r="I3083" i="20" s="1"/>
  <c r="H3082" i="20"/>
  <c r="I3082" i="20" s="1"/>
  <c r="H3081" i="20"/>
  <c r="I3081" i="20" s="1"/>
  <c r="H3080" i="20"/>
  <c r="I3080" i="20" s="1"/>
  <c r="H3079" i="20"/>
  <c r="I3079" i="20" s="1"/>
  <c r="H3078" i="20"/>
  <c r="I3078" i="20" s="1"/>
  <c r="H3077" i="20"/>
  <c r="I3077" i="20" s="1"/>
  <c r="H3076" i="20"/>
  <c r="I3076" i="20" s="1"/>
  <c r="H3075" i="20"/>
  <c r="I3075" i="20" s="1"/>
  <c r="H3074" i="20"/>
  <c r="I3074" i="20" s="1"/>
  <c r="H3073" i="20"/>
  <c r="I3073" i="20" s="1"/>
  <c r="H3072" i="20"/>
  <c r="I3072" i="20" s="1"/>
  <c r="H3071" i="20"/>
  <c r="I3071" i="20" s="1"/>
  <c r="H3070" i="20"/>
  <c r="I3070" i="20" s="1"/>
  <c r="H3069" i="20"/>
  <c r="I3069" i="20" s="1"/>
  <c r="H3068" i="20"/>
  <c r="I3068" i="20" s="1"/>
  <c r="H3067" i="20"/>
  <c r="I3067" i="20" s="1"/>
  <c r="H3066" i="20"/>
  <c r="I3066" i="20" s="1"/>
  <c r="H3065" i="20"/>
  <c r="I3065" i="20" s="1"/>
  <c r="H3064" i="20"/>
  <c r="I3064" i="20" s="1"/>
  <c r="H3063" i="20"/>
  <c r="I3063" i="20" s="1"/>
  <c r="H3062" i="20"/>
  <c r="I3062" i="20" s="1"/>
  <c r="H3061" i="20"/>
  <c r="I3061" i="20" s="1"/>
  <c r="H3060" i="20"/>
  <c r="I3060" i="20" s="1"/>
  <c r="H3059" i="20"/>
  <c r="I3059" i="20" s="1"/>
  <c r="H3058" i="20"/>
  <c r="I3058" i="20" s="1"/>
  <c r="H3057" i="20"/>
  <c r="I3057" i="20" s="1"/>
  <c r="H3056" i="20"/>
  <c r="I3056" i="20" s="1"/>
  <c r="H3055" i="20"/>
  <c r="I3055" i="20" s="1"/>
  <c r="H3054" i="20"/>
  <c r="I3054" i="20" s="1"/>
  <c r="H3053" i="20"/>
  <c r="I3053" i="20" s="1"/>
  <c r="H3052" i="20"/>
  <c r="I3052" i="20" s="1"/>
  <c r="H3051" i="20"/>
  <c r="I3051" i="20" s="1"/>
  <c r="H3050" i="20"/>
  <c r="I3050" i="20" s="1"/>
  <c r="H3049" i="20"/>
  <c r="I3049" i="20" s="1"/>
  <c r="H3048" i="20"/>
  <c r="I3048" i="20" s="1"/>
  <c r="H3047" i="20"/>
  <c r="I3047" i="20" s="1"/>
  <c r="H3046" i="20"/>
  <c r="I3046" i="20" s="1"/>
  <c r="H3045" i="20"/>
  <c r="I3045" i="20" s="1"/>
  <c r="H3044" i="20"/>
  <c r="I3044" i="20" s="1"/>
  <c r="H3043" i="20"/>
  <c r="I3043" i="20" s="1"/>
  <c r="H3042" i="20"/>
  <c r="I3042" i="20" s="1"/>
  <c r="H3041" i="20"/>
  <c r="I3041" i="20" s="1"/>
  <c r="H3040" i="20"/>
  <c r="I3040" i="20" s="1"/>
  <c r="H3039" i="20"/>
  <c r="I3039" i="20" s="1"/>
  <c r="H3038" i="20"/>
  <c r="I3038" i="20" s="1"/>
  <c r="H3037" i="20"/>
  <c r="I3037" i="20" s="1"/>
  <c r="H3036" i="20"/>
  <c r="I3036" i="20" s="1"/>
  <c r="H3035" i="20"/>
  <c r="I3035" i="20" s="1"/>
  <c r="H3034" i="20"/>
  <c r="I3034" i="20" s="1"/>
  <c r="H3033" i="20"/>
  <c r="I3033" i="20" s="1"/>
  <c r="H3032" i="20"/>
  <c r="I3032" i="20" s="1"/>
  <c r="H3031" i="20"/>
  <c r="I3031" i="20" s="1"/>
  <c r="H3030" i="20"/>
  <c r="I3030" i="20" s="1"/>
  <c r="H3029" i="20"/>
  <c r="I3029" i="20" s="1"/>
  <c r="H3028" i="20"/>
  <c r="I3028" i="20" s="1"/>
  <c r="H3027" i="20"/>
  <c r="I3027" i="20" s="1"/>
  <c r="H3026" i="20"/>
  <c r="I3026" i="20" s="1"/>
  <c r="H3025" i="20"/>
  <c r="I3025" i="20" s="1"/>
  <c r="H3024" i="20"/>
  <c r="I3024" i="20" s="1"/>
  <c r="H3023" i="20"/>
  <c r="I3023" i="20" s="1"/>
  <c r="H3022" i="20"/>
  <c r="I3022" i="20" s="1"/>
  <c r="H3021" i="20"/>
  <c r="I3021" i="20" s="1"/>
  <c r="H3020" i="20"/>
  <c r="I3020" i="20" s="1"/>
  <c r="H3019" i="20"/>
  <c r="I3019" i="20" s="1"/>
  <c r="H3018" i="20"/>
  <c r="I3018" i="20" s="1"/>
  <c r="H3017" i="20"/>
  <c r="I3017" i="20" s="1"/>
  <c r="H3016" i="20"/>
  <c r="I3016" i="20" s="1"/>
  <c r="H3015" i="20"/>
  <c r="I3015" i="20" s="1"/>
  <c r="H3014" i="20"/>
  <c r="I3014" i="20" s="1"/>
  <c r="H3013" i="20"/>
  <c r="I3013" i="20" s="1"/>
  <c r="H3012" i="20"/>
  <c r="I3012" i="20" s="1"/>
  <c r="H3011" i="20"/>
  <c r="I3011" i="20" s="1"/>
  <c r="H3010" i="20"/>
  <c r="I3010" i="20" s="1"/>
  <c r="H3009" i="20"/>
  <c r="I3009" i="20" s="1"/>
  <c r="H3008" i="20"/>
  <c r="I3008" i="20" s="1"/>
  <c r="H3007" i="20"/>
  <c r="I3007" i="20" s="1"/>
  <c r="H3006" i="20"/>
  <c r="I3006" i="20" s="1"/>
  <c r="H3005" i="20"/>
  <c r="I3005" i="20" s="1"/>
  <c r="H3004" i="20"/>
  <c r="I3004" i="20" s="1"/>
  <c r="H3003" i="20"/>
  <c r="I3003" i="20" s="1"/>
  <c r="H3002" i="20"/>
  <c r="I3002" i="20" s="1"/>
  <c r="H3001" i="20"/>
  <c r="I3001" i="20" s="1"/>
  <c r="H3000" i="20"/>
  <c r="I3000" i="20" s="1"/>
  <c r="H2999" i="20"/>
  <c r="I2999" i="20" s="1"/>
  <c r="H2998" i="20"/>
  <c r="I2998" i="20" s="1"/>
  <c r="H2997" i="20"/>
  <c r="I2997" i="20" s="1"/>
  <c r="H2996" i="20"/>
  <c r="I2996" i="20" s="1"/>
  <c r="H2995" i="20"/>
  <c r="I2995" i="20" s="1"/>
  <c r="H2994" i="20"/>
  <c r="I2994" i="20" s="1"/>
  <c r="H2993" i="20"/>
  <c r="I2993" i="20" s="1"/>
  <c r="H2992" i="20"/>
  <c r="I2992" i="20" s="1"/>
  <c r="H2991" i="20"/>
  <c r="I2991" i="20" s="1"/>
  <c r="H2990" i="20"/>
  <c r="I2990" i="20" s="1"/>
  <c r="H2989" i="20"/>
  <c r="I2989" i="20" s="1"/>
  <c r="H2988" i="20"/>
  <c r="I2988" i="20" s="1"/>
  <c r="H2987" i="20"/>
  <c r="I2987" i="20" s="1"/>
  <c r="H2986" i="20"/>
  <c r="I2986" i="20" s="1"/>
  <c r="H2985" i="20"/>
  <c r="I2985" i="20" s="1"/>
  <c r="H2984" i="20"/>
  <c r="I2984" i="20" s="1"/>
  <c r="H2983" i="20"/>
  <c r="I2983" i="20" s="1"/>
  <c r="H2982" i="20"/>
  <c r="I2982" i="20" s="1"/>
  <c r="H2981" i="20"/>
  <c r="I2981" i="20" s="1"/>
  <c r="H2980" i="20"/>
  <c r="I2980" i="20" s="1"/>
  <c r="H2979" i="20"/>
  <c r="I2979" i="20" s="1"/>
  <c r="H2978" i="20"/>
  <c r="I2978" i="20" s="1"/>
  <c r="H2977" i="20"/>
  <c r="I2977" i="20" s="1"/>
  <c r="H2976" i="20"/>
  <c r="I2976" i="20" s="1"/>
  <c r="H2975" i="20"/>
  <c r="I2975" i="20" s="1"/>
  <c r="H2974" i="20"/>
  <c r="I2974" i="20" s="1"/>
  <c r="H2973" i="20"/>
  <c r="I2973" i="20" s="1"/>
  <c r="H2972" i="20"/>
  <c r="I2972" i="20" s="1"/>
  <c r="H2971" i="20"/>
  <c r="I2971" i="20" s="1"/>
  <c r="H2970" i="20"/>
  <c r="I2970" i="20" s="1"/>
  <c r="H2969" i="20"/>
  <c r="I2969" i="20" s="1"/>
  <c r="H2968" i="20"/>
  <c r="I2968" i="20" s="1"/>
  <c r="H2967" i="20"/>
  <c r="I2967" i="20" s="1"/>
  <c r="H2966" i="20"/>
  <c r="I2966" i="20" s="1"/>
  <c r="H2965" i="20"/>
  <c r="I2965" i="20" s="1"/>
  <c r="H2964" i="20"/>
  <c r="I2964" i="20" s="1"/>
  <c r="H2963" i="20"/>
  <c r="I2963" i="20" s="1"/>
  <c r="H2962" i="20"/>
  <c r="I2962" i="20" s="1"/>
  <c r="H2961" i="20"/>
  <c r="I2961" i="20" s="1"/>
  <c r="H2960" i="20"/>
  <c r="I2960" i="20" s="1"/>
  <c r="H2959" i="20"/>
  <c r="I2959" i="20" s="1"/>
  <c r="H2958" i="20"/>
  <c r="I2958" i="20" s="1"/>
  <c r="H2957" i="20"/>
  <c r="I2957" i="20" s="1"/>
  <c r="H2956" i="20"/>
  <c r="I2956" i="20" s="1"/>
  <c r="H2955" i="20"/>
  <c r="I2955" i="20" s="1"/>
  <c r="H2954" i="20"/>
  <c r="I2954" i="20" s="1"/>
  <c r="H2953" i="20"/>
  <c r="I2953" i="20" s="1"/>
  <c r="H2952" i="20"/>
  <c r="I2952" i="20" s="1"/>
  <c r="H2951" i="20"/>
  <c r="I2951" i="20" s="1"/>
  <c r="H2950" i="20"/>
  <c r="I2950" i="20" s="1"/>
  <c r="H2949" i="20"/>
  <c r="I2949" i="20" s="1"/>
  <c r="H2948" i="20"/>
  <c r="I2948" i="20" s="1"/>
  <c r="H2947" i="20"/>
  <c r="I2947" i="20" s="1"/>
  <c r="H2946" i="20"/>
  <c r="I2946" i="20" s="1"/>
  <c r="H2945" i="20"/>
  <c r="I2945" i="20" s="1"/>
  <c r="H2944" i="20"/>
  <c r="I2944" i="20" s="1"/>
  <c r="H2943" i="20"/>
  <c r="I2943" i="20" s="1"/>
  <c r="H2942" i="20"/>
  <c r="I2942" i="20" s="1"/>
  <c r="H2941" i="20"/>
  <c r="I2941" i="20" s="1"/>
  <c r="H2940" i="20"/>
  <c r="I2940" i="20" s="1"/>
  <c r="H2939" i="20"/>
  <c r="I2939" i="20" s="1"/>
  <c r="H2938" i="20"/>
  <c r="I2938" i="20" s="1"/>
  <c r="H2937" i="20"/>
  <c r="I2937" i="20" s="1"/>
  <c r="H2936" i="20"/>
  <c r="I2936" i="20" s="1"/>
  <c r="H2935" i="20"/>
  <c r="I2935" i="20" s="1"/>
  <c r="H2934" i="20"/>
  <c r="I2934" i="20" s="1"/>
  <c r="H2933" i="20"/>
  <c r="I2933" i="20" s="1"/>
  <c r="H2932" i="20"/>
  <c r="I2932" i="20" s="1"/>
  <c r="H2931" i="20"/>
  <c r="I2931" i="20" s="1"/>
  <c r="H2930" i="20"/>
  <c r="I2930" i="20" s="1"/>
  <c r="H2929" i="20"/>
  <c r="I2929" i="20" s="1"/>
  <c r="H2928" i="20"/>
  <c r="I2928" i="20" s="1"/>
  <c r="H2927" i="20"/>
  <c r="I2927" i="20" s="1"/>
  <c r="H2926" i="20"/>
  <c r="I2926" i="20" s="1"/>
  <c r="H2925" i="20"/>
  <c r="I2925" i="20" s="1"/>
  <c r="H2924" i="20"/>
  <c r="I2924" i="20" s="1"/>
  <c r="H2923" i="20"/>
  <c r="I2923" i="20" s="1"/>
  <c r="H2922" i="20"/>
  <c r="I2922" i="20" s="1"/>
  <c r="H2921" i="20"/>
  <c r="I2921" i="20" s="1"/>
  <c r="H2920" i="20"/>
  <c r="I2920" i="20" s="1"/>
  <c r="H2919" i="20"/>
  <c r="I2919" i="20" s="1"/>
  <c r="H2918" i="20"/>
  <c r="I2918" i="20" s="1"/>
  <c r="H2917" i="20"/>
  <c r="I2917" i="20" s="1"/>
  <c r="H2916" i="20"/>
  <c r="I2916" i="20" s="1"/>
  <c r="H2915" i="20"/>
  <c r="I2915" i="20" s="1"/>
  <c r="H2914" i="20"/>
  <c r="I2914" i="20" s="1"/>
  <c r="H2913" i="20"/>
  <c r="I2913" i="20" s="1"/>
  <c r="H2912" i="20"/>
  <c r="I2912" i="20" s="1"/>
  <c r="H2911" i="20"/>
  <c r="I2911" i="20" s="1"/>
  <c r="H2910" i="20"/>
  <c r="I2910" i="20" s="1"/>
  <c r="H2909" i="20"/>
  <c r="I2909" i="20" s="1"/>
  <c r="H2908" i="20"/>
  <c r="I2908" i="20" s="1"/>
  <c r="H2907" i="20"/>
  <c r="I2907" i="20" s="1"/>
  <c r="H2906" i="20"/>
  <c r="I2906" i="20" s="1"/>
  <c r="H2905" i="20"/>
  <c r="I2905" i="20" s="1"/>
  <c r="H2904" i="20"/>
  <c r="I2904" i="20" s="1"/>
  <c r="H2903" i="20"/>
  <c r="I2903" i="20" s="1"/>
  <c r="H2902" i="20"/>
  <c r="I2902" i="20" s="1"/>
  <c r="H2901" i="20"/>
  <c r="I2901" i="20" s="1"/>
  <c r="H2900" i="20"/>
  <c r="I2900" i="20" s="1"/>
  <c r="H2899" i="20"/>
  <c r="I2899" i="20" s="1"/>
  <c r="H2898" i="20"/>
  <c r="I2898" i="20" s="1"/>
  <c r="H2897" i="20"/>
  <c r="I2897" i="20" s="1"/>
  <c r="H2896" i="20"/>
  <c r="I2896" i="20" s="1"/>
  <c r="H2895" i="20"/>
  <c r="I2895" i="20" s="1"/>
  <c r="H2894" i="20"/>
  <c r="I2894" i="20" s="1"/>
  <c r="H2893" i="20"/>
  <c r="I2893" i="20" s="1"/>
  <c r="H2892" i="20"/>
  <c r="I2892" i="20" s="1"/>
  <c r="H2891" i="20"/>
  <c r="I2891" i="20" s="1"/>
  <c r="H2890" i="20"/>
  <c r="I2890" i="20" s="1"/>
  <c r="H2889" i="20"/>
  <c r="I2889" i="20" s="1"/>
  <c r="H2888" i="20"/>
  <c r="I2888" i="20" s="1"/>
  <c r="H2887" i="20"/>
  <c r="I2887" i="20" s="1"/>
  <c r="H2886" i="20"/>
  <c r="I2886" i="20" s="1"/>
  <c r="H2885" i="20"/>
  <c r="I2885" i="20" s="1"/>
  <c r="H2884" i="20"/>
  <c r="I2884" i="20" s="1"/>
  <c r="H2883" i="20"/>
  <c r="I2883" i="20" s="1"/>
  <c r="H2882" i="20"/>
  <c r="I2882" i="20" s="1"/>
  <c r="H2881" i="20"/>
  <c r="I2881" i="20" s="1"/>
  <c r="H2880" i="20"/>
  <c r="I2880" i="20" s="1"/>
  <c r="H2879" i="20"/>
  <c r="I2879" i="20" s="1"/>
  <c r="H2878" i="20"/>
  <c r="I2878" i="20" s="1"/>
  <c r="H2877" i="20"/>
  <c r="I2877" i="20" s="1"/>
  <c r="H2876" i="20"/>
  <c r="I2876" i="20" s="1"/>
  <c r="H2875" i="20"/>
  <c r="I2875" i="20" s="1"/>
  <c r="H2874" i="20"/>
  <c r="I2874" i="20" s="1"/>
  <c r="H2873" i="20"/>
  <c r="I2873" i="20" s="1"/>
  <c r="H2872" i="20"/>
  <c r="I2872" i="20" s="1"/>
  <c r="H2871" i="20"/>
  <c r="I2871" i="20" s="1"/>
  <c r="H2870" i="20"/>
  <c r="I2870" i="20" s="1"/>
  <c r="H2869" i="20"/>
  <c r="I2869" i="20" s="1"/>
  <c r="H2868" i="20"/>
  <c r="I2868" i="20" s="1"/>
  <c r="H2867" i="20"/>
  <c r="I2867" i="20" s="1"/>
  <c r="H2866" i="20"/>
  <c r="I2866" i="20" s="1"/>
  <c r="H2865" i="20"/>
  <c r="I2865" i="20" s="1"/>
  <c r="H2864" i="20"/>
  <c r="I2864" i="20" s="1"/>
  <c r="H2863" i="20"/>
  <c r="I2863" i="20" s="1"/>
  <c r="H2862" i="20"/>
  <c r="I2862" i="20" s="1"/>
  <c r="H2861" i="20"/>
  <c r="I2861" i="20" s="1"/>
  <c r="H2860" i="20"/>
  <c r="I2860" i="20" s="1"/>
  <c r="H2859" i="20"/>
  <c r="I2859" i="20" s="1"/>
  <c r="H2858" i="20"/>
  <c r="I2858" i="20" s="1"/>
  <c r="H2857" i="20"/>
  <c r="I2857" i="20" s="1"/>
  <c r="H2856" i="20"/>
  <c r="I2856" i="20" s="1"/>
  <c r="H2855" i="20"/>
  <c r="I2855" i="20" s="1"/>
  <c r="H2854" i="20"/>
  <c r="I2854" i="20" s="1"/>
  <c r="H2853" i="20"/>
  <c r="I2853" i="20" s="1"/>
  <c r="H2852" i="20"/>
  <c r="I2852" i="20" s="1"/>
  <c r="H2851" i="20"/>
  <c r="I2851" i="20" s="1"/>
  <c r="H2850" i="20"/>
  <c r="I2850" i="20" s="1"/>
  <c r="H2849" i="20"/>
  <c r="I2849" i="20" s="1"/>
  <c r="H2848" i="20"/>
  <c r="I2848" i="20" s="1"/>
  <c r="H2847" i="20"/>
  <c r="I2847" i="20" s="1"/>
  <c r="H2846" i="20"/>
  <c r="I2846" i="20" s="1"/>
  <c r="H2845" i="20"/>
  <c r="I2845" i="20" s="1"/>
  <c r="H2844" i="20"/>
  <c r="I2844" i="20" s="1"/>
  <c r="H2843" i="20"/>
  <c r="I2843" i="20" s="1"/>
  <c r="H2842" i="20"/>
  <c r="I2842" i="20" s="1"/>
  <c r="H2841" i="20"/>
  <c r="I2841" i="20" s="1"/>
  <c r="H2840" i="20"/>
  <c r="I2840" i="20" s="1"/>
  <c r="H2839" i="20"/>
  <c r="I2839" i="20" s="1"/>
  <c r="H2838" i="20"/>
  <c r="I2838" i="20" s="1"/>
  <c r="H2837" i="20"/>
  <c r="I2837" i="20" s="1"/>
  <c r="H2836" i="20"/>
  <c r="I2836" i="20" s="1"/>
  <c r="H2835" i="20"/>
  <c r="I2835" i="20" s="1"/>
  <c r="H2834" i="20"/>
  <c r="I2834" i="20" s="1"/>
  <c r="H2833" i="20"/>
  <c r="I2833" i="20" s="1"/>
  <c r="H2832" i="20"/>
  <c r="I2832" i="20" s="1"/>
  <c r="H2831" i="20"/>
  <c r="I2831" i="20" s="1"/>
  <c r="H2830" i="20"/>
  <c r="I2830" i="20" s="1"/>
  <c r="H2829" i="20"/>
  <c r="I2829" i="20" s="1"/>
  <c r="H2828" i="20"/>
  <c r="I2828" i="20" s="1"/>
  <c r="H2827" i="20"/>
  <c r="I2827" i="20" s="1"/>
  <c r="H2826" i="20"/>
  <c r="I2826" i="20" s="1"/>
  <c r="H2825" i="20"/>
  <c r="I2825" i="20" s="1"/>
  <c r="H2824" i="20"/>
  <c r="I2824" i="20" s="1"/>
  <c r="H2823" i="20"/>
  <c r="I2823" i="20" s="1"/>
  <c r="H2822" i="20"/>
  <c r="I2822" i="20" s="1"/>
  <c r="H2821" i="20"/>
  <c r="I2821" i="20" s="1"/>
  <c r="H2820" i="20"/>
  <c r="I2820" i="20" s="1"/>
  <c r="H2819" i="20"/>
  <c r="I2819" i="20" s="1"/>
  <c r="H2818" i="20"/>
  <c r="I2818" i="20" s="1"/>
  <c r="H2817" i="20"/>
  <c r="I2817" i="20" s="1"/>
  <c r="H2816" i="20"/>
  <c r="I2816" i="20" s="1"/>
  <c r="H2815" i="20"/>
  <c r="I2815" i="20" s="1"/>
  <c r="H2814" i="20"/>
  <c r="I2814" i="20" s="1"/>
  <c r="H2813" i="20"/>
  <c r="I2813" i="20" s="1"/>
  <c r="H2812" i="20"/>
  <c r="I2812" i="20" s="1"/>
  <c r="H2811" i="20"/>
  <c r="I2811" i="20" s="1"/>
  <c r="H2810" i="20"/>
  <c r="I2810" i="20" s="1"/>
  <c r="H2809" i="20"/>
  <c r="I2809" i="20" s="1"/>
  <c r="H2808" i="20"/>
  <c r="I2808" i="20" s="1"/>
  <c r="H2807" i="20"/>
  <c r="I2807" i="20" s="1"/>
  <c r="H2806" i="20"/>
  <c r="I2806" i="20" s="1"/>
  <c r="H2805" i="20"/>
  <c r="I2805" i="20" s="1"/>
  <c r="H2804" i="20"/>
  <c r="I2804" i="20" s="1"/>
  <c r="H2803" i="20"/>
  <c r="I2803" i="20" s="1"/>
  <c r="H2802" i="20"/>
  <c r="I2802" i="20" s="1"/>
  <c r="H2801" i="20"/>
  <c r="I2801" i="20" s="1"/>
  <c r="H2800" i="20"/>
  <c r="I2800" i="20" s="1"/>
  <c r="H2799" i="20"/>
  <c r="I2799" i="20" s="1"/>
  <c r="H2798" i="20"/>
  <c r="I2798" i="20" s="1"/>
  <c r="H2797" i="20"/>
  <c r="I2797" i="20" s="1"/>
  <c r="H2796" i="20"/>
  <c r="I2796" i="20" s="1"/>
  <c r="H2795" i="20"/>
  <c r="I2795" i="20" s="1"/>
  <c r="H2794" i="20"/>
  <c r="I2794" i="20" s="1"/>
  <c r="H2793" i="20"/>
  <c r="I2793" i="20" s="1"/>
  <c r="H2792" i="20"/>
  <c r="I2792" i="20" s="1"/>
  <c r="H2791" i="20"/>
  <c r="I2791" i="20" s="1"/>
  <c r="H2790" i="20"/>
  <c r="I2790" i="20" s="1"/>
  <c r="H2789" i="20"/>
  <c r="I2789" i="20" s="1"/>
  <c r="H2788" i="20"/>
  <c r="I2788" i="20" s="1"/>
  <c r="H2787" i="20"/>
  <c r="I2787" i="20" s="1"/>
  <c r="H2786" i="20"/>
  <c r="I2786" i="20" s="1"/>
  <c r="H2785" i="20"/>
  <c r="I2785" i="20" s="1"/>
  <c r="H2784" i="20"/>
  <c r="I2784" i="20" s="1"/>
  <c r="H2783" i="20"/>
  <c r="I2783" i="20" s="1"/>
  <c r="H2782" i="20"/>
  <c r="I2782" i="20" s="1"/>
  <c r="H2781" i="20"/>
  <c r="I2781" i="20" s="1"/>
  <c r="H2780" i="20"/>
  <c r="I2780" i="20" s="1"/>
  <c r="C3813" i="20"/>
  <c r="C3812" i="20"/>
  <c r="C3811" i="20"/>
  <c r="C3810" i="20"/>
  <c r="C3809" i="20"/>
  <c r="C3808" i="20"/>
  <c r="C3807" i="20"/>
  <c r="C3806" i="20"/>
  <c r="C3805" i="20"/>
  <c r="C3804" i="20"/>
  <c r="C3803" i="20"/>
  <c r="C3802" i="20"/>
  <c r="C3801" i="20"/>
  <c r="C3800" i="20"/>
  <c r="C3799" i="20"/>
  <c r="C3798" i="20"/>
  <c r="C3797" i="20"/>
  <c r="C3796" i="20"/>
  <c r="C3795" i="20"/>
  <c r="C3794" i="20"/>
  <c r="C3793" i="20"/>
  <c r="C3792" i="20"/>
  <c r="C3791" i="20"/>
  <c r="C3790" i="20"/>
  <c r="C3789" i="20"/>
  <c r="C3788" i="20"/>
  <c r="C3787" i="20"/>
  <c r="C3786" i="20"/>
  <c r="C3785" i="20"/>
  <c r="C3784" i="20"/>
  <c r="C3783" i="20"/>
  <c r="C3782" i="20"/>
  <c r="C3781" i="20"/>
  <c r="C3780" i="20"/>
  <c r="C3779" i="20"/>
  <c r="C3778" i="20"/>
  <c r="C3777" i="20"/>
  <c r="C3776" i="20"/>
  <c r="C3775" i="20"/>
  <c r="C3774" i="20"/>
  <c r="C3773" i="20"/>
  <c r="C3772" i="20"/>
  <c r="C3771" i="20"/>
  <c r="C3770" i="20"/>
  <c r="C3769" i="20"/>
  <c r="C3768" i="20"/>
  <c r="C3767" i="20"/>
  <c r="C3766" i="20"/>
  <c r="C3765" i="20"/>
  <c r="C3764" i="20"/>
  <c r="C3763" i="20"/>
  <c r="C3762" i="20"/>
  <c r="C3761" i="20"/>
  <c r="C3760" i="20"/>
  <c r="C3759" i="20"/>
  <c r="C3758" i="20"/>
  <c r="C3757" i="20"/>
  <c r="C3756" i="20"/>
  <c r="C3755" i="20"/>
  <c r="C3754" i="20"/>
  <c r="C3753" i="20"/>
  <c r="C3752" i="20"/>
  <c r="C3751" i="20"/>
  <c r="C3750" i="20"/>
  <c r="C3749" i="20"/>
  <c r="C3748" i="20"/>
  <c r="C3747" i="20"/>
  <c r="C3746" i="20"/>
  <c r="C3745" i="20"/>
  <c r="C3744" i="20"/>
  <c r="C3743" i="20"/>
  <c r="C3742" i="20"/>
  <c r="C3741" i="20"/>
  <c r="C3740" i="20"/>
  <c r="C3739" i="20"/>
  <c r="C3738" i="20"/>
  <c r="C3737" i="20"/>
  <c r="C3736" i="20"/>
  <c r="C3735" i="20"/>
  <c r="C3734" i="20"/>
  <c r="C3733" i="20"/>
  <c r="C3732" i="20"/>
  <c r="C3731" i="20"/>
  <c r="C3730" i="20"/>
  <c r="C3729" i="20"/>
  <c r="C3728" i="20"/>
  <c r="C3727" i="20"/>
  <c r="C3726" i="20"/>
  <c r="C3725" i="20"/>
  <c r="C3724" i="20"/>
  <c r="C3723" i="20"/>
  <c r="C3722" i="20"/>
  <c r="C3721" i="20"/>
  <c r="C3720" i="20"/>
  <c r="C3719" i="20"/>
  <c r="C3718" i="20"/>
  <c r="C3717" i="20"/>
  <c r="C3716" i="20"/>
  <c r="C3715" i="20"/>
  <c r="C3714" i="20"/>
  <c r="C3713" i="20"/>
  <c r="C3712" i="20"/>
  <c r="C3711" i="20"/>
  <c r="C3710" i="20"/>
  <c r="C3709" i="20"/>
  <c r="C3708" i="20"/>
  <c r="C3707" i="20"/>
  <c r="C3706" i="20"/>
  <c r="C3705" i="20"/>
  <c r="C3704" i="20"/>
  <c r="C3703" i="20"/>
  <c r="C3702" i="20"/>
  <c r="C3701" i="20"/>
  <c r="C3700" i="20"/>
  <c r="C3699" i="20"/>
  <c r="C3698" i="20"/>
  <c r="C3697" i="20"/>
  <c r="C3696" i="20"/>
  <c r="C3695" i="20"/>
  <c r="C3694" i="20"/>
  <c r="C3693" i="20"/>
  <c r="C3692" i="20"/>
  <c r="C3691" i="20"/>
  <c r="C3690" i="20"/>
  <c r="C3689" i="20"/>
  <c r="C3688" i="20"/>
  <c r="C3687" i="20"/>
  <c r="C3686" i="20"/>
  <c r="C3685" i="20"/>
  <c r="C3684" i="20"/>
  <c r="C3683" i="20"/>
  <c r="C3682" i="20"/>
  <c r="C3681" i="20"/>
  <c r="C3680" i="20"/>
  <c r="C3679" i="20"/>
  <c r="C3678" i="20"/>
  <c r="C3677" i="20"/>
  <c r="C3676" i="20"/>
  <c r="C3675" i="20"/>
  <c r="C3674" i="20"/>
  <c r="C3673" i="20"/>
  <c r="C3672" i="20"/>
  <c r="C3671" i="20"/>
  <c r="C3670" i="20"/>
  <c r="C3669" i="20"/>
  <c r="C3668" i="20"/>
  <c r="C3667" i="20"/>
  <c r="C3666" i="20"/>
  <c r="C3665" i="20"/>
  <c r="C3664" i="20"/>
  <c r="C3663" i="20"/>
  <c r="C3662" i="20"/>
  <c r="C3661" i="20"/>
  <c r="C3660" i="20"/>
  <c r="C3659" i="20"/>
  <c r="C3658" i="20"/>
  <c r="C3657" i="20"/>
  <c r="C3656" i="20"/>
  <c r="C3655" i="20"/>
  <c r="C3654" i="20"/>
  <c r="C3653" i="20"/>
  <c r="C3652" i="20"/>
  <c r="C3651" i="20"/>
  <c r="C3650" i="20"/>
  <c r="C3649" i="20"/>
  <c r="C3648" i="20"/>
  <c r="C3647" i="20"/>
  <c r="C3646" i="20"/>
  <c r="C3645" i="20"/>
  <c r="C3644" i="20"/>
  <c r="C3643" i="20"/>
  <c r="C3642" i="20"/>
  <c r="C3641" i="20"/>
  <c r="C3640" i="20"/>
  <c r="C3639" i="20"/>
  <c r="C3638" i="20"/>
  <c r="C3637" i="20"/>
  <c r="C3636" i="20"/>
  <c r="C3635" i="20"/>
  <c r="C3634" i="20"/>
  <c r="C3633" i="20"/>
  <c r="C3632" i="20"/>
  <c r="C3631" i="20"/>
  <c r="C3630" i="20"/>
  <c r="C3629" i="20"/>
  <c r="C3628" i="20"/>
  <c r="C3627" i="20"/>
  <c r="C3626" i="20"/>
  <c r="C3625" i="20"/>
  <c r="C3624" i="20"/>
  <c r="C3623" i="20"/>
  <c r="C3622" i="20"/>
  <c r="C3621" i="20"/>
  <c r="C3620" i="20"/>
  <c r="C3619" i="20"/>
  <c r="C3618" i="20"/>
  <c r="C3617" i="20"/>
  <c r="C3616" i="20"/>
  <c r="C3615" i="20"/>
  <c r="C3614" i="20"/>
  <c r="C3613" i="20"/>
  <c r="C3612" i="20"/>
  <c r="C3611" i="20"/>
  <c r="C3610" i="20"/>
  <c r="C3609" i="20"/>
  <c r="C3608" i="20"/>
  <c r="C3607" i="20"/>
  <c r="C3606" i="20"/>
  <c r="C3605" i="20"/>
  <c r="C3604" i="20"/>
  <c r="C3603" i="20"/>
  <c r="C3602" i="20"/>
  <c r="C3601" i="20"/>
  <c r="C3600" i="20"/>
  <c r="C3599" i="20"/>
  <c r="C3598" i="20"/>
  <c r="C3597" i="20"/>
  <c r="C3596" i="20"/>
  <c r="C3595" i="20"/>
  <c r="C3594" i="20"/>
  <c r="C3593" i="20"/>
  <c r="C3592" i="20"/>
  <c r="C3591" i="20"/>
  <c r="C3590" i="20"/>
  <c r="C3589" i="20"/>
  <c r="C3588" i="20"/>
  <c r="C3587" i="20"/>
  <c r="C3586" i="20"/>
  <c r="C3585" i="20"/>
  <c r="C3584" i="20"/>
  <c r="C3583" i="20"/>
  <c r="C3582" i="20"/>
  <c r="C3581" i="20"/>
  <c r="C3580" i="20"/>
  <c r="C3579" i="20"/>
  <c r="C3578" i="20"/>
  <c r="C3577" i="20"/>
  <c r="C3576" i="20"/>
  <c r="C3575" i="20"/>
  <c r="C3574" i="20"/>
  <c r="C3573" i="20"/>
  <c r="C3572" i="20"/>
  <c r="C3571" i="20"/>
  <c r="C3570" i="20"/>
  <c r="C3569" i="20"/>
  <c r="C3568" i="20"/>
  <c r="C3567" i="20"/>
  <c r="C3566" i="20"/>
  <c r="C3565" i="20"/>
  <c r="C3564" i="20"/>
  <c r="C3563" i="20"/>
  <c r="C3562" i="20"/>
  <c r="C3561" i="20"/>
  <c r="C3560" i="20"/>
  <c r="C3559" i="20"/>
  <c r="C3558" i="20"/>
  <c r="C3557" i="20"/>
  <c r="C3556" i="20"/>
  <c r="C3555" i="20"/>
  <c r="C3554" i="20"/>
  <c r="C3553" i="20"/>
  <c r="C3552" i="20"/>
  <c r="C3551" i="20"/>
  <c r="C3550" i="20"/>
  <c r="C3549" i="20"/>
  <c r="C3548" i="20"/>
  <c r="C3547" i="20"/>
  <c r="C3546" i="20"/>
  <c r="C3545" i="20"/>
  <c r="C3544" i="20"/>
  <c r="C3543" i="20"/>
  <c r="C3542" i="20"/>
  <c r="C3541" i="20"/>
  <c r="C3540" i="20"/>
  <c r="C3539" i="20"/>
  <c r="C3538" i="20"/>
  <c r="C3537" i="20"/>
  <c r="C3536" i="20"/>
  <c r="C3535" i="20"/>
  <c r="C3534" i="20"/>
  <c r="C3533" i="20"/>
  <c r="C3532" i="20"/>
  <c r="C3531" i="20"/>
  <c r="C3530" i="20"/>
  <c r="C3529" i="20"/>
  <c r="C3528" i="20"/>
  <c r="C3527" i="20"/>
  <c r="C3526" i="20"/>
  <c r="C3525" i="20"/>
  <c r="C3524" i="20"/>
  <c r="C3523" i="20"/>
  <c r="C3522" i="20"/>
  <c r="C3521" i="20"/>
  <c r="C3520" i="20"/>
  <c r="C3519" i="20"/>
  <c r="C3518" i="20"/>
  <c r="C3517" i="20"/>
  <c r="C3516" i="20"/>
  <c r="C3515" i="20"/>
  <c r="C3514" i="20"/>
  <c r="C3513" i="20"/>
  <c r="C3512" i="20"/>
  <c r="C3511" i="20"/>
  <c r="C3510" i="20"/>
  <c r="C3509" i="20"/>
  <c r="C3508" i="20"/>
  <c r="C3507" i="20"/>
  <c r="C3506" i="20"/>
  <c r="C3505" i="20"/>
  <c r="C3504" i="20"/>
  <c r="C3503" i="20"/>
  <c r="C3502" i="20"/>
  <c r="C3501" i="20"/>
  <c r="C3500" i="20"/>
  <c r="C3499" i="20"/>
  <c r="C3498" i="20"/>
  <c r="C3497" i="20"/>
  <c r="C3496" i="20"/>
  <c r="C3495" i="20"/>
  <c r="C3494" i="20"/>
  <c r="C3493" i="20"/>
  <c r="C3492" i="20"/>
  <c r="C3491" i="20"/>
  <c r="C3490" i="20"/>
  <c r="C3489" i="20"/>
  <c r="C3488" i="20"/>
  <c r="C3487" i="20"/>
  <c r="C3486" i="20"/>
  <c r="C3485" i="20"/>
  <c r="C3484" i="20"/>
  <c r="C3483" i="20"/>
  <c r="C3482" i="20"/>
  <c r="C3481" i="20"/>
  <c r="C3480" i="20"/>
  <c r="C3479" i="20"/>
  <c r="C3478" i="20"/>
  <c r="C3477" i="20"/>
  <c r="C3476" i="20"/>
  <c r="C3475" i="20"/>
  <c r="C3474" i="20"/>
  <c r="C3473" i="20"/>
  <c r="C3472" i="20"/>
  <c r="C3471" i="20"/>
  <c r="C3470" i="20"/>
  <c r="C3469" i="20"/>
  <c r="C3468" i="20"/>
  <c r="C3467" i="20"/>
  <c r="C3466" i="20"/>
  <c r="C3465" i="20"/>
  <c r="C3464" i="20"/>
  <c r="C3463" i="20"/>
  <c r="C3462" i="20"/>
  <c r="C3461" i="20"/>
  <c r="C3460" i="20"/>
  <c r="C3459" i="20"/>
  <c r="C3458" i="20"/>
  <c r="C3457" i="20"/>
  <c r="C3456" i="20"/>
  <c r="C3455" i="20"/>
  <c r="C3454" i="20"/>
  <c r="C3453" i="20"/>
  <c r="C3452" i="20"/>
  <c r="C3451" i="20"/>
  <c r="C3450" i="20"/>
  <c r="C3449" i="20"/>
  <c r="C3448" i="20"/>
  <c r="C3447" i="20"/>
  <c r="C3446" i="20"/>
  <c r="C3445" i="20"/>
  <c r="C3444" i="20"/>
  <c r="C3443" i="20"/>
  <c r="C3442" i="20"/>
  <c r="C3441" i="20"/>
  <c r="C3440" i="20"/>
  <c r="C3439" i="20"/>
  <c r="C3438" i="20"/>
  <c r="C3437" i="20"/>
  <c r="C3436" i="20"/>
  <c r="C3435" i="20"/>
  <c r="C3434" i="20"/>
  <c r="C3433" i="20"/>
  <c r="C3432" i="20"/>
  <c r="C3431" i="20"/>
  <c r="C3430" i="20"/>
  <c r="C3429" i="20"/>
  <c r="C3428" i="20"/>
  <c r="C3427" i="20"/>
  <c r="C3426" i="20"/>
  <c r="C3425" i="20"/>
  <c r="C3424" i="20"/>
  <c r="C3423" i="20"/>
  <c r="C3422" i="20"/>
  <c r="C3421" i="20"/>
  <c r="C3420" i="20"/>
  <c r="C3419" i="20"/>
  <c r="C3418" i="20"/>
  <c r="C3417" i="20"/>
  <c r="C3416" i="20"/>
  <c r="C3415" i="20"/>
  <c r="C3414" i="20"/>
  <c r="C3413" i="20"/>
  <c r="C3412" i="20"/>
  <c r="C3411" i="20"/>
  <c r="C3410" i="20"/>
  <c r="C3409" i="20"/>
  <c r="C3408" i="20"/>
  <c r="C3407" i="20"/>
  <c r="C3406" i="20"/>
  <c r="C3405" i="20"/>
  <c r="C3404" i="20"/>
  <c r="C3403" i="20"/>
  <c r="C3402" i="20"/>
  <c r="C3401" i="20"/>
  <c r="C3400" i="20"/>
  <c r="C3399" i="20"/>
  <c r="C3398" i="20"/>
  <c r="C3397" i="20"/>
  <c r="C3396" i="20"/>
  <c r="C3395" i="20"/>
  <c r="C3394" i="20"/>
  <c r="C3393" i="20"/>
  <c r="C3392" i="20"/>
  <c r="C3391" i="20"/>
  <c r="C3390" i="20"/>
  <c r="C3389" i="20"/>
  <c r="C3388" i="20"/>
  <c r="C3387" i="20"/>
  <c r="C3386" i="20"/>
  <c r="C3385" i="20"/>
  <c r="C3384" i="20"/>
  <c r="C3383" i="20"/>
  <c r="C3382" i="20"/>
  <c r="C3381" i="20"/>
  <c r="C3380" i="20"/>
  <c r="C3379" i="20"/>
  <c r="C3378" i="20"/>
  <c r="C3377" i="20"/>
  <c r="C3376" i="20"/>
  <c r="C3375" i="20"/>
  <c r="C3374" i="20"/>
  <c r="C3373" i="20"/>
  <c r="C3372" i="20"/>
  <c r="C3371" i="20"/>
  <c r="C3370" i="20"/>
  <c r="C3369" i="20"/>
  <c r="C3368" i="20"/>
  <c r="C3367" i="20"/>
  <c r="C3366" i="20"/>
  <c r="C3365" i="20"/>
  <c r="C3364" i="20"/>
  <c r="C3363" i="20"/>
  <c r="C3362" i="20"/>
  <c r="C3361" i="20"/>
  <c r="C3360" i="20"/>
  <c r="C3359" i="20"/>
  <c r="C3358" i="20"/>
  <c r="C3357" i="20"/>
  <c r="C3356" i="20"/>
  <c r="C3355" i="20"/>
  <c r="C3354" i="20"/>
  <c r="C3353" i="20"/>
  <c r="C3352" i="20"/>
  <c r="C3351" i="20"/>
  <c r="C3350" i="20"/>
  <c r="C3349" i="20"/>
  <c r="C3348" i="20"/>
  <c r="C3347" i="20"/>
  <c r="C3346" i="20"/>
  <c r="C3345" i="20"/>
  <c r="C3344" i="20"/>
  <c r="C3343" i="20"/>
  <c r="C3342" i="20"/>
  <c r="C3341" i="20"/>
  <c r="C3340" i="20"/>
  <c r="C3339" i="20"/>
  <c r="C3338" i="20"/>
  <c r="C3337" i="20"/>
  <c r="C3336" i="20"/>
  <c r="C3335" i="20"/>
  <c r="C3334" i="20"/>
  <c r="C3333" i="20"/>
  <c r="C3332" i="20"/>
  <c r="C3331" i="20"/>
  <c r="C3330" i="20"/>
  <c r="C3329" i="20"/>
  <c r="C3328" i="20"/>
  <c r="C3327" i="20"/>
  <c r="C3326" i="20"/>
  <c r="C3325" i="20"/>
  <c r="C3324" i="20"/>
  <c r="C3323" i="20"/>
  <c r="C3322" i="20"/>
  <c r="C3321" i="20"/>
  <c r="C3320" i="20"/>
  <c r="C3319" i="20"/>
  <c r="C3318" i="20"/>
  <c r="C3317" i="20"/>
  <c r="C3316" i="20"/>
  <c r="C3315" i="20"/>
  <c r="C3314" i="20"/>
  <c r="C3313" i="20"/>
  <c r="C3312" i="20"/>
  <c r="C3311" i="20"/>
  <c r="C3310" i="20"/>
  <c r="C3309" i="20"/>
  <c r="C3308" i="20"/>
  <c r="C3307" i="20"/>
  <c r="C3306" i="20"/>
  <c r="C3305" i="20"/>
  <c r="C3304" i="20"/>
  <c r="C3303" i="20"/>
  <c r="C3302" i="20"/>
  <c r="C3301" i="20"/>
  <c r="C3300" i="20"/>
  <c r="C3299" i="20"/>
  <c r="C3298" i="20"/>
  <c r="C3297" i="20"/>
  <c r="C3296" i="20"/>
  <c r="C3295" i="20"/>
  <c r="C3294" i="20"/>
  <c r="C3293" i="20"/>
  <c r="C3292" i="20"/>
  <c r="C3291" i="20"/>
  <c r="C3290" i="20"/>
  <c r="C3289" i="20"/>
  <c r="C3288" i="20"/>
  <c r="C3287" i="20"/>
  <c r="C3286" i="20"/>
  <c r="C3285" i="20"/>
  <c r="C3284" i="20"/>
  <c r="C3283" i="20"/>
  <c r="C3282" i="20"/>
  <c r="C3281" i="20"/>
  <c r="C3280" i="20"/>
  <c r="C3279" i="20"/>
  <c r="C3278" i="20"/>
  <c r="C3277" i="20"/>
  <c r="C3276" i="20"/>
  <c r="C3275" i="20"/>
  <c r="C3274" i="20"/>
  <c r="C3273" i="20"/>
  <c r="C3272" i="20"/>
  <c r="C3271" i="20"/>
  <c r="C3270" i="20"/>
  <c r="C3269" i="20"/>
  <c r="C3268" i="20"/>
  <c r="C3267" i="20"/>
  <c r="C3266" i="20"/>
  <c r="C3265" i="20"/>
  <c r="C3264" i="20"/>
  <c r="C3263" i="20"/>
  <c r="C3262" i="20"/>
  <c r="C3261" i="20"/>
  <c r="C3260" i="20"/>
  <c r="C3259" i="20"/>
  <c r="C3258" i="20"/>
  <c r="C3257" i="20"/>
  <c r="C3256" i="20"/>
  <c r="C3255" i="20"/>
  <c r="C3254" i="20"/>
  <c r="C3253" i="20"/>
  <c r="C3252" i="20"/>
  <c r="C3251" i="20"/>
  <c r="C3250" i="20"/>
  <c r="C3249" i="20"/>
  <c r="C3248" i="20"/>
  <c r="C3247" i="20"/>
  <c r="C3246" i="20"/>
  <c r="C3245" i="20"/>
  <c r="C3244" i="20"/>
  <c r="C3243" i="20"/>
  <c r="C3242" i="20"/>
  <c r="C3241" i="20"/>
  <c r="C3240" i="20"/>
  <c r="C3239" i="20"/>
  <c r="C3238" i="20"/>
  <c r="C3237" i="20"/>
  <c r="C3236" i="20"/>
  <c r="C3235" i="20"/>
  <c r="C3234" i="20"/>
  <c r="C3233" i="20"/>
  <c r="C3232" i="20"/>
  <c r="C3231" i="20"/>
  <c r="C3230" i="20"/>
  <c r="C3229" i="20"/>
  <c r="C3228" i="20"/>
  <c r="C3227" i="20"/>
  <c r="C3226" i="20"/>
  <c r="C3225" i="20"/>
  <c r="C3224" i="20"/>
  <c r="C3223" i="20"/>
  <c r="C3222" i="20"/>
  <c r="C3221" i="20"/>
  <c r="C3220" i="20"/>
  <c r="C3219" i="20"/>
  <c r="C3218" i="20"/>
  <c r="C3217" i="20"/>
  <c r="C3216" i="20"/>
  <c r="C3215" i="20"/>
  <c r="C3214" i="20"/>
  <c r="C3213" i="20"/>
  <c r="C3212" i="20"/>
  <c r="C3211" i="20"/>
  <c r="C3210" i="20"/>
  <c r="C3209" i="20"/>
  <c r="C3208" i="20"/>
  <c r="C3207" i="20"/>
  <c r="C3206" i="20"/>
  <c r="C3205" i="20"/>
  <c r="C3204" i="20"/>
  <c r="C3203" i="20"/>
  <c r="C3202" i="20"/>
  <c r="C3201" i="20"/>
  <c r="C3200" i="20"/>
  <c r="C3199" i="20"/>
  <c r="C3198" i="20"/>
  <c r="C3197" i="20"/>
  <c r="C3196" i="20"/>
  <c r="C3195" i="20"/>
  <c r="C3194" i="20"/>
  <c r="C3193" i="20"/>
  <c r="C3192" i="20"/>
  <c r="C3191" i="20"/>
  <c r="C3190" i="20"/>
  <c r="C3189" i="20"/>
  <c r="C3188" i="20"/>
  <c r="C3187" i="20"/>
  <c r="C3186" i="20"/>
  <c r="C3185" i="20"/>
  <c r="C3184" i="20"/>
  <c r="C3183" i="20"/>
  <c r="C3182" i="20"/>
  <c r="C3181" i="20"/>
  <c r="C3180" i="20"/>
  <c r="C3179" i="20"/>
  <c r="C3178" i="20"/>
  <c r="C3177" i="20"/>
  <c r="C3176" i="20"/>
  <c r="C3175" i="20"/>
  <c r="C3174" i="20"/>
  <c r="C3173" i="20"/>
  <c r="C3172" i="20"/>
  <c r="C3171" i="20"/>
  <c r="C3170" i="20"/>
  <c r="C3169" i="20"/>
  <c r="C3168" i="20"/>
  <c r="C3167" i="20"/>
  <c r="C3166" i="20"/>
  <c r="C3165" i="20"/>
  <c r="C3164" i="20"/>
  <c r="C3163" i="20"/>
  <c r="C3162" i="20"/>
  <c r="C3161" i="20"/>
  <c r="C3160" i="20"/>
  <c r="C3159" i="20"/>
  <c r="C3158" i="20"/>
  <c r="C3157" i="20"/>
  <c r="C3156" i="20"/>
  <c r="C3155" i="20"/>
  <c r="C3154" i="20"/>
  <c r="C3153" i="20"/>
  <c r="C3152" i="20"/>
  <c r="C3151" i="20"/>
  <c r="C3150" i="20"/>
  <c r="C3149" i="20"/>
  <c r="C3148" i="20"/>
  <c r="C3147" i="20"/>
  <c r="C3146" i="20"/>
  <c r="C3145" i="20"/>
  <c r="C3144" i="20"/>
  <c r="C3143" i="20"/>
  <c r="C3142" i="20"/>
  <c r="C3141" i="20"/>
  <c r="C3140" i="20"/>
  <c r="C3139" i="20"/>
  <c r="C3138" i="20"/>
  <c r="C3137" i="20"/>
  <c r="C3136" i="20"/>
  <c r="C3135" i="20"/>
  <c r="C3134" i="20"/>
  <c r="C3133" i="20"/>
  <c r="C3132" i="20"/>
  <c r="C3131" i="20"/>
  <c r="C3130" i="20"/>
  <c r="C3129" i="20"/>
  <c r="C3128" i="20"/>
  <c r="C3127" i="20"/>
  <c r="C3126" i="20"/>
  <c r="C3125" i="20"/>
  <c r="C3124" i="20"/>
  <c r="C3123" i="20"/>
  <c r="C3122" i="20"/>
  <c r="C3121" i="20"/>
  <c r="C3120" i="20"/>
  <c r="C3119" i="20"/>
  <c r="C3118" i="20"/>
  <c r="C3117" i="20"/>
  <c r="C3116" i="20"/>
  <c r="C3115" i="20"/>
  <c r="C3114" i="20"/>
  <c r="C3113" i="20"/>
  <c r="C3112" i="20"/>
  <c r="C3111" i="20"/>
  <c r="C3110" i="20"/>
  <c r="C3109" i="20"/>
  <c r="C3108" i="20"/>
  <c r="C3107" i="20"/>
  <c r="C3106" i="20"/>
  <c r="C3105" i="20"/>
  <c r="C3104" i="20"/>
  <c r="C3103" i="20"/>
  <c r="C3102" i="20"/>
  <c r="C3101" i="20"/>
  <c r="C3100" i="20"/>
  <c r="C3099" i="20"/>
  <c r="C3098" i="20"/>
  <c r="C3097" i="20"/>
  <c r="C3096" i="20"/>
  <c r="C3095" i="20"/>
  <c r="C3094" i="20"/>
  <c r="C3093" i="20"/>
  <c r="C3092" i="20"/>
  <c r="C3091" i="20"/>
  <c r="C3090" i="20"/>
  <c r="C3089" i="20"/>
  <c r="C3088" i="20"/>
  <c r="C3087" i="20"/>
  <c r="C3086" i="20"/>
  <c r="C3085" i="20"/>
  <c r="C3084" i="20"/>
  <c r="C3083" i="20"/>
  <c r="C3082" i="20"/>
  <c r="C3081" i="20"/>
  <c r="C3080" i="20"/>
  <c r="C3079" i="20"/>
  <c r="C3078" i="20"/>
  <c r="C3077" i="20"/>
  <c r="C3076" i="20"/>
  <c r="C3075" i="20"/>
  <c r="C3074" i="20"/>
  <c r="C3073" i="20"/>
  <c r="C3072" i="20"/>
  <c r="C3071" i="20"/>
  <c r="C3070" i="20"/>
  <c r="C3069" i="20"/>
  <c r="C3068" i="20"/>
  <c r="C3067" i="20"/>
  <c r="C3066" i="20"/>
  <c r="C3065" i="20"/>
  <c r="C3064" i="20"/>
  <c r="C3063" i="20"/>
  <c r="C3062" i="20"/>
  <c r="C3061" i="20"/>
  <c r="C3060" i="20"/>
  <c r="C3059" i="20"/>
  <c r="C3058" i="20"/>
  <c r="C3057" i="20"/>
  <c r="C3056" i="20"/>
  <c r="C3055" i="20"/>
  <c r="C3054" i="20"/>
  <c r="C3053" i="20"/>
  <c r="C3052" i="20"/>
  <c r="C3051" i="20"/>
  <c r="C3050" i="20"/>
  <c r="C3049" i="20"/>
  <c r="C3048" i="20"/>
  <c r="C3047" i="20"/>
  <c r="C3046" i="20"/>
  <c r="C3045" i="20"/>
  <c r="C3044" i="20"/>
  <c r="C3043" i="20"/>
  <c r="C3042" i="20"/>
  <c r="C3041" i="20"/>
  <c r="C3040" i="20"/>
  <c r="C3039" i="20"/>
  <c r="C3038" i="20"/>
  <c r="C3037" i="20"/>
  <c r="C3036" i="20"/>
  <c r="C3035" i="20"/>
  <c r="C3034" i="20"/>
  <c r="C3033" i="20"/>
  <c r="C3032" i="20"/>
  <c r="C3031" i="20"/>
  <c r="C3030" i="20"/>
  <c r="C3029" i="20"/>
  <c r="C3028" i="20"/>
  <c r="C3027" i="20"/>
  <c r="C3026" i="20"/>
  <c r="C3025" i="20"/>
  <c r="C3024" i="20"/>
  <c r="C3023" i="20"/>
  <c r="C3022" i="20"/>
  <c r="C3021" i="20"/>
  <c r="C3020" i="20"/>
  <c r="C3019" i="20"/>
  <c r="C3018" i="20"/>
  <c r="C3017" i="20"/>
  <c r="C3016" i="20"/>
  <c r="C3015" i="20"/>
  <c r="C3014" i="20"/>
  <c r="C3013" i="20"/>
  <c r="C3012" i="20"/>
  <c r="C3011" i="20"/>
  <c r="C3010" i="20"/>
  <c r="C3009" i="20"/>
  <c r="C3008" i="20"/>
  <c r="C3007" i="20"/>
  <c r="C3006" i="20"/>
  <c r="C3005" i="20"/>
  <c r="C3004" i="20"/>
  <c r="C3003" i="20"/>
  <c r="C3002" i="20"/>
  <c r="C3001" i="20"/>
  <c r="C3000" i="20"/>
  <c r="C2999" i="20"/>
  <c r="C2998" i="20"/>
  <c r="C2997" i="20"/>
  <c r="C2996" i="20"/>
  <c r="C2995" i="20"/>
  <c r="C2994" i="20"/>
  <c r="C2993" i="20"/>
  <c r="C2992" i="20"/>
  <c r="C2991" i="20"/>
  <c r="C2990" i="20"/>
  <c r="C2989" i="20"/>
  <c r="C2988" i="20"/>
  <c r="C2987" i="20"/>
  <c r="C2986" i="20"/>
  <c r="C2985" i="20"/>
  <c r="C2984" i="20"/>
  <c r="C2983" i="20"/>
  <c r="C2982" i="20"/>
  <c r="C2981" i="20"/>
  <c r="C2980" i="20"/>
  <c r="C2979" i="20"/>
  <c r="C2978" i="20"/>
  <c r="C2977" i="20"/>
  <c r="C2976" i="20"/>
  <c r="C2975" i="20"/>
  <c r="C2974" i="20"/>
  <c r="C2973" i="20"/>
  <c r="C2972" i="20"/>
  <c r="C2971" i="20"/>
  <c r="C2970" i="20"/>
  <c r="C2969" i="20"/>
  <c r="C2968" i="20"/>
  <c r="C2967" i="20"/>
  <c r="C2966" i="20"/>
  <c r="C2965" i="20"/>
  <c r="C2964" i="20"/>
  <c r="C2963" i="20"/>
  <c r="C2962" i="20"/>
  <c r="C2961" i="20"/>
  <c r="C2960" i="20"/>
  <c r="C2959" i="20"/>
  <c r="C2958" i="20"/>
  <c r="C2957" i="20"/>
  <c r="C2956" i="20"/>
  <c r="C2955" i="20"/>
  <c r="C2954" i="20"/>
  <c r="C2953" i="20"/>
  <c r="C2952" i="20"/>
  <c r="C2951" i="20"/>
  <c r="C2950" i="20"/>
  <c r="C2949" i="20"/>
  <c r="C2948" i="20"/>
  <c r="C2947" i="20"/>
  <c r="C2946" i="20"/>
  <c r="C2945" i="20"/>
  <c r="C2944" i="20"/>
  <c r="C2943" i="20"/>
  <c r="C2942" i="20"/>
  <c r="C2941" i="20"/>
  <c r="C2940" i="20"/>
  <c r="C2939" i="20"/>
  <c r="C2938" i="20"/>
  <c r="C2937" i="20"/>
  <c r="C2936" i="20"/>
  <c r="C2935" i="20"/>
  <c r="C2934" i="20"/>
  <c r="C2933" i="20"/>
  <c r="C2932" i="20"/>
  <c r="C2931" i="20"/>
  <c r="C2930" i="20"/>
  <c r="C2929" i="20"/>
  <c r="C2928" i="20"/>
  <c r="C2927" i="20"/>
  <c r="C2926" i="20"/>
  <c r="C2925" i="20"/>
  <c r="C2924" i="20"/>
  <c r="C2923" i="20"/>
  <c r="C2922" i="20"/>
  <c r="C2921" i="20"/>
  <c r="C2920" i="20"/>
  <c r="C2919" i="20"/>
  <c r="C2918" i="20"/>
  <c r="C2917" i="20"/>
  <c r="C2916" i="20"/>
  <c r="C2915" i="20"/>
  <c r="C2914" i="20"/>
  <c r="C2913" i="20"/>
  <c r="C2912" i="20"/>
  <c r="C2911" i="20"/>
  <c r="C2910" i="20"/>
  <c r="C2909" i="20"/>
  <c r="C2908" i="20"/>
  <c r="C2907" i="20"/>
  <c r="C2906" i="20"/>
  <c r="C2905" i="20"/>
  <c r="C2904" i="20"/>
  <c r="C2903" i="20"/>
  <c r="C2902" i="20"/>
  <c r="C2901" i="20"/>
  <c r="C2900" i="20"/>
  <c r="C2899" i="20"/>
  <c r="C2898" i="20"/>
  <c r="C2897" i="20"/>
  <c r="C2896" i="20"/>
  <c r="C2895" i="20"/>
  <c r="C2894" i="20"/>
  <c r="C2893" i="20"/>
  <c r="C2892" i="20"/>
  <c r="C2891" i="20"/>
  <c r="C2890" i="20"/>
  <c r="C2889" i="20"/>
  <c r="C2888" i="20"/>
  <c r="C2887" i="20"/>
  <c r="C2886" i="20"/>
  <c r="C2885" i="20"/>
  <c r="C2884" i="20"/>
  <c r="C2883" i="20"/>
  <c r="C2882" i="20"/>
  <c r="C2881" i="20"/>
  <c r="C2880" i="20"/>
  <c r="C2879" i="20"/>
  <c r="C2878" i="20"/>
  <c r="C2877" i="20"/>
  <c r="C2876" i="20"/>
  <c r="C2875" i="20"/>
  <c r="C2874" i="20"/>
  <c r="C2873" i="20"/>
  <c r="C2872" i="20"/>
  <c r="C2871" i="20"/>
  <c r="C2870" i="20"/>
  <c r="C2869" i="20"/>
  <c r="C2868" i="20"/>
  <c r="C2867" i="20"/>
  <c r="C2866" i="20"/>
  <c r="C2865" i="20"/>
  <c r="C2864" i="20"/>
  <c r="C2863" i="20"/>
  <c r="C2862" i="20"/>
  <c r="C2861" i="20"/>
  <c r="C2860" i="20"/>
  <c r="C2859" i="20"/>
  <c r="C2858" i="20"/>
  <c r="C2857" i="20"/>
  <c r="C2856" i="20"/>
  <c r="C2855" i="20"/>
  <c r="C2854" i="20"/>
  <c r="C2853" i="20"/>
  <c r="C2852" i="20"/>
  <c r="C2851" i="20"/>
  <c r="C2850" i="20"/>
  <c r="C2849" i="20"/>
  <c r="C2848" i="20"/>
  <c r="C2847" i="20"/>
  <c r="C2846" i="20"/>
  <c r="C2845" i="20"/>
  <c r="C2844" i="20"/>
  <c r="C2843" i="20"/>
  <c r="C2842" i="20"/>
  <c r="C2841" i="20"/>
  <c r="C2840" i="20"/>
  <c r="C2839" i="20"/>
  <c r="C2838" i="20"/>
  <c r="C2837" i="20"/>
  <c r="C2836" i="20"/>
  <c r="C2835" i="20"/>
  <c r="C2834" i="20"/>
  <c r="C2833" i="20"/>
  <c r="C2832" i="20"/>
  <c r="C2831" i="20"/>
  <c r="C2830" i="20"/>
  <c r="C2829" i="20"/>
  <c r="C2828" i="20"/>
  <c r="C2827" i="20"/>
  <c r="C2826" i="20"/>
  <c r="C2825" i="20"/>
  <c r="C2824" i="20"/>
  <c r="C2823" i="20"/>
  <c r="C2822" i="20"/>
  <c r="C2821" i="20"/>
  <c r="C2820" i="20"/>
  <c r="C2819" i="20"/>
  <c r="C2818" i="20"/>
  <c r="C2817" i="20"/>
  <c r="C2816" i="20"/>
  <c r="C2815" i="20"/>
  <c r="C2814" i="20"/>
  <c r="C2813" i="20"/>
  <c r="C2812" i="20"/>
  <c r="C2811" i="20"/>
  <c r="C2810" i="20"/>
  <c r="C2809" i="20"/>
  <c r="C2808" i="20"/>
  <c r="C2807" i="20"/>
  <c r="C2806" i="20"/>
  <c r="C2805" i="20"/>
  <c r="C2804" i="20"/>
  <c r="C2803" i="20"/>
  <c r="C2802" i="20"/>
  <c r="C2801" i="20"/>
  <c r="C2800" i="20"/>
  <c r="C2799" i="20"/>
  <c r="C2798" i="20"/>
  <c r="C2797" i="20"/>
  <c r="C2796" i="20"/>
  <c r="C2795" i="20"/>
  <c r="C2794" i="20"/>
  <c r="C2793" i="20"/>
  <c r="C2792" i="20"/>
  <c r="C2791" i="20"/>
  <c r="C2790" i="20"/>
  <c r="C2789" i="20"/>
  <c r="C2788" i="20"/>
  <c r="C2787" i="20"/>
  <c r="C2786" i="20"/>
  <c r="C2785" i="20"/>
  <c r="C2784" i="20"/>
  <c r="C2783" i="20"/>
  <c r="C2782" i="20"/>
  <c r="C2781" i="20"/>
  <c r="C2780" i="20"/>
  <c r="A1" i="21"/>
  <c r="T30" i="14"/>
  <c r="C73" i="14" s="1"/>
  <c r="Z89" i="14" l="1"/>
  <c r="S83" i="14"/>
  <c r="AP65" i="14"/>
  <c r="U63" i="14"/>
  <c r="AP61" i="14"/>
  <c r="W59" i="14"/>
  <c r="AP55" i="14"/>
  <c r="AP57" i="14"/>
  <c r="C75" i="14" l="1"/>
  <c r="C2712" i="20"/>
  <c r="C2711" i="20"/>
  <c r="C2710" i="20"/>
  <c r="C2709" i="20"/>
  <c r="C2708" i="20"/>
  <c r="C2707" i="20"/>
  <c r="C2706" i="20"/>
  <c r="C2705" i="20"/>
  <c r="C2704" i="20"/>
  <c r="C2703" i="20"/>
  <c r="C2702" i="20"/>
  <c r="C2701" i="20"/>
  <c r="C2700" i="20"/>
  <c r="C2699" i="20"/>
  <c r="C2698" i="20"/>
  <c r="C2697" i="20"/>
  <c r="C2696" i="20"/>
  <c r="C2695" i="20"/>
  <c r="C2694" i="20"/>
  <c r="C2693" i="20"/>
  <c r="C2692" i="20"/>
  <c r="C2691" i="20"/>
  <c r="C2690" i="20"/>
  <c r="C2689" i="20"/>
  <c r="C2688" i="20"/>
  <c r="C2687" i="20"/>
  <c r="C2686" i="20"/>
  <c r="C2685" i="20"/>
  <c r="C2684" i="20"/>
  <c r="C2683" i="20"/>
  <c r="C2682" i="20"/>
  <c r="C2681" i="20"/>
  <c r="C2680" i="20"/>
  <c r="C2679" i="20"/>
  <c r="C2678" i="20"/>
  <c r="C2677" i="20"/>
  <c r="C2676" i="20"/>
  <c r="C2675" i="20"/>
  <c r="C2674" i="20"/>
  <c r="C2673" i="20"/>
  <c r="C2672" i="20"/>
  <c r="C2671" i="20"/>
  <c r="C2670" i="20"/>
  <c r="C2669" i="20"/>
  <c r="C2668" i="20"/>
  <c r="C2667" i="20"/>
  <c r="C2666" i="20"/>
  <c r="C2665" i="20"/>
  <c r="C2664" i="20"/>
  <c r="C2663" i="20"/>
  <c r="C2662" i="20"/>
  <c r="C2661" i="20"/>
  <c r="C2660" i="20"/>
  <c r="C2659" i="20"/>
  <c r="C2658" i="20"/>
  <c r="C2657" i="20"/>
  <c r="C2656" i="20"/>
  <c r="C2655" i="20"/>
  <c r="C2654" i="20"/>
  <c r="C2653" i="20"/>
  <c r="C2652" i="20"/>
  <c r="C2651" i="20"/>
  <c r="C2650" i="20"/>
  <c r="C2649" i="20"/>
  <c r="C2648" i="20"/>
  <c r="C2647" i="20"/>
  <c r="C2646" i="20"/>
  <c r="C2645" i="20"/>
  <c r="C2644" i="20"/>
  <c r="C2643" i="20"/>
  <c r="C2642" i="20"/>
  <c r="C2641" i="20"/>
  <c r="C2640" i="20"/>
  <c r="C2639" i="20"/>
  <c r="C2638" i="20"/>
  <c r="C2637" i="20"/>
  <c r="C2636" i="20"/>
  <c r="C2635" i="20"/>
  <c r="C2634" i="20"/>
  <c r="C2633" i="20"/>
  <c r="C2632" i="20"/>
  <c r="C2631" i="20"/>
  <c r="C2630" i="20"/>
  <c r="C2629" i="20"/>
  <c r="C2628" i="20"/>
  <c r="C2627" i="20"/>
  <c r="C2626" i="20"/>
  <c r="C2625" i="20"/>
  <c r="C2624" i="20"/>
  <c r="C2623" i="20"/>
  <c r="C2622" i="20"/>
  <c r="C2621" i="20"/>
  <c r="C2620" i="20"/>
  <c r="C2619" i="20"/>
  <c r="C2618" i="20"/>
  <c r="C2617" i="20"/>
  <c r="C2616" i="20"/>
  <c r="C2615" i="20"/>
  <c r="C2614" i="20"/>
  <c r="C2613" i="20"/>
  <c r="C2612" i="20"/>
  <c r="C2611" i="20"/>
  <c r="C2610" i="20"/>
  <c r="C2609" i="20"/>
  <c r="C2608" i="20"/>
  <c r="C2607" i="20"/>
  <c r="C2606" i="20"/>
  <c r="C2605" i="20"/>
  <c r="C2604" i="20"/>
  <c r="C2603" i="20"/>
  <c r="C2602" i="20"/>
  <c r="C2601" i="20"/>
  <c r="C2600" i="20"/>
  <c r="C2599" i="20"/>
  <c r="C2598" i="20"/>
  <c r="C2597" i="20"/>
  <c r="C2596" i="20"/>
  <c r="C2595" i="20"/>
  <c r="C2594" i="20"/>
  <c r="C2593" i="20"/>
  <c r="C2592" i="20"/>
  <c r="C2591" i="20"/>
  <c r="C2590" i="20"/>
  <c r="C2589" i="20"/>
  <c r="C2588" i="20"/>
  <c r="C2587" i="20"/>
  <c r="C2586" i="20"/>
  <c r="C2585" i="20"/>
  <c r="C2584" i="20"/>
  <c r="C2583" i="20"/>
  <c r="C2582" i="20"/>
  <c r="C2581" i="20"/>
  <c r="C2580" i="20"/>
  <c r="C2579" i="20"/>
  <c r="C2578" i="20"/>
  <c r="C2577" i="20"/>
  <c r="C2576" i="20"/>
  <c r="C2575" i="20"/>
  <c r="C2574" i="20"/>
  <c r="C2573" i="20"/>
  <c r="C2572" i="20"/>
  <c r="C2571" i="20"/>
  <c r="C2570" i="20"/>
  <c r="C2569" i="20"/>
  <c r="C2568" i="20"/>
  <c r="C2567" i="20"/>
  <c r="C2566" i="20"/>
  <c r="C2565" i="20"/>
  <c r="C2564" i="20"/>
  <c r="C2563" i="20"/>
  <c r="C2562" i="20"/>
  <c r="C2561" i="20"/>
  <c r="C2560" i="20"/>
  <c r="C2559" i="20"/>
  <c r="C2558" i="20"/>
  <c r="C2557" i="20"/>
  <c r="C2556" i="20"/>
  <c r="C2555" i="20"/>
  <c r="C2554" i="20"/>
  <c r="C2553" i="20"/>
  <c r="C2552" i="20"/>
  <c r="C2551" i="20"/>
  <c r="C2550" i="20"/>
  <c r="C2549" i="20"/>
  <c r="C2548" i="20"/>
  <c r="C2547" i="20"/>
  <c r="C2546" i="20"/>
  <c r="C2545" i="20"/>
  <c r="C2544" i="20"/>
  <c r="C2543" i="20"/>
  <c r="C2542" i="20"/>
  <c r="C2541" i="20"/>
  <c r="C2540" i="20"/>
  <c r="C2539" i="20"/>
  <c r="C2538" i="20"/>
  <c r="C2537" i="20"/>
  <c r="C2536" i="20"/>
  <c r="C2535" i="20"/>
  <c r="C2534" i="20"/>
  <c r="C2533" i="20"/>
  <c r="C2532" i="20"/>
  <c r="C2531" i="20"/>
  <c r="C2530" i="20"/>
  <c r="C2529" i="20"/>
  <c r="C2528" i="20"/>
  <c r="C2527" i="20"/>
  <c r="C2526" i="20"/>
  <c r="C2525" i="20"/>
  <c r="C2524" i="20"/>
  <c r="C2523" i="20"/>
  <c r="C2522" i="20"/>
  <c r="C2521" i="20"/>
  <c r="C2520" i="20"/>
  <c r="C2519" i="20"/>
  <c r="C2518" i="20"/>
  <c r="C2517" i="20"/>
  <c r="C2516" i="20"/>
  <c r="C2515" i="20"/>
  <c r="C2514" i="20"/>
  <c r="C2513" i="20"/>
  <c r="C2512" i="20"/>
  <c r="C2511" i="20"/>
  <c r="C2510" i="20"/>
  <c r="C2509" i="20"/>
  <c r="C2508" i="20"/>
  <c r="C2507" i="20"/>
  <c r="C2506" i="20"/>
  <c r="C2505" i="20"/>
  <c r="C2504" i="20"/>
  <c r="C2503" i="20"/>
  <c r="C2502" i="20"/>
  <c r="C2501" i="20"/>
  <c r="C2500" i="20"/>
  <c r="C2499" i="20"/>
  <c r="C2498" i="20"/>
  <c r="C2497" i="20"/>
  <c r="C2496" i="20"/>
  <c r="C2495" i="20"/>
  <c r="C2494" i="20"/>
  <c r="C2493" i="20"/>
  <c r="C2492" i="20"/>
  <c r="C2491" i="20"/>
  <c r="C2490" i="20"/>
  <c r="C2489" i="20"/>
  <c r="C2488" i="20"/>
  <c r="C2487" i="20"/>
  <c r="C2486" i="20"/>
  <c r="C2485" i="20"/>
  <c r="C2484" i="20"/>
  <c r="C2483" i="20"/>
  <c r="C2482" i="20"/>
  <c r="C2481" i="20"/>
  <c r="C2480" i="20"/>
  <c r="C2479" i="20"/>
  <c r="C2478" i="20"/>
  <c r="C2477" i="20"/>
  <c r="C2476" i="20"/>
  <c r="C2475" i="20"/>
  <c r="C2474" i="20"/>
  <c r="C2473" i="20"/>
  <c r="C2472" i="20"/>
  <c r="C2471" i="20"/>
  <c r="C2470" i="20"/>
  <c r="C2469" i="20"/>
  <c r="C2468" i="20"/>
  <c r="C2467" i="20"/>
  <c r="C2466" i="20"/>
  <c r="C2465" i="20"/>
  <c r="C2464" i="20"/>
  <c r="C2463" i="20"/>
  <c r="C2462" i="20"/>
  <c r="C2461" i="20"/>
  <c r="C2460" i="20"/>
  <c r="C2459" i="20"/>
  <c r="C2458" i="20"/>
  <c r="C2457" i="20"/>
  <c r="C2456" i="20"/>
  <c r="C2455" i="20"/>
  <c r="C2454" i="20"/>
  <c r="C2453" i="20"/>
  <c r="C2452" i="20"/>
  <c r="C2451" i="20"/>
  <c r="C2450" i="20"/>
  <c r="C2449" i="20"/>
  <c r="C2448" i="20"/>
  <c r="C2447" i="20"/>
  <c r="C2446" i="20"/>
  <c r="C2445" i="20"/>
  <c r="C2444" i="20"/>
  <c r="C2443" i="20"/>
  <c r="C2442" i="20"/>
  <c r="C2441" i="20"/>
  <c r="C2440" i="20"/>
  <c r="C2439" i="20"/>
  <c r="C2438" i="20"/>
  <c r="C2437" i="20"/>
  <c r="C2436" i="20"/>
  <c r="C2435" i="20"/>
  <c r="C2434" i="20"/>
  <c r="C2433" i="20"/>
  <c r="C2432" i="20"/>
  <c r="C2431" i="20"/>
  <c r="C2430" i="20"/>
  <c r="C2429" i="20"/>
  <c r="C2428" i="20"/>
  <c r="C2427" i="20"/>
  <c r="C2426" i="20"/>
  <c r="C2425" i="20"/>
  <c r="C2424" i="20"/>
  <c r="C2423" i="20"/>
  <c r="C2422" i="20"/>
  <c r="C2421" i="20"/>
  <c r="C2420" i="20"/>
  <c r="C2419" i="20"/>
  <c r="C2418" i="20"/>
  <c r="C2417" i="20"/>
  <c r="C2416" i="20"/>
  <c r="C2415" i="20"/>
  <c r="C2414" i="20"/>
  <c r="C2413" i="20"/>
  <c r="C2412" i="20"/>
  <c r="C2411" i="20"/>
  <c r="C2410" i="20"/>
  <c r="C2409" i="20"/>
  <c r="C2408" i="20"/>
  <c r="C2407" i="20"/>
  <c r="C2406" i="20"/>
  <c r="C2405" i="20"/>
  <c r="C2404" i="20"/>
  <c r="C2403" i="20"/>
  <c r="C2402" i="20"/>
  <c r="C2401" i="20"/>
  <c r="C2400" i="20"/>
  <c r="C2399" i="20"/>
  <c r="C2398" i="20"/>
  <c r="C2397" i="20"/>
  <c r="C2396" i="20"/>
  <c r="C2395" i="20"/>
  <c r="C2394" i="20"/>
  <c r="C2393" i="20"/>
  <c r="C2392" i="20"/>
  <c r="C2391" i="20"/>
  <c r="C2390" i="20"/>
  <c r="C2389" i="20"/>
  <c r="C2388" i="20"/>
  <c r="C2387" i="20"/>
  <c r="C2386" i="20"/>
  <c r="C2385" i="20"/>
  <c r="C2384" i="20"/>
  <c r="C2383" i="20"/>
  <c r="C2382" i="20"/>
  <c r="C2381" i="20"/>
  <c r="C2380" i="20"/>
  <c r="C2379" i="20"/>
  <c r="C2378" i="20"/>
  <c r="C2377" i="20"/>
  <c r="C2376" i="20"/>
  <c r="C2375" i="20"/>
  <c r="C2374" i="20"/>
  <c r="C2373" i="20"/>
  <c r="C2372" i="20"/>
  <c r="C2371" i="20"/>
  <c r="C2370" i="20"/>
  <c r="C2369" i="20"/>
  <c r="C2368" i="20"/>
  <c r="C2367" i="20"/>
  <c r="C2366" i="20"/>
  <c r="C2365" i="20"/>
  <c r="C2364" i="20"/>
  <c r="C2363" i="20"/>
  <c r="C2362" i="20"/>
  <c r="C2361" i="20"/>
  <c r="C2360" i="20"/>
  <c r="C2359" i="20"/>
  <c r="C2358" i="20"/>
  <c r="C2357" i="20"/>
  <c r="C2356" i="20"/>
  <c r="C2355" i="20"/>
  <c r="C2354" i="20"/>
  <c r="C2353" i="20"/>
  <c r="C2352" i="20"/>
  <c r="C2351" i="20"/>
  <c r="C2350" i="20"/>
  <c r="C2349" i="20"/>
  <c r="C2348" i="20"/>
  <c r="C2347" i="20"/>
  <c r="C2346" i="20"/>
  <c r="C2345" i="20"/>
  <c r="C2344" i="20"/>
  <c r="C2343" i="20"/>
  <c r="C2342" i="20"/>
  <c r="C2341" i="20"/>
  <c r="C2340" i="20"/>
  <c r="C2339" i="20"/>
  <c r="C2338" i="20"/>
  <c r="C2337" i="20"/>
  <c r="C2336" i="20"/>
  <c r="C2335" i="20"/>
  <c r="C2334" i="20"/>
  <c r="C2333" i="20"/>
  <c r="C2332" i="20"/>
  <c r="C2331" i="20"/>
  <c r="C2330" i="20"/>
  <c r="C2329" i="20"/>
  <c r="C2328" i="20"/>
  <c r="C2327" i="20"/>
  <c r="C2326" i="20"/>
  <c r="C2325" i="20"/>
  <c r="C2324" i="20"/>
  <c r="C2323" i="20"/>
  <c r="C2322" i="20"/>
  <c r="C2321" i="20"/>
  <c r="C2320" i="20"/>
  <c r="C2319" i="20"/>
  <c r="C2318" i="20"/>
  <c r="C2317" i="20"/>
  <c r="C2316" i="20"/>
  <c r="C2315" i="20"/>
  <c r="C2314" i="20"/>
  <c r="C2313" i="20"/>
  <c r="C2312" i="20"/>
  <c r="C2311" i="20"/>
  <c r="C2310" i="20"/>
  <c r="C2309" i="20"/>
  <c r="C2308" i="20"/>
  <c r="C2307" i="20"/>
  <c r="C2306" i="20"/>
  <c r="C2305" i="20"/>
  <c r="C2304" i="20"/>
  <c r="C2303" i="20"/>
  <c r="C2302" i="20"/>
  <c r="C2301" i="20"/>
  <c r="C2300" i="20"/>
  <c r="C2299" i="20"/>
  <c r="C2298" i="20"/>
  <c r="C2297" i="20"/>
  <c r="C2296" i="20"/>
  <c r="C2295" i="20"/>
  <c r="C2294" i="20"/>
  <c r="C2293" i="20"/>
  <c r="C2292" i="20"/>
  <c r="C2291" i="20"/>
  <c r="C2290" i="20"/>
  <c r="C2289" i="20"/>
  <c r="C2288" i="20"/>
  <c r="C2287" i="20"/>
  <c r="C2286" i="20"/>
  <c r="C2285" i="20"/>
  <c r="C2284" i="20"/>
  <c r="C2283" i="20"/>
  <c r="C2282" i="20"/>
  <c r="C2281" i="20"/>
  <c r="C2280" i="20"/>
  <c r="C2279" i="20"/>
  <c r="C2278" i="20"/>
  <c r="C2277" i="20"/>
  <c r="C2276" i="20"/>
  <c r="C2275" i="20"/>
  <c r="C2274" i="20"/>
  <c r="C2273" i="20"/>
  <c r="C2272" i="20"/>
  <c r="C2271" i="20"/>
  <c r="C2270" i="20"/>
  <c r="C2269" i="20"/>
  <c r="C2268" i="20"/>
  <c r="C2267" i="20"/>
  <c r="C2266" i="20"/>
  <c r="C2265" i="20"/>
  <c r="C2264" i="20"/>
  <c r="C2263" i="20"/>
  <c r="C2262" i="20"/>
  <c r="C2261" i="20"/>
  <c r="C2260" i="20"/>
  <c r="C2259" i="20"/>
  <c r="C2258" i="20"/>
  <c r="C2257" i="20"/>
  <c r="C2256" i="20"/>
  <c r="C2255" i="20"/>
  <c r="C2254" i="20"/>
  <c r="C2253" i="20"/>
  <c r="C2252" i="20"/>
  <c r="C2251" i="20"/>
  <c r="C2250" i="20"/>
  <c r="C2249" i="20"/>
  <c r="C2248" i="20"/>
  <c r="C2247" i="20"/>
  <c r="C2246" i="20"/>
  <c r="C2245" i="20"/>
  <c r="C2244" i="20"/>
  <c r="C2243" i="20"/>
  <c r="C2242" i="20"/>
  <c r="C2241" i="20"/>
  <c r="C2240" i="20"/>
  <c r="C2239" i="20"/>
  <c r="C2238" i="20"/>
  <c r="C2237" i="20"/>
  <c r="C2236" i="20"/>
  <c r="C2235" i="20"/>
  <c r="C2234" i="20"/>
  <c r="C2233" i="20"/>
  <c r="C2232" i="20"/>
  <c r="C2231" i="20"/>
  <c r="C2230" i="20"/>
  <c r="C2229" i="20"/>
  <c r="C2228" i="20"/>
  <c r="C2227" i="20"/>
  <c r="C2226" i="20"/>
  <c r="C2225" i="20"/>
  <c r="C2224" i="20"/>
  <c r="C2223" i="20"/>
  <c r="C2222" i="20"/>
  <c r="C2221" i="20"/>
  <c r="C2220" i="20"/>
  <c r="C2219" i="20"/>
  <c r="C2218" i="20"/>
  <c r="C2217" i="20"/>
  <c r="C2216" i="20"/>
  <c r="C2215" i="20"/>
  <c r="C2214" i="20"/>
  <c r="C2213" i="20"/>
  <c r="C2212" i="20"/>
  <c r="C2211" i="20"/>
  <c r="C2210" i="20"/>
  <c r="C2209" i="20"/>
  <c r="C2208" i="20"/>
  <c r="C2207" i="20"/>
  <c r="C2206" i="20"/>
  <c r="C2205" i="20"/>
  <c r="C2204" i="20"/>
  <c r="C2203" i="20"/>
  <c r="C2202" i="20"/>
  <c r="C2201" i="20"/>
  <c r="C2200" i="20"/>
  <c r="C2199" i="20"/>
  <c r="C2198" i="20"/>
  <c r="C2197" i="20"/>
  <c r="C2196" i="20"/>
  <c r="C2195" i="20"/>
  <c r="C2194" i="20"/>
  <c r="C2193" i="20"/>
  <c r="C2192" i="20"/>
  <c r="C2191" i="20"/>
  <c r="C2190" i="20"/>
  <c r="C2189" i="20"/>
  <c r="C2188" i="20"/>
  <c r="C2187" i="20"/>
  <c r="C2186" i="20"/>
  <c r="C2185" i="20"/>
  <c r="C2184" i="20"/>
  <c r="C2183" i="20"/>
  <c r="C2182" i="20"/>
  <c r="C2181" i="20"/>
  <c r="C2180" i="20"/>
  <c r="C2179" i="20"/>
  <c r="C2178" i="20"/>
  <c r="C2177" i="20"/>
  <c r="C2176" i="20"/>
  <c r="C2175" i="20"/>
  <c r="C2174" i="20"/>
  <c r="C2173" i="20"/>
  <c r="C2172" i="20"/>
  <c r="C2171" i="20"/>
  <c r="C2170" i="20"/>
  <c r="C2169" i="20"/>
  <c r="C2168" i="20"/>
  <c r="C2167" i="20"/>
  <c r="C2166" i="20"/>
  <c r="C2165" i="20"/>
  <c r="C2164" i="20"/>
  <c r="C2163" i="20"/>
  <c r="C2162" i="20"/>
  <c r="C2161" i="20"/>
  <c r="C2160" i="20"/>
  <c r="C2159" i="20"/>
  <c r="C2158" i="20"/>
  <c r="C2157" i="20"/>
  <c r="C2156" i="20"/>
  <c r="C2155" i="20"/>
  <c r="C2154" i="20"/>
  <c r="C2153" i="20"/>
  <c r="C2152" i="20"/>
  <c r="C2151" i="20"/>
  <c r="C2150" i="20"/>
  <c r="C2149" i="20"/>
  <c r="C2148" i="20"/>
  <c r="C2147" i="20"/>
  <c r="C2146" i="20"/>
  <c r="C2145" i="20"/>
  <c r="C2144" i="20"/>
  <c r="C2143" i="20"/>
  <c r="C2142" i="20"/>
  <c r="C2141" i="20"/>
  <c r="C2140" i="20"/>
  <c r="C2139" i="20"/>
  <c r="C2138" i="20"/>
  <c r="C2137" i="20"/>
  <c r="C2136" i="20"/>
  <c r="C2135" i="20"/>
  <c r="C2134" i="20"/>
  <c r="C2133" i="20"/>
  <c r="C2132" i="20"/>
  <c r="C2131" i="20"/>
  <c r="C2130" i="20"/>
  <c r="C2129" i="20"/>
  <c r="C2128" i="20"/>
  <c r="C2127" i="20"/>
  <c r="C2126" i="20"/>
  <c r="C2125" i="20"/>
  <c r="C2124" i="20"/>
  <c r="C2123" i="20"/>
  <c r="C2122" i="20"/>
  <c r="C2121" i="20"/>
  <c r="C2120" i="20"/>
  <c r="C2119" i="20"/>
  <c r="C2118" i="20"/>
  <c r="C2117" i="20"/>
  <c r="C2116" i="20"/>
  <c r="C2115" i="20"/>
  <c r="C2114" i="20"/>
  <c r="C2113" i="20"/>
  <c r="C2112" i="20"/>
  <c r="C2111" i="20"/>
  <c r="C2110" i="20"/>
  <c r="C2109" i="20"/>
  <c r="C2108" i="20"/>
  <c r="C2107" i="20"/>
  <c r="C2106" i="20"/>
  <c r="C2105" i="20"/>
  <c r="C2104" i="20"/>
  <c r="C2103" i="20"/>
  <c r="C2102" i="20"/>
  <c r="C2101" i="20"/>
  <c r="C2100" i="20"/>
  <c r="C2099" i="20"/>
  <c r="C2098" i="20"/>
  <c r="C2097" i="20"/>
  <c r="C2096" i="20"/>
  <c r="C2095" i="20"/>
  <c r="C2094" i="20"/>
  <c r="C2093" i="20"/>
  <c r="C2092" i="20"/>
  <c r="C2091" i="20"/>
  <c r="C2090" i="20"/>
  <c r="C2089" i="20"/>
  <c r="C2088" i="20"/>
  <c r="C2087" i="20"/>
  <c r="C2086" i="20"/>
  <c r="C2085" i="20"/>
  <c r="C2084" i="20"/>
  <c r="C2083" i="20"/>
  <c r="C2082" i="20"/>
  <c r="C2081" i="20"/>
  <c r="C2080" i="20"/>
  <c r="C2079" i="20"/>
  <c r="C2078" i="20"/>
  <c r="C2077" i="20"/>
  <c r="C2076" i="20"/>
  <c r="C2075" i="20"/>
  <c r="C2074" i="20"/>
  <c r="C2073" i="20"/>
  <c r="C2072" i="20"/>
  <c r="C2071" i="20"/>
  <c r="C2070" i="20"/>
  <c r="C2069" i="20"/>
  <c r="C2068" i="20"/>
  <c r="C2067" i="20"/>
  <c r="C2066" i="20"/>
  <c r="C2065" i="20"/>
  <c r="C2064" i="20"/>
  <c r="C2063" i="20"/>
  <c r="C2062" i="20"/>
  <c r="C2061" i="20"/>
  <c r="C2060" i="20"/>
  <c r="C2059" i="20"/>
  <c r="C2058" i="20"/>
  <c r="C2057" i="20"/>
  <c r="C2056" i="20"/>
  <c r="C2055" i="20"/>
  <c r="C2054" i="20"/>
  <c r="C2053" i="20"/>
  <c r="C2052" i="20"/>
  <c r="C2051" i="20"/>
  <c r="C2050" i="20"/>
  <c r="C2049" i="20"/>
  <c r="C2048" i="20"/>
  <c r="C2047" i="20"/>
  <c r="C2046" i="20"/>
  <c r="C2045" i="20"/>
  <c r="C2044" i="20"/>
  <c r="C2043" i="20"/>
  <c r="C2042" i="20"/>
  <c r="C2041" i="20"/>
  <c r="C2040" i="20"/>
  <c r="C2039" i="20"/>
  <c r="C2038" i="20"/>
  <c r="C2037" i="20"/>
  <c r="C2036" i="20"/>
  <c r="C2035" i="20"/>
  <c r="C2034" i="20"/>
  <c r="C2033" i="20"/>
  <c r="C2032" i="20"/>
  <c r="C2031" i="20"/>
  <c r="C2030" i="20"/>
  <c r="C2029" i="20"/>
  <c r="C2028" i="20"/>
  <c r="C2027" i="20"/>
  <c r="C2026" i="20"/>
  <c r="C2025" i="20"/>
  <c r="C2024" i="20"/>
  <c r="C2023" i="20"/>
  <c r="C2022" i="20"/>
  <c r="C2021" i="20"/>
  <c r="C2020" i="20"/>
  <c r="C2019" i="20"/>
  <c r="C2018" i="20"/>
  <c r="C2017" i="20"/>
  <c r="C2016" i="20"/>
  <c r="C2015" i="20"/>
  <c r="C2014" i="20"/>
  <c r="C2013" i="20"/>
  <c r="C2012" i="20"/>
  <c r="C2011" i="20"/>
  <c r="C2010" i="20"/>
  <c r="C2009" i="20"/>
  <c r="C2008" i="20"/>
  <c r="C2007" i="20"/>
  <c r="C2006" i="20"/>
  <c r="C2005" i="20"/>
  <c r="C2004" i="20"/>
  <c r="C2003" i="20"/>
  <c r="C2002" i="20"/>
  <c r="C2001" i="20"/>
  <c r="C2000" i="20"/>
  <c r="C1999" i="20"/>
  <c r="C1998" i="20"/>
  <c r="C1997" i="20"/>
  <c r="C1996" i="20"/>
  <c r="C1995" i="20"/>
  <c r="C1994" i="20"/>
  <c r="C1993" i="20"/>
  <c r="C1992" i="20"/>
  <c r="C1991" i="20"/>
  <c r="C1990" i="20"/>
  <c r="C1989" i="20"/>
  <c r="C1988" i="20"/>
  <c r="C1987" i="20"/>
  <c r="C1986" i="20"/>
  <c r="C1985" i="20"/>
  <c r="C1984" i="20"/>
  <c r="C1983" i="20"/>
  <c r="C1982" i="20"/>
  <c r="C1981" i="20"/>
  <c r="C1980" i="20"/>
  <c r="C1979" i="20"/>
  <c r="C1978" i="20"/>
  <c r="C1977" i="20"/>
  <c r="C1976" i="20"/>
  <c r="C1975" i="20"/>
  <c r="C1974" i="20"/>
  <c r="C1973" i="20"/>
  <c r="C1972" i="20"/>
  <c r="C1971" i="20"/>
  <c r="C1970" i="20"/>
  <c r="C1969" i="20"/>
  <c r="C1968" i="20"/>
  <c r="C1967" i="20"/>
  <c r="C1966" i="20"/>
  <c r="C1965" i="20"/>
  <c r="C1964" i="20"/>
  <c r="C1963" i="20"/>
  <c r="C1962" i="20"/>
  <c r="C1961" i="20"/>
  <c r="C1960" i="20"/>
  <c r="C1959" i="20"/>
  <c r="C1958" i="20"/>
  <c r="C1957" i="20"/>
  <c r="C1956" i="20"/>
  <c r="C1955" i="20"/>
  <c r="C1954" i="20"/>
  <c r="C1953" i="20"/>
  <c r="C1952" i="20"/>
  <c r="C1951" i="20"/>
  <c r="C1950" i="20"/>
  <c r="C1949" i="20"/>
  <c r="C1948" i="20"/>
  <c r="C1947" i="20"/>
  <c r="C1946" i="20"/>
  <c r="C1945" i="20"/>
  <c r="C1944" i="20"/>
  <c r="C1943" i="20"/>
  <c r="C1942" i="20"/>
  <c r="C1941" i="20"/>
  <c r="C1940" i="20"/>
  <c r="C1939" i="20"/>
  <c r="C1938" i="20"/>
  <c r="C1937" i="20"/>
  <c r="C1936" i="20"/>
  <c r="C1935" i="20"/>
  <c r="C1934" i="20"/>
  <c r="C1933" i="20"/>
  <c r="C1932" i="20"/>
  <c r="C1931" i="20"/>
  <c r="C1930" i="20"/>
  <c r="C1929" i="20"/>
  <c r="C1928" i="20"/>
  <c r="C1927" i="20"/>
  <c r="C1926" i="20"/>
  <c r="C1925" i="20"/>
  <c r="C1924" i="20"/>
  <c r="C1923" i="20"/>
  <c r="C1922" i="20"/>
  <c r="C1921" i="20"/>
  <c r="C1920" i="20"/>
  <c r="C1919" i="20"/>
  <c r="C1918" i="20"/>
  <c r="C1917" i="20"/>
  <c r="C1916" i="20"/>
  <c r="C1915" i="20"/>
  <c r="C1914" i="20"/>
  <c r="C1913" i="20"/>
  <c r="C1912" i="20"/>
  <c r="C1911" i="20"/>
  <c r="C1910" i="20"/>
  <c r="C1909" i="20"/>
  <c r="C1908" i="20"/>
  <c r="C1907" i="20"/>
  <c r="C1906" i="20"/>
  <c r="C1905" i="20"/>
  <c r="C1904" i="20"/>
  <c r="C1903" i="20"/>
  <c r="C1902" i="20"/>
  <c r="C1901" i="20"/>
  <c r="C1900" i="20"/>
  <c r="C1899" i="20"/>
  <c r="C1898" i="20"/>
  <c r="C1897" i="20"/>
  <c r="C1896" i="20"/>
  <c r="C1895" i="20"/>
  <c r="C1894" i="20"/>
  <c r="C1893" i="20"/>
  <c r="C1892" i="20"/>
  <c r="C1891" i="20"/>
  <c r="C1890" i="20"/>
  <c r="C1889" i="20"/>
  <c r="C1888" i="20"/>
  <c r="C1887" i="20"/>
  <c r="C1886" i="20"/>
  <c r="C1885" i="20"/>
  <c r="C1884" i="20"/>
  <c r="C1883" i="20"/>
  <c r="C1882" i="20"/>
  <c r="C1881" i="20"/>
  <c r="C1880" i="20"/>
  <c r="C1879" i="20"/>
  <c r="C1878" i="20"/>
  <c r="C1877" i="20"/>
  <c r="C1876" i="20"/>
  <c r="C1875" i="20"/>
  <c r="C1874" i="20"/>
  <c r="C1873" i="20"/>
  <c r="C1872" i="20"/>
  <c r="C1871" i="20"/>
  <c r="C1870" i="20"/>
  <c r="C1869" i="20"/>
  <c r="C1868" i="20"/>
  <c r="C1867" i="20"/>
  <c r="C1866" i="20"/>
  <c r="C1865" i="20"/>
  <c r="C1864" i="20"/>
  <c r="C1863" i="20"/>
  <c r="C1862" i="20"/>
  <c r="C1861" i="20"/>
  <c r="C1860" i="20"/>
  <c r="C1859" i="20"/>
  <c r="C1858" i="20"/>
  <c r="C1857" i="20"/>
  <c r="C1856" i="20"/>
  <c r="C1855" i="20"/>
  <c r="C1854" i="20"/>
  <c r="C1853" i="20"/>
  <c r="C1852" i="20"/>
  <c r="C1851" i="20"/>
  <c r="C1850" i="20"/>
  <c r="C1849" i="20"/>
  <c r="C1848" i="20"/>
  <c r="C1847" i="20"/>
  <c r="C1846" i="20"/>
  <c r="C1845" i="20"/>
  <c r="C1844" i="20"/>
  <c r="C1843" i="20"/>
  <c r="C1842" i="20"/>
  <c r="C1841" i="20"/>
  <c r="C1840" i="20"/>
  <c r="C1839" i="20"/>
  <c r="C1838" i="20"/>
  <c r="C1837" i="20"/>
  <c r="C1836" i="20"/>
  <c r="C1835" i="20"/>
  <c r="C1834" i="20"/>
  <c r="C1833" i="20"/>
  <c r="C1832" i="20"/>
  <c r="C1831" i="20"/>
  <c r="C1830" i="20"/>
  <c r="C1829" i="20"/>
  <c r="C1828" i="20"/>
  <c r="C1827" i="20"/>
  <c r="C1826" i="20"/>
  <c r="C1825" i="20"/>
  <c r="C1824" i="20"/>
  <c r="C1823" i="20"/>
  <c r="C1822" i="20"/>
  <c r="C1821" i="20"/>
  <c r="C1820" i="20"/>
  <c r="C1819" i="20"/>
  <c r="C1818" i="20"/>
  <c r="C1817" i="20"/>
  <c r="C1816" i="20"/>
  <c r="C1815" i="20"/>
  <c r="C1814" i="20"/>
  <c r="C1813" i="20"/>
  <c r="C1812" i="20"/>
  <c r="C1811" i="20"/>
  <c r="C1810" i="20"/>
  <c r="C1809" i="20"/>
  <c r="C1808" i="20"/>
  <c r="C1807" i="20"/>
  <c r="C1806" i="20"/>
  <c r="C1805" i="20"/>
  <c r="C1804" i="20"/>
  <c r="C1803" i="20"/>
  <c r="C1802" i="20"/>
  <c r="C1801" i="20"/>
  <c r="C1800" i="20"/>
  <c r="C1799" i="20"/>
  <c r="C1798" i="20"/>
  <c r="C1797" i="20"/>
  <c r="C1796" i="20"/>
  <c r="C1795" i="20"/>
  <c r="C1794" i="20"/>
  <c r="C1793" i="20"/>
  <c r="C1792" i="20"/>
  <c r="C1791" i="20"/>
  <c r="C1790" i="20"/>
  <c r="C1789" i="20"/>
  <c r="C1788" i="20"/>
  <c r="C1787" i="20"/>
  <c r="C1786" i="20"/>
  <c r="C1785" i="20"/>
  <c r="C1784" i="20"/>
  <c r="C1783" i="20"/>
  <c r="C1782" i="20"/>
  <c r="C1781" i="20"/>
  <c r="C1780" i="20"/>
  <c r="C1779" i="20"/>
  <c r="C1778" i="20"/>
  <c r="C1777" i="20"/>
  <c r="C1776" i="20"/>
  <c r="C1775" i="20"/>
  <c r="C1774" i="20"/>
  <c r="C1773" i="20"/>
  <c r="C1772" i="20"/>
  <c r="C1771" i="20"/>
  <c r="C1770" i="20"/>
  <c r="C1769" i="20"/>
  <c r="C1768" i="20"/>
  <c r="C1767" i="20"/>
  <c r="C1766" i="20"/>
  <c r="C1765" i="20"/>
  <c r="C1764" i="20"/>
  <c r="C1763" i="20"/>
  <c r="C1762" i="20"/>
  <c r="C1761" i="20"/>
  <c r="C1760" i="20"/>
  <c r="C1759" i="20"/>
  <c r="C1758" i="20"/>
  <c r="C1757" i="20"/>
  <c r="C1756" i="20"/>
  <c r="C1755" i="20"/>
  <c r="C1754" i="20"/>
  <c r="C1753" i="20"/>
  <c r="C1752" i="20"/>
  <c r="C1751" i="20"/>
  <c r="C1750" i="20"/>
  <c r="C1749" i="20"/>
  <c r="C1748" i="20"/>
  <c r="C1747" i="20"/>
  <c r="C1746" i="20"/>
  <c r="C1745" i="20"/>
  <c r="C1744" i="20"/>
  <c r="C1743" i="20"/>
  <c r="C1742" i="20"/>
  <c r="C1741" i="20"/>
  <c r="C1740" i="20"/>
  <c r="C1739" i="20"/>
  <c r="C1738" i="20"/>
  <c r="C1737" i="20"/>
  <c r="C1736" i="20"/>
  <c r="C1735" i="20"/>
  <c r="C1734" i="20"/>
  <c r="C1733" i="20"/>
  <c r="C1732" i="20"/>
  <c r="C1731" i="20"/>
  <c r="C1730" i="20"/>
  <c r="C1729" i="20"/>
  <c r="C1728" i="20"/>
  <c r="C1727" i="20"/>
  <c r="C1726" i="20"/>
  <c r="C1725" i="20"/>
  <c r="C1724" i="20"/>
  <c r="C1723" i="20"/>
  <c r="C1722" i="20"/>
  <c r="C1721" i="20"/>
  <c r="C1720" i="20"/>
  <c r="C1719" i="20"/>
  <c r="C1718" i="20"/>
  <c r="C1717" i="20"/>
  <c r="C1716" i="20"/>
  <c r="C1715" i="20"/>
  <c r="C1714" i="20"/>
  <c r="C1713" i="20"/>
  <c r="C1712" i="20"/>
  <c r="C1711" i="20"/>
  <c r="C1710" i="20"/>
  <c r="C1709" i="20"/>
  <c r="C1708" i="20"/>
  <c r="C1707" i="20"/>
  <c r="C1706" i="20"/>
  <c r="C1705" i="20"/>
  <c r="C1704" i="20"/>
  <c r="C1703" i="20"/>
  <c r="C1702" i="20"/>
  <c r="C1701" i="20"/>
  <c r="C1700" i="20"/>
  <c r="C1699" i="20"/>
  <c r="C1698" i="20"/>
  <c r="C1697" i="20"/>
  <c r="C1696" i="20"/>
  <c r="C1695" i="20"/>
  <c r="C1694" i="20"/>
  <c r="C1693" i="20"/>
  <c r="C1692" i="20"/>
  <c r="C1691" i="20"/>
  <c r="C1690" i="20"/>
  <c r="C1689" i="20"/>
  <c r="C1688" i="20"/>
  <c r="C1687" i="20"/>
  <c r="C1686" i="20"/>
  <c r="C1685" i="20"/>
  <c r="C1684" i="20"/>
  <c r="C1683" i="20"/>
  <c r="C1682" i="20"/>
  <c r="C1681" i="20"/>
  <c r="C1680" i="20"/>
  <c r="C1679" i="20"/>
  <c r="C1678" i="20"/>
  <c r="C1677" i="20"/>
  <c r="C1676" i="20"/>
  <c r="C1675" i="20"/>
  <c r="C1674" i="20"/>
  <c r="C1673" i="20"/>
  <c r="C1672" i="20"/>
  <c r="C1671" i="20"/>
  <c r="C1670" i="20"/>
  <c r="C1669" i="20"/>
  <c r="C1668" i="20"/>
  <c r="C1667" i="20"/>
  <c r="C1666" i="20"/>
  <c r="C1665" i="20"/>
  <c r="C1664" i="20"/>
  <c r="C1663" i="20"/>
  <c r="C1662" i="20"/>
  <c r="C1661" i="20"/>
  <c r="C1660" i="20"/>
  <c r="C1659" i="20"/>
  <c r="C1658" i="20"/>
  <c r="C1657" i="20"/>
  <c r="C1656" i="20"/>
  <c r="C1655" i="20"/>
  <c r="C1654" i="20"/>
  <c r="C1653" i="20"/>
  <c r="C1652" i="20"/>
  <c r="C1651" i="20"/>
  <c r="C1650" i="20"/>
  <c r="C1649" i="20"/>
  <c r="C1648" i="20"/>
  <c r="C1647" i="20"/>
  <c r="C1646" i="20"/>
  <c r="C1645" i="20"/>
  <c r="C1644" i="20"/>
  <c r="C1643" i="20"/>
  <c r="C1642" i="20"/>
  <c r="C1641" i="20"/>
  <c r="C1640" i="20"/>
  <c r="C1639" i="20"/>
  <c r="C1638" i="20"/>
  <c r="C1637" i="20"/>
  <c r="C1636" i="20"/>
  <c r="C1635" i="20"/>
  <c r="C1634" i="20"/>
  <c r="C1633" i="20"/>
  <c r="C1632" i="20"/>
  <c r="C1631" i="20"/>
  <c r="C1630" i="20"/>
  <c r="C1629" i="20"/>
  <c r="C1628" i="20"/>
  <c r="C1627" i="20"/>
  <c r="C1626" i="20"/>
  <c r="C1625" i="20"/>
  <c r="C1624" i="20"/>
  <c r="C1623" i="20"/>
  <c r="C1622" i="20"/>
  <c r="C1621" i="20"/>
  <c r="C1620" i="20"/>
  <c r="C1619" i="20"/>
  <c r="C1618" i="20"/>
  <c r="C1617" i="20"/>
  <c r="C1616" i="20"/>
  <c r="C1615" i="20"/>
  <c r="C1614" i="20"/>
  <c r="C1613" i="20"/>
  <c r="C1612" i="20"/>
  <c r="C1611" i="20"/>
  <c r="C1610" i="20"/>
  <c r="C1609" i="20"/>
  <c r="C1608" i="20"/>
  <c r="C1607" i="20"/>
  <c r="C1606" i="20"/>
  <c r="C1605" i="20"/>
  <c r="C1604" i="20"/>
  <c r="C1603" i="20"/>
  <c r="C1602" i="20"/>
  <c r="C1601" i="20"/>
  <c r="C1600" i="20"/>
  <c r="C1599" i="20"/>
  <c r="C1598" i="20"/>
  <c r="C1597" i="20"/>
  <c r="C1596" i="20"/>
  <c r="C1595" i="20"/>
  <c r="C1594" i="20"/>
  <c r="C1593" i="20"/>
  <c r="C1592" i="20"/>
  <c r="C1591" i="20"/>
  <c r="C1590" i="20"/>
  <c r="C1589" i="20"/>
  <c r="C1588" i="20"/>
  <c r="C1587" i="20"/>
  <c r="C1586" i="20"/>
  <c r="C1585" i="20"/>
  <c r="C1584" i="20"/>
  <c r="C1583" i="20"/>
  <c r="C1582" i="20"/>
  <c r="C1581" i="20"/>
  <c r="C1580" i="20"/>
  <c r="C1579" i="20"/>
  <c r="C1578" i="20"/>
  <c r="C1577" i="20"/>
  <c r="C1576" i="20"/>
  <c r="C1575" i="20"/>
  <c r="C1574" i="20"/>
  <c r="C1573" i="20"/>
  <c r="C1572" i="20"/>
  <c r="C1571" i="20"/>
  <c r="C1570" i="20"/>
  <c r="C1569" i="20"/>
  <c r="C1568" i="20"/>
  <c r="C1567" i="20"/>
  <c r="C1566" i="20"/>
  <c r="C1565" i="20"/>
  <c r="C1564" i="20"/>
  <c r="C1563" i="20"/>
  <c r="C1562" i="20"/>
  <c r="C1561" i="20"/>
  <c r="C1560" i="20"/>
  <c r="C1559" i="20"/>
  <c r="C1558" i="20"/>
  <c r="C1557" i="20"/>
  <c r="C1556" i="20"/>
  <c r="C1555" i="20"/>
  <c r="C1554" i="20"/>
  <c r="C1553" i="20"/>
  <c r="C1552" i="20"/>
  <c r="C1551" i="20"/>
  <c r="C1550" i="20"/>
  <c r="C1549" i="20"/>
  <c r="C1548" i="20"/>
  <c r="C1547" i="20"/>
  <c r="C1546" i="20"/>
  <c r="C1545" i="20"/>
  <c r="C1544" i="20"/>
  <c r="C1543" i="20"/>
  <c r="C1542" i="20"/>
  <c r="C1541" i="20"/>
  <c r="C1540" i="20"/>
  <c r="C1539" i="20"/>
  <c r="C1538" i="20"/>
  <c r="C1537" i="20"/>
  <c r="C1536" i="20"/>
  <c r="C1535" i="20"/>
  <c r="C1534" i="20"/>
  <c r="C1533" i="20"/>
  <c r="C1532" i="20"/>
  <c r="C1531" i="20"/>
  <c r="C1530" i="20"/>
  <c r="C1529" i="20"/>
  <c r="C1528" i="20"/>
  <c r="C1527" i="20"/>
  <c r="C1526" i="20"/>
  <c r="C1525" i="20"/>
  <c r="C1524" i="20"/>
  <c r="C1523" i="20"/>
  <c r="C1522" i="20"/>
  <c r="C1521" i="20"/>
  <c r="C1520" i="20"/>
  <c r="C1519" i="20"/>
  <c r="C1518" i="20"/>
  <c r="C1517" i="20"/>
  <c r="C1516" i="20"/>
  <c r="C1515" i="20"/>
  <c r="C1514" i="20"/>
  <c r="C1513" i="20"/>
  <c r="C1512" i="20"/>
  <c r="C1511" i="20"/>
  <c r="C1510" i="20"/>
  <c r="C1509" i="20"/>
  <c r="C1508" i="20"/>
  <c r="C1507" i="20"/>
  <c r="C1506" i="20"/>
  <c r="C1505" i="20"/>
  <c r="C1504" i="20"/>
  <c r="C1503" i="20"/>
  <c r="C1502" i="20"/>
  <c r="C1501" i="20"/>
  <c r="C1500" i="20"/>
  <c r="C1499" i="20"/>
  <c r="C1498" i="20"/>
  <c r="C1497" i="20"/>
  <c r="C1496" i="20"/>
  <c r="C1495" i="20"/>
  <c r="C1494" i="20"/>
  <c r="C1493" i="20"/>
  <c r="C1492" i="20"/>
  <c r="C1491" i="20"/>
  <c r="C1490" i="20"/>
  <c r="C1489" i="20"/>
  <c r="C1488" i="20"/>
  <c r="C1487" i="20"/>
  <c r="C1486" i="20"/>
  <c r="C1485" i="20"/>
  <c r="C1484" i="20"/>
  <c r="C1483" i="20"/>
  <c r="C1482" i="20"/>
  <c r="C1481" i="20"/>
  <c r="C1480" i="20"/>
  <c r="C1479" i="20"/>
  <c r="C1478" i="20"/>
  <c r="C1477" i="20"/>
  <c r="C1476" i="20"/>
  <c r="C1475" i="20"/>
  <c r="C1474" i="20"/>
  <c r="C1473" i="20"/>
  <c r="C1472" i="20"/>
  <c r="C1471" i="20"/>
  <c r="C1470" i="20"/>
  <c r="C1469" i="20"/>
  <c r="C1468" i="20"/>
  <c r="C1467" i="20"/>
  <c r="C1466" i="20"/>
  <c r="C1465" i="20"/>
  <c r="C1464" i="20"/>
  <c r="C1463" i="20"/>
  <c r="C1462" i="20"/>
  <c r="C1461" i="20"/>
  <c r="C1460" i="20"/>
  <c r="C1459" i="20"/>
  <c r="C1458" i="20"/>
  <c r="C1457" i="20"/>
  <c r="C1456" i="20"/>
  <c r="C1455" i="20"/>
  <c r="C1454" i="20"/>
  <c r="C1453" i="20"/>
  <c r="C1452" i="20"/>
  <c r="C1451" i="20"/>
  <c r="C1450" i="20"/>
  <c r="C1449" i="20"/>
  <c r="C1448" i="20"/>
  <c r="C1447" i="20"/>
  <c r="C1446" i="20"/>
  <c r="C1445" i="20"/>
  <c r="C1444" i="20"/>
  <c r="C1443" i="20"/>
  <c r="C1442" i="20"/>
  <c r="C1441" i="20"/>
  <c r="C1440" i="20"/>
  <c r="C1439" i="20"/>
  <c r="C1438" i="20"/>
  <c r="C1437" i="20"/>
  <c r="C1436" i="20"/>
  <c r="C1435" i="20"/>
  <c r="C1434" i="20"/>
  <c r="C1433" i="20"/>
  <c r="C1432" i="20"/>
  <c r="C1431" i="20"/>
  <c r="C1430" i="20"/>
  <c r="C1429" i="20"/>
  <c r="C1428" i="20"/>
  <c r="C1427" i="20"/>
  <c r="C1426" i="20"/>
  <c r="C1425" i="20"/>
  <c r="C1424" i="20"/>
  <c r="C1423" i="20"/>
  <c r="C1422" i="20"/>
  <c r="C1421" i="20"/>
  <c r="C1420" i="20"/>
  <c r="C1419" i="20"/>
  <c r="C1418" i="20"/>
  <c r="C1417" i="20"/>
  <c r="C1416" i="20"/>
  <c r="C1415" i="20"/>
  <c r="C1414" i="20"/>
  <c r="C1413" i="20"/>
  <c r="C1412" i="20"/>
  <c r="C1411" i="20"/>
  <c r="C1410" i="20"/>
  <c r="C1409" i="20"/>
  <c r="C1408" i="20"/>
  <c r="C1407" i="20"/>
  <c r="C1406" i="20"/>
  <c r="C1405" i="20"/>
  <c r="C1404" i="20"/>
  <c r="C1403" i="20"/>
  <c r="C1402" i="20"/>
  <c r="C1401" i="20"/>
  <c r="C1400" i="20"/>
  <c r="C1399" i="20"/>
  <c r="C1398" i="20"/>
  <c r="C1397" i="20"/>
  <c r="C1396" i="20"/>
  <c r="C1395" i="20"/>
  <c r="C1394" i="20"/>
  <c r="C1393" i="20"/>
  <c r="C1392" i="20"/>
  <c r="C1391" i="20"/>
  <c r="C1390" i="20"/>
  <c r="C1389" i="20"/>
  <c r="C1388" i="20"/>
  <c r="C1387" i="20"/>
  <c r="C1386" i="20"/>
  <c r="C1385" i="20"/>
  <c r="C1384" i="20"/>
  <c r="C1383" i="20"/>
  <c r="C1382" i="20"/>
  <c r="C1381" i="20"/>
  <c r="C1380" i="20"/>
  <c r="C1379" i="20"/>
  <c r="C1378" i="20"/>
  <c r="C1377" i="20"/>
  <c r="C1376" i="20"/>
  <c r="C1375" i="20"/>
  <c r="C1374" i="20"/>
  <c r="C1373" i="20"/>
  <c r="C1372" i="20"/>
  <c r="C1371" i="20"/>
  <c r="C1370" i="20"/>
  <c r="C1369" i="20"/>
  <c r="C1368" i="20"/>
  <c r="C1367" i="20"/>
  <c r="C1366" i="20"/>
  <c r="C1365" i="20"/>
  <c r="C1364" i="20"/>
  <c r="C1363" i="20"/>
  <c r="C1362" i="20"/>
  <c r="C1361" i="20"/>
  <c r="C1360" i="20"/>
  <c r="C1359" i="20"/>
  <c r="C1358" i="20"/>
  <c r="C1357" i="20"/>
  <c r="C1356" i="20"/>
  <c r="C1355" i="20"/>
  <c r="C1354" i="20"/>
  <c r="C1353" i="20"/>
  <c r="C1352" i="20"/>
  <c r="C1351" i="20"/>
  <c r="C1350" i="20"/>
  <c r="C1349" i="20"/>
  <c r="C1348" i="20"/>
  <c r="C1347" i="20"/>
  <c r="C1346" i="20"/>
  <c r="C1345" i="20"/>
  <c r="C1344" i="20"/>
  <c r="C1343" i="20"/>
  <c r="C1342" i="20"/>
  <c r="C1341" i="20"/>
  <c r="C1340" i="20"/>
  <c r="C1339" i="20"/>
  <c r="C1338" i="20"/>
  <c r="C1337" i="20"/>
  <c r="C1336" i="20"/>
  <c r="C1335" i="20"/>
  <c r="C1334" i="20"/>
  <c r="C1333" i="20"/>
  <c r="C1332" i="20"/>
  <c r="C1331" i="20"/>
  <c r="C1330" i="20"/>
  <c r="C1329" i="20"/>
  <c r="C1328" i="20"/>
  <c r="C1327" i="20"/>
  <c r="C1326" i="20"/>
  <c r="C1325" i="20"/>
  <c r="C1324" i="20"/>
  <c r="C1323" i="20"/>
  <c r="C1322" i="20"/>
  <c r="C1321" i="20"/>
  <c r="C1320" i="20"/>
  <c r="C1319" i="20"/>
  <c r="C1318" i="20"/>
  <c r="C1317" i="20"/>
  <c r="C1316" i="20"/>
  <c r="C1315" i="20"/>
  <c r="C1314" i="20"/>
  <c r="C1313" i="20"/>
  <c r="C1312" i="20"/>
  <c r="C1311" i="20"/>
  <c r="C1310" i="20"/>
  <c r="C1309" i="20"/>
  <c r="C1308" i="20"/>
  <c r="C1307" i="20"/>
  <c r="C1306" i="20"/>
  <c r="C1305" i="20"/>
  <c r="C1304" i="20"/>
  <c r="C1303" i="20"/>
  <c r="C1302" i="20"/>
  <c r="C1301" i="20"/>
  <c r="C1300" i="20"/>
  <c r="C1299" i="20"/>
  <c r="C1298" i="20"/>
  <c r="C1297" i="20"/>
  <c r="C1296" i="20"/>
  <c r="C1295" i="20"/>
  <c r="C1294" i="20"/>
  <c r="C1293" i="20"/>
  <c r="C1292" i="20"/>
  <c r="C1291" i="20"/>
  <c r="C1290" i="20"/>
  <c r="C1289" i="20"/>
  <c r="C1288" i="20"/>
  <c r="C1287" i="20"/>
  <c r="C1286" i="20"/>
  <c r="C1285" i="20"/>
  <c r="C1284" i="20"/>
  <c r="C1283" i="20"/>
  <c r="C1282" i="20"/>
  <c r="C1281" i="20"/>
  <c r="C1280" i="20"/>
  <c r="C1279" i="20"/>
  <c r="C1278" i="20"/>
  <c r="C1277" i="20"/>
  <c r="C1276" i="20"/>
  <c r="C1275" i="20"/>
  <c r="C1274" i="20"/>
  <c r="C1273" i="20"/>
  <c r="C1272" i="20"/>
  <c r="C1271" i="20"/>
  <c r="C1270" i="20"/>
  <c r="C1269" i="20"/>
  <c r="C1268" i="20"/>
  <c r="C1267" i="20"/>
  <c r="C1266" i="20"/>
  <c r="C1265" i="20"/>
  <c r="C1264" i="20"/>
  <c r="C1263" i="20"/>
  <c r="C1262" i="20"/>
  <c r="C1261" i="20"/>
  <c r="C1260" i="20"/>
  <c r="C1259" i="20"/>
  <c r="C1258" i="20"/>
  <c r="C1257" i="20"/>
  <c r="C1256" i="20"/>
  <c r="C1255" i="20"/>
  <c r="C1254" i="20"/>
  <c r="C1253" i="20"/>
  <c r="C1252" i="20"/>
  <c r="C1251" i="20"/>
  <c r="C1250" i="20"/>
  <c r="C1249" i="20"/>
  <c r="C1248" i="20"/>
  <c r="C1247" i="20"/>
  <c r="C1246" i="20"/>
  <c r="C1245" i="20"/>
  <c r="C1244" i="20"/>
  <c r="C1243" i="20"/>
  <c r="C1242" i="20"/>
  <c r="C1241" i="20"/>
  <c r="C1240" i="20"/>
  <c r="C1239" i="20"/>
  <c r="C1238" i="20"/>
  <c r="C1237" i="20"/>
  <c r="C1236" i="20"/>
  <c r="C1235" i="20"/>
  <c r="C1234" i="20"/>
  <c r="C1233" i="20"/>
  <c r="C1232" i="20"/>
  <c r="C1231" i="20"/>
  <c r="C1230" i="20"/>
  <c r="C1229" i="20"/>
  <c r="C1228" i="20"/>
  <c r="C1227" i="20"/>
  <c r="C1226" i="20"/>
  <c r="C1225" i="20"/>
  <c r="C1224" i="20"/>
  <c r="C1223" i="20"/>
  <c r="C1222" i="20"/>
  <c r="C1221" i="20"/>
  <c r="C1220" i="20"/>
  <c r="C1219" i="20"/>
  <c r="C1218" i="20"/>
  <c r="C1217" i="20"/>
  <c r="C1216" i="20"/>
  <c r="C1215" i="20"/>
  <c r="C1214" i="20"/>
  <c r="C1213" i="20"/>
  <c r="C1212" i="20"/>
  <c r="C1211" i="20"/>
  <c r="C1210" i="20"/>
  <c r="C1209" i="20"/>
  <c r="C1208" i="20"/>
  <c r="C1207" i="20"/>
  <c r="C1206" i="20"/>
  <c r="C1205" i="20"/>
  <c r="C1204" i="20"/>
  <c r="C1203" i="20"/>
  <c r="C1202" i="20"/>
  <c r="C1201" i="20"/>
  <c r="C1200" i="20"/>
  <c r="C1199" i="20"/>
  <c r="C1198" i="20"/>
  <c r="C1197" i="20"/>
  <c r="C1196" i="20"/>
  <c r="C1195" i="20"/>
  <c r="C1194" i="20"/>
  <c r="C1193" i="20"/>
  <c r="C1192" i="20"/>
  <c r="C1191" i="20"/>
  <c r="C1190" i="20"/>
  <c r="C1189" i="20"/>
  <c r="C1188" i="20"/>
  <c r="C1187" i="20"/>
  <c r="C1186" i="20"/>
  <c r="C1185" i="20"/>
  <c r="C1184" i="20"/>
  <c r="C1183" i="20"/>
  <c r="C1182" i="20"/>
  <c r="C1181" i="20"/>
  <c r="C1180" i="20"/>
  <c r="C1179" i="20"/>
  <c r="C1178" i="20"/>
  <c r="C1177" i="20"/>
  <c r="C1176" i="20"/>
  <c r="C1175" i="20"/>
  <c r="C1174" i="20"/>
  <c r="C1173" i="20"/>
  <c r="C1172" i="20"/>
  <c r="C1171" i="20"/>
  <c r="C1170" i="20"/>
  <c r="C1169" i="20"/>
  <c r="C1168" i="20"/>
  <c r="C1167" i="20"/>
  <c r="C1166" i="20"/>
  <c r="C1165" i="20"/>
  <c r="C1164" i="20"/>
  <c r="C1163" i="20"/>
  <c r="C1162" i="20"/>
  <c r="C1161" i="20"/>
  <c r="C1160" i="20"/>
  <c r="C1159" i="20"/>
  <c r="C1158" i="20"/>
  <c r="C1157" i="20"/>
  <c r="C1156" i="20"/>
  <c r="C1155" i="20"/>
  <c r="C1154" i="20"/>
  <c r="C1153" i="20"/>
  <c r="C1152" i="20"/>
  <c r="C1151" i="20"/>
  <c r="C1150" i="20"/>
  <c r="C1149" i="20"/>
  <c r="C1148" i="20"/>
  <c r="C1147" i="20"/>
  <c r="C1146" i="20"/>
  <c r="C1145" i="20"/>
  <c r="C1144" i="20"/>
  <c r="C1143" i="20"/>
  <c r="C1142" i="20"/>
  <c r="C1141" i="20"/>
  <c r="C1140" i="20"/>
  <c r="C1139" i="20"/>
  <c r="C1138" i="20"/>
  <c r="C1137" i="20"/>
  <c r="C1136" i="20"/>
  <c r="C1135" i="20"/>
  <c r="C1134" i="20"/>
  <c r="C1133" i="20"/>
  <c r="C1132" i="20"/>
  <c r="C1131" i="20"/>
  <c r="C1130" i="20"/>
  <c r="C1129" i="20"/>
  <c r="C1128" i="20"/>
  <c r="C1127" i="20"/>
  <c r="C1126" i="20"/>
  <c r="C1125" i="20"/>
  <c r="C1124" i="20"/>
  <c r="C1123" i="20"/>
  <c r="C1122" i="20"/>
  <c r="C1121" i="20"/>
  <c r="C1120" i="20"/>
  <c r="C1119" i="20"/>
  <c r="C1118" i="20"/>
  <c r="C1117" i="20"/>
  <c r="C1116" i="20"/>
  <c r="C1115" i="20"/>
  <c r="C1114" i="20"/>
  <c r="C1113" i="20"/>
  <c r="C1112" i="20"/>
  <c r="C1111" i="20"/>
  <c r="C1110" i="20"/>
  <c r="C1109" i="20"/>
  <c r="C1108" i="20"/>
  <c r="C1107" i="20"/>
  <c r="C1106" i="20"/>
  <c r="C1105" i="20"/>
  <c r="C1104" i="20"/>
  <c r="C1103" i="20"/>
  <c r="C1102" i="20"/>
  <c r="C1101" i="20"/>
  <c r="C1100" i="20"/>
  <c r="C1099" i="20"/>
  <c r="C1098" i="20"/>
  <c r="C1097" i="20"/>
  <c r="C1096" i="20"/>
  <c r="C1095" i="20"/>
  <c r="C1094" i="20"/>
  <c r="C1093" i="20"/>
  <c r="C1092" i="20"/>
  <c r="C1091" i="20"/>
  <c r="C1090" i="20"/>
  <c r="C1089" i="20"/>
  <c r="C1088" i="20"/>
  <c r="C1087" i="20"/>
  <c r="C1086" i="20"/>
  <c r="C1085" i="20"/>
  <c r="C1084" i="20"/>
  <c r="C1083" i="20"/>
  <c r="C1082" i="20"/>
  <c r="C1081" i="20"/>
  <c r="C1080" i="20"/>
  <c r="C1079" i="20"/>
  <c r="C1078" i="20"/>
  <c r="C1077" i="20"/>
  <c r="C1076" i="20"/>
  <c r="C1075" i="20"/>
  <c r="C1074" i="20"/>
  <c r="C1073" i="20"/>
  <c r="C1072" i="20"/>
  <c r="C1071" i="20"/>
  <c r="C1070" i="20"/>
  <c r="C1069" i="20"/>
  <c r="C1068" i="20"/>
  <c r="C1067" i="20"/>
  <c r="C1066" i="20"/>
  <c r="C1065" i="20"/>
  <c r="C1064" i="20"/>
  <c r="C1063" i="20"/>
  <c r="C1062" i="20"/>
  <c r="C1061" i="20"/>
  <c r="C1060" i="20"/>
  <c r="C1059" i="20"/>
  <c r="C1058" i="20"/>
  <c r="C1057" i="20"/>
  <c r="C1056" i="20"/>
  <c r="C1055" i="20"/>
  <c r="C1054" i="20"/>
  <c r="C1053" i="20"/>
  <c r="C1052" i="20"/>
  <c r="C1051" i="20"/>
  <c r="C1050" i="20"/>
  <c r="C1049" i="20"/>
  <c r="C1048" i="20"/>
  <c r="C1047" i="20"/>
  <c r="C1046" i="20"/>
  <c r="C1045" i="20"/>
  <c r="C1044" i="20"/>
  <c r="C1043" i="20"/>
  <c r="C1042" i="20"/>
  <c r="C1041" i="20"/>
  <c r="C1040" i="20"/>
  <c r="C1039" i="20"/>
  <c r="C1038" i="20"/>
  <c r="C1037" i="20"/>
  <c r="C1036" i="20"/>
  <c r="C1035" i="20"/>
  <c r="C1034" i="20"/>
  <c r="C1033" i="20"/>
  <c r="C1032" i="20"/>
  <c r="C1031" i="20"/>
  <c r="C1030" i="20"/>
  <c r="C1029" i="20"/>
  <c r="C1028" i="20"/>
  <c r="C1027" i="20"/>
  <c r="C1026" i="20"/>
  <c r="C1025" i="20"/>
  <c r="C1024" i="20"/>
  <c r="C1023" i="20"/>
  <c r="C1022" i="20"/>
  <c r="C1021" i="20"/>
  <c r="C1020" i="20"/>
  <c r="C1019" i="20"/>
  <c r="C1018" i="20"/>
  <c r="C1017" i="20"/>
  <c r="C1016" i="20"/>
  <c r="C1015" i="20"/>
  <c r="C1014" i="20"/>
  <c r="C1013" i="20"/>
  <c r="C1012" i="20"/>
  <c r="C1011" i="20"/>
  <c r="C1010" i="20"/>
  <c r="C1009" i="20"/>
  <c r="C1008" i="20"/>
  <c r="C1007" i="20"/>
  <c r="C1006" i="20"/>
  <c r="C1005" i="20"/>
  <c r="C1004" i="20"/>
  <c r="C1003" i="20"/>
  <c r="C1002" i="20"/>
  <c r="C1001" i="20"/>
  <c r="C1000" i="20"/>
  <c r="C999" i="20"/>
  <c r="C998" i="20"/>
  <c r="C997" i="20"/>
  <c r="C996" i="20"/>
  <c r="C995" i="20"/>
  <c r="C994" i="20"/>
  <c r="C993" i="20"/>
  <c r="C992" i="20"/>
  <c r="C991" i="20"/>
  <c r="C990" i="20"/>
  <c r="C989" i="20"/>
  <c r="C988" i="20"/>
  <c r="C987" i="20"/>
  <c r="C986" i="20"/>
  <c r="C985" i="20"/>
  <c r="C984" i="20"/>
  <c r="C983" i="20"/>
  <c r="C982" i="20"/>
  <c r="C981" i="20"/>
  <c r="C980" i="20"/>
  <c r="C979" i="20"/>
  <c r="C978" i="20"/>
  <c r="C977" i="20"/>
  <c r="C976" i="20"/>
  <c r="C975" i="20"/>
  <c r="C974" i="20"/>
  <c r="C973" i="20"/>
  <c r="C972" i="20"/>
  <c r="C971" i="20"/>
  <c r="C970" i="20"/>
  <c r="C969" i="20"/>
  <c r="C968" i="20"/>
  <c r="C967" i="20"/>
  <c r="C966" i="20"/>
  <c r="C965" i="20"/>
  <c r="C964" i="20"/>
  <c r="C963" i="20"/>
  <c r="C962" i="20"/>
  <c r="C961" i="20"/>
  <c r="C960" i="20"/>
  <c r="C959" i="20"/>
  <c r="C958" i="20"/>
  <c r="C957" i="20"/>
  <c r="C956" i="20"/>
  <c r="C955" i="20"/>
  <c r="C954" i="20"/>
  <c r="C953" i="20"/>
  <c r="C952" i="20"/>
  <c r="C951" i="20"/>
  <c r="C950" i="20"/>
  <c r="C949" i="20"/>
  <c r="C948" i="20"/>
  <c r="C947" i="20"/>
  <c r="C946" i="20"/>
  <c r="C945" i="20"/>
  <c r="C944" i="20"/>
  <c r="C943" i="20"/>
  <c r="C942" i="20"/>
  <c r="C941" i="20"/>
  <c r="C940" i="20"/>
  <c r="C939" i="20"/>
  <c r="C938" i="20"/>
  <c r="C937" i="20"/>
  <c r="C936" i="20"/>
  <c r="C935" i="20"/>
  <c r="C934" i="20"/>
  <c r="C933" i="20"/>
  <c r="C932" i="20"/>
  <c r="C931" i="20"/>
  <c r="C930" i="20"/>
  <c r="C929" i="20"/>
  <c r="C928" i="20"/>
  <c r="C927" i="20"/>
  <c r="C926" i="20"/>
  <c r="C925" i="20"/>
  <c r="C924" i="20"/>
  <c r="C923" i="20"/>
  <c r="C922" i="20"/>
  <c r="C921" i="20"/>
  <c r="C920" i="20"/>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A5" i="21" l="1"/>
  <c r="H2712" i="20"/>
  <c r="I2712" i="20" s="1"/>
  <c r="H2711" i="20"/>
  <c r="I2711" i="20" s="1"/>
  <c r="H2710" i="20"/>
  <c r="I2710" i="20" s="1"/>
  <c r="H2709" i="20"/>
  <c r="I2709" i="20" s="1"/>
  <c r="H2708" i="20"/>
  <c r="I2708" i="20" s="1"/>
  <c r="H2707" i="20"/>
  <c r="I2707" i="20" s="1"/>
  <c r="H2706" i="20"/>
  <c r="I2706" i="20" s="1"/>
  <c r="H2705" i="20"/>
  <c r="I2705" i="20" s="1"/>
  <c r="H2704" i="20"/>
  <c r="I2704" i="20" s="1"/>
  <c r="H2703" i="20"/>
  <c r="I2703" i="20" s="1"/>
  <c r="H2702" i="20"/>
  <c r="I2702" i="20" s="1"/>
  <c r="H2701" i="20"/>
  <c r="I2701" i="20" s="1"/>
  <c r="H2700" i="20"/>
  <c r="I2700" i="20" s="1"/>
  <c r="H2699" i="20"/>
  <c r="I2699" i="20" s="1"/>
  <c r="H2698" i="20"/>
  <c r="I2698" i="20" s="1"/>
  <c r="H2697" i="20"/>
  <c r="I2697" i="20" s="1"/>
  <c r="H2696" i="20"/>
  <c r="I2696" i="20" s="1"/>
  <c r="H2695" i="20"/>
  <c r="I2695" i="20" s="1"/>
  <c r="H2694" i="20"/>
  <c r="I2694" i="20" s="1"/>
  <c r="H2693" i="20"/>
  <c r="I2693" i="20" s="1"/>
  <c r="H2692" i="20"/>
  <c r="I2692" i="20" s="1"/>
  <c r="H2691" i="20"/>
  <c r="I2691" i="20" s="1"/>
  <c r="H2690" i="20"/>
  <c r="I2690" i="20" s="1"/>
  <c r="H2689" i="20"/>
  <c r="I2689" i="20" s="1"/>
  <c r="H2688" i="20"/>
  <c r="I2688" i="20" s="1"/>
  <c r="H2687" i="20"/>
  <c r="I2687" i="20" s="1"/>
  <c r="H2686" i="20"/>
  <c r="I2686" i="20" s="1"/>
  <c r="H2685" i="20"/>
  <c r="I2685" i="20" s="1"/>
  <c r="H2684" i="20"/>
  <c r="I2684" i="20" s="1"/>
  <c r="H2683" i="20"/>
  <c r="I2683" i="20" s="1"/>
  <c r="H2682" i="20"/>
  <c r="I2682" i="20" s="1"/>
  <c r="H2681" i="20"/>
  <c r="I2681" i="20" s="1"/>
  <c r="H2680" i="20"/>
  <c r="I2680" i="20" s="1"/>
  <c r="H2679" i="20"/>
  <c r="I2679" i="20" s="1"/>
  <c r="H2678" i="20"/>
  <c r="I2678" i="20" s="1"/>
  <c r="H2677" i="20"/>
  <c r="I2677" i="20" s="1"/>
  <c r="H2676" i="20"/>
  <c r="I2676" i="20" s="1"/>
  <c r="H2675" i="20"/>
  <c r="I2675" i="20" s="1"/>
  <c r="H2674" i="20"/>
  <c r="I2674" i="20" s="1"/>
  <c r="H2673" i="20"/>
  <c r="I2673" i="20" s="1"/>
  <c r="H2672" i="20"/>
  <c r="I2672" i="20" s="1"/>
  <c r="H2671" i="20"/>
  <c r="I2671" i="20" s="1"/>
  <c r="H2670" i="20"/>
  <c r="I2670" i="20" s="1"/>
  <c r="H2669" i="20"/>
  <c r="I2669" i="20" s="1"/>
  <c r="H2668" i="20"/>
  <c r="I2668" i="20" s="1"/>
  <c r="H2667" i="20"/>
  <c r="I2667" i="20" s="1"/>
  <c r="H2666" i="20"/>
  <c r="I2666" i="20" s="1"/>
  <c r="H2665" i="20"/>
  <c r="I2665" i="20" s="1"/>
  <c r="H2664" i="20"/>
  <c r="I2664" i="20" s="1"/>
  <c r="H2663" i="20"/>
  <c r="I2663" i="20" s="1"/>
  <c r="H2662" i="20"/>
  <c r="I2662" i="20" s="1"/>
  <c r="H2661" i="20"/>
  <c r="I2661" i="20" s="1"/>
  <c r="H2660" i="20"/>
  <c r="I2660" i="20" s="1"/>
  <c r="H2659" i="20"/>
  <c r="I2659" i="20" s="1"/>
  <c r="H2658" i="20"/>
  <c r="I2658" i="20" s="1"/>
  <c r="H2657" i="20"/>
  <c r="I2657" i="20" s="1"/>
  <c r="H2656" i="20"/>
  <c r="I2656" i="20" s="1"/>
  <c r="H2655" i="20"/>
  <c r="I2655" i="20" s="1"/>
  <c r="H2654" i="20"/>
  <c r="I2654" i="20" s="1"/>
  <c r="H2653" i="20"/>
  <c r="I2653" i="20" s="1"/>
  <c r="H2652" i="20"/>
  <c r="I2652" i="20" s="1"/>
  <c r="H2651" i="20"/>
  <c r="I2651" i="20" s="1"/>
  <c r="H2650" i="20"/>
  <c r="I2650" i="20" s="1"/>
  <c r="H2649" i="20"/>
  <c r="I2649" i="20" s="1"/>
  <c r="H2648" i="20"/>
  <c r="I2648" i="20" s="1"/>
  <c r="H2647" i="20"/>
  <c r="I2647" i="20" s="1"/>
  <c r="H2646" i="20"/>
  <c r="I2646" i="20" s="1"/>
  <c r="H2645" i="20"/>
  <c r="I2645" i="20" s="1"/>
  <c r="H2644" i="20"/>
  <c r="I2644" i="20" s="1"/>
  <c r="H2643" i="20"/>
  <c r="I2643" i="20" s="1"/>
  <c r="H2642" i="20"/>
  <c r="I2642" i="20" s="1"/>
  <c r="H2641" i="20"/>
  <c r="I2641" i="20" s="1"/>
  <c r="H2640" i="20"/>
  <c r="I2640" i="20" s="1"/>
  <c r="H2639" i="20"/>
  <c r="I2639" i="20" s="1"/>
  <c r="H2638" i="20"/>
  <c r="I2638" i="20" s="1"/>
  <c r="H2637" i="20"/>
  <c r="I2637" i="20" s="1"/>
  <c r="H2636" i="20"/>
  <c r="I2636" i="20" s="1"/>
  <c r="H2635" i="20"/>
  <c r="I2635" i="20" s="1"/>
  <c r="H2634" i="20"/>
  <c r="I2634" i="20" s="1"/>
  <c r="H2633" i="20"/>
  <c r="I2633" i="20" s="1"/>
  <c r="H2632" i="20"/>
  <c r="I2632" i="20" s="1"/>
  <c r="H2631" i="20"/>
  <c r="I2631" i="20" s="1"/>
  <c r="H2630" i="20"/>
  <c r="I2630" i="20" s="1"/>
  <c r="H2629" i="20"/>
  <c r="I2629" i="20" s="1"/>
  <c r="H2628" i="20"/>
  <c r="I2628" i="20" s="1"/>
  <c r="H2627" i="20"/>
  <c r="I2627" i="20" s="1"/>
  <c r="H2626" i="20"/>
  <c r="I2626" i="20" s="1"/>
  <c r="H2625" i="20"/>
  <c r="I2625" i="20" s="1"/>
  <c r="H2624" i="20"/>
  <c r="I2624" i="20" s="1"/>
  <c r="H2623" i="20"/>
  <c r="I2623" i="20" s="1"/>
  <c r="H2622" i="20"/>
  <c r="I2622" i="20" s="1"/>
  <c r="H2621" i="20"/>
  <c r="I2621" i="20" s="1"/>
  <c r="H2620" i="20"/>
  <c r="I2620" i="20" s="1"/>
  <c r="H2619" i="20"/>
  <c r="I2619" i="20" s="1"/>
  <c r="H2618" i="20"/>
  <c r="I2618" i="20" s="1"/>
  <c r="H2617" i="20"/>
  <c r="I2617" i="20" s="1"/>
  <c r="H2616" i="20"/>
  <c r="I2616" i="20" s="1"/>
  <c r="H2615" i="20"/>
  <c r="I2615" i="20" s="1"/>
  <c r="H2614" i="20"/>
  <c r="I2614" i="20" s="1"/>
  <c r="H2613" i="20"/>
  <c r="I2613" i="20" s="1"/>
  <c r="H2612" i="20"/>
  <c r="I2612" i="20" s="1"/>
  <c r="H2611" i="20"/>
  <c r="I2611" i="20" s="1"/>
  <c r="H2610" i="20"/>
  <c r="I2610" i="20" s="1"/>
  <c r="H2609" i="20"/>
  <c r="I2609" i="20" s="1"/>
  <c r="H2608" i="20"/>
  <c r="I2608" i="20" s="1"/>
  <c r="H2607" i="20"/>
  <c r="I2607" i="20" s="1"/>
  <c r="H2606" i="20"/>
  <c r="I2606" i="20" s="1"/>
  <c r="H2605" i="20"/>
  <c r="I2605" i="20" s="1"/>
  <c r="H2604" i="20"/>
  <c r="I2604" i="20" s="1"/>
  <c r="H2603" i="20"/>
  <c r="I2603" i="20" s="1"/>
  <c r="H2602" i="20"/>
  <c r="I2602" i="20" s="1"/>
  <c r="H2601" i="20"/>
  <c r="I2601" i="20" s="1"/>
  <c r="H2600" i="20"/>
  <c r="I2600" i="20" s="1"/>
  <c r="H2599" i="20"/>
  <c r="I2599" i="20" s="1"/>
  <c r="H2598" i="20"/>
  <c r="I2598" i="20" s="1"/>
  <c r="H2597" i="20"/>
  <c r="I2597" i="20" s="1"/>
  <c r="H2596" i="20"/>
  <c r="I2596" i="20" s="1"/>
  <c r="H2595" i="20"/>
  <c r="I2595" i="20" s="1"/>
  <c r="H2594" i="20"/>
  <c r="I2594" i="20" s="1"/>
  <c r="H2593" i="20"/>
  <c r="I2593" i="20" s="1"/>
  <c r="H2592" i="20"/>
  <c r="I2592" i="20" s="1"/>
  <c r="H2591" i="20"/>
  <c r="I2591" i="20" s="1"/>
  <c r="H2590" i="20"/>
  <c r="I2590" i="20" s="1"/>
  <c r="H2589" i="20"/>
  <c r="I2589" i="20" s="1"/>
  <c r="H2588" i="20"/>
  <c r="I2588" i="20" s="1"/>
  <c r="H2587" i="20"/>
  <c r="I2587" i="20" s="1"/>
  <c r="H2586" i="20"/>
  <c r="I2586" i="20" s="1"/>
  <c r="H2585" i="20"/>
  <c r="I2585" i="20" s="1"/>
  <c r="H2584" i="20"/>
  <c r="I2584" i="20" s="1"/>
  <c r="H2583" i="20"/>
  <c r="I2583" i="20" s="1"/>
  <c r="H2582" i="20"/>
  <c r="I2582" i="20" s="1"/>
  <c r="H2581" i="20"/>
  <c r="I2581" i="20" s="1"/>
  <c r="H2580" i="20"/>
  <c r="I2580" i="20" s="1"/>
  <c r="H2579" i="20"/>
  <c r="I2579" i="20" s="1"/>
  <c r="H2578" i="20"/>
  <c r="I2578" i="20" s="1"/>
  <c r="H2577" i="20"/>
  <c r="I2577" i="20" s="1"/>
  <c r="H2576" i="20"/>
  <c r="I2576" i="20" s="1"/>
  <c r="H2575" i="20"/>
  <c r="I2575" i="20" s="1"/>
  <c r="H2574" i="20"/>
  <c r="I2574" i="20" s="1"/>
  <c r="H2573" i="20"/>
  <c r="I2573" i="20" s="1"/>
  <c r="H2572" i="20"/>
  <c r="I2572" i="20" s="1"/>
  <c r="H2571" i="20"/>
  <c r="I2571" i="20" s="1"/>
  <c r="H2570" i="20"/>
  <c r="I2570" i="20" s="1"/>
  <c r="H2569" i="20"/>
  <c r="I2569" i="20" s="1"/>
  <c r="H2568" i="20"/>
  <c r="I2568" i="20" s="1"/>
  <c r="H2567" i="20"/>
  <c r="I2567" i="20" s="1"/>
  <c r="H2566" i="20"/>
  <c r="I2566" i="20" s="1"/>
  <c r="H2565" i="20"/>
  <c r="I2565" i="20" s="1"/>
  <c r="H2564" i="20"/>
  <c r="I2564" i="20" s="1"/>
  <c r="H2563" i="20"/>
  <c r="I2563" i="20" s="1"/>
  <c r="H2562" i="20"/>
  <c r="I2562" i="20" s="1"/>
  <c r="H2561" i="20"/>
  <c r="I2561" i="20" s="1"/>
  <c r="H2560" i="20"/>
  <c r="I2560" i="20" s="1"/>
  <c r="H2559" i="20"/>
  <c r="I2559" i="20" s="1"/>
  <c r="H2558" i="20"/>
  <c r="I2558" i="20" s="1"/>
  <c r="H2557" i="20"/>
  <c r="I2557" i="20" s="1"/>
  <c r="H2556" i="20"/>
  <c r="I2556" i="20" s="1"/>
  <c r="H2555" i="20"/>
  <c r="I2555" i="20" s="1"/>
  <c r="H2554" i="20"/>
  <c r="I2554" i="20" s="1"/>
  <c r="H2553" i="20"/>
  <c r="I2553" i="20" s="1"/>
  <c r="H2552" i="20"/>
  <c r="I2552" i="20" s="1"/>
  <c r="H2551" i="20"/>
  <c r="I2551" i="20" s="1"/>
  <c r="H2550" i="20"/>
  <c r="I2550" i="20" s="1"/>
  <c r="H2549" i="20"/>
  <c r="I2549" i="20" s="1"/>
  <c r="H2548" i="20"/>
  <c r="I2548" i="20" s="1"/>
  <c r="H2547" i="20"/>
  <c r="I2547" i="20" s="1"/>
  <c r="H2546" i="20"/>
  <c r="I2546" i="20" s="1"/>
  <c r="H2545" i="20"/>
  <c r="I2545" i="20" s="1"/>
  <c r="H2544" i="20"/>
  <c r="I2544" i="20" s="1"/>
  <c r="H2543" i="20"/>
  <c r="I2543" i="20" s="1"/>
  <c r="H2542" i="20"/>
  <c r="I2542" i="20" s="1"/>
  <c r="H2541" i="20"/>
  <c r="I2541" i="20" s="1"/>
  <c r="H2540" i="20"/>
  <c r="I2540" i="20" s="1"/>
  <c r="H2539" i="20"/>
  <c r="I2539" i="20" s="1"/>
  <c r="H2538" i="20"/>
  <c r="I2538" i="20" s="1"/>
  <c r="H2537" i="20"/>
  <c r="I2537" i="20" s="1"/>
  <c r="H2536" i="20"/>
  <c r="I2536" i="20" s="1"/>
  <c r="H2535" i="20"/>
  <c r="I2535" i="20" s="1"/>
  <c r="H2534" i="20"/>
  <c r="I2534" i="20" s="1"/>
  <c r="H2533" i="20"/>
  <c r="I2533" i="20" s="1"/>
  <c r="H2532" i="20"/>
  <c r="I2532" i="20" s="1"/>
  <c r="H2531" i="20"/>
  <c r="I2531" i="20" s="1"/>
  <c r="H2530" i="20"/>
  <c r="I2530" i="20" s="1"/>
  <c r="H2529" i="20"/>
  <c r="I2529" i="20" s="1"/>
  <c r="H2528" i="20"/>
  <c r="I2528" i="20" s="1"/>
  <c r="H2527" i="20"/>
  <c r="I2527" i="20" s="1"/>
  <c r="H2526" i="20"/>
  <c r="I2526" i="20" s="1"/>
  <c r="H2525" i="20"/>
  <c r="I2525" i="20" s="1"/>
  <c r="H2524" i="20"/>
  <c r="I2524" i="20" s="1"/>
  <c r="H2523" i="20"/>
  <c r="I2523" i="20" s="1"/>
  <c r="H2522" i="20"/>
  <c r="I2522" i="20" s="1"/>
  <c r="H2521" i="20"/>
  <c r="I2521" i="20" s="1"/>
  <c r="H2520" i="20"/>
  <c r="I2520" i="20" s="1"/>
  <c r="H2519" i="20"/>
  <c r="I2519" i="20" s="1"/>
  <c r="H2518" i="20"/>
  <c r="I2518" i="20" s="1"/>
  <c r="H2517" i="20"/>
  <c r="I2517" i="20" s="1"/>
  <c r="H2516" i="20"/>
  <c r="I2516" i="20" s="1"/>
  <c r="H2515" i="20"/>
  <c r="I2515" i="20" s="1"/>
  <c r="H2514" i="20"/>
  <c r="I2514" i="20" s="1"/>
  <c r="H2513" i="20"/>
  <c r="I2513" i="20" s="1"/>
  <c r="H2512" i="20"/>
  <c r="I2512" i="20" s="1"/>
  <c r="H2511" i="20"/>
  <c r="I2511" i="20" s="1"/>
  <c r="H2510" i="20"/>
  <c r="I2510" i="20" s="1"/>
  <c r="H2509" i="20"/>
  <c r="I2509" i="20" s="1"/>
  <c r="H2508" i="20"/>
  <c r="I2508" i="20" s="1"/>
  <c r="H2507" i="20"/>
  <c r="I2507" i="20" s="1"/>
  <c r="H2506" i="20"/>
  <c r="I2506" i="20" s="1"/>
  <c r="H2505" i="20"/>
  <c r="I2505" i="20" s="1"/>
  <c r="H2504" i="20"/>
  <c r="I2504" i="20" s="1"/>
  <c r="H2503" i="20"/>
  <c r="I2503" i="20" s="1"/>
  <c r="H2502" i="20"/>
  <c r="I2502" i="20" s="1"/>
  <c r="H2501" i="20"/>
  <c r="I2501" i="20" s="1"/>
  <c r="H2500" i="20"/>
  <c r="I2500" i="20" s="1"/>
  <c r="H2499" i="20"/>
  <c r="I2499" i="20" s="1"/>
  <c r="H2498" i="20"/>
  <c r="I2498" i="20" s="1"/>
  <c r="H2497" i="20"/>
  <c r="I2497" i="20" s="1"/>
  <c r="H2496" i="20"/>
  <c r="I2496" i="20" s="1"/>
  <c r="H2495" i="20"/>
  <c r="I2495" i="20" s="1"/>
  <c r="H2494" i="20"/>
  <c r="I2494" i="20" s="1"/>
  <c r="H2493" i="20"/>
  <c r="I2493" i="20" s="1"/>
  <c r="H2492" i="20"/>
  <c r="I2492" i="20" s="1"/>
  <c r="H2491" i="20"/>
  <c r="I2491" i="20" s="1"/>
  <c r="H2490" i="20"/>
  <c r="I2490" i="20" s="1"/>
  <c r="H2489" i="20"/>
  <c r="I2489" i="20" s="1"/>
  <c r="H2488" i="20"/>
  <c r="I2488" i="20" s="1"/>
  <c r="H2487" i="20"/>
  <c r="I2487" i="20" s="1"/>
  <c r="H2486" i="20"/>
  <c r="I2486" i="20" s="1"/>
  <c r="H2485" i="20"/>
  <c r="I2485" i="20" s="1"/>
  <c r="H2484" i="20"/>
  <c r="I2484" i="20" s="1"/>
  <c r="H2483" i="20"/>
  <c r="I2483" i="20" s="1"/>
  <c r="H2482" i="20"/>
  <c r="I2482" i="20" s="1"/>
  <c r="H2481" i="20"/>
  <c r="I2481" i="20" s="1"/>
  <c r="H2480" i="20"/>
  <c r="I2480" i="20" s="1"/>
  <c r="H2479" i="20"/>
  <c r="I2479" i="20" s="1"/>
  <c r="H2478" i="20"/>
  <c r="I2478" i="20" s="1"/>
  <c r="H2477" i="20"/>
  <c r="I2477" i="20" s="1"/>
  <c r="H2476" i="20"/>
  <c r="I2476" i="20" s="1"/>
  <c r="H2475" i="20"/>
  <c r="I2475" i="20" s="1"/>
  <c r="H2474" i="20"/>
  <c r="I2474" i="20" s="1"/>
  <c r="H2473" i="20"/>
  <c r="I2473" i="20" s="1"/>
  <c r="H2472" i="20"/>
  <c r="I2472" i="20" s="1"/>
  <c r="H2471" i="20"/>
  <c r="I2471" i="20" s="1"/>
  <c r="H2470" i="20"/>
  <c r="I2470" i="20" s="1"/>
  <c r="H2469" i="20"/>
  <c r="I2469" i="20" s="1"/>
  <c r="H2468" i="20"/>
  <c r="I2468" i="20" s="1"/>
  <c r="H2467" i="20"/>
  <c r="I2467" i="20" s="1"/>
  <c r="H2466" i="20"/>
  <c r="I2466" i="20" s="1"/>
  <c r="H2465" i="20"/>
  <c r="I2465" i="20" s="1"/>
  <c r="H2464" i="20"/>
  <c r="I2464" i="20" s="1"/>
  <c r="H2463" i="20"/>
  <c r="I2463" i="20" s="1"/>
  <c r="H2462" i="20"/>
  <c r="I2462" i="20" s="1"/>
  <c r="H2461" i="20"/>
  <c r="I2461" i="20" s="1"/>
  <c r="H2460" i="20"/>
  <c r="I2460" i="20" s="1"/>
  <c r="H2459" i="20"/>
  <c r="I2459" i="20" s="1"/>
  <c r="H2458" i="20"/>
  <c r="I2458" i="20" s="1"/>
  <c r="H2457" i="20"/>
  <c r="I2457" i="20" s="1"/>
  <c r="H2456" i="20"/>
  <c r="I2456" i="20" s="1"/>
  <c r="H2455" i="20"/>
  <c r="I2455" i="20" s="1"/>
  <c r="H2454" i="20"/>
  <c r="I2454" i="20" s="1"/>
  <c r="H2453" i="20"/>
  <c r="I2453" i="20" s="1"/>
  <c r="H2452" i="20"/>
  <c r="I2452" i="20" s="1"/>
  <c r="H2451" i="20"/>
  <c r="I2451" i="20" s="1"/>
  <c r="H2450" i="20"/>
  <c r="I2450" i="20" s="1"/>
  <c r="H2449" i="20"/>
  <c r="I2449" i="20" s="1"/>
  <c r="H2448" i="20"/>
  <c r="I2448" i="20" s="1"/>
  <c r="H2447" i="20"/>
  <c r="I2447" i="20" s="1"/>
  <c r="H2446" i="20"/>
  <c r="I2446" i="20" s="1"/>
  <c r="H2445" i="20"/>
  <c r="I2445" i="20" s="1"/>
  <c r="H2444" i="20"/>
  <c r="I2444" i="20" s="1"/>
  <c r="H2443" i="20"/>
  <c r="I2443" i="20" s="1"/>
  <c r="H2442" i="20"/>
  <c r="I2442" i="20" s="1"/>
  <c r="H2441" i="20"/>
  <c r="I2441" i="20" s="1"/>
  <c r="H2440" i="20"/>
  <c r="I2440" i="20" s="1"/>
  <c r="H2439" i="20"/>
  <c r="I2439" i="20" s="1"/>
  <c r="H2438" i="20"/>
  <c r="I2438" i="20" s="1"/>
  <c r="H2437" i="20"/>
  <c r="I2437" i="20" s="1"/>
  <c r="H2436" i="20"/>
  <c r="I2436" i="20" s="1"/>
  <c r="H2435" i="20"/>
  <c r="I2435" i="20" s="1"/>
  <c r="H2434" i="20"/>
  <c r="I2434" i="20" s="1"/>
  <c r="H2433" i="20"/>
  <c r="I2433" i="20" s="1"/>
  <c r="H2432" i="20"/>
  <c r="I2432" i="20" s="1"/>
  <c r="H2431" i="20"/>
  <c r="I2431" i="20" s="1"/>
  <c r="H2430" i="20"/>
  <c r="I2430" i="20" s="1"/>
  <c r="H2429" i="20"/>
  <c r="I2429" i="20" s="1"/>
  <c r="H2428" i="20"/>
  <c r="I2428" i="20" s="1"/>
  <c r="H2427" i="20"/>
  <c r="I2427" i="20" s="1"/>
  <c r="H2426" i="20"/>
  <c r="I2426" i="20" s="1"/>
  <c r="H2425" i="20"/>
  <c r="I2425" i="20" s="1"/>
  <c r="H2424" i="20"/>
  <c r="I2424" i="20" s="1"/>
  <c r="H2423" i="20"/>
  <c r="I2423" i="20" s="1"/>
  <c r="H2422" i="20"/>
  <c r="I2422" i="20" s="1"/>
  <c r="H2421" i="20"/>
  <c r="I2421" i="20" s="1"/>
  <c r="H2420" i="20"/>
  <c r="I2420" i="20" s="1"/>
  <c r="H2419" i="20"/>
  <c r="I2419" i="20" s="1"/>
  <c r="H2418" i="20"/>
  <c r="I2418" i="20" s="1"/>
  <c r="H2417" i="20"/>
  <c r="I2417" i="20" s="1"/>
  <c r="H2416" i="20"/>
  <c r="I2416" i="20" s="1"/>
  <c r="H2415" i="20"/>
  <c r="I2415" i="20" s="1"/>
  <c r="H2414" i="20"/>
  <c r="I2414" i="20" s="1"/>
  <c r="H2413" i="20"/>
  <c r="I2413" i="20" s="1"/>
  <c r="H2412" i="20"/>
  <c r="I2412" i="20" s="1"/>
  <c r="H2411" i="20"/>
  <c r="I2411" i="20" s="1"/>
  <c r="H2410" i="20"/>
  <c r="I2410" i="20" s="1"/>
  <c r="H2409" i="20"/>
  <c r="I2409" i="20" s="1"/>
  <c r="H2408" i="20"/>
  <c r="I2408" i="20" s="1"/>
  <c r="H2407" i="20"/>
  <c r="I2407" i="20" s="1"/>
  <c r="H2406" i="20"/>
  <c r="I2406" i="20" s="1"/>
  <c r="H2405" i="20"/>
  <c r="I2405" i="20" s="1"/>
  <c r="H2404" i="20"/>
  <c r="I2404" i="20" s="1"/>
  <c r="H2403" i="20"/>
  <c r="I2403" i="20" s="1"/>
  <c r="H2402" i="20"/>
  <c r="I2402" i="20" s="1"/>
  <c r="H2401" i="20"/>
  <c r="I2401" i="20" s="1"/>
  <c r="H2400" i="20"/>
  <c r="I2400" i="20" s="1"/>
  <c r="H2399" i="20"/>
  <c r="I2399" i="20" s="1"/>
  <c r="H2398" i="20"/>
  <c r="I2398" i="20" s="1"/>
  <c r="H2397" i="20"/>
  <c r="I2397" i="20" s="1"/>
  <c r="H2396" i="20"/>
  <c r="I2396" i="20" s="1"/>
  <c r="H2395" i="20"/>
  <c r="I2395" i="20" s="1"/>
  <c r="H2394" i="20"/>
  <c r="I2394" i="20" s="1"/>
  <c r="H2393" i="20"/>
  <c r="I2393" i="20" s="1"/>
  <c r="H2392" i="20"/>
  <c r="I2392" i="20" s="1"/>
  <c r="H2391" i="20"/>
  <c r="I2391" i="20" s="1"/>
  <c r="H2390" i="20"/>
  <c r="I2390" i="20" s="1"/>
  <c r="H2389" i="20"/>
  <c r="I2389" i="20" s="1"/>
  <c r="H2388" i="20"/>
  <c r="I2388" i="20" s="1"/>
  <c r="H2387" i="20"/>
  <c r="I2387" i="20" s="1"/>
  <c r="H2386" i="20"/>
  <c r="I2386" i="20" s="1"/>
  <c r="H2385" i="20"/>
  <c r="I2385" i="20" s="1"/>
  <c r="H2384" i="20"/>
  <c r="I2384" i="20" s="1"/>
  <c r="H2383" i="20"/>
  <c r="I2383" i="20" s="1"/>
  <c r="H2382" i="20"/>
  <c r="I2382" i="20" s="1"/>
  <c r="H2381" i="20"/>
  <c r="I2381" i="20" s="1"/>
  <c r="H2380" i="20"/>
  <c r="I2380" i="20" s="1"/>
  <c r="H2379" i="20"/>
  <c r="I2379" i="20" s="1"/>
  <c r="H2378" i="20"/>
  <c r="I2378" i="20" s="1"/>
  <c r="H2377" i="20"/>
  <c r="I2377" i="20" s="1"/>
  <c r="H2376" i="20"/>
  <c r="I2376" i="20" s="1"/>
  <c r="H2375" i="20"/>
  <c r="I2375" i="20" s="1"/>
  <c r="H2374" i="20"/>
  <c r="I2374" i="20" s="1"/>
  <c r="H2373" i="20"/>
  <c r="I2373" i="20" s="1"/>
  <c r="H2372" i="20"/>
  <c r="I2372" i="20" s="1"/>
  <c r="H2371" i="20"/>
  <c r="I2371" i="20" s="1"/>
  <c r="H2370" i="20"/>
  <c r="I2370" i="20" s="1"/>
  <c r="H2369" i="20"/>
  <c r="I2369" i="20" s="1"/>
  <c r="H2368" i="20"/>
  <c r="I2368" i="20" s="1"/>
  <c r="H2367" i="20"/>
  <c r="I2367" i="20" s="1"/>
  <c r="H2366" i="20"/>
  <c r="I2366" i="20" s="1"/>
  <c r="H2365" i="20"/>
  <c r="I2365" i="20" s="1"/>
  <c r="H2364" i="20"/>
  <c r="I2364" i="20" s="1"/>
  <c r="H2363" i="20"/>
  <c r="I2363" i="20" s="1"/>
  <c r="H2362" i="20"/>
  <c r="I2362" i="20" s="1"/>
  <c r="H2361" i="20"/>
  <c r="I2361" i="20" s="1"/>
  <c r="H2360" i="20"/>
  <c r="I2360" i="20" s="1"/>
  <c r="H2359" i="20"/>
  <c r="I2359" i="20" s="1"/>
  <c r="H2358" i="20"/>
  <c r="I2358" i="20" s="1"/>
  <c r="H2357" i="20"/>
  <c r="I2357" i="20" s="1"/>
  <c r="H2356" i="20"/>
  <c r="I2356" i="20" s="1"/>
  <c r="H2355" i="20"/>
  <c r="I2355" i="20" s="1"/>
  <c r="H2354" i="20"/>
  <c r="I2354" i="20" s="1"/>
  <c r="H2353" i="20"/>
  <c r="I2353" i="20" s="1"/>
  <c r="H2352" i="20"/>
  <c r="I2352" i="20" s="1"/>
  <c r="H2351" i="20"/>
  <c r="I2351" i="20" s="1"/>
  <c r="H2350" i="20"/>
  <c r="I2350" i="20" s="1"/>
  <c r="H2349" i="20"/>
  <c r="I2349" i="20" s="1"/>
  <c r="H2348" i="20"/>
  <c r="I2348" i="20" s="1"/>
  <c r="H2347" i="20"/>
  <c r="I2347" i="20" s="1"/>
  <c r="H2346" i="20"/>
  <c r="I2346" i="20" s="1"/>
  <c r="H2345" i="20"/>
  <c r="I2345" i="20" s="1"/>
  <c r="H2344" i="20"/>
  <c r="I2344" i="20" s="1"/>
  <c r="H2343" i="20"/>
  <c r="I2343" i="20" s="1"/>
  <c r="H2342" i="20"/>
  <c r="I2342" i="20" s="1"/>
  <c r="H2341" i="20"/>
  <c r="I2341" i="20" s="1"/>
  <c r="H2340" i="20"/>
  <c r="I2340" i="20" s="1"/>
  <c r="H2339" i="20"/>
  <c r="I2339" i="20" s="1"/>
  <c r="H2338" i="20"/>
  <c r="I2338" i="20" s="1"/>
  <c r="H2337" i="20"/>
  <c r="I2337" i="20" s="1"/>
  <c r="H2336" i="20"/>
  <c r="I2336" i="20" s="1"/>
  <c r="H2335" i="20"/>
  <c r="I2335" i="20" s="1"/>
  <c r="H2334" i="20"/>
  <c r="I2334" i="20" s="1"/>
  <c r="H2333" i="20"/>
  <c r="I2333" i="20" s="1"/>
  <c r="H2332" i="20"/>
  <c r="I2332" i="20" s="1"/>
  <c r="H2331" i="20"/>
  <c r="I2331" i="20" s="1"/>
  <c r="H2330" i="20"/>
  <c r="I2330" i="20" s="1"/>
  <c r="H2329" i="20"/>
  <c r="I2329" i="20" s="1"/>
  <c r="H2328" i="20"/>
  <c r="I2328" i="20" s="1"/>
  <c r="H2327" i="20"/>
  <c r="I2327" i="20" s="1"/>
  <c r="H2326" i="20"/>
  <c r="I2326" i="20" s="1"/>
  <c r="H2325" i="20"/>
  <c r="I2325" i="20" s="1"/>
  <c r="H2324" i="20"/>
  <c r="I2324" i="20" s="1"/>
  <c r="H2323" i="20"/>
  <c r="I2323" i="20" s="1"/>
  <c r="H2322" i="20"/>
  <c r="I2322" i="20" s="1"/>
  <c r="H2321" i="20"/>
  <c r="I2321" i="20" s="1"/>
  <c r="H2320" i="20"/>
  <c r="I2320" i="20" s="1"/>
  <c r="H2319" i="20"/>
  <c r="I2319" i="20" s="1"/>
  <c r="H2318" i="20"/>
  <c r="I2318" i="20" s="1"/>
  <c r="H2317" i="20"/>
  <c r="I2317" i="20" s="1"/>
  <c r="H2316" i="20"/>
  <c r="I2316" i="20" s="1"/>
  <c r="H2315" i="20"/>
  <c r="I2315" i="20" s="1"/>
  <c r="H2314" i="20"/>
  <c r="I2314" i="20" s="1"/>
  <c r="H2313" i="20"/>
  <c r="I2313" i="20" s="1"/>
  <c r="H2312" i="20"/>
  <c r="I2312" i="20" s="1"/>
  <c r="H2311" i="20"/>
  <c r="I2311" i="20" s="1"/>
  <c r="H2310" i="20"/>
  <c r="I2310" i="20" s="1"/>
  <c r="H2309" i="20"/>
  <c r="I2309" i="20" s="1"/>
  <c r="H2308" i="20"/>
  <c r="I2308" i="20" s="1"/>
  <c r="H2307" i="20"/>
  <c r="I2307" i="20" s="1"/>
  <c r="H2306" i="20"/>
  <c r="I2306" i="20" s="1"/>
  <c r="H2305" i="20"/>
  <c r="I2305" i="20" s="1"/>
  <c r="H2304" i="20"/>
  <c r="I2304" i="20" s="1"/>
  <c r="H2303" i="20"/>
  <c r="I2303" i="20" s="1"/>
  <c r="H2302" i="20"/>
  <c r="I2302" i="20" s="1"/>
  <c r="H2301" i="20"/>
  <c r="I2301" i="20" s="1"/>
  <c r="H2300" i="20"/>
  <c r="I2300" i="20" s="1"/>
  <c r="H2299" i="20"/>
  <c r="I2299" i="20" s="1"/>
  <c r="H2298" i="20"/>
  <c r="I2298" i="20" s="1"/>
  <c r="H2297" i="20"/>
  <c r="I2297" i="20" s="1"/>
  <c r="H2296" i="20"/>
  <c r="I2296" i="20" s="1"/>
  <c r="H2295" i="20"/>
  <c r="I2295" i="20" s="1"/>
  <c r="H2294" i="20"/>
  <c r="I2294" i="20" s="1"/>
  <c r="H2293" i="20"/>
  <c r="I2293" i="20" s="1"/>
  <c r="H2292" i="20"/>
  <c r="I2292" i="20" s="1"/>
  <c r="H2291" i="20"/>
  <c r="I2291" i="20" s="1"/>
  <c r="H2290" i="20"/>
  <c r="I2290" i="20" s="1"/>
  <c r="H2289" i="20"/>
  <c r="I2289" i="20" s="1"/>
  <c r="H2288" i="20"/>
  <c r="I2288" i="20" s="1"/>
  <c r="H2287" i="20"/>
  <c r="I2287" i="20" s="1"/>
  <c r="H2286" i="20"/>
  <c r="I2286" i="20" s="1"/>
  <c r="H2285" i="20"/>
  <c r="I2285" i="20" s="1"/>
  <c r="H2284" i="20"/>
  <c r="I2284" i="20" s="1"/>
  <c r="H2283" i="20"/>
  <c r="I2283" i="20" s="1"/>
  <c r="H2282" i="20"/>
  <c r="I2282" i="20" s="1"/>
  <c r="H2281" i="20"/>
  <c r="I2281" i="20" s="1"/>
  <c r="H2280" i="20"/>
  <c r="I2280" i="20" s="1"/>
  <c r="H2279" i="20"/>
  <c r="I2279" i="20" s="1"/>
  <c r="H2278" i="20"/>
  <c r="I2278" i="20" s="1"/>
  <c r="H2277" i="20"/>
  <c r="I2277" i="20" s="1"/>
  <c r="H2276" i="20"/>
  <c r="I2276" i="20" s="1"/>
  <c r="H2275" i="20"/>
  <c r="I2275" i="20" s="1"/>
  <c r="H2274" i="20"/>
  <c r="I2274" i="20" s="1"/>
  <c r="H2273" i="20"/>
  <c r="I2273" i="20" s="1"/>
  <c r="H2272" i="20"/>
  <c r="I2272" i="20" s="1"/>
  <c r="H2271" i="20"/>
  <c r="I2271" i="20" s="1"/>
  <c r="H2270" i="20"/>
  <c r="I2270" i="20" s="1"/>
  <c r="H2269" i="20"/>
  <c r="I2269" i="20" s="1"/>
  <c r="H2268" i="20"/>
  <c r="I2268" i="20" s="1"/>
  <c r="H2267" i="20"/>
  <c r="I2267" i="20" s="1"/>
  <c r="H2266" i="20"/>
  <c r="I2266" i="20" s="1"/>
  <c r="H2265" i="20"/>
  <c r="I2265" i="20" s="1"/>
  <c r="H2264" i="20"/>
  <c r="I2264" i="20" s="1"/>
  <c r="H2263" i="20"/>
  <c r="I2263" i="20" s="1"/>
  <c r="H2262" i="20"/>
  <c r="I2262" i="20" s="1"/>
  <c r="H2261" i="20"/>
  <c r="I2261" i="20" s="1"/>
  <c r="H2260" i="20"/>
  <c r="I2260" i="20" s="1"/>
  <c r="H2259" i="20"/>
  <c r="I2259" i="20" s="1"/>
  <c r="H2258" i="20"/>
  <c r="I2258" i="20" s="1"/>
  <c r="H2257" i="20"/>
  <c r="I2257" i="20" s="1"/>
  <c r="H2256" i="20"/>
  <c r="I2256" i="20" s="1"/>
  <c r="H2255" i="20"/>
  <c r="I2255" i="20" s="1"/>
  <c r="H2254" i="20"/>
  <c r="I2254" i="20" s="1"/>
  <c r="H2253" i="20"/>
  <c r="I2253" i="20" s="1"/>
  <c r="H2252" i="20"/>
  <c r="I2252" i="20" s="1"/>
  <c r="H2251" i="20"/>
  <c r="I2251" i="20" s="1"/>
  <c r="H2250" i="20"/>
  <c r="I2250" i="20" s="1"/>
  <c r="H2249" i="20"/>
  <c r="I2249" i="20" s="1"/>
  <c r="H2248" i="20"/>
  <c r="I2248" i="20" s="1"/>
  <c r="H2247" i="20"/>
  <c r="I2247" i="20" s="1"/>
  <c r="H2246" i="20"/>
  <c r="I2246" i="20" s="1"/>
  <c r="H2245" i="20"/>
  <c r="I2245" i="20" s="1"/>
  <c r="H2244" i="20"/>
  <c r="I2244" i="20" s="1"/>
  <c r="H2243" i="20"/>
  <c r="I2243" i="20" s="1"/>
  <c r="H2242" i="20"/>
  <c r="I2242" i="20" s="1"/>
  <c r="H2241" i="20"/>
  <c r="I2241" i="20" s="1"/>
  <c r="H2240" i="20"/>
  <c r="I2240" i="20" s="1"/>
  <c r="H2239" i="20"/>
  <c r="I2239" i="20" s="1"/>
  <c r="H2238" i="20"/>
  <c r="I2238" i="20" s="1"/>
  <c r="H2237" i="20"/>
  <c r="I2237" i="20" s="1"/>
  <c r="H2236" i="20"/>
  <c r="I2236" i="20" s="1"/>
  <c r="H2235" i="20"/>
  <c r="I2235" i="20" s="1"/>
  <c r="H2234" i="20"/>
  <c r="I2234" i="20" s="1"/>
  <c r="H2233" i="20"/>
  <c r="I2233" i="20" s="1"/>
  <c r="H2232" i="20"/>
  <c r="I2232" i="20" s="1"/>
  <c r="H2231" i="20"/>
  <c r="I2231" i="20" s="1"/>
  <c r="H2230" i="20"/>
  <c r="I2230" i="20" s="1"/>
  <c r="H2229" i="20"/>
  <c r="I2229" i="20" s="1"/>
  <c r="H2228" i="20"/>
  <c r="I2228" i="20" s="1"/>
  <c r="H2227" i="20"/>
  <c r="I2227" i="20" s="1"/>
  <c r="H2226" i="20"/>
  <c r="I2226" i="20" s="1"/>
  <c r="H2225" i="20"/>
  <c r="I2225" i="20" s="1"/>
  <c r="H2224" i="20"/>
  <c r="I2224" i="20" s="1"/>
  <c r="H2223" i="20"/>
  <c r="I2223" i="20" s="1"/>
  <c r="H2222" i="20"/>
  <c r="I2222" i="20" s="1"/>
  <c r="H2221" i="20"/>
  <c r="I2221" i="20" s="1"/>
  <c r="H2220" i="20"/>
  <c r="I2220" i="20" s="1"/>
  <c r="H2219" i="20"/>
  <c r="I2219" i="20" s="1"/>
  <c r="H2218" i="20"/>
  <c r="I2218" i="20" s="1"/>
  <c r="H2217" i="20"/>
  <c r="I2217" i="20" s="1"/>
  <c r="H2216" i="20"/>
  <c r="I2216" i="20" s="1"/>
  <c r="H2215" i="20"/>
  <c r="I2215" i="20" s="1"/>
  <c r="I2214" i="20"/>
  <c r="H2214" i="20"/>
  <c r="H2213" i="20"/>
  <c r="I2213" i="20" s="1"/>
  <c r="H2212" i="20"/>
  <c r="I2212" i="20" s="1"/>
  <c r="H2211" i="20"/>
  <c r="I2211" i="20" s="1"/>
  <c r="H2210" i="20"/>
  <c r="I2210" i="20" s="1"/>
  <c r="H2209" i="20"/>
  <c r="I2209" i="20" s="1"/>
  <c r="H2208" i="20"/>
  <c r="I2208" i="20" s="1"/>
  <c r="H2207" i="20"/>
  <c r="I2207" i="20" s="1"/>
  <c r="H2206" i="20"/>
  <c r="I2206" i="20" s="1"/>
  <c r="H2205" i="20"/>
  <c r="I2205" i="20" s="1"/>
  <c r="H2204" i="20"/>
  <c r="I2204" i="20" s="1"/>
  <c r="H2203" i="20"/>
  <c r="I2203" i="20" s="1"/>
  <c r="H2202" i="20"/>
  <c r="I2202" i="20" s="1"/>
  <c r="H2201" i="20"/>
  <c r="I2201" i="20" s="1"/>
  <c r="H2200" i="20"/>
  <c r="I2200" i="20" s="1"/>
  <c r="H2199" i="20"/>
  <c r="I2199" i="20" s="1"/>
  <c r="H2198" i="20"/>
  <c r="I2198" i="20" s="1"/>
  <c r="H2197" i="20"/>
  <c r="I2197" i="20" s="1"/>
  <c r="H2196" i="20"/>
  <c r="I2196" i="20" s="1"/>
  <c r="H2195" i="20"/>
  <c r="I2195" i="20" s="1"/>
  <c r="H2194" i="20"/>
  <c r="I2194" i="20" s="1"/>
  <c r="H2193" i="20"/>
  <c r="I2193" i="20" s="1"/>
  <c r="H2192" i="20"/>
  <c r="I2192" i="20" s="1"/>
  <c r="H2191" i="20"/>
  <c r="I2191" i="20" s="1"/>
  <c r="H2190" i="20"/>
  <c r="I2190" i="20" s="1"/>
  <c r="H2189" i="20"/>
  <c r="I2189" i="20" s="1"/>
  <c r="H2188" i="20"/>
  <c r="I2188" i="20" s="1"/>
  <c r="H2187" i="20"/>
  <c r="I2187" i="20" s="1"/>
  <c r="H2186" i="20"/>
  <c r="I2186" i="20" s="1"/>
  <c r="H2185" i="20"/>
  <c r="I2185" i="20" s="1"/>
  <c r="H2184" i="20"/>
  <c r="I2184" i="20" s="1"/>
  <c r="H2183" i="20"/>
  <c r="I2183" i="20" s="1"/>
  <c r="H2182" i="20"/>
  <c r="I2182" i="20" s="1"/>
  <c r="H2181" i="20"/>
  <c r="I2181" i="20" s="1"/>
  <c r="H2180" i="20"/>
  <c r="I2180" i="20" s="1"/>
  <c r="H2179" i="20"/>
  <c r="I2179" i="20" s="1"/>
  <c r="H2178" i="20"/>
  <c r="I2178" i="20" s="1"/>
  <c r="H2177" i="20"/>
  <c r="I2177" i="20" s="1"/>
  <c r="H2176" i="20"/>
  <c r="I2176" i="20" s="1"/>
  <c r="H2175" i="20"/>
  <c r="I2175" i="20" s="1"/>
  <c r="H2174" i="20"/>
  <c r="I2174" i="20" s="1"/>
  <c r="H2173" i="20"/>
  <c r="I2173" i="20" s="1"/>
  <c r="H2172" i="20"/>
  <c r="I2172" i="20" s="1"/>
  <c r="H2171" i="20"/>
  <c r="I2171" i="20" s="1"/>
  <c r="H2170" i="20"/>
  <c r="I2170" i="20" s="1"/>
  <c r="H2169" i="20"/>
  <c r="I2169" i="20" s="1"/>
  <c r="H2168" i="20"/>
  <c r="I2168" i="20" s="1"/>
  <c r="H2167" i="20"/>
  <c r="I2167" i="20" s="1"/>
  <c r="H2166" i="20"/>
  <c r="I2166" i="20" s="1"/>
  <c r="H2165" i="20"/>
  <c r="I2165" i="20" s="1"/>
  <c r="H2164" i="20"/>
  <c r="I2164" i="20" s="1"/>
  <c r="H2163" i="20"/>
  <c r="I2163" i="20" s="1"/>
  <c r="H2162" i="20"/>
  <c r="I2162" i="20" s="1"/>
  <c r="H2161" i="20"/>
  <c r="I2161" i="20" s="1"/>
  <c r="H2160" i="20"/>
  <c r="I2160" i="20" s="1"/>
  <c r="H2159" i="20"/>
  <c r="I2159" i="20" s="1"/>
  <c r="H2158" i="20"/>
  <c r="I2158" i="20" s="1"/>
  <c r="H2157" i="20"/>
  <c r="I2157" i="20" s="1"/>
  <c r="H2156" i="20"/>
  <c r="I2156" i="20" s="1"/>
  <c r="H2155" i="20"/>
  <c r="I2155" i="20" s="1"/>
  <c r="H2154" i="20"/>
  <c r="I2154" i="20" s="1"/>
  <c r="H2153" i="20"/>
  <c r="I2153" i="20" s="1"/>
  <c r="H2152" i="20"/>
  <c r="I2152" i="20" s="1"/>
  <c r="H2151" i="20"/>
  <c r="I2151" i="20" s="1"/>
  <c r="H2150" i="20"/>
  <c r="I2150" i="20" s="1"/>
  <c r="H2149" i="20"/>
  <c r="I2149" i="20" s="1"/>
  <c r="H2148" i="20"/>
  <c r="I2148" i="20" s="1"/>
  <c r="H2147" i="20"/>
  <c r="I2147" i="20" s="1"/>
  <c r="H2146" i="20"/>
  <c r="I2146" i="20" s="1"/>
  <c r="H2145" i="20"/>
  <c r="I2145" i="20" s="1"/>
  <c r="H2144" i="20"/>
  <c r="I2144" i="20" s="1"/>
  <c r="H2143" i="20"/>
  <c r="I2143" i="20" s="1"/>
  <c r="H2142" i="20"/>
  <c r="I2142" i="20" s="1"/>
  <c r="H2141" i="20"/>
  <c r="I2141" i="20" s="1"/>
  <c r="H2140" i="20"/>
  <c r="I2140" i="20" s="1"/>
  <c r="H2139" i="20"/>
  <c r="I2139" i="20" s="1"/>
  <c r="H2138" i="20"/>
  <c r="I2138" i="20" s="1"/>
  <c r="H2137" i="20"/>
  <c r="I2137" i="20" s="1"/>
  <c r="H2136" i="20"/>
  <c r="I2136" i="20" s="1"/>
  <c r="H2135" i="20"/>
  <c r="I2135" i="20" s="1"/>
  <c r="H2134" i="20"/>
  <c r="I2134" i="20" s="1"/>
  <c r="H2133" i="20"/>
  <c r="I2133" i="20" s="1"/>
  <c r="H2132" i="20"/>
  <c r="I2132" i="20" s="1"/>
  <c r="H2131" i="20"/>
  <c r="I2131" i="20" s="1"/>
  <c r="H2130" i="20"/>
  <c r="I2130" i="20" s="1"/>
  <c r="H2129" i="20"/>
  <c r="I2129" i="20" s="1"/>
  <c r="H2128" i="20"/>
  <c r="I2128" i="20" s="1"/>
  <c r="H2127" i="20"/>
  <c r="I2127" i="20" s="1"/>
  <c r="H2126" i="20"/>
  <c r="I2126" i="20" s="1"/>
  <c r="H2125" i="20"/>
  <c r="I2125" i="20" s="1"/>
  <c r="H2124" i="20"/>
  <c r="I2124" i="20" s="1"/>
  <c r="H2123" i="20"/>
  <c r="I2123" i="20" s="1"/>
  <c r="H2122" i="20"/>
  <c r="I2122" i="20" s="1"/>
  <c r="H2121" i="20"/>
  <c r="I2121" i="20" s="1"/>
  <c r="H2120" i="20"/>
  <c r="I2120" i="20" s="1"/>
  <c r="H2119" i="20"/>
  <c r="I2119" i="20" s="1"/>
  <c r="H2118" i="20"/>
  <c r="I2118" i="20" s="1"/>
  <c r="H2117" i="20"/>
  <c r="I2117" i="20" s="1"/>
  <c r="H2116" i="20"/>
  <c r="I2116" i="20" s="1"/>
  <c r="H2115" i="20"/>
  <c r="I2115" i="20" s="1"/>
  <c r="H2114" i="20"/>
  <c r="I2114" i="20" s="1"/>
  <c r="H2113" i="20"/>
  <c r="I2113" i="20" s="1"/>
  <c r="H2112" i="20"/>
  <c r="I2112" i="20" s="1"/>
  <c r="H2111" i="20"/>
  <c r="I2111" i="20" s="1"/>
  <c r="H2110" i="20"/>
  <c r="I2110" i="20" s="1"/>
  <c r="H2109" i="20"/>
  <c r="I2109" i="20" s="1"/>
  <c r="H2108" i="20"/>
  <c r="I2108" i="20" s="1"/>
  <c r="H2107" i="20"/>
  <c r="I2107" i="20" s="1"/>
  <c r="H2106" i="20"/>
  <c r="I2106" i="20" s="1"/>
  <c r="H2105" i="20"/>
  <c r="I2105" i="20" s="1"/>
  <c r="H2104" i="20"/>
  <c r="I2104" i="20" s="1"/>
  <c r="H2103" i="20"/>
  <c r="I2103" i="20" s="1"/>
  <c r="H2102" i="20"/>
  <c r="I2102" i="20" s="1"/>
  <c r="H2101" i="20"/>
  <c r="I2101" i="20" s="1"/>
  <c r="H2100" i="20"/>
  <c r="I2100" i="20" s="1"/>
  <c r="H2099" i="20"/>
  <c r="I2099" i="20" s="1"/>
  <c r="H2098" i="20"/>
  <c r="I2098" i="20" s="1"/>
  <c r="H2097" i="20"/>
  <c r="I2097" i="20" s="1"/>
  <c r="H2096" i="20"/>
  <c r="I2096" i="20" s="1"/>
  <c r="H2095" i="20"/>
  <c r="I2095" i="20" s="1"/>
  <c r="H2094" i="20"/>
  <c r="I2094" i="20" s="1"/>
  <c r="H2093" i="20"/>
  <c r="I2093" i="20" s="1"/>
  <c r="H2092" i="20"/>
  <c r="I2092" i="20" s="1"/>
  <c r="H2091" i="20"/>
  <c r="I2091" i="20" s="1"/>
  <c r="H2090" i="20"/>
  <c r="I2090" i="20" s="1"/>
  <c r="H2089" i="20"/>
  <c r="I2089" i="20" s="1"/>
  <c r="H2088" i="20"/>
  <c r="I2088" i="20" s="1"/>
  <c r="H2087" i="20"/>
  <c r="I2087" i="20" s="1"/>
  <c r="H2086" i="20"/>
  <c r="I2086" i="20" s="1"/>
  <c r="H2085" i="20"/>
  <c r="I2085" i="20" s="1"/>
  <c r="H2084" i="20"/>
  <c r="I2084" i="20" s="1"/>
  <c r="H2083" i="20"/>
  <c r="I2083" i="20" s="1"/>
  <c r="H2082" i="20"/>
  <c r="I2082" i="20" s="1"/>
  <c r="H2081" i="20"/>
  <c r="I2081" i="20" s="1"/>
  <c r="H2080" i="20"/>
  <c r="I2080" i="20" s="1"/>
  <c r="H2079" i="20"/>
  <c r="I2079" i="20" s="1"/>
  <c r="H2078" i="20"/>
  <c r="I2078" i="20" s="1"/>
  <c r="H2077" i="20"/>
  <c r="I2077" i="20" s="1"/>
  <c r="H2076" i="20"/>
  <c r="I2076" i="20" s="1"/>
  <c r="H2075" i="20"/>
  <c r="I2075" i="20" s="1"/>
  <c r="H2074" i="20"/>
  <c r="I2074" i="20" s="1"/>
  <c r="H2073" i="20"/>
  <c r="I2073" i="20" s="1"/>
  <c r="H2072" i="20"/>
  <c r="I2072" i="20" s="1"/>
  <c r="H2071" i="20"/>
  <c r="I2071" i="20" s="1"/>
  <c r="H2070" i="20"/>
  <c r="I2070" i="20" s="1"/>
  <c r="H2069" i="20"/>
  <c r="I2069" i="20" s="1"/>
  <c r="H2068" i="20"/>
  <c r="I2068" i="20" s="1"/>
  <c r="H2067" i="20"/>
  <c r="I2067" i="20" s="1"/>
  <c r="H2066" i="20"/>
  <c r="I2066" i="20" s="1"/>
  <c r="H2065" i="20"/>
  <c r="I2065" i="20" s="1"/>
  <c r="H2064" i="20"/>
  <c r="I2064" i="20" s="1"/>
  <c r="H2063" i="20"/>
  <c r="I2063" i="20" s="1"/>
  <c r="H2062" i="20"/>
  <c r="I2062" i="20" s="1"/>
  <c r="H2061" i="20"/>
  <c r="I2061" i="20" s="1"/>
  <c r="H2060" i="20"/>
  <c r="I2060" i="20" s="1"/>
  <c r="H2059" i="20"/>
  <c r="I2059" i="20" s="1"/>
  <c r="H2058" i="20"/>
  <c r="I2058" i="20" s="1"/>
  <c r="H2057" i="20"/>
  <c r="I2057" i="20" s="1"/>
  <c r="H2056" i="20"/>
  <c r="I2056" i="20" s="1"/>
  <c r="H2055" i="20"/>
  <c r="I2055" i="20" s="1"/>
  <c r="H2054" i="20"/>
  <c r="I2054" i="20" s="1"/>
  <c r="H2053" i="20"/>
  <c r="I2053" i="20" s="1"/>
  <c r="H2052" i="20"/>
  <c r="I2052" i="20" s="1"/>
  <c r="H2051" i="20"/>
  <c r="I2051" i="20" s="1"/>
  <c r="H2050" i="20"/>
  <c r="I2050" i="20" s="1"/>
  <c r="H2049" i="20"/>
  <c r="I2049" i="20" s="1"/>
  <c r="H2048" i="20"/>
  <c r="I2048" i="20" s="1"/>
  <c r="H2047" i="20"/>
  <c r="I2047" i="20" s="1"/>
  <c r="H2046" i="20"/>
  <c r="I2046" i="20" s="1"/>
  <c r="H2045" i="20"/>
  <c r="I2045" i="20" s="1"/>
  <c r="H2044" i="20"/>
  <c r="I2044" i="20" s="1"/>
  <c r="H2043" i="20"/>
  <c r="I2043" i="20" s="1"/>
  <c r="H2042" i="20"/>
  <c r="I2042" i="20" s="1"/>
  <c r="H2041" i="20"/>
  <c r="I2041" i="20" s="1"/>
  <c r="H2040" i="20"/>
  <c r="I2040" i="20" s="1"/>
  <c r="H2039" i="20"/>
  <c r="I2039" i="20" s="1"/>
  <c r="H2038" i="20"/>
  <c r="I2038" i="20" s="1"/>
  <c r="H2037" i="20"/>
  <c r="I2037" i="20" s="1"/>
  <c r="H2036" i="20"/>
  <c r="I2036" i="20" s="1"/>
  <c r="H2035" i="20"/>
  <c r="I2035" i="20" s="1"/>
  <c r="H2034" i="20"/>
  <c r="I2034" i="20" s="1"/>
  <c r="H2033" i="20"/>
  <c r="I2033" i="20" s="1"/>
  <c r="H2032" i="20"/>
  <c r="I2032" i="20" s="1"/>
  <c r="H2031" i="20"/>
  <c r="I2031" i="20" s="1"/>
  <c r="H2030" i="20"/>
  <c r="I2030" i="20" s="1"/>
  <c r="H2029" i="20"/>
  <c r="I2029" i="20" s="1"/>
  <c r="H2028" i="20"/>
  <c r="I2028" i="20" s="1"/>
  <c r="H2027" i="20"/>
  <c r="I2027" i="20" s="1"/>
  <c r="H2026" i="20"/>
  <c r="I2026" i="20" s="1"/>
  <c r="H2025" i="20"/>
  <c r="I2025" i="20" s="1"/>
  <c r="H2024" i="20"/>
  <c r="I2024" i="20" s="1"/>
  <c r="H2023" i="20"/>
  <c r="I2023" i="20" s="1"/>
  <c r="H2022" i="20"/>
  <c r="I2022" i="20" s="1"/>
  <c r="H2021" i="20"/>
  <c r="I2021" i="20" s="1"/>
  <c r="H2020" i="20"/>
  <c r="I2020" i="20" s="1"/>
  <c r="H2019" i="20"/>
  <c r="I2019" i="20" s="1"/>
  <c r="H2018" i="20"/>
  <c r="I2018" i="20" s="1"/>
  <c r="I2017" i="20"/>
  <c r="H2017" i="20"/>
  <c r="H2016" i="20"/>
  <c r="I2016" i="20" s="1"/>
  <c r="H2015" i="20"/>
  <c r="I2015" i="20" s="1"/>
  <c r="H2014" i="20"/>
  <c r="I2014" i="20" s="1"/>
  <c r="H2013" i="20"/>
  <c r="I2013" i="20" s="1"/>
  <c r="H2012" i="20"/>
  <c r="I2012" i="20" s="1"/>
  <c r="H2011" i="20"/>
  <c r="I2011" i="20" s="1"/>
  <c r="H2010" i="20"/>
  <c r="I2010" i="20" s="1"/>
  <c r="H2009" i="20"/>
  <c r="I2009" i="20" s="1"/>
  <c r="H2008" i="20"/>
  <c r="I2008" i="20" s="1"/>
  <c r="H2007" i="20"/>
  <c r="I2007" i="20" s="1"/>
  <c r="H2006" i="20"/>
  <c r="I2006" i="20" s="1"/>
  <c r="H2005" i="20"/>
  <c r="I2005" i="20" s="1"/>
  <c r="H2004" i="20"/>
  <c r="I2004" i="20" s="1"/>
  <c r="H2003" i="20"/>
  <c r="I2003" i="20" s="1"/>
  <c r="H2002" i="20"/>
  <c r="I2002" i="20" s="1"/>
  <c r="H2001" i="20"/>
  <c r="I2001" i="20" s="1"/>
  <c r="H2000" i="20"/>
  <c r="I2000" i="20" s="1"/>
  <c r="H1999" i="20"/>
  <c r="I1999" i="20" s="1"/>
  <c r="H1998" i="20"/>
  <c r="I1998" i="20" s="1"/>
  <c r="H1997" i="20"/>
  <c r="I1997" i="20" s="1"/>
  <c r="H1996" i="20"/>
  <c r="I1996" i="20" s="1"/>
  <c r="H1995" i="20"/>
  <c r="I1995" i="20" s="1"/>
  <c r="H1994" i="20"/>
  <c r="I1994" i="20" s="1"/>
  <c r="H1993" i="20"/>
  <c r="I1993" i="20" s="1"/>
  <c r="H1992" i="20"/>
  <c r="I1992" i="20" s="1"/>
  <c r="H1991" i="20"/>
  <c r="I1991" i="20" s="1"/>
  <c r="H1990" i="20"/>
  <c r="I1990" i="20" s="1"/>
  <c r="H1989" i="20"/>
  <c r="I1989" i="20" s="1"/>
  <c r="H1988" i="20"/>
  <c r="I1988" i="20" s="1"/>
  <c r="H1987" i="20"/>
  <c r="I1987" i="20" s="1"/>
  <c r="H1986" i="20"/>
  <c r="I1986" i="20" s="1"/>
  <c r="H1985" i="20"/>
  <c r="I1985" i="20" s="1"/>
  <c r="H1984" i="20"/>
  <c r="I1984" i="20" s="1"/>
  <c r="H1983" i="20"/>
  <c r="I1983" i="20" s="1"/>
  <c r="H1982" i="20"/>
  <c r="I1982" i="20" s="1"/>
  <c r="H1981" i="20"/>
  <c r="I1981" i="20" s="1"/>
  <c r="H1980" i="20"/>
  <c r="I1980" i="20" s="1"/>
  <c r="H1979" i="20"/>
  <c r="I1979" i="20" s="1"/>
  <c r="H1978" i="20"/>
  <c r="I1978" i="20" s="1"/>
  <c r="H1977" i="20"/>
  <c r="I1977" i="20" s="1"/>
  <c r="H1976" i="20"/>
  <c r="I1976" i="20" s="1"/>
  <c r="H1975" i="20"/>
  <c r="I1975" i="20" s="1"/>
  <c r="H1974" i="20"/>
  <c r="I1974" i="20" s="1"/>
  <c r="H1973" i="20"/>
  <c r="I1973" i="20" s="1"/>
  <c r="H1972" i="20"/>
  <c r="I1972" i="20" s="1"/>
  <c r="H1971" i="20"/>
  <c r="I1971" i="20" s="1"/>
  <c r="H1970" i="20"/>
  <c r="I1970" i="20" s="1"/>
  <c r="H1969" i="20"/>
  <c r="I1969" i="20" s="1"/>
  <c r="H1968" i="20"/>
  <c r="I1968" i="20" s="1"/>
  <c r="H1967" i="20"/>
  <c r="I1967" i="20" s="1"/>
  <c r="H1966" i="20"/>
  <c r="I1966" i="20" s="1"/>
  <c r="H1965" i="20"/>
  <c r="I1965" i="20" s="1"/>
  <c r="H1964" i="20"/>
  <c r="I1964" i="20" s="1"/>
  <c r="H1963" i="20"/>
  <c r="I1963" i="20" s="1"/>
  <c r="H1962" i="20"/>
  <c r="I1962" i="20" s="1"/>
  <c r="H1961" i="20"/>
  <c r="I1961" i="20" s="1"/>
  <c r="H1960" i="20"/>
  <c r="I1960" i="20" s="1"/>
  <c r="H1959" i="20"/>
  <c r="I1959" i="20" s="1"/>
  <c r="H1958" i="20"/>
  <c r="I1958" i="20" s="1"/>
  <c r="H1957" i="20"/>
  <c r="I1957" i="20" s="1"/>
  <c r="H1956" i="20"/>
  <c r="I1956" i="20" s="1"/>
  <c r="H1955" i="20"/>
  <c r="I1955" i="20" s="1"/>
  <c r="H1954" i="20"/>
  <c r="I1954" i="20" s="1"/>
  <c r="H1953" i="20"/>
  <c r="I1953" i="20" s="1"/>
  <c r="H1952" i="20"/>
  <c r="I1952" i="20" s="1"/>
  <c r="H1951" i="20"/>
  <c r="I1951" i="20" s="1"/>
  <c r="H1950" i="20"/>
  <c r="I1950" i="20" s="1"/>
  <c r="H1949" i="20"/>
  <c r="I1949" i="20" s="1"/>
  <c r="H1948" i="20"/>
  <c r="I1948" i="20" s="1"/>
  <c r="H1947" i="20"/>
  <c r="I1947" i="20" s="1"/>
  <c r="H1946" i="20"/>
  <c r="I1946" i="20" s="1"/>
  <c r="H1945" i="20"/>
  <c r="I1945" i="20" s="1"/>
  <c r="H1944" i="20"/>
  <c r="I1944" i="20" s="1"/>
  <c r="H1943" i="20"/>
  <c r="I1943" i="20" s="1"/>
  <c r="H1942" i="20"/>
  <c r="I1942" i="20" s="1"/>
  <c r="H1941" i="20"/>
  <c r="I1941" i="20" s="1"/>
  <c r="H1940" i="20"/>
  <c r="I1940" i="20" s="1"/>
  <c r="H1939" i="20"/>
  <c r="I1939" i="20" s="1"/>
  <c r="H1938" i="20"/>
  <c r="I1938" i="20" s="1"/>
  <c r="H1937" i="20"/>
  <c r="I1937" i="20" s="1"/>
  <c r="H1936" i="20"/>
  <c r="I1936" i="20" s="1"/>
  <c r="H1935" i="20"/>
  <c r="I1935" i="20" s="1"/>
  <c r="H1934" i="20"/>
  <c r="I1934" i="20" s="1"/>
  <c r="H1933" i="20"/>
  <c r="I1933" i="20" s="1"/>
  <c r="H1932" i="20"/>
  <c r="I1932" i="20" s="1"/>
  <c r="H1931" i="20"/>
  <c r="I1931" i="20" s="1"/>
  <c r="H1930" i="20"/>
  <c r="I1930" i="20" s="1"/>
  <c r="H1929" i="20"/>
  <c r="I1929" i="20" s="1"/>
  <c r="H1928" i="20"/>
  <c r="I1928" i="20" s="1"/>
  <c r="H1927" i="20"/>
  <c r="I1927" i="20" s="1"/>
  <c r="H1926" i="20"/>
  <c r="I1926" i="20" s="1"/>
  <c r="H1925" i="20"/>
  <c r="I1925" i="20" s="1"/>
  <c r="H1924" i="20"/>
  <c r="I1924" i="20" s="1"/>
  <c r="H1923" i="20"/>
  <c r="I1923" i="20" s="1"/>
  <c r="H1922" i="20"/>
  <c r="I1922" i="20" s="1"/>
  <c r="H1921" i="20"/>
  <c r="I1921" i="20" s="1"/>
  <c r="H1920" i="20"/>
  <c r="I1920" i="20" s="1"/>
  <c r="H1919" i="20"/>
  <c r="I1919" i="20" s="1"/>
  <c r="H1918" i="20"/>
  <c r="I1918" i="20" s="1"/>
  <c r="H1917" i="20"/>
  <c r="I1917" i="20" s="1"/>
  <c r="H1916" i="20"/>
  <c r="I1916" i="20" s="1"/>
  <c r="H1915" i="20"/>
  <c r="I1915" i="20" s="1"/>
  <c r="H1914" i="20"/>
  <c r="I1914" i="20" s="1"/>
  <c r="H1913" i="20"/>
  <c r="I1913" i="20" s="1"/>
  <c r="H1912" i="20"/>
  <c r="I1912" i="20" s="1"/>
  <c r="H1911" i="20"/>
  <c r="I1911" i="20" s="1"/>
  <c r="H1910" i="20"/>
  <c r="I1910" i="20" s="1"/>
  <c r="H1909" i="20"/>
  <c r="I1909" i="20" s="1"/>
  <c r="H1908" i="20"/>
  <c r="I1908" i="20" s="1"/>
  <c r="H1907" i="20"/>
  <c r="I1907" i="20" s="1"/>
  <c r="H1906" i="20"/>
  <c r="I1906" i="20" s="1"/>
  <c r="H1905" i="20"/>
  <c r="I1905" i="20" s="1"/>
  <c r="H1904" i="20"/>
  <c r="I1904" i="20" s="1"/>
  <c r="H1903" i="20"/>
  <c r="I1903" i="20" s="1"/>
  <c r="H1902" i="20"/>
  <c r="I1902" i="20" s="1"/>
  <c r="H1901" i="20"/>
  <c r="I1901" i="20" s="1"/>
  <c r="H1900" i="20"/>
  <c r="I1900" i="20" s="1"/>
  <c r="H1899" i="20"/>
  <c r="I1899" i="20" s="1"/>
  <c r="H1898" i="20"/>
  <c r="I1898" i="20" s="1"/>
  <c r="H1897" i="20"/>
  <c r="I1897" i="20" s="1"/>
  <c r="H1896" i="20"/>
  <c r="I1896" i="20" s="1"/>
  <c r="H1895" i="20"/>
  <c r="I1895" i="20" s="1"/>
  <c r="H1894" i="20"/>
  <c r="I1894" i="20" s="1"/>
  <c r="H1893" i="20"/>
  <c r="I1893" i="20" s="1"/>
  <c r="H1892" i="20"/>
  <c r="I1892" i="20" s="1"/>
  <c r="H1891" i="20"/>
  <c r="I1891" i="20" s="1"/>
  <c r="H1890" i="20"/>
  <c r="I1890" i="20" s="1"/>
  <c r="H1889" i="20"/>
  <c r="I1889" i="20" s="1"/>
  <c r="I1888" i="20"/>
  <c r="H1888" i="20"/>
  <c r="H1887" i="20"/>
  <c r="I1887" i="20" s="1"/>
  <c r="H1886" i="20"/>
  <c r="I1886" i="20" s="1"/>
  <c r="H1885" i="20"/>
  <c r="I1885" i="20" s="1"/>
  <c r="H1884" i="20"/>
  <c r="I1884" i="20" s="1"/>
  <c r="H1883" i="20"/>
  <c r="I1883" i="20" s="1"/>
  <c r="H1882" i="20"/>
  <c r="I1882" i="20" s="1"/>
  <c r="I1881" i="20"/>
  <c r="H1881" i="20"/>
  <c r="H1880" i="20"/>
  <c r="I1880" i="20" s="1"/>
  <c r="H1879" i="20"/>
  <c r="I1879" i="20" s="1"/>
  <c r="H1878" i="20"/>
  <c r="I1878" i="20" s="1"/>
  <c r="H1877" i="20"/>
  <c r="I1877" i="20" s="1"/>
  <c r="H1876" i="20"/>
  <c r="I1876" i="20" s="1"/>
  <c r="H1875" i="20"/>
  <c r="I1875" i="20" s="1"/>
  <c r="H1874" i="20"/>
  <c r="I1874" i="20" s="1"/>
  <c r="H1873" i="20"/>
  <c r="I1873" i="20" s="1"/>
  <c r="H1872" i="20"/>
  <c r="I1872" i="20" s="1"/>
  <c r="H1871" i="20"/>
  <c r="I1871" i="20" s="1"/>
  <c r="H1870" i="20"/>
  <c r="I1870" i="20" s="1"/>
  <c r="H1869" i="20"/>
  <c r="I1869" i="20" s="1"/>
  <c r="H1868" i="20"/>
  <c r="I1868" i="20" s="1"/>
  <c r="H1867" i="20"/>
  <c r="I1867" i="20" s="1"/>
  <c r="H1866" i="20"/>
  <c r="I1866" i="20" s="1"/>
  <c r="H1865" i="20"/>
  <c r="I1865" i="20" s="1"/>
  <c r="H1864" i="20"/>
  <c r="I1864" i="20" s="1"/>
  <c r="H1863" i="20"/>
  <c r="I1863" i="20" s="1"/>
  <c r="H1862" i="20"/>
  <c r="I1862" i="20" s="1"/>
  <c r="H1861" i="20"/>
  <c r="I1861" i="20" s="1"/>
  <c r="H1860" i="20"/>
  <c r="I1860" i="20" s="1"/>
  <c r="H1859" i="20"/>
  <c r="I1859" i="20" s="1"/>
  <c r="H1858" i="20"/>
  <c r="I1858" i="20" s="1"/>
  <c r="H1857" i="20"/>
  <c r="I1857" i="20" s="1"/>
  <c r="H1856" i="20"/>
  <c r="I1856" i="20" s="1"/>
  <c r="H1855" i="20"/>
  <c r="I1855" i="20" s="1"/>
  <c r="H1854" i="20"/>
  <c r="I1854" i="20" s="1"/>
  <c r="H1853" i="20"/>
  <c r="I1853" i="20" s="1"/>
  <c r="H1852" i="20"/>
  <c r="I1852" i="20" s="1"/>
  <c r="H1851" i="20"/>
  <c r="I1851" i="20" s="1"/>
  <c r="H1850" i="20"/>
  <c r="I1850" i="20" s="1"/>
  <c r="H1849" i="20"/>
  <c r="I1849" i="20" s="1"/>
  <c r="H1848" i="20"/>
  <c r="I1848" i="20" s="1"/>
  <c r="H1847" i="20"/>
  <c r="I1847" i="20" s="1"/>
  <c r="H1846" i="20"/>
  <c r="I1846" i="20" s="1"/>
  <c r="H1845" i="20"/>
  <c r="I1845" i="20" s="1"/>
  <c r="H1844" i="20"/>
  <c r="I1844" i="20" s="1"/>
  <c r="H1843" i="20"/>
  <c r="I1843" i="20" s="1"/>
  <c r="H1842" i="20"/>
  <c r="I1842" i="20" s="1"/>
  <c r="H1841" i="20"/>
  <c r="I1841" i="20" s="1"/>
  <c r="H1840" i="20"/>
  <c r="I1840" i="20" s="1"/>
  <c r="H1839" i="20"/>
  <c r="I1839" i="20" s="1"/>
  <c r="H1838" i="20"/>
  <c r="I1838" i="20" s="1"/>
  <c r="H1837" i="20"/>
  <c r="I1837" i="20" s="1"/>
  <c r="H1836" i="20"/>
  <c r="I1836" i="20" s="1"/>
  <c r="H1835" i="20"/>
  <c r="I1835" i="20" s="1"/>
  <c r="H1834" i="20"/>
  <c r="I1834" i="20" s="1"/>
  <c r="H1833" i="20"/>
  <c r="I1833" i="20" s="1"/>
  <c r="H1832" i="20"/>
  <c r="I1832" i="20" s="1"/>
  <c r="H1831" i="20"/>
  <c r="I1831" i="20" s="1"/>
  <c r="H1830" i="20"/>
  <c r="I1830" i="20" s="1"/>
  <c r="H1829" i="20"/>
  <c r="I1829" i="20" s="1"/>
  <c r="H1828" i="20"/>
  <c r="I1828" i="20" s="1"/>
  <c r="H1827" i="20"/>
  <c r="I1827" i="20" s="1"/>
  <c r="H1826" i="20"/>
  <c r="I1826" i="20" s="1"/>
  <c r="H1825" i="20"/>
  <c r="I1825" i="20" s="1"/>
  <c r="H1824" i="20"/>
  <c r="I1824" i="20" s="1"/>
  <c r="H1823" i="20"/>
  <c r="I1823" i="20" s="1"/>
  <c r="H1822" i="20"/>
  <c r="I1822" i="20" s="1"/>
  <c r="H1821" i="20"/>
  <c r="I1821" i="20" s="1"/>
  <c r="H1820" i="20"/>
  <c r="I1820" i="20" s="1"/>
  <c r="H1819" i="20"/>
  <c r="I1819" i="20" s="1"/>
  <c r="H1818" i="20"/>
  <c r="I1818" i="20" s="1"/>
  <c r="H1817" i="20"/>
  <c r="I1817" i="20" s="1"/>
  <c r="H1816" i="20"/>
  <c r="I1816" i="20" s="1"/>
  <c r="H1815" i="20"/>
  <c r="I1815" i="20" s="1"/>
  <c r="H1814" i="20"/>
  <c r="I1814" i="20" s="1"/>
  <c r="H1813" i="20"/>
  <c r="I1813" i="20" s="1"/>
  <c r="H1812" i="20"/>
  <c r="I1812" i="20" s="1"/>
  <c r="H1811" i="20"/>
  <c r="I1811" i="20" s="1"/>
  <c r="H1810" i="20"/>
  <c r="I1810" i="20" s="1"/>
  <c r="H1809" i="20"/>
  <c r="I1809" i="20" s="1"/>
  <c r="H1808" i="20"/>
  <c r="I1808" i="20" s="1"/>
  <c r="H1807" i="20"/>
  <c r="I1807" i="20" s="1"/>
  <c r="H1806" i="20"/>
  <c r="I1806" i="20" s="1"/>
  <c r="H1805" i="20"/>
  <c r="I1805" i="20" s="1"/>
  <c r="H1804" i="20"/>
  <c r="I1804" i="20" s="1"/>
  <c r="H1803" i="20"/>
  <c r="I1803" i="20" s="1"/>
  <c r="H1802" i="20"/>
  <c r="I1802" i="20" s="1"/>
  <c r="H1801" i="20"/>
  <c r="I1801" i="20" s="1"/>
  <c r="H1800" i="20"/>
  <c r="I1800" i="20" s="1"/>
  <c r="H1799" i="20"/>
  <c r="I1799" i="20" s="1"/>
  <c r="H1798" i="20"/>
  <c r="I1798" i="20" s="1"/>
  <c r="H1797" i="20"/>
  <c r="I1797" i="20" s="1"/>
  <c r="H1796" i="20"/>
  <c r="I1796" i="20" s="1"/>
  <c r="H1795" i="20"/>
  <c r="I1795" i="20" s="1"/>
  <c r="H1794" i="20"/>
  <c r="I1794" i="20" s="1"/>
  <c r="H1793" i="20"/>
  <c r="I1793" i="20" s="1"/>
  <c r="H1792" i="20"/>
  <c r="I1792" i="20" s="1"/>
  <c r="H1791" i="20"/>
  <c r="I1791" i="20" s="1"/>
  <c r="H1790" i="20"/>
  <c r="I1790" i="20" s="1"/>
  <c r="H1789" i="20"/>
  <c r="I1789" i="20" s="1"/>
  <c r="H1788" i="20"/>
  <c r="I1788" i="20" s="1"/>
  <c r="H1787" i="20"/>
  <c r="I1787" i="20" s="1"/>
  <c r="H1786" i="20"/>
  <c r="I1786" i="20" s="1"/>
  <c r="H1785" i="20"/>
  <c r="I1785" i="20" s="1"/>
  <c r="H1784" i="20"/>
  <c r="I1784" i="20" s="1"/>
  <c r="H1783" i="20"/>
  <c r="I1783" i="20" s="1"/>
  <c r="H1782" i="20"/>
  <c r="I1782" i="20" s="1"/>
  <c r="H1781" i="20"/>
  <c r="I1781" i="20" s="1"/>
  <c r="H1780" i="20"/>
  <c r="I1780" i="20" s="1"/>
  <c r="H1779" i="20"/>
  <c r="I1779" i="20" s="1"/>
  <c r="H1778" i="20"/>
  <c r="I1778" i="20" s="1"/>
  <c r="H1777" i="20"/>
  <c r="I1777" i="20" s="1"/>
  <c r="H1776" i="20"/>
  <c r="I1776" i="20" s="1"/>
  <c r="H1775" i="20"/>
  <c r="I1775" i="20" s="1"/>
  <c r="H1774" i="20"/>
  <c r="I1774" i="20" s="1"/>
  <c r="H1773" i="20"/>
  <c r="I1773" i="20" s="1"/>
  <c r="H1772" i="20"/>
  <c r="I1772" i="20" s="1"/>
  <c r="H1771" i="20"/>
  <c r="I1771" i="20" s="1"/>
  <c r="H1770" i="20"/>
  <c r="I1770" i="20" s="1"/>
  <c r="H1769" i="20"/>
  <c r="I1769" i="20" s="1"/>
  <c r="H1768" i="20"/>
  <c r="I1768" i="20" s="1"/>
  <c r="H1767" i="20"/>
  <c r="I1767" i="20" s="1"/>
  <c r="H1766" i="20"/>
  <c r="I1766" i="20" s="1"/>
  <c r="H1765" i="20"/>
  <c r="I1765" i="20" s="1"/>
  <c r="H1764" i="20"/>
  <c r="I1764" i="20" s="1"/>
  <c r="H1763" i="20"/>
  <c r="I1763" i="20" s="1"/>
  <c r="H1762" i="20"/>
  <c r="I1762" i="20" s="1"/>
  <c r="H1761" i="20"/>
  <c r="I1761" i="20" s="1"/>
  <c r="H1760" i="20"/>
  <c r="I1760" i="20" s="1"/>
  <c r="H1759" i="20"/>
  <c r="I1759" i="20" s="1"/>
  <c r="H1758" i="20"/>
  <c r="I1758" i="20" s="1"/>
  <c r="H1757" i="20"/>
  <c r="I1757" i="20" s="1"/>
  <c r="H1756" i="20"/>
  <c r="I1756" i="20" s="1"/>
  <c r="H1755" i="20"/>
  <c r="I1755" i="20" s="1"/>
  <c r="H1754" i="20"/>
  <c r="I1754" i="20" s="1"/>
  <c r="H1753" i="20"/>
  <c r="I1753" i="20" s="1"/>
  <c r="H1752" i="20"/>
  <c r="I1752" i="20" s="1"/>
  <c r="H1751" i="20"/>
  <c r="I1751" i="20" s="1"/>
  <c r="H1750" i="20"/>
  <c r="I1750" i="20" s="1"/>
  <c r="H1749" i="20"/>
  <c r="I1749" i="20" s="1"/>
  <c r="H1748" i="20"/>
  <c r="I1748" i="20" s="1"/>
  <c r="H1747" i="20"/>
  <c r="I1747" i="20" s="1"/>
  <c r="H1746" i="20"/>
  <c r="I1746" i="20" s="1"/>
  <c r="H1745" i="20"/>
  <c r="I1745" i="20" s="1"/>
  <c r="H1744" i="20"/>
  <c r="I1744" i="20" s="1"/>
  <c r="H1743" i="20"/>
  <c r="I1743" i="20" s="1"/>
  <c r="H1742" i="20"/>
  <c r="I1742" i="20" s="1"/>
  <c r="H1741" i="20"/>
  <c r="I1741" i="20" s="1"/>
  <c r="H1740" i="20"/>
  <c r="I1740" i="20" s="1"/>
  <c r="H1739" i="20"/>
  <c r="I1739" i="20" s="1"/>
  <c r="H1738" i="20"/>
  <c r="I1738" i="20" s="1"/>
  <c r="H1737" i="20"/>
  <c r="I1737" i="20" s="1"/>
  <c r="H1736" i="20"/>
  <c r="I1736" i="20" s="1"/>
  <c r="H1735" i="20"/>
  <c r="I1735" i="20" s="1"/>
  <c r="H1734" i="20"/>
  <c r="I1734" i="20" s="1"/>
  <c r="H1733" i="20"/>
  <c r="I1733" i="20" s="1"/>
  <c r="H1732" i="20"/>
  <c r="I1732" i="20" s="1"/>
  <c r="H1731" i="20"/>
  <c r="I1731" i="20" s="1"/>
  <c r="H1730" i="20"/>
  <c r="I1730" i="20" s="1"/>
  <c r="H1729" i="20"/>
  <c r="I1729" i="20" s="1"/>
  <c r="H1728" i="20"/>
  <c r="I1728" i="20" s="1"/>
  <c r="H1727" i="20"/>
  <c r="I1727" i="20" s="1"/>
  <c r="H1726" i="20"/>
  <c r="I1726" i="20" s="1"/>
  <c r="H1725" i="20"/>
  <c r="I1725" i="20" s="1"/>
  <c r="H1724" i="20"/>
  <c r="I1724" i="20" s="1"/>
  <c r="H1723" i="20"/>
  <c r="I1723" i="20" s="1"/>
  <c r="H1722" i="20"/>
  <c r="I1722" i="20" s="1"/>
  <c r="H1721" i="20"/>
  <c r="I1721" i="20" s="1"/>
  <c r="H1720" i="20"/>
  <c r="I1720" i="20" s="1"/>
  <c r="H1719" i="20"/>
  <c r="I1719" i="20" s="1"/>
  <c r="H1718" i="20"/>
  <c r="I1718" i="20" s="1"/>
  <c r="H1717" i="20"/>
  <c r="I1717" i="20" s="1"/>
  <c r="H1716" i="20"/>
  <c r="I1716" i="20" s="1"/>
  <c r="H1715" i="20"/>
  <c r="I1715" i="20" s="1"/>
  <c r="H1714" i="20"/>
  <c r="I1714" i="20" s="1"/>
  <c r="H1713" i="20"/>
  <c r="I1713" i="20" s="1"/>
  <c r="H1712" i="20"/>
  <c r="I1712" i="20" s="1"/>
  <c r="H1711" i="20"/>
  <c r="I1711" i="20" s="1"/>
  <c r="H1710" i="20"/>
  <c r="I1710" i="20" s="1"/>
  <c r="H1709" i="20"/>
  <c r="I1709" i="20" s="1"/>
  <c r="H1708" i="20"/>
  <c r="I1708" i="20" s="1"/>
  <c r="H1707" i="20"/>
  <c r="I1707" i="20" s="1"/>
  <c r="H1706" i="20"/>
  <c r="I1706" i="20" s="1"/>
  <c r="H1705" i="20"/>
  <c r="I1705" i="20" s="1"/>
  <c r="H1704" i="20"/>
  <c r="I1704" i="20" s="1"/>
  <c r="H1703" i="20"/>
  <c r="I1703" i="20" s="1"/>
  <c r="H1702" i="20"/>
  <c r="I1702" i="20" s="1"/>
  <c r="H1701" i="20"/>
  <c r="I1701" i="20" s="1"/>
  <c r="H1700" i="20"/>
  <c r="I1700" i="20" s="1"/>
  <c r="H1699" i="20"/>
  <c r="I1699" i="20" s="1"/>
  <c r="H1698" i="20"/>
  <c r="I1698" i="20" s="1"/>
  <c r="H1697" i="20"/>
  <c r="I1697" i="20" s="1"/>
  <c r="H1696" i="20"/>
  <c r="I1696" i="20" s="1"/>
  <c r="H1695" i="20"/>
  <c r="I1695" i="20" s="1"/>
  <c r="H1694" i="20"/>
  <c r="I1694" i="20" s="1"/>
  <c r="H1693" i="20"/>
  <c r="I1693" i="20" s="1"/>
  <c r="H1692" i="20"/>
  <c r="I1692" i="20" s="1"/>
  <c r="H1691" i="20"/>
  <c r="I1691" i="20" s="1"/>
  <c r="H1690" i="20"/>
  <c r="I1690" i="20" s="1"/>
  <c r="H1689" i="20"/>
  <c r="I1689" i="20" s="1"/>
  <c r="H1688" i="20"/>
  <c r="I1688" i="20" s="1"/>
  <c r="H1687" i="20"/>
  <c r="I1687" i="20" s="1"/>
  <c r="H1686" i="20"/>
  <c r="I1686" i="20" s="1"/>
  <c r="H1685" i="20"/>
  <c r="I1685" i="20" s="1"/>
  <c r="H1684" i="20"/>
  <c r="I1684" i="20" s="1"/>
  <c r="H1683" i="20"/>
  <c r="I1683" i="20" s="1"/>
  <c r="H1682" i="20"/>
  <c r="I1682" i="20" s="1"/>
  <c r="H1681" i="20"/>
  <c r="I1681" i="20" s="1"/>
  <c r="H1680" i="20"/>
  <c r="I1680" i="20" s="1"/>
  <c r="H1679" i="20"/>
  <c r="I1679" i="20" s="1"/>
  <c r="H1678" i="20"/>
  <c r="I1678" i="20" s="1"/>
  <c r="H1677" i="20"/>
  <c r="I1677" i="20" s="1"/>
  <c r="H1676" i="20"/>
  <c r="I1676" i="20" s="1"/>
  <c r="H1675" i="20"/>
  <c r="I1675" i="20" s="1"/>
  <c r="H1674" i="20"/>
  <c r="I1674" i="20" s="1"/>
  <c r="H1673" i="20"/>
  <c r="I1673" i="20" s="1"/>
  <c r="H1672" i="20"/>
  <c r="I1672" i="20" s="1"/>
  <c r="H1671" i="20"/>
  <c r="I1671" i="20" s="1"/>
  <c r="H1670" i="20"/>
  <c r="I1670" i="20" s="1"/>
  <c r="H1669" i="20"/>
  <c r="I1669" i="20" s="1"/>
  <c r="H1668" i="20"/>
  <c r="I1668" i="20" s="1"/>
  <c r="H1667" i="20"/>
  <c r="I1667" i="20" s="1"/>
  <c r="H1666" i="20"/>
  <c r="I1666" i="20" s="1"/>
  <c r="H1665" i="20"/>
  <c r="I1665" i="20" s="1"/>
  <c r="H1664" i="20"/>
  <c r="I1664" i="20" s="1"/>
  <c r="I1663" i="20"/>
  <c r="H1663" i="20"/>
  <c r="H1662" i="20"/>
  <c r="I1662" i="20" s="1"/>
  <c r="H1661" i="20"/>
  <c r="I1661" i="20" s="1"/>
  <c r="H1660" i="20"/>
  <c r="I1660" i="20" s="1"/>
  <c r="H1659" i="20"/>
  <c r="I1659" i="20" s="1"/>
  <c r="H1658" i="20"/>
  <c r="I1658" i="20" s="1"/>
  <c r="H1657" i="20"/>
  <c r="I1657" i="20" s="1"/>
  <c r="H1656" i="20"/>
  <c r="I1656" i="20" s="1"/>
  <c r="H1655" i="20"/>
  <c r="I1655" i="20" s="1"/>
  <c r="H1654" i="20"/>
  <c r="I1654" i="20" s="1"/>
  <c r="H1653" i="20"/>
  <c r="I1653" i="20" s="1"/>
  <c r="H1652" i="20"/>
  <c r="I1652" i="20" s="1"/>
  <c r="I1651" i="20"/>
  <c r="H1651" i="20"/>
  <c r="H1650" i="20"/>
  <c r="I1650" i="20" s="1"/>
  <c r="H1649" i="20"/>
  <c r="I1649" i="20" s="1"/>
  <c r="H1648" i="20"/>
  <c r="I1648" i="20" s="1"/>
  <c r="H1647" i="20"/>
  <c r="I1647" i="20" s="1"/>
  <c r="H1646" i="20"/>
  <c r="I1646" i="20" s="1"/>
  <c r="H1645" i="20"/>
  <c r="I1645" i="20" s="1"/>
  <c r="H1644" i="20"/>
  <c r="I1644" i="20" s="1"/>
  <c r="H1643" i="20"/>
  <c r="I1643" i="20" s="1"/>
  <c r="H1642" i="20"/>
  <c r="I1642" i="20" s="1"/>
  <c r="H1641" i="20"/>
  <c r="I1641" i="20" s="1"/>
  <c r="H1640" i="20"/>
  <c r="I1640" i="20" s="1"/>
  <c r="H1639" i="20"/>
  <c r="I1639" i="20" s="1"/>
  <c r="H1638" i="20"/>
  <c r="I1638" i="20" s="1"/>
  <c r="H1637" i="20"/>
  <c r="I1637" i="20" s="1"/>
  <c r="H1636" i="20"/>
  <c r="I1636" i="20" s="1"/>
  <c r="H1635" i="20"/>
  <c r="I1635" i="20" s="1"/>
  <c r="H1634" i="20"/>
  <c r="I1634" i="20" s="1"/>
  <c r="H1633" i="20"/>
  <c r="I1633" i="20" s="1"/>
  <c r="H1632" i="20"/>
  <c r="I1632" i="20" s="1"/>
  <c r="H1631" i="20"/>
  <c r="I1631" i="20" s="1"/>
  <c r="H1630" i="20"/>
  <c r="I1630" i="20" s="1"/>
  <c r="H1629" i="20"/>
  <c r="I1629" i="20" s="1"/>
  <c r="H1628" i="20"/>
  <c r="I1628" i="20" s="1"/>
  <c r="H1627" i="20"/>
  <c r="I1627" i="20" s="1"/>
  <c r="H1626" i="20"/>
  <c r="I1626" i="20" s="1"/>
  <c r="H1625" i="20"/>
  <c r="I1625" i="20" s="1"/>
  <c r="H1624" i="20"/>
  <c r="I1624" i="20" s="1"/>
  <c r="H1623" i="20"/>
  <c r="I1623" i="20" s="1"/>
  <c r="H1622" i="20"/>
  <c r="I1622" i="20" s="1"/>
  <c r="H1621" i="20"/>
  <c r="I1621" i="20" s="1"/>
  <c r="H1620" i="20"/>
  <c r="I1620" i="20" s="1"/>
  <c r="H1619" i="20"/>
  <c r="I1619" i="20" s="1"/>
  <c r="H1618" i="20"/>
  <c r="I1618" i="20" s="1"/>
  <c r="H1617" i="20"/>
  <c r="I1617" i="20" s="1"/>
  <c r="H1616" i="20"/>
  <c r="I1616" i="20" s="1"/>
  <c r="H1615" i="20"/>
  <c r="I1615" i="20" s="1"/>
  <c r="H1614" i="20"/>
  <c r="I1614" i="20" s="1"/>
  <c r="H1613" i="20"/>
  <c r="I1613" i="20" s="1"/>
  <c r="H1612" i="20"/>
  <c r="I1612" i="20" s="1"/>
  <c r="H1611" i="20"/>
  <c r="I1611" i="20" s="1"/>
  <c r="H1610" i="20"/>
  <c r="I1610" i="20" s="1"/>
  <c r="H1609" i="20"/>
  <c r="I1609" i="20" s="1"/>
  <c r="H1608" i="20"/>
  <c r="I1608" i="20" s="1"/>
  <c r="H1607" i="20"/>
  <c r="I1607" i="20" s="1"/>
  <c r="H1606" i="20"/>
  <c r="I1606" i="20" s="1"/>
  <c r="H1605" i="20"/>
  <c r="I1605" i="20" s="1"/>
  <c r="H1604" i="20"/>
  <c r="I1604" i="20" s="1"/>
  <c r="H1603" i="20"/>
  <c r="I1603" i="20" s="1"/>
  <c r="H1602" i="20"/>
  <c r="I1602" i="20" s="1"/>
  <c r="H1601" i="20"/>
  <c r="I1601" i="20" s="1"/>
  <c r="H1600" i="20"/>
  <c r="I1600" i="20" s="1"/>
  <c r="H1599" i="20"/>
  <c r="I1599" i="20" s="1"/>
  <c r="H1598" i="20"/>
  <c r="I1598" i="20" s="1"/>
  <c r="H1597" i="20"/>
  <c r="I1597" i="20" s="1"/>
  <c r="H1596" i="20"/>
  <c r="I1596" i="20" s="1"/>
  <c r="H1595" i="20"/>
  <c r="I1595" i="20" s="1"/>
  <c r="H1594" i="20"/>
  <c r="I1594" i="20" s="1"/>
  <c r="H1593" i="20"/>
  <c r="I1593" i="20" s="1"/>
  <c r="H1592" i="20"/>
  <c r="I1592" i="20" s="1"/>
  <c r="H1591" i="20"/>
  <c r="I1591" i="20" s="1"/>
  <c r="H1590" i="20"/>
  <c r="I1590" i="20" s="1"/>
  <c r="H1589" i="20"/>
  <c r="I1589" i="20" s="1"/>
  <c r="H1588" i="20"/>
  <c r="I1588" i="20" s="1"/>
  <c r="H1587" i="20"/>
  <c r="I1587" i="20" s="1"/>
  <c r="H1586" i="20"/>
  <c r="I1586" i="20" s="1"/>
  <c r="H1585" i="20"/>
  <c r="I1585" i="20" s="1"/>
  <c r="H1584" i="20"/>
  <c r="I1584" i="20" s="1"/>
  <c r="H1583" i="20"/>
  <c r="I1583" i="20" s="1"/>
  <c r="H1582" i="20"/>
  <c r="I1582" i="20" s="1"/>
  <c r="H1581" i="20"/>
  <c r="I1581" i="20" s="1"/>
  <c r="H1580" i="20"/>
  <c r="I1580" i="20" s="1"/>
  <c r="H1579" i="20"/>
  <c r="I1579" i="20" s="1"/>
  <c r="H1578" i="20"/>
  <c r="I1578" i="20" s="1"/>
  <c r="H1577" i="20"/>
  <c r="I1577" i="20" s="1"/>
  <c r="H1576" i="20"/>
  <c r="I1576" i="20" s="1"/>
  <c r="H1575" i="20"/>
  <c r="I1575" i="20" s="1"/>
  <c r="H1574" i="20"/>
  <c r="I1574" i="20" s="1"/>
  <c r="H1573" i="20"/>
  <c r="I1573" i="20" s="1"/>
  <c r="H1572" i="20"/>
  <c r="I1572" i="20" s="1"/>
  <c r="H1571" i="20"/>
  <c r="I1571" i="20" s="1"/>
  <c r="H1570" i="20"/>
  <c r="I1570" i="20" s="1"/>
  <c r="H1569" i="20"/>
  <c r="I1569" i="20" s="1"/>
  <c r="H1568" i="20"/>
  <c r="I1568" i="20" s="1"/>
  <c r="H1567" i="20"/>
  <c r="I1567" i="20" s="1"/>
  <c r="H1566" i="20"/>
  <c r="I1566" i="20" s="1"/>
  <c r="H1565" i="20"/>
  <c r="I1565" i="20" s="1"/>
  <c r="H1564" i="20"/>
  <c r="I1564" i="20" s="1"/>
  <c r="H1563" i="20"/>
  <c r="I1563" i="20" s="1"/>
  <c r="H1562" i="20"/>
  <c r="I1562" i="20" s="1"/>
  <c r="H1561" i="20"/>
  <c r="I1561" i="20" s="1"/>
  <c r="H1560" i="20"/>
  <c r="I1560" i="20" s="1"/>
  <c r="H1559" i="20"/>
  <c r="I1559" i="20" s="1"/>
  <c r="H1558" i="20"/>
  <c r="I1558" i="20" s="1"/>
  <c r="H1557" i="20"/>
  <c r="I1557" i="20" s="1"/>
  <c r="H1556" i="20"/>
  <c r="I1556" i="20" s="1"/>
  <c r="H1555" i="20"/>
  <c r="I1555" i="20" s="1"/>
  <c r="H1554" i="20"/>
  <c r="I1554" i="20" s="1"/>
  <c r="H1553" i="20"/>
  <c r="I1553" i="20" s="1"/>
  <c r="H1552" i="20"/>
  <c r="I1552" i="20" s="1"/>
  <c r="H1551" i="20"/>
  <c r="I1551" i="20" s="1"/>
  <c r="H1550" i="20"/>
  <c r="I1550" i="20" s="1"/>
  <c r="H1549" i="20"/>
  <c r="I1549" i="20" s="1"/>
  <c r="H1548" i="20"/>
  <c r="I1548" i="20" s="1"/>
  <c r="H1547" i="20"/>
  <c r="I1547" i="20" s="1"/>
  <c r="H1546" i="20"/>
  <c r="I1546" i="20" s="1"/>
  <c r="H1545" i="20"/>
  <c r="I1545" i="20" s="1"/>
  <c r="H1544" i="20"/>
  <c r="I1544" i="20" s="1"/>
  <c r="H1543" i="20"/>
  <c r="I1543" i="20" s="1"/>
  <c r="H1542" i="20"/>
  <c r="I1542" i="20" s="1"/>
  <c r="H1541" i="20"/>
  <c r="I1541" i="20" s="1"/>
  <c r="H1540" i="20"/>
  <c r="I1540" i="20" s="1"/>
  <c r="H1539" i="20"/>
  <c r="I1539" i="20" s="1"/>
  <c r="H1538" i="20"/>
  <c r="I1538" i="20" s="1"/>
  <c r="H1537" i="20"/>
  <c r="I1537" i="20" s="1"/>
  <c r="H1536" i="20"/>
  <c r="I1536" i="20" s="1"/>
  <c r="H1535" i="20"/>
  <c r="I1535" i="20" s="1"/>
  <c r="H1534" i="20"/>
  <c r="I1534" i="20" s="1"/>
  <c r="H1533" i="20"/>
  <c r="I1533" i="20" s="1"/>
  <c r="H1532" i="20"/>
  <c r="I1532" i="20" s="1"/>
  <c r="H1531" i="20"/>
  <c r="I1531" i="20" s="1"/>
  <c r="H1530" i="20"/>
  <c r="I1530" i="20" s="1"/>
  <c r="H1529" i="20"/>
  <c r="I1529" i="20" s="1"/>
  <c r="H1528" i="20"/>
  <c r="I1528" i="20" s="1"/>
  <c r="H1527" i="20"/>
  <c r="I1527" i="20" s="1"/>
  <c r="H1526" i="20"/>
  <c r="I1526" i="20" s="1"/>
  <c r="H1525" i="20"/>
  <c r="I1525" i="20" s="1"/>
  <c r="H1524" i="20"/>
  <c r="I1524" i="20" s="1"/>
  <c r="H1523" i="20"/>
  <c r="I1523" i="20" s="1"/>
  <c r="H1522" i="20"/>
  <c r="I1522" i="20" s="1"/>
  <c r="H1521" i="20"/>
  <c r="I1521" i="20" s="1"/>
  <c r="H1520" i="20"/>
  <c r="I1520" i="20" s="1"/>
  <c r="H1519" i="20"/>
  <c r="I1519" i="20" s="1"/>
  <c r="H1518" i="20"/>
  <c r="I1518" i="20" s="1"/>
  <c r="H1517" i="20"/>
  <c r="I1517" i="20" s="1"/>
  <c r="H1516" i="20"/>
  <c r="I1516" i="20" s="1"/>
  <c r="H1515" i="20"/>
  <c r="I1515" i="20" s="1"/>
  <c r="H1514" i="20"/>
  <c r="I1514" i="20" s="1"/>
  <c r="H1513" i="20"/>
  <c r="I1513" i="20" s="1"/>
  <c r="H1512" i="20"/>
  <c r="I1512" i="20" s="1"/>
  <c r="H1511" i="20"/>
  <c r="I1511" i="20" s="1"/>
  <c r="H1510" i="20"/>
  <c r="I1510" i="20" s="1"/>
  <c r="H1509" i="20"/>
  <c r="I1509" i="20" s="1"/>
  <c r="H1508" i="20"/>
  <c r="I1508" i="20" s="1"/>
  <c r="H1507" i="20"/>
  <c r="I1507" i="20" s="1"/>
  <c r="H1506" i="20"/>
  <c r="I1506" i="20" s="1"/>
  <c r="H1505" i="20"/>
  <c r="I1505" i="20" s="1"/>
  <c r="H1504" i="20"/>
  <c r="I1504" i="20" s="1"/>
  <c r="H1503" i="20"/>
  <c r="I1503" i="20" s="1"/>
  <c r="H1502" i="20"/>
  <c r="I1502" i="20" s="1"/>
  <c r="H1501" i="20"/>
  <c r="I1501" i="20" s="1"/>
  <c r="H1500" i="20"/>
  <c r="I1500" i="20" s="1"/>
  <c r="H1499" i="20"/>
  <c r="I1499" i="20" s="1"/>
  <c r="H1498" i="20"/>
  <c r="I1498" i="20" s="1"/>
  <c r="H1497" i="20"/>
  <c r="I1497" i="20" s="1"/>
  <c r="H1496" i="20"/>
  <c r="I1496" i="20" s="1"/>
  <c r="H1495" i="20"/>
  <c r="I1495" i="20" s="1"/>
  <c r="H1494" i="20"/>
  <c r="I1494" i="20" s="1"/>
  <c r="H1493" i="20"/>
  <c r="I1493" i="20" s="1"/>
  <c r="H1492" i="20"/>
  <c r="I1492" i="20" s="1"/>
  <c r="H1491" i="20"/>
  <c r="I1491" i="20" s="1"/>
  <c r="H1490" i="20"/>
  <c r="I1490" i="20" s="1"/>
  <c r="H1489" i="20"/>
  <c r="I1489" i="20" s="1"/>
  <c r="H1488" i="20"/>
  <c r="I1488" i="20" s="1"/>
  <c r="H1487" i="20"/>
  <c r="I1487" i="20" s="1"/>
  <c r="H1486" i="20"/>
  <c r="I1486" i="20" s="1"/>
  <c r="I1485" i="20"/>
  <c r="H1485" i="20"/>
  <c r="H1484" i="20"/>
  <c r="I1484" i="20" s="1"/>
  <c r="H1483" i="20"/>
  <c r="I1483" i="20" s="1"/>
  <c r="H1482" i="20"/>
  <c r="I1482" i="20" s="1"/>
  <c r="H1481" i="20"/>
  <c r="I1481" i="20" s="1"/>
  <c r="H1480" i="20"/>
  <c r="I1480" i="20" s="1"/>
  <c r="H1479" i="20"/>
  <c r="I1479" i="20" s="1"/>
  <c r="H1478" i="20"/>
  <c r="I1478" i="20" s="1"/>
  <c r="H1477" i="20"/>
  <c r="I1477" i="20" s="1"/>
  <c r="H1476" i="20"/>
  <c r="I1476" i="20" s="1"/>
  <c r="I1475" i="20"/>
  <c r="H1475" i="20"/>
  <c r="H1474" i="20"/>
  <c r="I1474" i="20" s="1"/>
  <c r="H1473" i="20"/>
  <c r="I1473" i="20" s="1"/>
  <c r="H1472" i="20"/>
  <c r="I1472" i="20" s="1"/>
  <c r="H1471" i="20"/>
  <c r="I1471" i="20" s="1"/>
  <c r="H1470" i="20"/>
  <c r="I1470" i="20" s="1"/>
  <c r="H1469" i="20"/>
  <c r="I1469" i="20" s="1"/>
  <c r="H1468" i="20"/>
  <c r="I1468" i="20" s="1"/>
  <c r="H1467" i="20"/>
  <c r="I1467" i="20" s="1"/>
  <c r="H1466" i="20"/>
  <c r="I1466" i="20" s="1"/>
  <c r="H1465" i="20"/>
  <c r="I1465" i="20" s="1"/>
  <c r="H1464" i="20"/>
  <c r="I1464" i="20" s="1"/>
  <c r="H1463" i="20"/>
  <c r="I1463" i="20" s="1"/>
  <c r="H1462" i="20"/>
  <c r="I1462" i="20" s="1"/>
  <c r="H1461" i="20"/>
  <c r="I1461" i="20" s="1"/>
  <c r="H1460" i="20"/>
  <c r="I1460" i="20" s="1"/>
  <c r="H1459" i="20"/>
  <c r="I1459" i="20" s="1"/>
  <c r="H1458" i="20"/>
  <c r="I1458" i="20" s="1"/>
  <c r="H1457" i="20"/>
  <c r="I1457" i="20" s="1"/>
  <c r="H1456" i="20"/>
  <c r="I1456" i="20" s="1"/>
  <c r="H1455" i="20"/>
  <c r="I1455" i="20" s="1"/>
  <c r="H1454" i="20"/>
  <c r="I1454" i="20" s="1"/>
  <c r="H1453" i="20"/>
  <c r="I1453" i="20" s="1"/>
  <c r="H1452" i="20"/>
  <c r="I1452" i="20" s="1"/>
  <c r="H1451" i="20"/>
  <c r="I1451" i="20" s="1"/>
  <c r="H1450" i="20"/>
  <c r="I1450" i="20" s="1"/>
  <c r="H1449" i="20"/>
  <c r="I1449" i="20" s="1"/>
  <c r="H1448" i="20"/>
  <c r="I1448" i="20" s="1"/>
  <c r="H1447" i="20"/>
  <c r="I1447" i="20" s="1"/>
  <c r="H1446" i="20"/>
  <c r="I1446" i="20" s="1"/>
  <c r="H1445" i="20"/>
  <c r="I1445" i="20" s="1"/>
  <c r="H1444" i="20"/>
  <c r="I1444" i="20" s="1"/>
  <c r="H1443" i="20"/>
  <c r="I1443" i="20" s="1"/>
  <c r="H1442" i="20"/>
  <c r="I1442" i="20" s="1"/>
  <c r="H1441" i="20"/>
  <c r="I1441" i="20" s="1"/>
  <c r="H1440" i="20"/>
  <c r="I1440" i="20" s="1"/>
  <c r="H1439" i="20"/>
  <c r="I1439" i="20" s="1"/>
  <c r="H1438" i="20"/>
  <c r="I1438" i="20" s="1"/>
  <c r="H1437" i="20"/>
  <c r="I1437" i="20" s="1"/>
  <c r="H1436" i="20"/>
  <c r="I1436" i="20" s="1"/>
  <c r="H1435" i="20"/>
  <c r="I1435" i="20" s="1"/>
  <c r="H1434" i="20"/>
  <c r="I1434" i="20" s="1"/>
  <c r="H1433" i="20"/>
  <c r="I1433" i="20" s="1"/>
  <c r="H1432" i="20"/>
  <c r="I1432" i="20" s="1"/>
  <c r="H1431" i="20"/>
  <c r="I1431" i="20" s="1"/>
  <c r="H1430" i="20"/>
  <c r="I1430" i="20" s="1"/>
  <c r="H1429" i="20"/>
  <c r="I1429" i="20" s="1"/>
  <c r="H1428" i="20"/>
  <c r="I1428" i="20" s="1"/>
  <c r="H1427" i="20"/>
  <c r="I1427" i="20" s="1"/>
  <c r="H1426" i="20"/>
  <c r="I1426" i="20" s="1"/>
  <c r="H1425" i="20"/>
  <c r="I1425" i="20" s="1"/>
  <c r="H1424" i="20"/>
  <c r="I1424" i="20" s="1"/>
  <c r="H1423" i="20"/>
  <c r="I1423" i="20" s="1"/>
  <c r="H1422" i="20"/>
  <c r="I1422" i="20" s="1"/>
  <c r="H1421" i="20"/>
  <c r="I1421" i="20" s="1"/>
  <c r="H1420" i="20"/>
  <c r="I1420" i="20" s="1"/>
  <c r="H1419" i="20"/>
  <c r="I1419" i="20" s="1"/>
  <c r="H1418" i="20"/>
  <c r="I1418" i="20" s="1"/>
  <c r="H1417" i="20"/>
  <c r="I1417" i="20" s="1"/>
  <c r="H1416" i="20"/>
  <c r="I1416" i="20" s="1"/>
  <c r="H1415" i="20"/>
  <c r="I1415" i="20" s="1"/>
  <c r="H1414" i="20"/>
  <c r="I1414" i="20" s="1"/>
  <c r="H1413" i="20"/>
  <c r="I1413" i="20" s="1"/>
  <c r="H1412" i="20"/>
  <c r="I1412" i="20" s="1"/>
  <c r="H1411" i="20"/>
  <c r="I1411" i="20" s="1"/>
  <c r="H1410" i="20"/>
  <c r="I1410" i="20" s="1"/>
  <c r="H1409" i="20"/>
  <c r="I1409" i="20" s="1"/>
  <c r="H1408" i="20"/>
  <c r="I1408" i="20" s="1"/>
  <c r="H1407" i="20"/>
  <c r="I1407" i="20" s="1"/>
  <c r="H1406" i="20"/>
  <c r="I1406" i="20" s="1"/>
  <c r="H1405" i="20"/>
  <c r="I1405" i="20" s="1"/>
  <c r="H1404" i="20"/>
  <c r="I1404" i="20" s="1"/>
  <c r="H1403" i="20"/>
  <c r="I1403" i="20" s="1"/>
  <c r="H1402" i="20"/>
  <c r="I1402" i="20" s="1"/>
  <c r="H1401" i="20"/>
  <c r="I1401" i="20" s="1"/>
  <c r="H1400" i="20"/>
  <c r="I1400" i="20" s="1"/>
  <c r="H1399" i="20"/>
  <c r="I1399" i="20" s="1"/>
  <c r="H1398" i="20"/>
  <c r="I1398" i="20" s="1"/>
  <c r="H1397" i="20"/>
  <c r="I1397" i="20" s="1"/>
  <c r="H1396" i="20"/>
  <c r="I1396" i="20" s="1"/>
  <c r="H1395" i="20"/>
  <c r="I1395" i="20" s="1"/>
  <c r="H1394" i="20"/>
  <c r="I1394" i="20" s="1"/>
  <c r="H1393" i="20"/>
  <c r="I1393" i="20" s="1"/>
  <c r="H1392" i="20"/>
  <c r="I1392" i="20" s="1"/>
  <c r="H1391" i="20"/>
  <c r="I1391" i="20" s="1"/>
  <c r="H1390" i="20"/>
  <c r="I1390" i="20" s="1"/>
  <c r="H1389" i="20"/>
  <c r="I1389" i="20" s="1"/>
  <c r="H1388" i="20"/>
  <c r="I1388" i="20" s="1"/>
  <c r="I1387" i="20"/>
  <c r="H1387" i="20"/>
  <c r="H1386" i="20"/>
  <c r="I1386" i="20" s="1"/>
  <c r="H1385" i="20"/>
  <c r="I1385" i="20" s="1"/>
  <c r="H1384" i="20"/>
  <c r="I1384" i="20" s="1"/>
  <c r="H1383" i="20"/>
  <c r="I1383" i="20" s="1"/>
  <c r="H1382" i="20"/>
  <c r="I1382" i="20" s="1"/>
  <c r="H1381" i="20"/>
  <c r="I1381" i="20" s="1"/>
  <c r="H1380" i="20"/>
  <c r="I1380" i="20" s="1"/>
  <c r="H1379" i="20"/>
  <c r="I1379" i="20" s="1"/>
  <c r="H1378" i="20"/>
  <c r="I1378" i="20" s="1"/>
  <c r="H1377" i="20"/>
  <c r="I1377" i="20" s="1"/>
  <c r="H1376" i="20"/>
  <c r="I1376" i="20" s="1"/>
  <c r="H1375" i="20"/>
  <c r="I1375" i="20" s="1"/>
  <c r="H1374" i="20"/>
  <c r="I1374" i="20" s="1"/>
  <c r="H1373" i="20"/>
  <c r="I1373" i="20" s="1"/>
  <c r="H1372" i="20"/>
  <c r="I1372" i="20" s="1"/>
  <c r="H1371" i="20"/>
  <c r="I1371" i="20" s="1"/>
  <c r="H1370" i="20"/>
  <c r="I1370" i="20" s="1"/>
  <c r="H1369" i="20"/>
  <c r="I1369" i="20" s="1"/>
  <c r="H1368" i="20"/>
  <c r="I1368" i="20" s="1"/>
  <c r="H1367" i="20"/>
  <c r="I1367" i="20" s="1"/>
  <c r="H1366" i="20"/>
  <c r="I1366" i="20" s="1"/>
  <c r="H1365" i="20"/>
  <c r="I1365" i="20" s="1"/>
  <c r="H1364" i="20"/>
  <c r="I1364" i="20" s="1"/>
  <c r="H1363" i="20"/>
  <c r="I1363" i="20" s="1"/>
  <c r="H1362" i="20"/>
  <c r="I1362" i="20" s="1"/>
  <c r="H1361" i="20"/>
  <c r="I1361" i="20" s="1"/>
  <c r="H1360" i="20"/>
  <c r="I1360" i="20" s="1"/>
  <c r="H1359" i="20"/>
  <c r="I1359" i="20" s="1"/>
  <c r="H1358" i="20"/>
  <c r="I1358" i="20" s="1"/>
  <c r="H1357" i="20"/>
  <c r="I1357" i="20" s="1"/>
  <c r="H1356" i="20"/>
  <c r="I1356" i="20" s="1"/>
  <c r="H1355" i="20"/>
  <c r="I1355" i="20" s="1"/>
  <c r="H1354" i="20"/>
  <c r="I1354" i="20" s="1"/>
  <c r="H1353" i="20"/>
  <c r="I1353" i="20" s="1"/>
  <c r="H1352" i="20"/>
  <c r="I1352" i="20" s="1"/>
  <c r="H1351" i="20"/>
  <c r="I1351" i="20" s="1"/>
  <c r="H1350" i="20"/>
  <c r="I1350" i="20" s="1"/>
  <c r="H1349" i="20"/>
  <c r="I1349" i="20" s="1"/>
  <c r="H1348" i="20"/>
  <c r="I1348" i="20" s="1"/>
  <c r="H1347" i="20"/>
  <c r="I1347" i="20" s="1"/>
  <c r="H1346" i="20"/>
  <c r="I1346" i="20" s="1"/>
  <c r="I1345" i="20"/>
  <c r="H1345" i="20"/>
  <c r="H1344" i="20"/>
  <c r="I1344" i="20" s="1"/>
  <c r="H1343" i="20"/>
  <c r="I1343" i="20" s="1"/>
  <c r="H1342" i="20"/>
  <c r="I1342" i="20" s="1"/>
  <c r="H1341" i="20"/>
  <c r="I1341" i="20" s="1"/>
  <c r="H1340" i="20"/>
  <c r="I1340" i="20" s="1"/>
  <c r="H1339" i="20"/>
  <c r="I1339" i="20" s="1"/>
  <c r="H1338" i="20"/>
  <c r="I1338" i="20" s="1"/>
  <c r="H1337" i="20"/>
  <c r="I1337" i="20" s="1"/>
  <c r="H1336" i="20"/>
  <c r="I1336" i="20" s="1"/>
  <c r="H1335" i="20"/>
  <c r="I1335" i="20" s="1"/>
  <c r="H1334" i="20"/>
  <c r="I1334" i="20" s="1"/>
  <c r="H1333" i="20"/>
  <c r="I1333" i="20" s="1"/>
  <c r="H1332" i="20"/>
  <c r="I1332" i="20" s="1"/>
  <c r="H1331" i="20"/>
  <c r="I1331" i="20" s="1"/>
  <c r="H1330" i="20"/>
  <c r="I1330" i="20" s="1"/>
  <c r="H1329" i="20"/>
  <c r="I1329" i="20" s="1"/>
  <c r="H1328" i="20"/>
  <c r="I1328" i="20" s="1"/>
  <c r="H1327" i="20"/>
  <c r="I1327" i="20" s="1"/>
  <c r="H1326" i="20"/>
  <c r="I1326" i="20" s="1"/>
  <c r="H1325" i="20"/>
  <c r="I1325" i="20" s="1"/>
  <c r="H1324" i="20"/>
  <c r="I1324" i="20" s="1"/>
  <c r="H1323" i="20"/>
  <c r="I1323" i="20" s="1"/>
  <c r="H1322" i="20"/>
  <c r="I1322" i="20" s="1"/>
  <c r="H1321" i="20"/>
  <c r="I1321" i="20" s="1"/>
  <c r="H1320" i="20"/>
  <c r="I1320" i="20" s="1"/>
  <c r="H1319" i="20"/>
  <c r="I1319" i="20" s="1"/>
  <c r="H1318" i="20"/>
  <c r="I1318" i="20" s="1"/>
  <c r="H1317" i="20"/>
  <c r="I1317" i="20" s="1"/>
  <c r="H1316" i="20"/>
  <c r="I1316" i="20" s="1"/>
  <c r="H1315" i="20"/>
  <c r="I1315" i="20" s="1"/>
  <c r="H1314" i="20"/>
  <c r="I1314" i="20" s="1"/>
  <c r="H1313" i="20"/>
  <c r="I1313" i="20" s="1"/>
  <c r="H1312" i="20"/>
  <c r="I1312" i="20" s="1"/>
  <c r="H1311" i="20"/>
  <c r="I1311" i="20" s="1"/>
  <c r="H1310" i="20"/>
  <c r="I1310" i="20" s="1"/>
  <c r="H1309" i="20"/>
  <c r="I1309" i="20" s="1"/>
  <c r="H1308" i="20"/>
  <c r="I1308" i="20" s="1"/>
  <c r="H1307" i="20"/>
  <c r="I1307" i="20" s="1"/>
  <c r="H1306" i="20"/>
  <c r="I1306" i="20" s="1"/>
  <c r="H1305" i="20"/>
  <c r="I1305" i="20" s="1"/>
  <c r="H1304" i="20"/>
  <c r="I1304" i="20" s="1"/>
  <c r="H1303" i="20"/>
  <c r="I1303" i="20" s="1"/>
  <c r="H1302" i="20"/>
  <c r="I1302" i="20" s="1"/>
  <c r="H1301" i="20"/>
  <c r="I1301" i="20" s="1"/>
  <c r="H1300" i="20"/>
  <c r="I1300" i="20" s="1"/>
  <c r="H1299" i="20"/>
  <c r="I1299" i="20" s="1"/>
  <c r="H1298" i="20"/>
  <c r="I1298" i="20" s="1"/>
  <c r="H1297" i="20"/>
  <c r="I1297" i="20" s="1"/>
  <c r="H1296" i="20"/>
  <c r="I1296" i="20" s="1"/>
  <c r="H1295" i="20"/>
  <c r="I1295" i="20" s="1"/>
  <c r="H1294" i="20"/>
  <c r="I1294" i="20" s="1"/>
  <c r="H1293" i="20"/>
  <c r="I1293" i="20" s="1"/>
  <c r="H1292" i="20"/>
  <c r="I1292" i="20" s="1"/>
  <c r="H1291" i="20"/>
  <c r="I1291" i="20" s="1"/>
  <c r="H1290" i="20"/>
  <c r="I1290" i="20" s="1"/>
  <c r="H1289" i="20"/>
  <c r="I1289" i="20" s="1"/>
  <c r="H1288" i="20"/>
  <c r="I1288" i="20" s="1"/>
  <c r="H1287" i="20"/>
  <c r="I1287" i="20" s="1"/>
  <c r="H1286" i="20"/>
  <c r="I1286" i="20" s="1"/>
  <c r="H1285" i="20"/>
  <c r="I1285" i="20" s="1"/>
  <c r="H1284" i="20"/>
  <c r="I1284" i="20" s="1"/>
  <c r="H1283" i="20"/>
  <c r="I1283" i="20" s="1"/>
  <c r="H1282" i="20"/>
  <c r="I1282" i="20" s="1"/>
  <c r="H1281" i="20"/>
  <c r="I1281" i="20" s="1"/>
  <c r="H1280" i="20"/>
  <c r="I1280" i="20" s="1"/>
  <c r="H1279" i="20"/>
  <c r="I1279" i="20" s="1"/>
  <c r="H1278" i="20"/>
  <c r="I1278" i="20" s="1"/>
  <c r="H1277" i="20"/>
  <c r="I1277" i="20" s="1"/>
  <c r="H1276" i="20"/>
  <c r="I1276" i="20" s="1"/>
  <c r="H1275" i="20"/>
  <c r="I1275" i="20" s="1"/>
  <c r="H1274" i="20"/>
  <c r="I1274" i="20" s="1"/>
  <c r="H1273" i="20"/>
  <c r="I1273" i="20" s="1"/>
  <c r="H1272" i="20"/>
  <c r="I1272" i="20" s="1"/>
  <c r="H1271" i="20"/>
  <c r="I1271" i="20" s="1"/>
  <c r="H1270" i="20"/>
  <c r="I1270" i="20" s="1"/>
  <c r="H1269" i="20"/>
  <c r="I1269" i="20" s="1"/>
  <c r="H1268" i="20"/>
  <c r="I1268" i="20" s="1"/>
  <c r="H1267" i="20"/>
  <c r="I1267" i="20" s="1"/>
  <c r="H1266" i="20"/>
  <c r="I1266" i="20" s="1"/>
  <c r="H1265" i="20"/>
  <c r="I1265" i="20" s="1"/>
  <c r="H1264" i="20"/>
  <c r="I1264" i="20" s="1"/>
  <c r="H1263" i="20"/>
  <c r="I1263" i="20" s="1"/>
  <c r="H1262" i="20"/>
  <c r="I1262" i="20" s="1"/>
  <c r="H1261" i="20"/>
  <c r="I1261" i="20" s="1"/>
  <c r="H1260" i="20"/>
  <c r="I1260" i="20" s="1"/>
  <c r="H1259" i="20"/>
  <c r="I1259" i="20" s="1"/>
  <c r="H1258" i="20"/>
  <c r="I1258" i="20" s="1"/>
  <c r="H1257" i="20"/>
  <c r="I1257" i="20" s="1"/>
  <c r="H1256" i="20"/>
  <c r="I1256" i="20" s="1"/>
  <c r="H1255" i="20"/>
  <c r="I1255" i="20" s="1"/>
  <c r="H1254" i="20"/>
  <c r="I1254" i="20" s="1"/>
  <c r="H1253" i="20"/>
  <c r="I1253" i="20" s="1"/>
  <c r="H1252" i="20"/>
  <c r="I1252" i="20" s="1"/>
  <c r="H1251" i="20"/>
  <c r="I1251" i="20" s="1"/>
  <c r="H1250" i="20"/>
  <c r="I1250" i="20" s="1"/>
  <c r="H1249" i="20"/>
  <c r="I1249" i="20" s="1"/>
  <c r="H1248" i="20"/>
  <c r="I1248" i="20" s="1"/>
  <c r="H1247" i="20"/>
  <c r="I1247" i="20" s="1"/>
  <c r="H1246" i="20"/>
  <c r="I1246" i="20" s="1"/>
  <c r="H1245" i="20"/>
  <c r="I1245" i="20" s="1"/>
  <c r="H1244" i="20"/>
  <c r="I1244" i="20" s="1"/>
  <c r="H1243" i="20"/>
  <c r="I1243" i="20" s="1"/>
  <c r="H1242" i="20"/>
  <c r="I1242" i="20" s="1"/>
  <c r="H1241" i="20"/>
  <c r="I1241" i="20" s="1"/>
  <c r="H1240" i="20"/>
  <c r="I1240" i="20" s="1"/>
  <c r="H1239" i="20"/>
  <c r="I1239" i="20" s="1"/>
  <c r="I1238" i="20"/>
  <c r="H1238" i="20"/>
  <c r="H1237" i="20"/>
  <c r="I1237" i="20" s="1"/>
  <c r="H1236" i="20"/>
  <c r="I1236" i="20" s="1"/>
  <c r="H1235" i="20"/>
  <c r="I1235" i="20" s="1"/>
  <c r="H1234" i="20"/>
  <c r="I1234" i="20" s="1"/>
  <c r="H1233" i="20"/>
  <c r="I1233" i="20" s="1"/>
  <c r="H1232" i="20"/>
  <c r="I1232" i="20" s="1"/>
  <c r="H1231" i="20"/>
  <c r="I1231" i="20" s="1"/>
  <c r="H1230" i="20"/>
  <c r="I1230" i="20" s="1"/>
  <c r="H1229" i="20"/>
  <c r="I1229" i="20" s="1"/>
  <c r="H1228" i="20"/>
  <c r="I1228" i="20" s="1"/>
  <c r="H1227" i="20"/>
  <c r="I1227" i="20" s="1"/>
  <c r="H1226" i="20"/>
  <c r="I1226" i="20" s="1"/>
  <c r="H1225" i="20"/>
  <c r="I1225" i="20" s="1"/>
  <c r="H1224" i="20"/>
  <c r="I1224" i="20" s="1"/>
  <c r="H1223" i="20"/>
  <c r="I1223" i="20" s="1"/>
  <c r="H1222" i="20"/>
  <c r="I1222" i="20" s="1"/>
  <c r="H1221" i="20"/>
  <c r="I1221" i="20" s="1"/>
  <c r="H1220" i="20"/>
  <c r="I1220" i="20" s="1"/>
  <c r="H1219" i="20"/>
  <c r="I1219" i="20" s="1"/>
  <c r="H1218" i="20"/>
  <c r="I1218" i="20" s="1"/>
  <c r="H1217" i="20"/>
  <c r="I1217" i="20" s="1"/>
  <c r="H1216" i="20"/>
  <c r="I1216" i="20" s="1"/>
  <c r="H1215" i="20"/>
  <c r="I1215" i="20" s="1"/>
  <c r="H1214" i="20"/>
  <c r="I1214" i="20" s="1"/>
  <c r="H1213" i="20"/>
  <c r="I1213" i="20" s="1"/>
  <c r="H1212" i="20"/>
  <c r="I1212" i="20" s="1"/>
  <c r="H1211" i="20"/>
  <c r="I1211" i="20" s="1"/>
  <c r="H1210" i="20"/>
  <c r="I1210" i="20" s="1"/>
  <c r="H1209" i="20"/>
  <c r="I1209" i="20" s="1"/>
  <c r="H1208" i="20"/>
  <c r="I1208" i="20" s="1"/>
  <c r="H1207" i="20"/>
  <c r="I1207" i="20" s="1"/>
  <c r="H1206" i="20"/>
  <c r="I1206" i="20" s="1"/>
  <c r="H1205" i="20"/>
  <c r="I1205" i="20" s="1"/>
  <c r="H1204" i="20"/>
  <c r="I1204" i="20" s="1"/>
  <c r="H1203" i="20"/>
  <c r="I1203" i="20" s="1"/>
  <c r="H1202" i="20"/>
  <c r="I1202" i="20" s="1"/>
  <c r="H1201" i="20"/>
  <c r="I1201" i="20" s="1"/>
  <c r="H1200" i="20"/>
  <c r="I1200" i="20" s="1"/>
  <c r="H1199" i="20"/>
  <c r="I1199" i="20" s="1"/>
  <c r="H1198" i="20"/>
  <c r="I1198" i="20" s="1"/>
  <c r="I1197" i="20"/>
  <c r="H1197" i="20"/>
  <c r="H1196" i="20"/>
  <c r="I1196" i="20" s="1"/>
  <c r="H1195" i="20"/>
  <c r="I1195" i="20" s="1"/>
  <c r="H1194" i="20"/>
  <c r="I1194" i="20" s="1"/>
  <c r="H1193" i="20"/>
  <c r="I1193" i="20" s="1"/>
  <c r="H1192" i="20"/>
  <c r="I1192" i="20" s="1"/>
  <c r="H1191" i="20"/>
  <c r="I1191" i="20" s="1"/>
  <c r="H1190" i="20"/>
  <c r="I1190" i="20" s="1"/>
  <c r="H1189" i="20"/>
  <c r="I1189" i="20" s="1"/>
  <c r="I1188" i="20"/>
  <c r="H1188" i="20"/>
  <c r="H1187" i="20"/>
  <c r="I1187" i="20" s="1"/>
  <c r="H1186" i="20"/>
  <c r="I1186" i="20" s="1"/>
  <c r="H1185" i="20"/>
  <c r="I1185" i="20" s="1"/>
  <c r="H1184" i="20"/>
  <c r="I1184" i="20" s="1"/>
  <c r="H1183" i="20"/>
  <c r="I1183" i="20" s="1"/>
  <c r="H1182" i="20"/>
  <c r="I1182" i="20" s="1"/>
  <c r="H1181" i="20"/>
  <c r="I1181" i="20" s="1"/>
  <c r="H1180" i="20"/>
  <c r="I1180" i="20" s="1"/>
  <c r="H1179" i="20"/>
  <c r="I1179" i="20" s="1"/>
  <c r="H1178" i="20"/>
  <c r="I1178" i="20" s="1"/>
  <c r="H1177" i="20"/>
  <c r="I1177" i="20" s="1"/>
  <c r="H1176" i="20"/>
  <c r="I1176" i="20" s="1"/>
  <c r="H1175" i="20"/>
  <c r="I1175" i="20" s="1"/>
  <c r="H1174" i="20"/>
  <c r="I1174" i="20" s="1"/>
  <c r="H1173" i="20"/>
  <c r="I1173" i="20" s="1"/>
  <c r="H1172" i="20"/>
  <c r="I1172" i="20" s="1"/>
  <c r="H1171" i="20"/>
  <c r="I1171" i="20" s="1"/>
  <c r="H1170" i="20"/>
  <c r="I1170" i="20" s="1"/>
  <c r="H1169" i="20"/>
  <c r="I1169" i="20" s="1"/>
  <c r="H1168" i="20"/>
  <c r="I1168" i="20" s="1"/>
  <c r="H1167" i="20"/>
  <c r="I1167" i="20" s="1"/>
  <c r="H1166" i="20"/>
  <c r="I1166" i="20" s="1"/>
  <c r="H1165" i="20"/>
  <c r="I1165" i="20" s="1"/>
  <c r="H1164" i="20"/>
  <c r="I1164" i="20" s="1"/>
  <c r="H1163" i="20"/>
  <c r="I1163" i="20" s="1"/>
  <c r="H1162" i="20"/>
  <c r="I1162" i="20" s="1"/>
  <c r="H1161" i="20"/>
  <c r="I1161" i="20" s="1"/>
  <c r="H1160" i="20"/>
  <c r="I1160" i="20" s="1"/>
  <c r="H1159" i="20"/>
  <c r="I1159" i="20" s="1"/>
  <c r="H1158" i="20"/>
  <c r="I1158" i="20" s="1"/>
  <c r="H1157" i="20"/>
  <c r="I1157" i="20" s="1"/>
  <c r="H1156" i="20"/>
  <c r="I1156" i="20" s="1"/>
  <c r="H1155" i="20"/>
  <c r="I1155" i="20" s="1"/>
  <c r="H1154" i="20"/>
  <c r="I1154" i="20" s="1"/>
  <c r="H1153" i="20"/>
  <c r="I1153" i="20" s="1"/>
  <c r="H1152" i="20"/>
  <c r="I1152" i="20" s="1"/>
  <c r="H1151" i="20"/>
  <c r="I1151" i="20" s="1"/>
  <c r="H1150" i="20"/>
  <c r="I1150" i="20" s="1"/>
  <c r="H1149" i="20"/>
  <c r="I1149" i="20" s="1"/>
  <c r="H1148" i="20"/>
  <c r="I1148" i="20" s="1"/>
  <c r="H1147" i="20"/>
  <c r="I1147" i="20" s="1"/>
  <c r="H1146" i="20"/>
  <c r="I1146" i="20" s="1"/>
  <c r="H1145" i="20"/>
  <c r="I1145" i="20" s="1"/>
  <c r="H1144" i="20"/>
  <c r="I1144" i="20" s="1"/>
  <c r="H1143" i="20"/>
  <c r="I1143" i="20" s="1"/>
  <c r="H1142" i="20"/>
  <c r="I1142" i="20" s="1"/>
  <c r="H1141" i="20"/>
  <c r="I1141" i="20" s="1"/>
  <c r="H1140" i="20"/>
  <c r="I1140" i="20" s="1"/>
  <c r="H1139" i="20"/>
  <c r="I1139" i="20" s="1"/>
  <c r="H1138" i="20"/>
  <c r="I1138" i="20" s="1"/>
  <c r="H1137" i="20"/>
  <c r="I1137" i="20" s="1"/>
  <c r="H1136" i="20"/>
  <c r="I1136" i="20" s="1"/>
  <c r="H1135" i="20"/>
  <c r="I1135" i="20" s="1"/>
  <c r="H1134" i="20"/>
  <c r="I1134" i="20" s="1"/>
  <c r="H1133" i="20"/>
  <c r="I1133" i="20" s="1"/>
  <c r="H1132" i="20"/>
  <c r="I1132" i="20" s="1"/>
  <c r="H1131" i="20"/>
  <c r="I1131" i="20" s="1"/>
  <c r="H1130" i="20"/>
  <c r="I1130" i="20" s="1"/>
  <c r="H1129" i="20"/>
  <c r="I1129" i="20" s="1"/>
  <c r="H1128" i="20"/>
  <c r="I1128" i="20" s="1"/>
  <c r="H1127" i="20"/>
  <c r="I1127" i="20" s="1"/>
  <c r="H1126" i="20"/>
  <c r="I1126" i="20" s="1"/>
  <c r="H1125" i="20"/>
  <c r="I1125" i="20" s="1"/>
  <c r="H1124" i="20"/>
  <c r="I1124" i="20" s="1"/>
  <c r="H1123" i="20"/>
  <c r="I1123" i="20" s="1"/>
  <c r="H1122" i="20"/>
  <c r="I1122" i="20" s="1"/>
  <c r="H1121" i="20"/>
  <c r="I1121" i="20" s="1"/>
  <c r="H1120" i="20"/>
  <c r="I1120" i="20" s="1"/>
  <c r="H1119" i="20"/>
  <c r="I1119" i="20" s="1"/>
  <c r="H1118" i="20"/>
  <c r="I1118" i="20" s="1"/>
  <c r="H1117" i="20"/>
  <c r="I1117" i="20" s="1"/>
  <c r="H1116" i="20"/>
  <c r="I1116" i="20" s="1"/>
  <c r="H1115" i="20"/>
  <c r="I1115" i="20" s="1"/>
  <c r="H1114" i="20"/>
  <c r="I1114" i="20" s="1"/>
  <c r="H1113" i="20"/>
  <c r="I1113" i="20" s="1"/>
  <c r="H1112" i="20"/>
  <c r="I1112" i="20" s="1"/>
  <c r="H1111" i="20"/>
  <c r="I1111" i="20" s="1"/>
  <c r="H1110" i="20"/>
  <c r="I1110" i="20" s="1"/>
  <c r="H1109" i="20"/>
  <c r="I1109" i="20" s="1"/>
  <c r="H1108" i="20"/>
  <c r="I1108" i="20" s="1"/>
  <c r="H1107" i="20"/>
  <c r="I1107" i="20" s="1"/>
  <c r="H1106" i="20"/>
  <c r="I1106" i="20" s="1"/>
  <c r="H1105" i="20"/>
  <c r="I1105" i="20" s="1"/>
  <c r="H1104" i="20"/>
  <c r="I1104" i="20" s="1"/>
  <c r="H1103" i="20"/>
  <c r="I1103" i="20" s="1"/>
  <c r="H1102" i="20"/>
  <c r="I1102" i="20" s="1"/>
  <c r="H1101" i="20"/>
  <c r="I1101" i="20" s="1"/>
  <c r="H1100" i="20"/>
  <c r="I1100" i="20" s="1"/>
  <c r="H1099" i="20"/>
  <c r="I1099" i="20" s="1"/>
  <c r="H1098" i="20"/>
  <c r="I1098" i="20" s="1"/>
  <c r="H1097" i="20"/>
  <c r="I1097" i="20" s="1"/>
  <c r="H1096" i="20"/>
  <c r="I1096" i="20" s="1"/>
  <c r="H1095" i="20"/>
  <c r="I1095" i="20" s="1"/>
  <c r="H1094" i="20"/>
  <c r="I1094" i="20" s="1"/>
  <c r="H1093" i="20"/>
  <c r="I1093" i="20" s="1"/>
  <c r="H1092" i="20"/>
  <c r="I1092" i="20" s="1"/>
  <c r="H1091" i="20"/>
  <c r="I1091" i="20" s="1"/>
  <c r="H1090" i="20"/>
  <c r="I1090" i="20" s="1"/>
  <c r="H1089" i="20"/>
  <c r="I1089" i="20" s="1"/>
  <c r="H1088" i="20"/>
  <c r="I1088" i="20" s="1"/>
  <c r="H1087" i="20"/>
  <c r="I1087" i="20" s="1"/>
  <c r="H1086" i="20"/>
  <c r="I1086" i="20" s="1"/>
  <c r="H1085" i="20"/>
  <c r="I1085" i="20" s="1"/>
  <c r="H1084" i="20"/>
  <c r="I1084" i="20" s="1"/>
  <c r="H1083" i="20"/>
  <c r="I1083" i="20" s="1"/>
  <c r="H1082" i="20"/>
  <c r="I1082" i="20" s="1"/>
  <c r="H1081" i="20"/>
  <c r="I1081" i="20" s="1"/>
  <c r="H1080" i="20"/>
  <c r="I1080" i="20" s="1"/>
  <c r="H1079" i="20"/>
  <c r="I1079" i="20" s="1"/>
  <c r="H1078" i="20"/>
  <c r="I1078" i="20" s="1"/>
  <c r="H1077" i="20"/>
  <c r="I1077" i="20" s="1"/>
  <c r="H1076" i="20"/>
  <c r="I1076" i="20" s="1"/>
  <c r="H1075" i="20"/>
  <c r="I1075" i="20" s="1"/>
  <c r="H1074" i="20"/>
  <c r="I1074" i="20" s="1"/>
  <c r="H1073" i="20"/>
  <c r="I1073" i="20" s="1"/>
  <c r="H1072" i="20"/>
  <c r="I1072" i="20" s="1"/>
  <c r="H1071" i="20"/>
  <c r="I1071" i="20" s="1"/>
  <c r="H1070" i="20"/>
  <c r="I1070" i="20" s="1"/>
  <c r="H1069" i="20"/>
  <c r="I1069" i="20" s="1"/>
  <c r="H1068" i="20"/>
  <c r="I1068" i="20" s="1"/>
  <c r="H1067" i="20"/>
  <c r="I1067" i="20" s="1"/>
  <c r="H1066" i="20"/>
  <c r="I1066" i="20" s="1"/>
  <c r="H1065" i="20"/>
  <c r="I1065" i="20" s="1"/>
  <c r="H1064" i="20"/>
  <c r="I1064" i="20" s="1"/>
  <c r="H1063" i="20"/>
  <c r="I1063" i="20" s="1"/>
  <c r="H1062" i="20"/>
  <c r="I1062" i="20" s="1"/>
  <c r="H1061" i="20"/>
  <c r="I1061" i="20" s="1"/>
  <c r="H1060" i="20"/>
  <c r="I1060" i="20" s="1"/>
  <c r="H1059" i="20"/>
  <c r="I1059" i="20" s="1"/>
  <c r="H1058" i="20"/>
  <c r="I1058" i="20" s="1"/>
  <c r="H1057" i="20"/>
  <c r="I1057" i="20" s="1"/>
  <c r="H1056" i="20"/>
  <c r="I1056" i="20" s="1"/>
  <c r="H1055" i="20"/>
  <c r="I1055" i="20" s="1"/>
  <c r="H1054" i="20"/>
  <c r="I1054" i="20" s="1"/>
  <c r="H1053" i="20"/>
  <c r="I1053" i="20" s="1"/>
  <c r="H1052" i="20"/>
  <c r="I1052" i="20" s="1"/>
  <c r="H1051" i="20"/>
  <c r="I1051" i="20" s="1"/>
  <c r="H1050" i="20"/>
  <c r="I1050" i="20" s="1"/>
  <c r="H1049" i="20"/>
  <c r="I1049" i="20" s="1"/>
  <c r="H1048" i="20"/>
  <c r="I1048" i="20" s="1"/>
  <c r="H1047" i="20"/>
  <c r="I1047" i="20" s="1"/>
  <c r="H1046" i="20"/>
  <c r="I1046" i="20" s="1"/>
  <c r="H1045" i="20"/>
  <c r="I1045" i="20" s="1"/>
  <c r="H1044" i="20"/>
  <c r="I1044" i="20" s="1"/>
  <c r="H1043" i="20"/>
  <c r="I1043" i="20" s="1"/>
  <c r="H1042" i="20"/>
  <c r="I1042" i="20" s="1"/>
  <c r="H1041" i="20"/>
  <c r="I1041" i="20" s="1"/>
  <c r="H1040" i="20"/>
  <c r="I1040" i="20" s="1"/>
  <c r="H1039" i="20"/>
  <c r="I1039" i="20" s="1"/>
  <c r="H1038" i="20"/>
  <c r="I1038" i="20" s="1"/>
  <c r="H1037" i="20"/>
  <c r="I1037" i="20" s="1"/>
  <c r="H1036" i="20"/>
  <c r="I1036" i="20" s="1"/>
  <c r="H1035" i="20"/>
  <c r="I1035" i="20" s="1"/>
  <c r="H1034" i="20"/>
  <c r="I1034" i="20" s="1"/>
  <c r="H1033" i="20"/>
  <c r="I1033" i="20" s="1"/>
  <c r="H1032" i="20"/>
  <c r="I1032" i="20" s="1"/>
  <c r="H1031" i="20"/>
  <c r="I1031" i="20" s="1"/>
  <c r="H1030" i="20"/>
  <c r="I1030" i="20" s="1"/>
  <c r="H1029" i="20"/>
  <c r="I1029" i="20" s="1"/>
  <c r="H1028" i="20"/>
  <c r="I1028" i="20" s="1"/>
  <c r="H1027" i="20"/>
  <c r="I1027" i="20" s="1"/>
  <c r="H1026" i="20"/>
  <c r="I1026" i="20" s="1"/>
  <c r="H1025" i="20"/>
  <c r="I1025" i="20" s="1"/>
  <c r="H1024" i="20"/>
  <c r="I1024" i="20" s="1"/>
  <c r="H1023" i="20"/>
  <c r="I1023" i="20" s="1"/>
  <c r="H1022" i="20"/>
  <c r="I1022" i="20" s="1"/>
  <c r="H1021" i="20"/>
  <c r="I1021" i="20" s="1"/>
  <c r="H1020" i="20"/>
  <c r="I1020" i="20" s="1"/>
  <c r="H1019" i="20"/>
  <c r="I1019" i="20" s="1"/>
  <c r="H1018" i="20"/>
  <c r="I1018" i="20" s="1"/>
  <c r="H1017" i="20"/>
  <c r="I1017" i="20" s="1"/>
  <c r="H1016" i="20"/>
  <c r="I1016" i="20" s="1"/>
  <c r="H1015" i="20"/>
  <c r="I1015" i="20" s="1"/>
  <c r="H1014" i="20"/>
  <c r="I1014" i="20" s="1"/>
  <c r="H1013" i="20"/>
  <c r="I1013" i="20" s="1"/>
  <c r="H1012" i="20"/>
  <c r="I1012" i="20" s="1"/>
  <c r="H1011" i="20"/>
  <c r="I1011" i="20" s="1"/>
  <c r="H1010" i="20"/>
  <c r="I1010" i="20" s="1"/>
  <c r="H1009" i="20"/>
  <c r="I1009" i="20" s="1"/>
  <c r="H1008" i="20"/>
  <c r="I1008" i="20" s="1"/>
  <c r="H1007" i="20"/>
  <c r="I1007" i="20" s="1"/>
  <c r="H1006" i="20"/>
  <c r="I1006" i="20" s="1"/>
  <c r="H1005" i="20"/>
  <c r="I1005" i="20" s="1"/>
  <c r="H1004" i="20"/>
  <c r="I1004" i="20" s="1"/>
  <c r="H1003" i="20"/>
  <c r="I1003" i="20" s="1"/>
  <c r="H1002" i="20"/>
  <c r="I1002" i="20" s="1"/>
  <c r="H1001" i="20"/>
  <c r="I1001" i="20" s="1"/>
  <c r="H1000" i="20"/>
  <c r="I1000" i="20" s="1"/>
  <c r="H999" i="20"/>
  <c r="I999" i="20" s="1"/>
  <c r="H998" i="20"/>
  <c r="I998" i="20" s="1"/>
  <c r="H997" i="20"/>
  <c r="I997" i="20" s="1"/>
  <c r="H996" i="20"/>
  <c r="I996" i="20" s="1"/>
  <c r="H995" i="20"/>
  <c r="I995" i="20" s="1"/>
  <c r="H994" i="20"/>
  <c r="I994" i="20" s="1"/>
  <c r="H993" i="20"/>
  <c r="I993" i="20" s="1"/>
  <c r="H992" i="20"/>
  <c r="I992" i="20" s="1"/>
  <c r="H991" i="20"/>
  <c r="I991" i="20" s="1"/>
  <c r="H990" i="20"/>
  <c r="I990" i="20" s="1"/>
  <c r="H989" i="20"/>
  <c r="I989" i="20" s="1"/>
  <c r="H988" i="20"/>
  <c r="I988" i="20" s="1"/>
  <c r="H987" i="20"/>
  <c r="I987" i="20" s="1"/>
  <c r="H986" i="20"/>
  <c r="I986" i="20" s="1"/>
  <c r="H985" i="20"/>
  <c r="I985" i="20" s="1"/>
  <c r="H984" i="20"/>
  <c r="I984" i="20" s="1"/>
  <c r="H983" i="20"/>
  <c r="I983" i="20" s="1"/>
  <c r="H982" i="20"/>
  <c r="I982" i="20" s="1"/>
  <c r="H981" i="20"/>
  <c r="I981" i="20" s="1"/>
  <c r="H980" i="20"/>
  <c r="I980" i="20" s="1"/>
  <c r="H979" i="20"/>
  <c r="I979" i="20" s="1"/>
  <c r="H978" i="20"/>
  <c r="I978" i="20" s="1"/>
  <c r="H977" i="20"/>
  <c r="I977" i="20" s="1"/>
  <c r="H976" i="20"/>
  <c r="I976" i="20" s="1"/>
  <c r="H975" i="20"/>
  <c r="I975" i="20" s="1"/>
  <c r="H974" i="20"/>
  <c r="I974" i="20" s="1"/>
  <c r="H973" i="20"/>
  <c r="I973" i="20" s="1"/>
  <c r="H972" i="20"/>
  <c r="I972" i="20" s="1"/>
  <c r="H971" i="20"/>
  <c r="I971" i="20" s="1"/>
  <c r="H970" i="20"/>
  <c r="I970" i="20" s="1"/>
  <c r="H969" i="20"/>
  <c r="I969" i="20" s="1"/>
  <c r="H968" i="20"/>
  <c r="I968" i="20" s="1"/>
  <c r="H967" i="20"/>
  <c r="I967" i="20" s="1"/>
  <c r="H966" i="20"/>
  <c r="I966" i="20" s="1"/>
  <c r="H965" i="20"/>
  <c r="I965" i="20" s="1"/>
  <c r="H964" i="20"/>
  <c r="I964" i="20" s="1"/>
  <c r="H963" i="20"/>
  <c r="I963" i="20" s="1"/>
  <c r="H962" i="20"/>
  <c r="I962" i="20" s="1"/>
  <c r="H961" i="20"/>
  <c r="I961" i="20" s="1"/>
  <c r="H960" i="20"/>
  <c r="I960" i="20" s="1"/>
  <c r="H959" i="20"/>
  <c r="I959" i="20" s="1"/>
  <c r="H958" i="20"/>
  <c r="I958" i="20" s="1"/>
  <c r="H957" i="20"/>
  <c r="I957" i="20" s="1"/>
  <c r="H956" i="20"/>
  <c r="I956" i="20" s="1"/>
  <c r="I955" i="20"/>
  <c r="H955" i="20"/>
  <c r="H954" i="20"/>
  <c r="I954" i="20" s="1"/>
  <c r="H953" i="20"/>
  <c r="I953" i="20" s="1"/>
  <c r="H952" i="20"/>
  <c r="I952" i="20" s="1"/>
  <c r="H951" i="20"/>
  <c r="I951" i="20" s="1"/>
  <c r="H950" i="20"/>
  <c r="I950" i="20" s="1"/>
  <c r="H949" i="20"/>
  <c r="I949" i="20" s="1"/>
  <c r="H948" i="20"/>
  <c r="I948" i="20" s="1"/>
  <c r="H947" i="20"/>
  <c r="I947" i="20" s="1"/>
  <c r="H946" i="20"/>
  <c r="I946" i="20" s="1"/>
  <c r="H945" i="20"/>
  <c r="I945" i="20" s="1"/>
  <c r="H944" i="20"/>
  <c r="I944" i="20" s="1"/>
  <c r="H943" i="20"/>
  <c r="I943" i="20" s="1"/>
  <c r="H942" i="20"/>
  <c r="I942" i="20" s="1"/>
  <c r="H941" i="20"/>
  <c r="I941" i="20" s="1"/>
  <c r="H940" i="20"/>
  <c r="I940" i="20" s="1"/>
  <c r="H939" i="20"/>
  <c r="I939" i="20" s="1"/>
  <c r="H938" i="20"/>
  <c r="I938" i="20" s="1"/>
  <c r="H937" i="20"/>
  <c r="I937" i="20" s="1"/>
  <c r="H936" i="20"/>
  <c r="I936" i="20" s="1"/>
  <c r="H935" i="20"/>
  <c r="I935" i="20" s="1"/>
  <c r="H934" i="20"/>
  <c r="I934" i="20" s="1"/>
  <c r="H933" i="20"/>
  <c r="I933" i="20" s="1"/>
  <c r="H932" i="20"/>
  <c r="I932" i="20" s="1"/>
  <c r="H931" i="20"/>
  <c r="I931" i="20" s="1"/>
  <c r="H930" i="20"/>
  <c r="I930" i="20" s="1"/>
  <c r="I929" i="20"/>
  <c r="H929" i="20"/>
  <c r="H928" i="20"/>
  <c r="I928" i="20" s="1"/>
  <c r="H927" i="20"/>
  <c r="I927" i="20" s="1"/>
  <c r="H926" i="20"/>
  <c r="I926" i="20" s="1"/>
  <c r="H925" i="20"/>
  <c r="I925" i="20" s="1"/>
  <c r="H924" i="20"/>
  <c r="I924" i="20" s="1"/>
  <c r="H923" i="20"/>
  <c r="I923" i="20" s="1"/>
  <c r="H922" i="20"/>
  <c r="I922" i="20" s="1"/>
  <c r="H921" i="20"/>
  <c r="I921" i="20" s="1"/>
  <c r="H920" i="20"/>
  <c r="I920" i="20" s="1"/>
  <c r="H919" i="20"/>
  <c r="I919" i="20" s="1"/>
  <c r="H918" i="20"/>
  <c r="I918" i="20" s="1"/>
  <c r="H917" i="20"/>
  <c r="I917" i="20" s="1"/>
  <c r="H916" i="20"/>
  <c r="I916" i="20" s="1"/>
  <c r="H915" i="20"/>
  <c r="I915" i="20" s="1"/>
  <c r="H914" i="20"/>
  <c r="I914" i="20" s="1"/>
  <c r="H913" i="20"/>
  <c r="I913" i="20" s="1"/>
  <c r="H912" i="20"/>
  <c r="I912" i="20" s="1"/>
  <c r="H911" i="20"/>
  <c r="I911" i="20" s="1"/>
  <c r="H910" i="20"/>
  <c r="I910" i="20" s="1"/>
  <c r="H909" i="20"/>
  <c r="I909" i="20" s="1"/>
  <c r="H908" i="20"/>
  <c r="I908" i="20" s="1"/>
  <c r="H907" i="20"/>
  <c r="I907" i="20" s="1"/>
  <c r="H906" i="20"/>
  <c r="I906" i="20" s="1"/>
  <c r="H905" i="20"/>
  <c r="I905" i="20" s="1"/>
  <c r="H904" i="20"/>
  <c r="I904" i="20" s="1"/>
  <c r="H903" i="20"/>
  <c r="I903" i="20" s="1"/>
  <c r="H902" i="20"/>
  <c r="I902" i="20" s="1"/>
  <c r="H901" i="20"/>
  <c r="I901" i="20" s="1"/>
  <c r="H900" i="20"/>
  <c r="I900" i="20" s="1"/>
  <c r="H899" i="20"/>
  <c r="I899" i="20" s="1"/>
  <c r="H898" i="20"/>
  <c r="I898" i="20" s="1"/>
  <c r="H897" i="20"/>
  <c r="I897" i="20" s="1"/>
  <c r="H896" i="20"/>
  <c r="I896" i="20" s="1"/>
  <c r="H895" i="20"/>
  <c r="I895" i="20" s="1"/>
  <c r="H894" i="20"/>
  <c r="I894" i="20" s="1"/>
  <c r="H893" i="20"/>
  <c r="I893" i="20" s="1"/>
  <c r="H892" i="20"/>
  <c r="I892" i="20" s="1"/>
  <c r="H891" i="20"/>
  <c r="I891" i="20" s="1"/>
  <c r="H890" i="20"/>
  <c r="I890" i="20" s="1"/>
  <c r="H889" i="20"/>
  <c r="I889" i="20" s="1"/>
  <c r="H888" i="20"/>
  <c r="I888" i="20" s="1"/>
  <c r="H887" i="20"/>
  <c r="I887" i="20" s="1"/>
  <c r="H886" i="20"/>
  <c r="I886" i="20" s="1"/>
  <c r="H885" i="20"/>
  <c r="I885" i="20" s="1"/>
  <c r="H884" i="20"/>
  <c r="I884" i="20" s="1"/>
  <c r="H883" i="20"/>
  <c r="I883" i="20" s="1"/>
  <c r="H882" i="20"/>
  <c r="I882" i="20" s="1"/>
  <c r="H881" i="20"/>
  <c r="I881" i="20" s="1"/>
  <c r="H880" i="20"/>
  <c r="I880" i="20" s="1"/>
  <c r="H879" i="20"/>
  <c r="I879" i="20" s="1"/>
  <c r="H878" i="20"/>
  <c r="I878" i="20" s="1"/>
  <c r="H877" i="20"/>
  <c r="I877" i="20" s="1"/>
  <c r="H876" i="20"/>
  <c r="I876" i="20" s="1"/>
  <c r="H875" i="20"/>
  <c r="I875" i="20" s="1"/>
  <c r="H874" i="20"/>
  <c r="I874" i="20" s="1"/>
  <c r="H873" i="20"/>
  <c r="I873" i="20" s="1"/>
  <c r="H872" i="20"/>
  <c r="I872" i="20" s="1"/>
  <c r="H871" i="20"/>
  <c r="I871" i="20" s="1"/>
  <c r="H870" i="20"/>
  <c r="I870" i="20" s="1"/>
  <c r="H869" i="20"/>
  <c r="I869" i="20" s="1"/>
  <c r="H868" i="20"/>
  <c r="I868" i="20" s="1"/>
  <c r="H867" i="20"/>
  <c r="I867" i="20" s="1"/>
  <c r="H866" i="20"/>
  <c r="I866" i="20" s="1"/>
  <c r="H865" i="20"/>
  <c r="I865" i="20" s="1"/>
  <c r="H864" i="20"/>
  <c r="I864" i="20" s="1"/>
  <c r="I863" i="20"/>
  <c r="H863" i="20"/>
  <c r="H862" i="20"/>
  <c r="I862" i="20" s="1"/>
  <c r="H861" i="20"/>
  <c r="I861" i="20" s="1"/>
  <c r="H860" i="20"/>
  <c r="I860" i="20" s="1"/>
  <c r="H859" i="20"/>
  <c r="I859" i="20" s="1"/>
  <c r="H858" i="20"/>
  <c r="I858" i="20" s="1"/>
  <c r="H857" i="20"/>
  <c r="I857" i="20" s="1"/>
  <c r="H856" i="20"/>
  <c r="I856" i="20" s="1"/>
  <c r="H855" i="20"/>
  <c r="I855" i="20" s="1"/>
  <c r="H854" i="20"/>
  <c r="I854" i="20" s="1"/>
  <c r="H853" i="20"/>
  <c r="I853" i="20" s="1"/>
  <c r="H852" i="20"/>
  <c r="I852" i="20" s="1"/>
  <c r="H851" i="20"/>
  <c r="I851" i="20" s="1"/>
  <c r="H850" i="20"/>
  <c r="I850" i="20" s="1"/>
  <c r="H849" i="20"/>
  <c r="I849" i="20" s="1"/>
  <c r="H848" i="20"/>
  <c r="I848" i="20" s="1"/>
  <c r="H847" i="20"/>
  <c r="I847" i="20" s="1"/>
  <c r="H846" i="20"/>
  <c r="I846" i="20" s="1"/>
  <c r="H845" i="20"/>
  <c r="I845" i="20" s="1"/>
  <c r="H844" i="20"/>
  <c r="I844" i="20" s="1"/>
  <c r="H843" i="20"/>
  <c r="I843" i="20" s="1"/>
  <c r="H842" i="20"/>
  <c r="I842" i="20" s="1"/>
  <c r="H841" i="20"/>
  <c r="I841" i="20" s="1"/>
  <c r="H840" i="20"/>
  <c r="I840" i="20" s="1"/>
  <c r="H839" i="20"/>
  <c r="I839" i="20" s="1"/>
  <c r="H838" i="20"/>
  <c r="I838" i="20" s="1"/>
  <c r="H837" i="20"/>
  <c r="I837" i="20" s="1"/>
  <c r="H836" i="20"/>
  <c r="I836" i="20" s="1"/>
  <c r="H835" i="20"/>
  <c r="I835" i="20" s="1"/>
  <c r="H834" i="20"/>
  <c r="I834" i="20" s="1"/>
  <c r="H833" i="20"/>
  <c r="I833" i="20" s="1"/>
  <c r="H832" i="20"/>
  <c r="I832" i="20" s="1"/>
  <c r="H831" i="20"/>
  <c r="I831" i="20" s="1"/>
  <c r="H830" i="20"/>
  <c r="I830" i="20" s="1"/>
  <c r="H829" i="20"/>
  <c r="I829" i="20" s="1"/>
  <c r="H828" i="20"/>
  <c r="I828" i="20" s="1"/>
  <c r="H827" i="20"/>
  <c r="I827" i="20" s="1"/>
  <c r="H826" i="20"/>
  <c r="I826" i="20" s="1"/>
  <c r="H825" i="20"/>
  <c r="I825" i="20" s="1"/>
  <c r="H824" i="20"/>
  <c r="I824" i="20" s="1"/>
  <c r="H823" i="20"/>
  <c r="I823" i="20" s="1"/>
  <c r="H822" i="20"/>
  <c r="I822" i="20" s="1"/>
  <c r="H821" i="20"/>
  <c r="I821" i="20" s="1"/>
  <c r="H820" i="20"/>
  <c r="I820" i="20" s="1"/>
  <c r="H819" i="20"/>
  <c r="I819" i="20" s="1"/>
  <c r="H818" i="20"/>
  <c r="I818" i="20" s="1"/>
  <c r="H817" i="20"/>
  <c r="I817" i="20" s="1"/>
  <c r="H816" i="20"/>
  <c r="I816" i="20" s="1"/>
  <c r="H815" i="20"/>
  <c r="I815" i="20" s="1"/>
  <c r="H814" i="20"/>
  <c r="I814" i="20" s="1"/>
  <c r="H813" i="20"/>
  <c r="I813" i="20" s="1"/>
  <c r="H812" i="20"/>
  <c r="I812" i="20" s="1"/>
  <c r="H811" i="20"/>
  <c r="I811" i="20" s="1"/>
  <c r="H810" i="20"/>
  <c r="I810" i="20" s="1"/>
  <c r="H809" i="20"/>
  <c r="I809" i="20" s="1"/>
  <c r="H808" i="20"/>
  <c r="I808" i="20" s="1"/>
  <c r="H807" i="20"/>
  <c r="I807" i="20" s="1"/>
  <c r="H806" i="20"/>
  <c r="I806" i="20" s="1"/>
  <c r="H805" i="20"/>
  <c r="I805" i="20" s="1"/>
  <c r="H804" i="20"/>
  <c r="I804" i="20" s="1"/>
  <c r="H803" i="20"/>
  <c r="I803" i="20" s="1"/>
  <c r="H802" i="20"/>
  <c r="I802" i="20" s="1"/>
  <c r="H801" i="20"/>
  <c r="I801" i="20" s="1"/>
  <c r="H800" i="20"/>
  <c r="I800" i="20" s="1"/>
  <c r="H799" i="20"/>
  <c r="I799" i="20" s="1"/>
  <c r="H798" i="20"/>
  <c r="I798" i="20" s="1"/>
  <c r="H797" i="20"/>
  <c r="I797" i="20" s="1"/>
  <c r="H796" i="20"/>
  <c r="I796" i="20" s="1"/>
  <c r="H795" i="20"/>
  <c r="I795" i="20" s="1"/>
  <c r="H794" i="20"/>
  <c r="I794" i="20" s="1"/>
  <c r="H793" i="20"/>
  <c r="I793" i="20" s="1"/>
  <c r="H792" i="20"/>
  <c r="I792" i="20" s="1"/>
  <c r="H791" i="20"/>
  <c r="I791" i="20" s="1"/>
  <c r="H790" i="20"/>
  <c r="I790" i="20" s="1"/>
  <c r="H789" i="20"/>
  <c r="I789" i="20" s="1"/>
  <c r="H788" i="20"/>
  <c r="I788" i="20" s="1"/>
  <c r="H787" i="20"/>
  <c r="I787" i="20" s="1"/>
  <c r="H786" i="20"/>
  <c r="I786" i="20" s="1"/>
  <c r="H785" i="20"/>
  <c r="I785" i="20" s="1"/>
  <c r="H784" i="20"/>
  <c r="I784" i="20" s="1"/>
  <c r="H783" i="20"/>
  <c r="I783" i="20" s="1"/>
  <c r="H782" i="20"/>
  <c r="I782" i="20" s="1"/>
  <c r="H781" i="20"/>
  <c r="I781" i="20" s="1"/>
  <c r="H780" i="20"/>
  <c r="I780" i="20" s="1"/>
  <c r="H779" i="20"/>
  <c r="I779" i="20" s="1"/>
  <c r="H778" i="20"/>
  <c r="I778" i="20" s="1"/>
  <c r="H777" i="20"/>
  <c r="I777" i="20" s="1"/>
  <c r="H776" i="20"/>
  <c r="I776" i="20" s="1"/>
  <c r="H775" i="20"/>
  <c r="I775" i="20" s="1"/>
  <c r="H774" i="20"/>
  <c r="I774" i="20" s="1"/>
  <c r="H773" i="20"/>
  <c r="I773" i="20" s="1"/>
  <c r="H772" i="20"/>
  <c r="I772" i="20" s="1"/>
  <c r="H771" i="20"/>
  <c r="I771" i="20" s="1"/>
  <c r="H770" i="20"/>
  <c r="I770" i="20" s="1"/>
  <c r="H769" i="20"/>
  <c r="I769" i="20" s="1"/>
  <c r="H768" i="20"/>
  <c r="I768" i="20" s="1"/>
  <c r="H767" i="20"/>
  <c r="I767" i="20" s="1"/>
  <c r="H766" i="20"/>
  <c r="I766" i="20" s="1"/>
  <c r="H765" i="20"/>
  <c r="I765" i="20" s="1"/>
  <c r="H764" i="20"/>
  <c r="I764" i="20" s="1"/>
  <c r="H763" i="20"/>
  <c r="I763" i="20" s="1"/>
  <c r="H762" i="20"/>
  <c r="I762" i="20" s="1"/>
  <c r="H761" i="20"/>
  <c r="I761" i="20" s="1"/>
  <c r="H760" i="20"/>
  <c r="I760" i="20" s="1"/>
  <c r="H759" i="20"/>
  <c r="I759" i="20" s="1"/>
  <c r="H758" i="20"/>
  <c r="I758" i="20" s="1"/>
  <c r="H757" i="20"/>
  <c r="I757" i="20" s="1"/>
  <c r="H756" i="20"/>
  <c r="I756" i="20" s="1"/>
  <c r="H755" i="20"/>
  <c r="I755" i="20" s="1"/>
  <c r="H754" i="20"/>
  <c r="I754" i="20" s="1"/>
  <c r="H753" i="20"/>
  <c r="I753" i="20" s="1"/>
  <c r="H752" i="20"/>
  <c r="I752" i="20" s="1"/>
  <c r="H751" i="20"/>
  <c r="I751" i="20" s="1"/>
  <c r="H750" i="20"/>
  <c r="I750" i="20" s="1"/>
  <c r="H749" i="20"/>
  <c r="I749" i="20" s="1"/>
  <c r="H748" i="20"/>
  <c r="I748" i="20" s="1"/>
  <c r="H747" i="20"/>
  <c r="I747" i="20" s="1"/>
  <c r="H746" i="20"/>
  <c r="I746" i="20" s="1"/>
  <c r="H745" i="20"/>
  <c r="I745" i="20" s="1"/>
  <c r="H744" i="20"/>
  <c r="I744" i="20" s="1"/>
  <c r="H743" i="20"/>
  <c r="I743" i="20" s="1"/>
  <c r="H742" i="20"/>
  <c r="I742" i="20" s="1"/>
  <c r="H741" i="20"/>
  <c r="I741" i="20" s="1"/>
  <c r="H740" i="20"/>
  <c r="I740" i="20" s="1"/>
  <c r="H739" i="20"/>
  <c r="I739" i="20" s="1"/>
  <c r="H738" i="20"/>
  <c r="I738" i="20" s="1"/>
  <c r="H737" i="20"/>
  <c r="I737" i="20" s="1"/>
  <c r="H736" i="20"/>
  <c r="I736" i="20" s="1"/>
  <c r="H735" i="20"/>
  <c r="I735" i="20" s="1"/>
  <c r="H734" i="20"/>
  <c r="I734" i="20" s="1"/>
  <c r="H733" i="20"/>
  <c r="I733" i="20" s="1"/>
  <c r="H732" i="20"/>
  <c r="I732" i="20" s="1"/>
  <c r="H731" i="20"/>
  <c r="I731" i="20" s="1"/>
  <c r="H730" i="20"/>
  <c r="I730" i="20" s="1"/>
  <c r="H729" i="20"/>
  <c r="I729" i="20" s="1"/>
  <c r="H728" i="20"/>
  <c r="I728" i="20" s="1"/>
  <c r="H727" i="20"/>
  <c r="I727" i="20" s="1"/>
  <c r="H726" i="20"/>
  <c r="I726" i="20" s="1"/>
  <c r="H725" i="20"/>
  <c r="I725" i="20" s="1"/>
  <c r="H724" i="20"/>
  <c r="I724" i="20" s="1"/>
  <c r="H723" i="20"/>
  <c r="I723" i="20" s="1"/>
  <c r="H722" i="20"/>
  <c r="I722" i="20" s="1"/>
  <c r="H721" i="20"/>
  <c r="I721" i="20" s="1"/>
  <c r="H720" i="20"/>
  <c r="I720" i="20" s="1"/>
  <c r="H719" i="20"/>
  <c r="I719" i="20" s="1"/>
  <c r="H718" i="20"/>
  <c r="I718" i="20" s="1"/>
  <c r="H717" i="20"/>
  <c r="I717" i="20" s="1"/>
  <c r="H716" i="20"/>
  <c r="I716" i="20" s="1"/>
  <c r="H715" i="20"/>
  <c r="I715" i="20" s="1"/>
  <c r="H714" i="20"/>
  <c r="I714" i="20" s="1"/>
  <c r="H713" i="20"/>
  <c r="I713" i="20" s="1"/>
  <c r="H712" i="20"/>
  <c r="I712" i="20" s="1"/>
  <c r="H711" i="20"/>
  <c r="I711" i="20" s="1"/>
  <c r="H710" i="20"/>
  <c r="I710" i="20" s="1"/>
  <c r="H709" i="20"/>
  <c r="I709" i="20" s="1"/>
  <c r="H708" i="20"/>
  <c r="I708" i="20" s="1"/>
  <c r="H707" i="20"/>
  <c r="I707" i="20" s="1"/>
  <c r="H706" i="20"/>
  <c r="I706" i="20" s="1"/>
  <c r="H705" i="20"/>
  <c r="I705" i="20" s="1"/>
  <c r="H704" i="20"/>
  <c r="I704" i="20" s="1"/>
  <c r="H703" i="20"/>
  <c r="I703" i="20" s="1"/>
  <c r="H702" i="20"/>
  <c r="I702" i="20" s="1"/>
  <c r="H701" i="20"/>
  <c r="I701" i="20" s="1"/>
  <c r="H700" i="20"/>
  <c r="I700" i="20" s="1"/>
  <c r="H699" i="20"/>
  <c r="I699" i="20" s="1"/>
  <c r="H698" i="20"/>
  <c r="I698" i="20" s="1"/>
  <c r="H697" i="20"/>
  <c r="I697" i="20" s="1"/>
  <c r="H696" i="20"/>
  <c r="I696" i="20" s="1"/>
  <c r="H695" i="20"/>
  <c r="I695" i="20" s="1"/>
  <c r="I694" i="20"/>
  <c r="H694" i="20"/>
  <c r="H693" i="20"/>
  <c r="I693" i="20" s="1"/>
  <c r="H692" i="20"/>
  <c r="I692" i="20" s="1"/>
  <c r="H691" i="20"/>
  <c r="I691" i="20" s="1"/>
  <c r="H690" i="20"/>
  <c r="I690" i="20" s="1"/>
  <c r="H689" i="20"/>
  <c r="I689" i="20" s="1"/>
  <c r="H688" i="20"/>
  <c r="I688" i="20" s="1"/>
  <c r="H687" i="20"/>
  <c r="I687" i="20" s="1"/>
  <c r="H686" i="20"/>
  <c r="I686" i="20" s="1"/>
  <c r="H685" i="20"/>
  <c r="I685" i="20" s="1"/>
  <c r="H684" i="20"/>
  <c r="I684" i="20" s="1"/>
  <c r="H683" i="20"/>
  <c r="I683" i="20" s="1"/>
  <c r="H682" i="20"/>
  <c r="I682" i="20" s="1"/>
  <c r="H681" i="20"/>
  <c r="I681" i="20" s="1"/>
  <c r="H680" i="20"/>
  <c r="I680" i="20" s="1"/>
  <c r="H679" i="20"/>
  <c r="I679" i="20" s="1"/>
  <c r="H678" i="20"/>
  <c r="I678" i="20" s="1"/>
  <c r="H677" i="20"/>
  <c r="I677" i="20" s="1"/>
  <c r="H676" i="20"/>
  <c r="I676" i="20" s="1"/>
  <c r="H675" i="20"/>
  <c r="I675" i="20" s="1"/>
  <c r="H674" i="20"/>
  <c r="I674" i="20" s="1"/>
  <c r="H673" i="20"/>
  <c r="I673" i="20" s="1"/>
  <c r="H672" i="20"/>
  <c r="I672" i="20" s="1"/>
  <c r="H671" i="20"/>
  <c r="I671" i="20" s="1"/>
  <c r="H670" i="20"/>
  <c r="I670" i="20" s="1"/>
  <c r="H669" i="20"/>
  <c r="I669" i="20" s="1"/>
  <c r="H668" i="20"/>
  <c r="I668" i="20" s="1"/>
  <c r="H667" i="20"/>
  <c r="I667" i="20" s="1"/>
  <c r="H666" i="20"/>
  <c r="I666" i="20" s="1"/>
  <c r="H665" i="20"/>
  <c r="I665" i="20" s="1"/>
  <c r="H664" i="20"/>
  <c r="I664" i="20" s="1"/>
  <c r="H663" i="20"/>
  <c r="I663" i="20" s="1"/>
  <c r="H662" i="20"/>
  <c r="I662" i="20" s="1"/>
  <c r="H661" i="20"/>
  <c r="I661" i="20" s="1"/>
  <c r="H660" i="20"/>
  <c r="I660" i="20" s="1"/>
  <c r="H659" i="20"/>
  <c r="I659" i="20" s="1"/>
  <c r="H658" i="20"/>
  <c r="I658" i="20" s="1"/>
  <c r="H657" i="20"/>
  <c r="I657" i="20" s="1"/>
  <c r="I656" i="20"/>
  <c r="H656" i="20"/>
  <c r="H655" i="20"/>
  <c r="I655" i="20" s="1"/>
  <c r="H654" i="20"/>
  <c r="I654" i="20" s="1"/>
  <c r="H653" i="20"/>
  <c r="I653" i="20" s="1"/>
  <c r="H652" i="20"/>
  <c r="I652" i="20" s="1"/>
  <c r="H651" i="20"/>
  <c r="I651" i="20" s="1"/>
  <c r="H650" i="20"/>
  <c r="I650" i="20" s="1"/>
  <c r="H649" i="20"/>
  <c r="I649" i="20" s="1"/>
  <c r="H648" i="20"/>
  <c r="I648" i="20" s="1"/>
  <c r="H647" i="20"/>
  <c r="I647" i="20" s="1"/>
  <c r="H646" i="20"/>
  <c r="I646" i="20" s="1"/>
  <c r="H645" i="20"/>
  <c r="I645" i="20" s="1"/>
  <c r="H644" i="20"/>
  <c r="I644" i="20" s="1"/>
  <c r="H643" i="20"/>
  <c r="I643" i="20" s="1"/>
  <c r="H642" i="20"/>
  <c r="I642" i="20" s="1"/>
  <c r="H641" i="20"/>
  <c r="I641" i="20" s="1"/>
  <c r="H640" i="20"/>
  <c r="I640" i="20" s="1"/>
  <c r="H639" i="20"/>
  <c r="I639" i="20" s="1"/>
  <c r="H638" i="20"/>
  <c r="I638" i="20" s="1"/>
  <c r="H637" i="20"/>
  <c r="I637" i="20" s="1"/>
  <c r="H636" i="20"/>
  <c r="I636" i="20" s="1"/>
  <c r="H635" i="20"/>
  <c r="I635" i="20" s="1"/>
  <c r="H634" i="20"/>
  <c r="I634" i="20" s="1"/>
  <c r="H633" i="20"/>
  <c r="I633" i="20" s="1"/>
  <c r="H632" i="20"/>
  <c r="I632" i="20" s="1"/>
  <c r="H631" i="20"/>
  <c r="I631" i="20" s="1"/>
  <c r="H630" i="20"/>
  <c r="I630" i="20" s="1"/>
  <c r="H629" i="20"/>
  <c r="I629" i="20" s="1"/>
  <c r="H628" i="20"/>
  <c r="I628" i="20" s="1"/>
  <c r="H627" i="20"/>
  <c r="I627" i="20" s="1"/>
  <c r="H626" i="20"/>
  <c r="I626" i="20" s="1"/>
  <c r="H625" i="20"/>
  <c r="I625" i="20" s="1"/>
  <c r="H624" i="20"/>
  <c r="I624" i="20" s="1"/>
  <c r="H623" i="20"/>
  <c r="I623" i="20" s="1"/>
  <c r="H622" i="20"/>
  <c r="I622" i="20" s="1"/>
  <c r="H621" i="20"/>
  <c r="I621" i="20" s="1"/>
  <c r="H620" i="20"/>
  <c r="I620" i="20" s="1"/>
  <c r="H619" i="20"/>
  <c r="I619" i="20" s="1"/>
  <c r="H618" i="20"/>
  <c r="I618" i="20" s="1"/>
  <c r="H617" i="20"/>
  <c r="I617" i="20" s="1"/>
  <c r="H616" i="20"/>
  <c r="I616" i="20" s="1"/>
  <c r="H615" i="20"/>
  <c r="I615" i="20" s="1"/>
  <c r="H614" i="20"/>
  <c r="I614" i="20" s="1"/>
  <c r="H613" i="20"/>
  <c r="I613" i="20" s="1"/>
  <c r="H612" i="20"/>
  <c r="I612" i="20" s="1"/>
  <c r="H611" i="20"/>
  <c r="I611" i="20" s="1"/>
  <c r="H610" i="20"/>
  <c r="I610" i="20" s="1"/>
  <c r="H609" i="20"/>
  <c r="I609" i="20" s="1"/>
  <c r="H608" i="20"/>
  <c r="I608" i="20" s="1"/>
  <c r="H607" i="20"/>
  <c r="I607" i="20" s="1"/>
  <c r="H606" i="20"/>
  <c r="I606" i="20" s="1"/>
  <c r="H605" i="20"/>
  <c r="I605" i="20" s="1"/>
  <c r="H604" i="20"/>
  <c r="I604" i="20" s="1"/>
  <c r="H603" i="20"/>
  <c r="I603" i="20" s="1"/>
  <c r="H602" i="20"/>
  <c r="I602" i="20" s="1"/>
  <c r="H601" i="20"/>
  <c r="I601" i="20" s="1"/>
  <c r="I600" i="20"/>
  <c r="H600" i="20"/>
  <c r="H599" i="20"/>
  <c r="I599" i="20" s="1"/>
  <c r="H598" i="20"/>
  <c r="I598" i="20" s="1"/>
  <c r="H597" i="20"/>
  <c r="I597" i="20" s="1"/>
  <c r="H596" i="20"/>
  <c r="I596" i="20" s="1"/>
  <c r="H595" i="20"/>
  <c r="I595" i="20" s="1"/>
  <c r="H594" i="20"/>
  <c r="I594" i="20" s="1"/>
  <c r="H593" i="20"/>
  <c r="I593" i="20" s="1"/>
  <c r="H592" i="20"/>
  <c r="I592" i="20" s="1"/>
  <c r="H591" i="20"/>
  <c r="I591" i="20" s="1"/>
  <c r="H590" i="20"/>
  <c r="I590" i="20" s="1"/>
  <c r="H589" i="20"/>
  <c r="I589" i="20" s="1"/>
  <c r="H588" i="20"/>
  <c r="I588" i="20" s="1"/>
  <c r="H587" i="20"/>
  <c r="I587" i="20" s="1"/>
  <c r="H586" i="20"/>
  <c r="I586" i="20" s="1"/>
  <c r="H585" i="20"/>
  <c r="I585" i="20" s="1"/>
  <c r="H584" i="20"/>
  <c r="I584" i="20" s="1"/>
  <c r="H583" i="20"/>
  <c r="I583" i="20" s="1"/>
  <c r="H582" i="20"/>
  <c r="I582" i="20" s="1"/>
  <c r="H581" i="20"/>
  <c r="I581" i="20" s="1"/>
  <c r="H580" i="20"/>
  <c r="I580" i="20" s="1"/>
  <c r="H579" i="20"/>
  <c r="I579" i="20" s="1"/>
  <c r="H578" i="20"/>
  <c r="I578" i="20" s="1"/>
  <c r="H577" i="20"/>
  <c r="I577" i="20" s="1"/>
  <c r="H576" i="20"/>
  <c r="I576" i="20" s="1"/>
  <c r="H575" i="20"/>
  <c r="I575" i="20" s="1"/>
  <c r="H574" i="20"/>
  <c r="I574" i="20" s="1"/>
  <c r="H573" i="20"/>
  <c r="I573" i="20" s="1"/>
  <c r="H572" i="20"/>
  <c r="I572" i="20" s="1"/>
  <c r="H571" i="20"/>
  <c r="I571" i="20" s="1"/>
  <c r="H570" i="20"/>
  <c r="I570" i="20" s="1"/>
  <c r="H569" i="20"/>
  <c r="I569" i="20" s="1"/>
  <c r="H568" i="20"/>
  <c r="I568" i="20" s="1"/>
  <c r="H567" i="20"/>
  <c r="I567" i="20" s="1"/>
  <c r="H566" i="20"/>
  <c r="I566" i="20" s="1"/>
  <c r="H565" i="20"/>
  <c r="I565" i="20" s="1"/>
  <c r="H564" i="20"/>
  <c r="I564" i="20" s="1"/>
  <c r="H563" i="20"/>
  <c r="I563" i="20" s="1"/>
  <c r="H562" i="20"/>
  <c r="I562" i="20" s="1"/>
  <c r="H561" i="20"/>
  <c r="I561" i="20" s="1"/>
  <c r="H560" i="20"/>
  <c r="I560" i="20" s="1"/>
  <c r="H559" i="20"/>
  <c r="I559" i="20" s="1"/>
  <c r="H558" i="20"/>
  <c r="I558" i="20" s="1"/>
  <c r="H557" i="20"/>
  <c r="I557" i="20" s="1"/>
  <c r="H556" i="20"/>
  <c r="I556" i="20" s="1"/>
  <c r="H555" i="20"/>
  <c r="I555" i="20" s="1"/>
  <c r="H554" i="20"/>
  <c r="I554" i="20" s="1"/>
  <c r="H553" i="20"/>
  <c r="I553" i="20" s="1"/>
  <c r="H552" i="20"/>
  <c r="I552" i="20" s="1"/>
  <c r="H551" i="20"/>
  <c r="I551" i="20" s="1"/>
  <c r="H550" i="20"/>
  <c r="I550" i="20" s="1"/>
  <c r="H549" i="20"/>
  <c r="I549" i="20" s="1"/>
  <c r="H548" i="20"/>
  <c r="I548" i="20" s="1"/>
  <c r="H547" i="20"/>
  <c r="I547" i="20" s="1"/>
  <c r="H546" i="20"/>
  <c r="I546" i="20" s="1"/>
  <c r="H545" i="20"/>
  <c r="I545" i="20" s="1"/>
  <c r="H544" i="20"/>
  <c r="I544" i="20" s="1"/>
  <c r="H543" i="20"/>
  <c r="I543" i="20" s="1"/>
  <c r="I542" i="20"/>
  <c r="H542" i="20"/>
  <c r="H541" i="20"/>
  <c r="I541" i="20" s="1"/>
  <c r="H540" i="20"/>
  <c r="I540" i="20" s="1"/>
  <c r="H539" i="20"/>
  <c r="I539" i="20" s="1"/>
  <c r="H538" i="20"/>
  <c r="I538" i="20" s="1"/>
  <c r="H537" i="20"/>
  <c r="I537" i="20" s="1"/>
  <c r="H536" i="20"/>
  <c r="I536" i="20" s="1"/>
  <c r="H535" i="20"/>
  <c r="I535" i="20" s="1"/>
  <c r="H534" i="20"/>
  <c r="I534" i="20" s="1"/>
  <c r="H533" i="20"/>
  <c r="I533" i="20" s="1"/>
  <c r="H532" i="20"/>
  <c r="I532" i="20" s="1"/>
  <c r="H531" i="20"/>
  <c r="I531" i="20" s="1"/>
  <c r="H530" i="20"/>
  <c r="I530" i="20" s="1"/>
  <c r="H529" i="20"/>
  <c r="I529" i="20" s="1"/>
  <c r="H528" i="20"/>
  <c r="I528" i="20" s="1"/>
  <c r="H527" i="20"/>
  <c r="I527" i="20" s="1"/>
  <c r="H526" i="20"/>
  <c r="I526" i="20" s="1"/>
  <c r="H525" i="20"/>
  <c r="I525" i="20" s="1"/>
  <c r="H524" i="20"/>
  <c r="I524" i="20" s="1"/>
  <c r="H523" i="20"/>
  <c r="I523" i="20" s="1"/>
  <c r="H522" i="20"/>
  <c r="I522" i="20" s="1"/>
  <c r="H521" i="20"/>
  <c r="I521" i="20" s="1"/>
  <c r="H520" i="20"/>
  <c r="I520" i="20" s="1"/>
  <c r="H519" i="20"/>
  <c r="I519" i="20" s="1"/>
  <c r="H518" i="20"/>
  <c r="I518" i="20" s="1"/>
  <c r="H517" i="20"/>
  <c r="I517" i="20" s="1"/>
  <c r="H516" i="20"/>
  <c r="I516" i="20" s="1"/>
  <c r="H515" i="20"/>
  <c r="I515" i="20" s="1"/>
  <c r="H514" i="20"/>
  <c r="I514" i="20" s="1"/>
  <c r="H513" i="20"/>
  <c r="I513" i="20" s="1"/>
  <c r="H512" i="20"/>
  <c r="I512" i="20" s="1"/>
  <c r="H511" i="20"/>
  <c r="I511" i="20" s="1"/>
  <c r="H510" i="20"/>
  <c r="I510" i="20" s="1"/>
  <c r="H509" i="20"/>
  <c r="I509" i="20" s="1"/>
  <c r="H508" i="20"/>
  <c r="I508" i="20" s="1"/>
  <c r="H507" i="20"/>
  <c r="I507" i="20" s="1"/>
  <c r="H506" i="20"/>
  <c r="I506" i="20" s="1"/>
  <c r="H505" i="20"/>
  <c r="I505" i="20" s="1"/>
  <c r="H504" i="20"/>
  <c r="I504" i="20" s="1"/>
  <c r="H503" i="20"/>
  <c r="I503" i="20" s="1"/>
  <c r="H502" i="20"/>
  <c r="I502" i="20" s="1"/>
  <c r="H501" i="20"/>
  <c r="I501" i="20" s="1"/>
  <c r="H500" i="20"/>
  <c r="I500" i="20" s="1"/>
  <c r="H499" i="20"/>
  <c r="I499" i="20" s="1"/>
  <c r="H498" i="20"/>
  <c r="I498" i="20" s="1"/>
  <c r="H497" i="20"/>
  <c r="I497" i="20" s="1"/>
  <c r="H496" i="20"/>
  <c r="I496" i="20" s="1"/>
  <c r="H495" i="20"/>
  <c r="I495" i="20" s="1"/>
  <c r="H494" i="20"/>
  <c r="I494" i="20" s="1"/>
  <c r="H493" i="20"/>
  <c r="I493" i="20" s="1"/>
  <c r="H492" i="20"/>
  <c r="I492" i="20" s="1"/>
  <c r="H491" i="20"/>
  <c r="I491" i="20" s="1"/>
  <c r="H490" i="20"/>
  <c r="I490" i="20" s="1"/>
  <c r="H489" i="20"/>
  <c r="I489" i="20" s="1"/>
  <c r="H488" i="20"/>
  <c r="I488" i="20" s="1"/>
  <c r="H487" i="20"/>
  <c r="I487" i="20" s="1"/>
  <c r="H486" i="20"/>
  <c r="I486" i="20" s="1"/>
  <c r="H485" i="20"/>
  <c r="I485" i="20" s="1"/>
  <c r="H484" i="20"/>
  <c r="I484" i="20" s="1"/>
  <c r="H483" i="20"/>
  <c r="I483" i="20" s="1"/>
  <c r="H482" i="20"/>
  <c r="I482" i="20" s="1"/>
  <c r="H481" i="20"/>
  <c r="I481" i="20" s="1"/>
  <c r="H480" i="20"/>
  <c r="I480" i="20" s="1"/>
  <c r="H479" i="20"/>
  <c r="I479" i="20" s="1"/>
  <c r="H478" i="20"/>
  <c r="I478" i="20" s="1"/>
  <c r="H477" i="20"/>
  <c r="I477" i="20" s="1"/>
  <c r="H476" i="20"/>
  <c r="I476" i="20" s="1"/>
  <c r="H475" i="20"/>
  <c r="I475" i="20" s="1"/>
  <c r="H474" i="20"/>
  <c r="I474" i="20" s="1"/>
  <c r="H473" i="20"/>
  <c r="I473" i="20" s="1"/>
  <c r="H472" i="20"/>
  <c r="I472" i="20" s="1"/>
  <c r="H471" i="20"/>
  <c r="I471" i="20" s="1"/>
  <c r="H470" i="20"/>
  <c r="I470" i="20" s="1"/>
  <c r="H469" i="20"/>
  <c r="I469" i="20" s="1"/>
  <c r="H468" i="20"/>
  <c r="I468" i="20" s="1"/>
  <c r="H467" i="20"/>
  <c r="I467" i="20" s="1"/>
  <c r="H466" i="20"/>
  <c r="I466" i="20" s="1"/>
  <c r="H465" i="20"/>
  <c r="I465" i="20" s="1"/>
  <c r="H464" i="20"/>
  <c r="I464" i="20" s="1"/>
  <c r="H463" i="20"/>
  <c r="I463" i="20" s="1"/>
  <c r="H462" i="20"/>
  <c r="I462" i="20" s="1"/>
  <c r="H461" i="20"/>
  <c r="I461" i="20" s="1"/>
  <c r="H460" i="20"/>
  <c r="I460" i="20" s="1"/>
  <c r="H459" i="20"/>
  <c r="I459" i="20" s="1"/>
  <c r="H458" i="20"/>
  <c r="I458" i="20" s="1"/>
  <c r="H457" i="20"/>
  <c r="I457" i="20" s="1"/>
  <c r="H456" i="20"/>
  <c r="I456" i="20" s="1"/>
  <c r="H455" i="20"/>
  <c r="I455" i="20" s="1"/>
  <c r="H454" i="20"/>
  <c r="I454" i="20" s="1"/>
  <c r="H453" i="20"/>
  <c r="I453" i="20" s="1"/>
  <c r="H452" i="20"/>
  <c r="I452" i="20" s="1"/>
  <c r="H451" i="20"/>
  <c r="I451" i="20" s="1"/>
  <c r="H450" i="20"/>
  <c r="I450" i="20" s="1"/>
  <c r="H449" i="20"/>
  <c r="I449" i="20" s="1"/>
  <c r="H448" i="20"/>
  <c r="I448" i="20" s="1"/>
  <c r="H447" i="20"/>
  <c r="I447" i="20" s="1"/>
  <c r="H446" i="20"/>
  <c r="I446" i="20" s="1"/>
  <c r="H445" i="20"/>
  <c r="I445" i="20" s="1"/>
  <c r="H444" i="20"/>
  <c r="I444" i="20" s="1"/>
  <c r="H443" i="20"/>
  <c r="I443" i="20" s="1"/>
  <c r="H442" i="20"/>
  <c r="I442" i="20" s="1"/>
  <c r="H441" i="20"/>
  <c r="I441" i="20" s="1"/>
  <c r="H440" i="20"/>
  <c r="I440" i="20" s="1"/>
  <c r="H439" i="20"/>
  <c r="I439" i="20" s="1"/>
  <c r="H438" i="20"/>
  <c r="I438" i="20" s="1"/>
  <c r="H437" i="20"/>
  <c r="I437" i="20" s="1"/>
  <c r="H436" i="20"/>
  <c r="I436" i="20" s="1"/>
  <c r="H435" i="20"/>
  <c r="I435" i="20" s="1"/>
  <c r="H434" i="20"/>
  <c r="I434" i="20" s="1"/>
  <c r="H433" i="20"/>
  <c r="I433" i="20" s="1"/>
  <c r="H432" i="20"/>
  <c r="I432" i="20" s="1"/>
  <c r="H431" i="20"/>
  <c r="I431" i="20" s="1"/>
  <c r="H430" i="20"/>
  <c r="I430" i="20" s="1"/>
  <c r="H429" i="20"/>
  <c r="I429" i="20" s="1"/>
  <c r="H428" i="20"/>
  <c r="I428" i="20" s="1"/>
  <c r="H427" i="20"/>
  <c r="I427" i="20" s="1"/>
  <c r="H426" i="20"/>
  <c r="I426" i="20" s="1"/>
  <c r="H425" i="20"/>
  <c r="I425" i="20" s="1"/>
  <c r="H424" i="20"/>
  <c r="I424" i="20" s="1"/>
  <c r="H423" i="20"/>
  <c r="I423" i="20" s="1"/>
  <c r="H422" i="20"/>
  <c r="I422" i="20" s="1"/>
  <c r="H421" i="20"/>
  <c r="I421" i="20" s="1"/>
  <c r="H420" i="20"/>
  <c r="I420" i="20" s="1"/>
  <c r="H419" i="20"/>
  <c r="I419" i="20" s="1"/>
  <c r="H418" i="20"/>
  <c r="I418" i="20" s="1"/>
  <c r="H417" i="20"/>
  <c r="I417" i="20" s="1"/>
  <c r="H416" i="20"/>
  <c r="I416" i="20" s="1"/>
  <c r="H415" i="20"/>
  <c r="I415" i="20" s="1"/>
  <c r="H414" i="20"/>
  <c r="I414" i="20" s="1"/>
  <c r="H413" i="20"/>
  <c r="I413" i="20" s="1"/>
  <c r="H412" i="20"/>
  <c r="I412" i="20" s="1"/>
  <c r="H411" i="20"/>
  <c r="I411" i="20" s="1"/>
  <c r="H410" i="20"/>
  <c r="I410" i="20" s="1"/>
  <c r="H409" i="20"/>
  <c r="I409" i="20" s="1"/>
  <c r="H408" i="20"/>
  <c r="I408" i="20" s="1"/>
  <c r="H407" i="20"/>
  <c r="I407" i="20" s="1"/>
  <c r="H406" i="20"/>
  <c r="I406" i="20" s="1"/>
  <c r="H405" i="20"/>
  <c r="I405" i="20" s="1"/>
  <c r="H404" i="20"/>
  <c r="I404" i="20" s="1"/>
  <c r="H403" i="20"/>
  <c r="I403" i="20" s="1"/>
  <c r="H402" i="20"/>
  <c r="I402" i="20" s="1"/>
  <c r="H401" i="20"/>
  <c r="I401" i="20" s="1"/>
  <c r="H400" i="20"/>
  <c r="I400" i="20" s="1"/>
  <c r="H399" i="20"/>
  <c r="I399" i="20" s="1"/>
  <c r="H398" i="20"/>
  <c r="I398" i="20" s="1"/>
  <c r="H397" i="20"/>
  <c r="I397" i="20" s="1"/>
  <c r="H396" i="20"/>
  <c r="I396" i="20" s="1"/>
  <c r="H395" i="20"/>
  <c r="I395" i="20" s="1"/>
  <c r="H394" i="20"/>
  <c r="I394" i="20" s="1"/>
  <c r="H393" i="20"/>
  <c r="I393" i="20" s="1"/>
  <c r="H392" i="20"/>
  <c r="I392" i="20" s="1"/>
  <c r="H391" i="20"/>
  <c r="I391" i="20" s="1"/>
  <c r="H390" i="20"/>
  <c r="I390" i="20" s="1"/>
  <c r="H389" i="20"/>
  <c r="I389" i="20" s="1"/>
  <c r="H388" i="20"/>
  <c r="I388" i="20" s="1"/>
  <c r="H387" i="20"/>
  <c r="I387" i="20" s="1"/>
  <c r="H386" i="20"/>
  <c r="I386" i="20" s="1"/>
  <c r="H385" i="20"/>
  <c r="I385" i="20" s="1"/>
  <c r="H384" i="20"/>
  <c r="I384" i="20" s="1"/>
  <c r="H383" i="20"/>
  <c r="I383" i="20" s="1"/>
  <c r="H382" i="20"/>
  <c r="I382" i="20" s="1"/>
  <c r="H381" i="20"/>
  <c r="I381" i="20" s="1"/>
  <c r="H380" i="20"/>
  <c r="I380" i="20" s="1"/>
  <c r="H379" i="20"/>
  <c r="I379" i="20" s="1"/>
  <c r="H378" i="20"/>
  <c r="I378" i="20" s="1"/>
  <c r="H377" i="20"/>
  <c r="I377" i="20" s="1"/>
  <c r="H376" i="20"/>
  <c r="I376" i="20" s="1"/>
  <c r="H375" i="20"/>
  <c r="I375" i="20" s="1"/>
  <c r="H374" i="20"/>
  <c r="I374" i="20" s="1"/>
  <c r="H373" i="20"/>
  <c r="I373" i="20" s="1"/>
  <c r="H372" i="20"/>
  <c r="I372" i="20" s="1"/>
  <c r="H371" i="20"/>
  <c r="I371" i="20" s="1"/>
  <c r="H370" i="20"/>
  <c r="I370" i="20" s="1"/>
  <c r="H369" i="20"/>
  <c r="I369" i="20" s="1"/>
  <c r="H368" i="20"/>
  <c r="I368" i="20" s="1"/>
  <c r="H367" i="20"/>
  <c r="I367" i="20" s="1"/>
  <c r="H366" i="20"/>
  <c r="I366" i="20" s="1"/>
  <c r="H365" i="20"/>
  <c r="I365" i="20" s="1"/>
  <c r="H364" i="20"/>
  <c r="I364" i="20" s="1"/>
  <c r="H363" i="20"/>
  <c r="I363" i="20" s="1"/>
  <c r="H362" i="20"/>
  <c r="I362" i="20" s="1"/>
  <c r="H361" i="20"/>
  <c r="I361" i="20" s="1"/>
  <c r="H360" i="20"/>
  <c r="I360" i="20" s="1"/>
  <c r="H359" i="20"/>
  <c r="I359" i="20" s="1"/>
  <c r="H358" i="20"/>
  <c r="I358" i="20" s="1"/>
  <c r="H357" i="20"/>
  <c r="I357" i="20" s="1"/>
  <c r="H356" i="20"/>
  <c r="I356" i="20" s="1"/>
  <c r="H355" i="20"/>
  <c r="I355" i="20" s="1"/>
  <c r="H354" i="20"/>
  <c r="I354" i="20" s="1"/>
  <c r="H353" i="20"/>
  <c r="I353" i="20" s="1"/>
  <c r="H352" i="20"/>
  <c r="I352" i="20" s="1"/>
  <c r="H351" i="20"/>
  <c r="I351" i="20" s="1"/>
  <c r="H350" i="20"/>
  <c r="I350" i="20" s="1"/>
  <c r="H349" i="20"/>
  <c r="I349" i="20" s="1"/>
  <c r="H348" i="20"/>
  <c r="I348" i="20" s="1"/>
  <c r="H347" i="20"/>
  <c r="I347" i="20" s="1"/>
  <c r="H346" i="20"/>
  <c r="I346" i="20" s="1"/>
  <c r="H345" i="20"/>
  <c r="I345" i="20" s="1"/>
  <c r="H344" i="20"/>
  <c r="I344" i="20" s="1"/>
  <c r="H343" i="20"/>
  <c r="I343" i="20" s="1"/>
  <c r="H342" i="20"/>
  <c r="I342" i="20" s="1"/>
  <c r="H341" i="20"/>
  <c r="I341" i="20" s="1"/>
  <c r="H340" i="20"/>
  <c r="I340" i="20" s="1"/>
  <c r="H339" i="20"/>
  <c r="I339" i="20" s="1"/>
  <c r="H338" i="20"/>
  <c r="I338" i="20" s="1"/>
  <c r="H337" i="20"/>
  <c r="I337" i="20" s="1"/>
  <c r="H336" i="20"/>
  <c r="I336" i="20" s="1"/>
  <c r="H335" i="20"/>
  <c r="I335" i="20" s="1"/>
  <c r="H334" i="20"/>
  <c r="I334" i="20" s="1"/>
  <c r="H333" i="20"/>
  <c r="I333" i="20" s="1"/>
  <c r="H332" i="20"/>
  <c r="I332" i="20" s="1"/>
  <c r="H331" i="20"/>
  <c r="I331" i="20" s="1"/>
  <c r="H330" i="20"/>
  <c r="I330" i="20" s="1"/>
  <c r="H329" i="20"/>
  <c r="I329" i="20" s="1"/>
  <c r="H328" i="20"/>
  <c r="I328" i="20" s="1"/>
  <c r="H327" i="20"/>
  <c r="I327" i="20" s="1"/>
  <c r="H326" i="20"/>
  <c r="I326" i="20" s="1"/>
  <c r="H325" i="20"/>
  <c r="I325" i="20" s="1"/>
  <c r="H324" i="20"/>
  <c r="I324" i="20" s="1"/>
  <c r="H323" i="20"/>
  <c r="I323" i="20" s="1"/>
  <c r="H322" i="20"/>
  <c r="I322" i="20" s="1"/>
  <c r="H321" i="20"/>
  <c r="I321" i="20" s="1"/>
  <c r="H320" i="20"/>
  <c r="I320" i="20" s="1"/>
  <c r="H319" i="20"/>
  <c r="I319" i="20" s="1"/>
  <c r="H318" i="20"/>
  <c r="I318" i="20" s="1"/>
  <c r="H317" i="20"/>
  <c r="I317" i="20" s="1"/>
  <c r="H316" i="20"/>
  <c r="I316" i="20" s="1"/>
  <c r="H315" i="20"/>
  <c r="I315" i="20" s="1"/>
  <c r="H314" i="20"/>
  <c r="I314" i="20" s="1"/>
  <c r="H313" i="20"/>
  <c r="I313" i="20" s="1"/>
  <c r="H312" i="20"/>
  <c r="I312" i="20" s="1"/>
  <c r="H311" i="20"/>
  <c r="I311" i="20" s="1"/>
  <c r="H310" i="20"/>
  <c r="I310" i="20" s="1"/>
  <c r="H309" i="20"/>
  <c r="I309" i="20" s="1"/>
  <c r="H308" i="20"/>
  <c r="I308" i="20" s="1"/>
  <c r="H307" i="20"/>
  <c r="I307" i="20" s="1"/>
  <c r="H306" i="20"/>
  <c r="I306" i="20" s="1"/>
  <c r="H305" i="20"/>
  <c r="I305" i="20" s="1"/>
  <c r="H304" i="20"/>
  <c r="I304" i="20" s="1"/>
  <c r="H303" i="20"/>
  <c r="I303" i="20" s="1"/>
  <c r="H302" i="20"/>
  <c r="I302" i="20" s="1"/>
  <c r="H301" i="20"/>
  <c r="I301" i="20" s="1"/>
  <c r="H300" i="20"/>
  <c r="I300" i="20" s="1"/>
  <c r="H299" i="20"/>
  <c r="I299" i="20" s="1"/>
  <c r="H298" i="20"/>
  <c r="I298" i="20" s="1"/>
  <c r="H297" i="20"/>
  <c r="I297" i="20" s="1"/>
  <c r="H296" i="20"/>
  <c r="I296" i="20" s="1"/>
  <c r="H295" i="20"/>
  <c r="I295" i="20" s="1"/>
  <c r="H294" i="20"/>
  <c r="I294" i="20" s="1"/>
  <c r="H293" i="20"/>
  <c r="I293" i="20" s="1"/>
  <c r="H292" i="20"/>
  <c r="I292" i="20" s="1"/>
  <c r="H291" i="20"/>
  <c r="I291" i="20" s="1"/>
  <c r="H290" i="20"/>
  <c r="I290" i="20" s="1"/>
  <c r="H289" i="20"/>
  <c r="I289" i="20" s="1"/>
  <c r="H288" i="20"/>
  <c r="I288" i="20" s="1"/>
  <c r="H287" i="20"/>
  <c r="I287" i="20" s="1"/>
  <c r="H286" i="20"/>
  <c r="I286" i="20" s="1"/>
  <c r="H285" i="20"/>
  <c r="I285" i="20" s="1"/>
  <c r="H284" i="20"/>
  <c r="I284" i="20" s="1"/>
  <c r="H283" i="20"/>
  <c r="I283" i="20" s="1"/>
  <c r="H282" i="20"/>
  <c r="I282" i="20" s="1"/>
  <c r="H281" i="20"/>
  <c r="I281" i="20" s="1"/>
  <c r="H280" i="20"/>
  <c r="I280" i="20" s="1"/>
  <c r="H279" i="20"/>
  <c r="I279" i="20" s="1"/>
  <c r="H278" i="20"/>
  <c r="I278" i="20" s="1"/>
  <c r="H277" i="20"/>
  <c r="I277" i="20" s="1"/>
  <c r="H276" i="20"/>
  <c r="I276" i="20" s="1"/>
  <c r="H275" i="20"/>
  <c r="I275" i="20" s="1"/>
  <c r="H274" i="20"/>
  <c r="I274" i="20" s="1"/>
  <c r="H273" i="20"/>
  <c r="I273" i="20" s="1"/>
  <c r="H272" i="20"/>
  <c r="I272" i="20" s="1"/>
  <c r="H271" i="20"/>
  <c r="I271" i="20" s="1"/>
  <c r="H270" i="20"/>
  <c r="I270" i="20" s="1"/>
  <c r="H269" i="20"/>
  <c r="I269" i="20" s="1"/>
  <c r="H268" i="20"/>
  <c r="I268" i="20" s="1"/>
  <c r="H267" i="20"/>
  <c r="I267" i="20" s="1"/>
  <c r="H266" i="20"/>
  <c r="I266" i="20" s="1"/>
  <c r="H265" i="20"/>
  <c r="I265" i="20" s="1"/>
  <c r="H264" i="20"/>
  <c r="I264" i="20" s="1"/>
  <c r="H263" i="20"/>
  <c r="I263" i="20" s="1"/>
  <c r="H262" i="20"/>
  <c r="I262" i="20" s="1"/>
  <c r="H261" i="20"/>
  <c r="I261" i="20" s="1"/>
  <c r="H260" i="20"/>
  <c r="I260" i="20" s="1"/>
  <c r="H259" i="20"/>
  <c r="I259" i="20" s="1"/>
  <c r="H258" i="20"/>
  <c r="I258" i="20" s="1"/>
  <c r="H257" i="20"/>
  <c r="I257" i="20" s="1"/>
  <c r="H256" i="20"/>
  <c r="I256" i="20" s="1"/>
  <c r="H255" i="20"/>
  <c r="I255" i="20" s="1"/>
  <c r="H254" i="20"/>
  <c r="I254" i="20" s="1"/>
  <c r="H253" i="20"/>
  <c r="I253" i="20" s="1"/>
  <c r="H252" i="20"/>
  <c r="I252" i="20" s="1"/>
  <c r="H251" i="20"/>
  <c r="I251" i="20" s="1"/>
  <c r="H250" i="20"/>
  <c r="I250" i="20" s="1"/>
  <c r="H249" i="20"/>
  <c r="I249" i="20" s="1"/>
  <c r="H248" i="20"/>
  <c r="I248" i="20" s="1"/>
  <c r="H247" i="20"/>
  <c r="I247" i="20" s="1"/>
  <c r="H246" i="20"/>
  <c r="I246" i="20" s="1"/>
  <c r="H245" i="20"/>
  <c r="I245" i="20" s="1"/>
  <c r="H244" i="20"/>
  <c r="I244" i="20" s="1"/>
  <c r="H243" i="20"/>
  <c r="I243" i="20" s="1"/>
  <c r="H242" i="20"/>
  <c r="I242" i="20" s="1"/>
  <c r="H241" i="20"/>
  <c r="I241" i="20" s="1"/>
  <c r="H240" i="20"/>
  <c r="I240" i="20" s="1"/>
  <c r="H239" i="20"/>
  <c r="I239" i="20" s="1"/>
  <c r="H238" i="20"/>
  <c r="I238" i="20" s="1"/>
  <c r="H237" i="20"/>
  <c r="I237" i="20" s="1"/>
  <c r="H236" i="20"/>
  <c r="I236" i="20" s="1"/>
  <c r="H235" i="20"/>
  <c r="I235" i="20" s="1"/>
  <c r="H234" i="20"/>
  <c r="I234" i="20" s="1"/>
  <c r="H233" i="20"/>
  <c r="I233" i="20" s="1"/>
  <c r="H232" i="20"/>
  <c r="I232" i="20" s="1"/>
  <c r="H231" i="20"/>
  <c r="I231" i="20" s="1"/>
  <c r="H230" i="20"/>
  <c r="I230" i="20" s="1"/>
  <c r="H229" i="20"/>
  <c r="I229" i="20" s="1"/>
  <c r="H228" i="20"/>
  <c r="I228" i="20" s="1"/>
  <c r="H227" i="20"/>
  <c r="I227" i="20" s="1"/>
  <c r="H226" i="20"/>
  <c r="I226" i="20" s="1"/>
  <c r="H225" i="20"/>
  <c r="I225" i="20" s="1"/>
  <c r="H224" i="20"/>
  <c r="I224" i="20" s="1"/>
  <c r="H223" i="20"/>
  <c r="I223" i="20" s="1"/>
  <c r="H222" i="20"/>
  <c r="I222" i="20" s="1"/>
  <c r="H221" i="20"/>
  <c r="I221" i="20" s="1"/>
  <c r="H220" i="20"/>
  <c r="I220" i="20" s="1"/>
  <c r="H219" i="20"/>
  <c r="I219" i="20" s="1"/>
  <c r="H218" i="20"/>
  <c r="I218" i="20" s="1"/>
  <c r="H217" i="20"/>
  <c r="I217" i="20" s="1"/>
  <c r="H216" i="20"/>
  <c r="I216" i="20" s="1"/>
  <c r="H215" i="20"/>
  <c r="I215" i="20" s="1"/>
  <c r="H214" i="20"/>
  <c r="I214" i="20" s="1"/>
  <c r="H213" i="20"/>
  <c r="I213" i="20" s="1"/>
  <c r="H212" i="20"/>
  <c r="I212" i="20" s="1"/>
  <c r="H211" i="20"/>
  <c r="I211" i="20" s="1"/>
  <c r="H210" i="20"/>
  <c r="I210" i="20" s="1"/>
  <c r="H209" i="20"/>
  <c r="I209" i="20" s="1"/>
  <c r="H208" i="20"/>
  <c r="I208" i="20" s="1"/>
  <c r="H207" i="20"/>
  <c r="I207" i="20" s="1"/>
  <c r="H206" i="20"/>
  <c r="I206" i="20" s="1"/>
  <c r="H205" i="20"/>
  <c r="I205" i="20" s="1"/>
  <c r="H204" i="20"/>
  <c r="I204" i="20" s="1"/>
  <c r="H203" i="20"/>
  <c r="I203" i="20" s="1"/>
  <c r="H202" i="20"/>
  <c r="I202" i="20" s="1"/>
  <c r="H201" i="20"/>
  <c r="I201" i="20" s="1"/>
  <c r="H200" i="20"/>
  <c r="I200" i="20" s="1"/>
  <c r="H199" i="20"/>
  <c r="I199" i="20" s="1"/>
  <c r="H198" i="20"/>
  <c r="I198" i="20" s="1"/>
  <c r="H197" i="20"/>
  <c r="I197" i="20" s="1"/>
  <c r="H196" i="20"/>
  <c r="I196" i="20" s="1"/>
  <c r="H195" i="20"/>
  <c r="I195" i="20" s="1"/>
  <c r="H194" i="20"/>
  <c r="I194" i="20" s="1"/>
  <c r="H193" i="20"/>
  <c r="I193" i="20" s="1"/>
  <c r="H192" i="20"/>
  <c r="I192" i="20" s="1"/>
  <c r="H191" i="20"/>
  <c r="I191" i="20" s="1"/>
  <c r="H190" i="20"/>
  <c r="I190" i="20" s="1"/>
  <c r="H189" i="20"/>
  <c r="I189" i="20" s="1"/>
  <c r="H188" i="20"/>
  <c r="I188" i="20" s="1"/>
  <c r="H187" i="20"/>
  <c r="I187" i="20" s="1"/>
  <c r="H186" i="20"/>
  <c r="I186" i="20" s="1"/>
  <c r="H185" i="20"/>
  <c r="I185" i="20" s="1"/>
  <c r="H184" i="20"/>
  <c r="I184" i="20" s="1"/>
  <c r="H183" i="20"/>
  <c r="I183" i="20" s="1"/>
  <c r="H182" i="20"/>
  <c r="I182" i="20" s="1"/>
  <c r="H181" i="20"/>
  <c r="I181" i="20" s="1"/>
  <c r="H180" i="20"/>
  <c r="I180" i="20" s="1"/>
  <c r="H179" i="20"/>
  <c r="I179" i="20" s="1"/>
  <c r="H178" i="20"/>
  <c r="I178" i="20" s="1"/>
  <c r="H177" i="20"/>
  <c r="I177" i="20" s="1"/>
  <c r="H176" i="20"/>
  <c r="I176" i="20" s="1"/>
  <c r="H175" i="20"/>
  <c r="I175" i="20" s="1"/>
  <c r="H174" i="20"/>
  <c r="I174" i="20" s="1"/>
  <c r="H173" i="20"/>
  <c r="I173" i="20" s="1"/>
  <c r="H172" i="20"/>
  <c r="I172" i="20" s="1"/>
  <c r="H171" i="20"/>
  <c r="I171" i="20" s="1"/>
  <c r="H170" i="20"/>
  <c r="I170" i="20" s="1"/>
  <c r="H169" i="20"/>
  <c r="I169" i="20" s="1"/>
  <c r="H168" i="20"/>
  <c r="I168" i="20" s="1"/>
  <c r="H167" i="20"/>
  <c r="I167" i="20" s="1"/>
  <c r="H166" i="20"/>
  <c r="I166" i="20" s="1"/>
  <c r="H165" i="20"/>
  <c r="I165" i="20" s="1"/>
  <c r="H164" i="20"/>
  <c r="I164" i="20" s="1"/>
  <c r="H163" i="20"/>
  <c r="I163" i="20" s="1"/>
  <c r="H162" i="20"/>
  <c r="I162" i="20" s="1"/>
  <c r="H161" i="20"/>
  <c r="I161" i="20" s="1"/>
  <c r="H160" i="20"/>
  <c r="I160" i="20" s="1"/>
  <c r="H159" i="20"/>
  <c r="I159" i="20" s="1"/>
  <c r="H158" i="20"/>
  <c r="I158" i="20" s="1"/>
  <c r="H157" i="20"/>
  <c r="I157" i="20" s="1"/>
  <c r="H156" i="20"/>
  <c r="I156" i="20" s="1"/>
  <c r="H155" i="20"/>
  <c r="I155" i="20" s="1"/>
  <c r="H154" i="20"/>
  <c r="I154" i="20" s="1"/>
  <c r="H153" i="20"/>
  <c r="I153" i="20" s="1"/>
  <c r="H152" i="20"/>
  <c r="I152" i="20" s="1"/>
  <c r="H151" i="20"/>
  <c r="I151" i="20" s="1"/>
  <c r="H150" i="20"/>
  <c r="I150" i="20" s="1"/>
  <c r="H149" i="20"/>
  <c r="I149" i="20" s="1"/>
  <c r="H148" i="20"/>
  <c r="I148" i="20" s="1"/>
  <c r="H147" i="20"/>
  <c r="I147" i="20" s="1"/>
  <c r="H146" i="20"/>
  <c r="I146" i="20" s="1"/>
  <c r="H145" i="20"/>
  <c r="I145" i="20" s="1"/>
  <c r="H144" i="20"/>
  <c r="I144" i="20" s="1"/>
  <c r="H143" i="20"/>
  <c r="I143" i="20" s="1"/>
  <c r="H142" i="20"/>
  <c r="I142" i="20" s="1"/>
  <c r="H141" i="20"/>
  <c r="I141" i="20" s="1"/>
  <c r="H140" i="20"/>
  <c r="I140" i="20" s="1"/>
  <c r="H139" i="20"/>
  <c r="I139" i="20" s="1"/>
  <c r="H138" i="20"/>
  <c r="I138" i="20" s="1"/>
  <c r="H137" i="20"/>
  <c r="I137" i="20" s="1"/>
  <c r="H136" i="20"/>
  <c r="I136" i="20" s="1"/>
  <c r="H135" i="20"/>
  <c r="I135" i="20" s="1"/>
  <c r="H134" i="20"/>
  <c r="I134" i="20" s="1"/>
  <c r="H133" i="20"/>
  <c r="I133" i="20" s="1"/>
  <c r="H132" i="20"/>
  <c r="I132" i="20" s="1"/>
  <c r="H131" i="20"/>
  <c r="I131" i="20" s="1"/>
  <c r="H130" i="20"/>
  <c r="I130" i="20" s="1"/>
  <c r="H129" i="20"/>
  <c r="I129" i="20" s="1"/>
  <c r="H128" i="20"/>
  <c r="I128" i="20" s="1"/>
  <c r="H127" i="20"/>
  <c r="I127" i="20" s="1"/>
  <c r="H126" i="20"/>
  <c r="I126" i="20" s="1"/>
  <c r="H125" i="20"/>
  <c r="I125" i="20" s="1"/>
  <c r="H124" i="20"/>
  <c r="I124" i="20" s="1"/>
  <c r="H123" i="20"/>
  <c r="I123" i="20" s="1"/>
  <c r="H122" i="20"/>
  <c r="I122" i="20" s="1"/>
  <c r="H121" i="20"/>
  <c r="I121" i="20" s="1"/>
  <c r="H120" i="20"/>
  <c r="I120" i="20" s="1"/>
  <c r="H119" i="20"/>
  <c r="I119" i="20" s="1"/>
  <c r="H118" i="20"/>
  <c r="I118" i="20" s="1"/>
  <c r="H117" i="20"/>
  <c r="I117" i="20" s="1"/>
  <c r="H116" i="20"/>
  <c r="I116" i="20" s="1"/>
  <c r="H115" i="20"/>
  <c r="I115" i="20" s="1"/>
  <c r="H114" i="20"/>
  <c r="I114" i="20" s="1"/>
  <c r="H113" i="20"/>
  <c r="I113" i="20" s="1"/>
  <c r="H112" i="20"/>
  <c r="I112" i="20" s="1"/>
  <c r="H111" i="20"/>
  <c r="I111" i="20" s="1"/>
  <c r="H110" i="20"/>
  <c r="I110" i="20" s="1"/>
  <c r="H109" i="20"/>
  <c r="I109" i="20" s="1"/>
  <c r="H108" i="20"/>
  <c r="I108" i="20" s="1"/>
  <c r="H107" i="20"/>
  <c r="I107" i="20" s="1"/>
  <c r="H106" i="20"/>
  <c r="I106" i="20" s="1"/>
  <c r="H105" i="20"/>
  <c r="I105" i="20" s="1"/>
  <c r="H104" i="20"/>
  <c r="I104" i="20" s="1"/>
  <c r="H103" i="20"/>
  <c r="I103" i="20" s="1"/>
  <c r="H102" i="20"/>
  <c r="I102" i="20" s="1"/>
  <c r="H101" i="20"/>
  <c r="I101" i="20" s="1"/>
  <c r="H100" i="20"/>
  <c r="I100" i="20" s="1"/>
  <c r="H99" i="20"/>
  <c r="I99" i="20" s="1"/>
  <c r="H98" i="20"/>
  <c r="I98" i="20" s="1"/>
  <c r="H97" i="20"/>
  <c r="I97" i="20" s="1"/>
  <c r="H96" i="20"/>
  <c r="I96" i="20" s="1"/>
  <c r="H95" i="20"/>
  <c r="I95" i="20" s="1"/>
  <c r="H94" i="20"/>
  <c r="I94" i="20" s="1"/>
  <c r="H93" i="20"/>
  <c r="I93" i="20" s="1"/>
  <c r="H92" i="20"/>
  <c r="I92" i="20" s="1"/>
  <c r="H91" i="20"/>
  <c r="I91" i="20" s="1"/>
  <c r="H90" i="20"/>
  <c r="I90" i="20" s="1"/>
  <c r="H89" i="20"/>
  <c r="I89" i="20" s="1"/>
  <c r="H88" i="20"/>
  <c r="I88" i="20" s="1"/>
  <c r="H87" i="20"/>
  <c r="I87" i="20" s="1"/>
  <c r="H86" i="20"/>
  <c r="I86" i="20" s="1"/>
  <c r="H85" i="20"/>
  <c r="I85" i="20" s="1"/>
  <c r="H84" i="20"/>
  <c r="I84" i="20" s="1"/>
  <c r="H83" i="20"/>
  <c r="I83" i="20" s="1"/>
  <c r="H82" i="20"/>
  <c r="I82" i="20" s="1"/>
  <c r="H81" i="20"/>
  <c r="I81" i="20" s="1"/>
  <c r="H80" i="20"/>
  <c r="I80" i="20" s="1"/>
  <c r="H79" i="20"/>
  <c r="I79" i="20" s="1"/>
  <c r="H78" i="20"/>
  <c r="I78" i="20" s="1"/>
  <c r="H77" i="20"/>
  <c r="I77" i="20" s="1"/>
  <c r="H76" i="20"/>
  <c r="I76" i="20" s="1"/>
  <c r="H75" i="20"/>
  <c r="I75" i="20" s="1"/>
  <c r="H74" i="20"/>
  <c r="I74" i="20" s="1"/>
  <c r="H73" i="20"/>
  <c r="I73" i="20" s="1"/>
  <c r="H72" i="20"/>
  <c r="I72" i="20" s="1"/>
  <c r="H71" i="20"/>
  <c r="I71" i="20" s="1"/>
  <c r="H70" i="20"/>
  <c r="I70" i="20" s="1"/>
  <c r="H69" i="20"/>
  <c r="I69" i="20" s="1"/>
  <c r="H68" i="20"/>
  <c r="I68" i="20" s="1"/>
  <c r="H67" i="20"/>
  <c r="I67" i="20" s="1"/>
  <c r="H66" i="20"/>
  <c r="I66" i="20" s="1"/>
  <c r="H65" i="20"/>
  <c r="I65" i="20" s="1"/>
  <c r="H64" i="20"/>
  <c r="I64" i="20" s="1"/>
  <c r="H63" i="20"/>
  <c r="I63" i="20" s="1"/>
  <c r="H62" i="20"/>
  <c r="I62" i="20" s="1"/>
  <c r="H61" i="20"/>
  <c r="I61" i="20" s="1"/>
  <c r="H60" i="20"/>
  <c r="I60" i="20" s="1"/>
  <c r="H59" i="20"/>
  <c r="I59" i="20" s="1"/>
  <c r="H58" i="20"/>
  <c r="I58" i="20" s="1"/>
  <c r="H57" i="20"/>
  <c r="I57" i="20" s="1"/>
  <c r="H56" i="20"/>
  <c r="I56" i="20" s="1"/>
  <c r="H55" i="20"/>
  <c r="I55" i="20" s="1"/>
  <c r="H54" i="20"/>
  <c r="I54" i="20" s="1"/>
  <c r="H53" i="20"/>
  <c r="I53" i="20" s="1"/>
  <c r="H52" i="20"/>
  <c r="I52" i="20" s="1"/>
  <c r="H51" i="20"/>
  <c r="I51" i="20" s="1"/>
  <c r="H50" i="20"/>
  <c r="I50" i="20" s="1"/>
  <c r="H49" i="20"/>
  <c r="I49" i="20" s="1"/>
  <c r="H48" i="20"/>
  <c r="I48" i="20" s="1"/>
  <c r="H47" i="20"/>
  <c r="I47" i="20" s="1"/>
  <c r="H46" i="20"/>
  <c r="I46" i="20" s="1"/>
  <c r="H45" i="20"/>
  <c r="I45" i="20" s="1"/>
  <c r="H44" i="20"/>
  <c r="I44" i="20" s="1"/>
  <c r="P40" i="14"/>
  <c r="P38" i="14"/>
  <c r="T36" i="14"/>
  <c r="P36" i="14"/>
  <c r="P34" i="14"/>
  <c r="P32" i="14"/>
  <c r="A3" i="21" l="1"/>
  <c r="A4" i="21"/>
  <c r="B7" i="21"/>
  <c r="E6" i="16"/>
  <c r="E5" i="16"/>
  <c r="E4" i="16"/>
  <c r="E3" i="16"/>
  <c r="E2" i="16"/>
  <c r="E1" i="16"/>
  <c r="C46" i="14" l="1"/>
  <c r="AP53" i="14" s="1"/>
  <c r="AC51" i="14" s="1"/>
  <c r="C74" i="14" s="1"/>
</calcChain>
</file>

<file path=xl/sharedStrings.xml><?xml version="1.0" encoding="utf-8"?>
<sst xmlns="http://schemas.openxmlformats.org/spreadsheetml/2006/main" count="45864" uniqueCount="15410">
  <si>
    <t>LANAKEN</t>
  </si>
  <si>
    <t>BORGLOON</t>
  </si>
  <si>
    <t>BERINGEN</t>
  </si>
  <si>
    <t>RUISELEDE</t>
  </si>
  <si>
    <t>KORTEMARK</t>
  </si>
  <si>
    <t>BREDENE</t>
  </si>
  <si>
    <t>MIDDELKERKE</t>
  </si>
  <si>
    <t>MELLE</t>
  </si>
  <si>
    <t>GAVERE</t>
  </si>
  <si>
    <t>naam</t>
  </si>
  <si>
    <t>Waarvoor dient dit formulier?</t>
  </si>
  <si>
    <t>postnummer en gemeente</t>
  </si>
  <si>
    <t>straat en nummer</t>
  </si>
  <si>
    <t>naam_gemeente</t>
  </si>
  <si>
    <t>SCHAARBEEK</t>
  </si>
  <si>
    <t>ETTERBEEK</t>
  </si>
  <si>
    <t>KOEKELBERG</t>
  </si>
  <si>
    <t>SINT-AGATHA-BERCHEM</t>
  </si>
  <si>
    <t>EVERE</t>
  </si>
  <si>
    <t>SINT-PIETERS-WOLUWE</t>
  </si>
  <si>
    <t>OUDERGEM</t>
  </si>
  <si>
    <t>UKKEL</t>
  </si>
  <si>
    <t>SINT-LAMBRECHTS-WOLUWE</t>
  </si>
  <si>
    <t>HALLE</t>
  </si>
  <si>
    <t>LENNIK</t>
  </si>
  <si>
    <t>ASSE</t>
  </si>
  <si>
    <t>DILBEEK</t>
  </si>
  <si>
    <t>TERNAT</t>
  </si>
  <si>
    <t>LIEDEKERKE</t>
  </si>
  <si>
    <t>VILVOORDE</t>
  </si>
  <si>
    <t>MACHELEN</t>
  </si>
  <si>
    <t>GRIMBERGEN</t>
  </si>
  <si>
    <t>OPWIJK</t>
  </si>
  <si>
    <t>OVERIJSE</t>
  </si>
  <si>
    <t>ZAVENTEM</t>
  </si>
  <si>
    <t>TERVUREN</t>
  </si>
  <si>
    <t>KAPELLEN</t>
  </si>
  <si>
    <t>STABROEK</t>
  </si>
  <si>
    <t>WIJNEGEM</t>
  </si>
  <si>
    <t>SCHOTEN</t>
  </si>
  <si>
    <t>BRASSCHAAT</t>
  </si>
  <si>
    <t>WUUSTWEZEL</t>
  </si>
  <si>
    <t>KALMTHOUT</t>
  </si>
  <si>
    <t>ESSEN</t>
  </si>
  <si>
    <t>SCHILDE</t>
  </si>
  <si>
    <t>ZANDHOVEN</t>
  </si>
  <si>
    <t>NIJLEN</t>
  </si>
  <si>
    <t>TURNHOUT</t>
  </si>
  <si>
    <t>ARENDONK</t>
  </si>
  <si>
    <t>MOL</t>
  </si>
  <si>
    <t>HERENTALS</t>
  </si>
  <si>
    <t>GEEL</t>
  </si>
  <si>
    <t>LIER</t>
  </si>
  <si>
    <t>MORTSEL</t>
  </si>
  <si>
    <t>EDEGEM</t>
  </si>
  <si>
    <t>HOVE</t>
  </si>
  <si>
    <t>KONTICH</t>
  </si>
  <si>
    <t>DUFFEL</t>
  </si>
  <si>
    <t>BERLAAR</t>
  </si>
  <si>
    <t>BOOM</t>
  </si>
  <si>
    <t>BORNEM</t>
  </si>
  <si>
    <t>TEMSE</t>
  </si>
  <si>
    <t>SINT-NIKLAAS</t>
  </si>
  <si>
    <t>MECHELEN</t>
  </si>
  <si>
    <t>KEERBERGEN</t>
  </si>
  <si>
    <t>HEIST-OP-DEN-BERG</t>
  </si>
  <si>
    <t>WESTERLO</t>
  </si>
  <si>
    <t>AARSCHOT</t>
  </si>
  <si>
    <t>DIEST</t>
  </si>
  <si>
    <t>TIENEN</t>
  </si>
  <si>
    <t>LANDEN</t>
  </si>
  <si>
    <t>HASSELT</t>
  </si>
  <si>
    <t>ZONHOVEN</t>
  </si>
  <si>
    <t>HOUTHALEN-HELCHTEREN</t>
  </si>
  <si>
    <t>PEER</t>
  </si>
  <si>
    <t>HAMONT-ACHEL</t>
  </si>
  <si>
    <t>BOCHOLT</t>
  </si>
  <si>
    <t>GENK</t>
  </si>
  <si>
    <t>MAASMECHELEN</t>
  </si>
  <si>
    <t>DILSEN-STOKKEM</t>
  </si>
  <si>
    <t>MAASEIK</t>
  </si>
  <si>
    <t>BREE</t>
  </si>
  <si>
    <t>TONGEREN</t>
  </si>
  <si>
    <t>BILZEN</t>
  </si>
  <si>
    <t>SINT-TRUIDEN</t>
  </si>
  <si>
    <t>LOMMEL</t>
  </si>
  <si>
    <t>HERK-DE-STAD</t>
  </si>
  <si>
    <t>LUMMEN</t>
  </si>
  <si>
    <t>LEOPOLDSBURG</t>
  </si>
  <si>
    <t>TESSENDERLO</t>
  </si>
  <si>
    <t>BRUGGE</t>
  </si>
  <si>
    <t>OOSTKAMP</t>
  </si>
  <si>
    <t>BEERNEM</t>
  </si>
  <si>
    <t>TORHOUT</t>
  </si>
  <si>
    <t>DIKSMUIDE</t>
  </si>
  <si>
    <t>ZEDELGEM</t>
  </si>
  <si>
    <t>GISTEL</t>
  </si>
  <si>
    <t>KOEKELARE</t>
  </si>
  <si>
    <t>KNOKKE-HEIST</t>
  </si>
  <si>
    <t>BLANKENBERGE</t>
  </si>
  <si>
    <t>OOSTENDE</t>
  </si>
  <si>
    <t>DE HAAN</t>
  </si>
  <si>
    <t>NIEUWPOORT</t>
  </si>
  <si>
    <t>KOKSIJDE</t>
  </si>
  <si>
    <t>DE PANNE</t>
  </si>
  <si>
    <t>VEURNE</t>
  </si>
  <si>
    <t>KORTRIJK</t>
  </si>
  <si>
    <t>ZWEVEGEM</t>
  </si>
  <si>
    <t>AVELGEM</t>
  </si>
  <si>
    <t>WEVELGEM</t>
  </si>
  <si>
    <t>WERVIK</t>
  </si>
  <si>
    <t>IZEGEM</t>
  </si>
  <si>
    <t>KUURNE</t>
  </si>
  <si>
    <t>HARELBEKE</t>
  </si>
  <si>
    <t>INGELMUNSTER</t>
  </si>
  <si>
    <t>WAREGEM</t>
  </si>
  <si>
    <t>ROESELARE</t>
  </si>
  <si>
    <t>TIELT</t>
  </si>
  <si>
    <t>IEPER</t>
  </si>
  <si>
    <t>POPERINGE</t>
  </si>
  <si>
    <t>GENT</t>
  </si>
  <si>
    <t>EVERGEM</t>
  </si>
  <si>
    <t>ZELZATE</t>
  </si>
  <si>
    <t>LOKEREN</t>
  </si>
  <si>
    <t>HAMME</t>
  </si>
  <si>
    <t>WETTEREN</t>
  </si>
  <si>
    <t>MERELBEKE</t>
  </si>
  <si>
    <t>AALST</t>
  </si>
  <si>
    <t>LEDE</t>
  </si>
  <si>
    <t>DENDERMONDE</t>
  </si>
  <si>
    <t>BUGGENHOUT</t>
  </si>
  <si>
    <t>NINOVE</t>
  </si>
  <si>
    <t>DENDERLEEUW</t>
  </si>
  <si>
    <t>GERAARDSBERGEN</t>
  </si>
  <si>
    <t>HERZELE</t>
  </si>
  <si>
    <t>RONSE</t>
  </si>
  <si>
    <t>ZOTTEGEM</t>
  </si>
  <si>
    <t>BRAKEL</t>
  </si>
  <si>
    <t>OUDENAARDE</t>
  </si>
  <si>
    <t>DE PINTE</t>
  </si>
  <si>
    <t>DEINZE</t>
  </si>
  <si>
    <t>AALTER</t>
  </si>
  <si>
    <t>EEKLO</t>
  </si>
  <si>
    <t>MALDEGEM</t>
  </si>
  <si>
    <t>SINT-JANS-MOLENBEEK</t>
  </si>
  <si>
    <t>ANDERLECHT</t>
  </si>
  <si>
    <t>JETTE</t>
  </si>
  <si>
    <t>SINT-GENESIUS-RODE</t>
  </si>
  <si>
    <t>ROOSDAAL</t>
  </si>
  <si>
    <t>WEMMEL</t>
  </si>
  <si>
    <t>MERCHTEM</t>
  </si>
  <si>
    <t>WEZEMBEEK-OPPEM</t>
  </si>
  <si>
    <t>BORSBEEK</t>
  </si>
  <si>
    <t>VORSELAAR</t>
  </si>
  <si>
    <t>HOOGSTRATEN</t>
  </si>
  <si>
    <t>MERKSPLAS</t>
  </si>
  <si>
    <t>OUD-TURNHOUT</t>
  </si>
  <si>
    <t>KASTERLEE</t>
  </si>
  <si>
    <t>BOECHOUT</t>
  </si>
  <si>
    <t>SINT-KATELIJNE-WAVER</t>
  </si>
  <si>
    <t>NIEL</t>
  </si>
  <si>
    <t>WILLEBROEK</t>
  </si>
  <si>
    <t>HAACHT</t>
  </si>
  <si>
    <t>LONDERZEEL</t>
  </si>
  <si>
    <t>KAPELLE-OP-DEN-BOS</t>
  </si>
  <si>
    <t>LEUVEN</t>
  </si>
  <si>
    <t>ROTSELAAR</t>
  </si>
  <si>
    <t>HOEGAARDEN</t>
  </si>
  <si>
    <t>ZOUTLEEUW</t>
  </si>
  <si>
    <t>HEUSDEN-ZOLDER</t>
  </si>
  <si>
    <t>DIEPENBEEK</t>
  </si>
  <si>
    <t>KINROOI</t>
  </si>
  <si>
    <t>HOESELT</t>
  </si>
  <si>
    <t>ANZEGEM</t>
  </si>
  <si>
    <t>MENEN</t>
  </si>
  <si>
    <t>LENDELEDE</t>
  </si>
  <si>
    <t>ARDOOIE</t>
  </si>
  <si>
    <t>MEULEBEKE</t>
  </si>
  <si>
    <t>ZELE</t>
  </si>
  <si>
    <t>telefoonnr</t>
  </si>
  <si>
    <t>schooljaar 2015-2016</t>
  </si>
  <si>
    <t>050-21.33.21</t>
  </si>
  <si>
    <t>03-233.93.20</t>
  </si>
  <si>
    <t>03-232.88.28</t>
  </si>
  <si>
    <t>03-201.48.80</t>
  </si>
  <si>
    <t>03-281.25.35</t>
  </si>
  <si>
    <t>03-645.74.40</t>
  </si>
  <si>
    <t>09-252.11.09</t>
  </si>
  <si>
    <t>03-230.12.78</t>
  </si>
  <si>
    <t>03-239.17.88</t>
  </si>
  <si>
    <t>015-20.24.10</t>
  </si>
  <si>
    <t>015-28.79.10</t>
  </si>
  <si>
    <t>050-28.85.10</t>
  </si>
  <si>
    <t>059-32.24.84</t>
  </si>
  <si>
    <t>09-265.70.60</t>
  </si>
  <si>
    <t>02-217.77.00</t>
  </si>
  <si>
    <t>050-33.63.47</t>
  </si>
  <si>
    <t>02-523.15.20</t>
  </si>
  <si>
    <t>telefoonnummer</t>
  </si>
  <si>
    <t>MALLE</t>
  </si>
  <si>
    <t>e-mailadres</t>
  </si>
  <si>
    <t>Hoe en aan wie bezorgt u dit formulier?</t>
  </si>
  <si>
    <t xml:space="preserve">Als u het instellingsnummer invult, verschijnen de andere gegevens van deze vraag automatisch. </t>
  </si>
  <si>
    <t>T</t>
  </si>
  <si>
    <t>Waar vindt u meer informatie over dit formulier?</t>
  </si>
  <si>
    <t>KORTESSEM</t>
  </si>
  <si>
    <t>03-230.24.44</t>
  </si>
  <si>
    <t>parcivalschool@parcivalschool.be</t>
  </si>
  <si>
    <t>03-250.16.40</t>
  </si>
  <si>
    <t>016-29.01.81</t>
  </si>
  <si>
    <t>013-33.38.86</t>
  </si>
  <si>
    <t>011-22.25.93</t>
  </si>
  <si>
    <t>051-50.55.58</t>
  </si>
  <si>
    <t>059-31.99.30</t>
  </si>
  <si>
    <t>051-26.43.26</t>
  </si>
  <si>
    <t>03-321.53.51</t>
  </si>
  <si>
    <t>03-640.30.30</t>
  </si>
  <si>
    <t>03-667.22.88</t>
  </si>
  <si>
    <t>03-644.29.30</t>
  </si>
  <si>
    <t>014-41.16.80</t>
  </si>
  <si>
    <t>014-50.93.11</t>
  </si>
  <si>
    <t>03-312.98.98</t>
  </si>
  <si>
    <t>02-356.29.49</t>
  </si>
  <si>
    <t>02-380.10.15</t>
  </si>
  <si>
    <t>016-81.45.11</t>
  </si>
  <si>
    <t>051-50.10.27</t>
  </si>
  <si>
    <t>050-23.15.10</t>
  </si>
  <si>
    <t>056-60.24.68</t>
  </si>
  <si>
    <t>053-79.04.41</t>
  </si>
  <si>
    <t>054-41.24.37</t>
  </si>
  <si>
    <t>054-31.06.60</t>
  </si>
  <si>
    <t>089-56.30.59</t>
  </si>
  <si>
    <t>03-750.96.80</t>
  </si>
  <si>
    <t>014-31.27.48</t>
  </si>
  <si>
    <t>059-70.68.70</t>
  </si>
  <si>
    <t>050-72.88.80</t>
  </si>
  <si>
    <t>info@couma.be</t>
  </si>
  <si>
    <t>089-32.38.32</t>
  </si>
  <si>
    <t>011-34.11.49</t>
  </si>
  <si>
    <t>011-80.05.84</t>
  </si>
  <si>
    <t>052-39.99.90</t>
  </si>
  <si>
    <t>buggenhout@blijdorp.be</t>
  </si>
  <si>
    <t>03-217.42.42</t>
  </si>
  <si>
    <t>014-54.50.75</t>
  </si>
  <si>
    <t>jo.buekers@campusdehelix.be</t>
  </si>
  <si>
    <t>Sint-Vincentius</t>
  </si>
  <si>
    <t>057-33.46.45</t>
  </si>
  <si>
    <t>013-33.45.84</t>
  </si>
  <si>
    <t>schooljaar 2016-2017</t>
  </si>
  <si>
    <t>schooljaar 2017-2018</t>
  </si>
  <si>
    <t>grensdatum 1</t>
  </si>
  <si>
    <t>grensdatum 2</t>
  </si>
  <si>
    <t>schooljaar 2018-2019</t>
  </si>
  <si>
    <t>schooljaar 2019-2020</t>
  </si>
  <si>
    <t>schooljaar 2020-2021</t>
  </si>
  <si>
    <t>schooljaar 2021-2022</t>
  </si>
  <si>
    <t>schooljaar 2022-2023</t>
  </si>
  <si>
    <t>BRUSSEL</t>
  </si>
  <si>
    <t>ANTWERPEN</t>
  </si>
  <si>
    <t>peter.deceuster@talentenschoolturnhout.be</t>
  </si>
  <si>
    <t>guy.ghysels@vesaliusinstituut.be</t>
  </si>
  <si>
    <t>052-25.17.86</t>
  </si>
  <si>
    <t>info@ibiswerk.be</t>
  </si>
  <si>
    <t>03-280.49.07</t>
  </si>
  <si>
    <t>016-34.39.62</t>
  </si>
  <si>
    <t>ziekenhuisschool@uzleuven.be</t>
  </si>
  <si>
    <t>NEDER-OVER-HEEMBEEK</t>
  </si>
  <si>
    <t>'S GRAVENWEZEL</t>
  </si>
  <si>
    <t>REET</t>
  </si>
  <si>
    <t>HEVERLEE</t>
  </si>
  <si>
    <t>SINT-ANDRIES</t>
  </si>
  <si>
    <t>MARKE</t>
  </si>
  <si>
    <t>RUMBEKE</t>
  </si>
  <si>
    <t>OOSTAKKER</t>
  </si>
  <si>
    <t>SINT-MARTENS-LENNIK</t>
  </si>
  <si>
    <t>DEURNE</t>
  </si>
  <si>
    <t>SINT-JOB-IN-'T-GOOR</t>
  </si>
  <si>
    <t>PULDERBOS</t>
  </si>
  <si>
    <t>MOLENSTEDE</t>
  </si>
  <si>
    <t>WIJCHMAAL</t>
  </si>
  <si>
    <t>KLERKEN</t>
  </si>
  <si>
    <t>SINT-MICHIELS</t>
  </si>
  <si>
    <t>ASSEBROEK</t>
  </si>
  <si>
    <t>OOSTDUINKERKE</t>
  </si>
  <si>
    <t>GITS</t>
  </si>
  <si>
    <t>GENTBRUGGE</t>
  </si>
  <si>
    <t>EKE</t>
  </si>
  <si>
    <t>LANDEGEM</t>
  </si>
  <si>
    <t>BORGERHOUT</t>
  </si>
  <si>
    <t>BERCHEM</t>
  </si>
  <si>
    <t>EKEREN</t>
  </si>
  <si>
    <t>HOBOKEN</t>
  </si>
  <si>
    <t>MERKSEM</t>
  </si>
  <si>
    <t>OOSTMALLE</t>
  </si>
  <si>
    <t>WESTMALLE</t>
  </si>
  <si>
    <t>ALSEMBERG</t>
  </si>
  <si>
    <t>BETEKOM</t>
  </si>
  <si>
    <t>LAKEN</t>
  </si>
  <si>
    <t>KESSEL-LO</t>
  </si>
  <si>
    <t>LEMBEEK</t>
  </si>
  <si>
    <t>TILDONK</t>
  </si>
  <si>
    <t>SINT-KRUIS</t>
  </si>
  <si>
    <t>GULLEGEM</t>
  </si>
  <si>
    <t>HEULE</t>
  </si>
  <si>
    <t>KNOKKE</t>
  </si>
  <si>
    <t>OEDELEM</t>
  </si>
  <si>
    <t>BAZEL</t>
  </si>
  <si>
    <t>BEVEREN-WAAS</t>
  </si>
  <si>
    <t>EKSAARDE</t>
  </si>
  <si>
    <t>MARIAKERKE</t>
  </si>
  <si>
    <t>GIJZEGEM</t>
  </si>
  <si>
    <t>MERE</t>
  </si>
  <si>
    <t>SINT-DENIJS-WESTREM</t>
  </si>
  <si>
    <t>ZWIJNAARDE</t>
  </si>
  <si>
    <t>HECHTEL</t>
  </si>
  <si>
    <t>HELCHTEREN</t>
  </si>
  <si>
    <t>MUNSTERBILZEN</t>
  </si>
  <si>
    <t>PAAL</t>
  </si>
  <si>
    <t>STEVOORT</t>
  </si>
  <si>
    <t>'S GRAVENVOEREN</t>
  </si>
  <si>
    <t>MOERBEKE-WAAS</t>
  </si>
  <si>
    <t>WILRIJK</t>
  </si>
  <si>
    <t>GROOT-BIJGAARDEN</t>
  </si>
  <si>
    <t>SINT-AMANDSBERG</t>
  </si>
  <si>
    <t>LEDEBERG</t>
  </si>
  <si>
    <t>ONZE-LIEVE-VROUW-WAVER</t>
  </si>
  <si>
    <t>///////////////////////////////////////////////////////////////////////////////////////////////////////////////////////////////////////////////////////////////////////////////////////////////</t>
  </si>
  <si>
    <t>016-38.06.66</t>
  </si>
  <si>
    <t>03-217.44.10</t>
  </si>
  <si>
    <t>015-22.10.10</t>
  </si>
  <si>
    <t>louis@atheneumlier.be</t>
  </si>
  <si>
    <t>012-24.20.75</t>
  </si>
  <si>
    <t>elien.depaep@stludgardis.be</t>
  </si>
  <si>
    <t/>
  </si>
  <si>
    <t>VLEZENBEEK</t>
  </si>
  <si>
    <t>016-24.11.10</t>
  </si>
  <si>
    <t>codi@gib-gitok.be</t>
  </si>
  <si>
    <t>09-332.24.05</t>
  </si>
  <si>
    <t>PUURS-SINT-AMANDS</t>
  </si>
  <si>
    <t>PELT</t>
  </si>
  <si>
    <t>buo@heuvelzicht.be</t>
  </si>
  <si>
    <t>LIEVEGEM</t>
  </si>
  <si>
    <t>hilde.vanderdonckt@sgsintpaulus.eu</t>
  </si>
  <si>
    <t>an.pijnaerts@gogeel.be</t>
  </si>
  <si>
    <t>directeur@campusbellevue.be</t>
  </si>
  <si>
    <t>fran.goossens@hartencollege.be</t>
  </si>
  <si>
    <t>ZEEBRUGGE</t>
  </si>
  <si>
    <t>VORST</t>
  </si>
  <si>
    <t>Scholen en leerlingen</t>
  </si>
  <si>
    <t>015-24.07.24</t>
  </si>
  <si>
    <t>luc.peirelinck@ksdiest.be</t>
  </si>
  <si>
    <t>Waarom vult u dit formulier in Excel in?</t>
  </si>
  <si>
    <t>nummer_instelling</t>
  </si>
  <si>
    <t>postnummer</t>
  </si>
  <si>
    <t>Agentschap voor Onderwijsdiensten (AGODI)</t>
  </si>
  <si>
    <t>Foutmeldingen</t>
  </si>
  <si>
    <t>Als het formulier nog onlogische of onvolledige vermeldingen bevat, vindt u daarvan hieronder een korte samenvatting.</t>
  </si>
  <si>
    <r>
      <rPr>
        <i/>
        <u/>
        <sz val="10"/>
        <rFont val="Calibri"/>
        <family val="2"/>
        <scheme val="minor"/>
      </rPr>
      <t>Dien het formulier pas in als er geen foutmeldingen meer worden getoond</t>
    </r>
    <r>
      <rPr>
        <i/>
        <sz val="10"/>
        <rFont val="Calibri"/>
        <family val="2"/>
        <scheme val="minor"/>
      </rPr>
      <t>.</t>
    </r>
  </si>
  <si>
    <t>korte_naam_instell</t>
  </si>
  <si>
    <t>Beerse</t>
  </si>
  <si>
    <t>Melding van de oprichting van een scholengemeenschapsinstelling</t>
  </si>
  <si>
    <t>Afdeling Basisonderwijs, DKO en CLB en afdeling Secundair Onderwijs</t>
  </si>
  <si>
    <t>Gegevens van de scholengemeenschap</t>
  </si>
  <si>
    <t>Vul de gegevens van de scholengemeenschap in.</t>
  </si>
  <si>
    <t>Nr_SG</t>
  </si>
  <si>
    <t>IM_Nr</t>
  </si>
  <si>
    <t>scholengroep_nr</t>
  </si>
  <si>
    <t>nummer scholengemeenschap</t>
  </si>
  <si>
    <t>Gegevens van de oprichting</t>
  </si>
  <si>
    <t>Adres</t>
  </si>
  <si>
    <t>e_mail</t>
  </si>
  <si>
    <t>Vrij Onderwijs Zele</t>
  </si>
  <si>
    <t>Heilig Hartplein 10</t>
  </si>
  <si>
    <t>052-45.26.06</t>
  </si>
  <si>
    <t>secretariaat.vrijonderwijszele@kaozele.be</t>
  </si>
  <si>
    <t>Gemeentelijk Basisonderwijs Lokeren-Zele</t>
  </si>
  <si>
    <t>Hoogstraat 192</t>
  </si>
  <si>
    <t>directie.basisschoolstaakte@lokeren.be</t>
  </si>
  <si>
    <t>Hageland</t>
  </si>
  <si>
    <t>August Nihoulstraat 13</t>
  </si>
  <si>
    <t>SCHERPENHEUVEL</t>
  </si>
  <si>
    <t>013-77.27.38</t>
  </si>
  <si>
    <t>steltje@scherpenheuvel-zichem.be</t>
  </si>
  <si>
    <t>Zuidwest-Pajottenland</t>
  </si>
  <si>
    <t>Kerkplein 1</t>
  </si>
  <si>
    <t>1</t>
  </si>
  <si>
    <t>OETINGEN</t>
  </si>
  <si>
    <t>054-56.60.23</t>
  </si>
  <si>
    <t>marleen.hanselaer@gooik.be</t>
  </si>
  <si>
    <t>Gemeentescholen Grimbergen</t>
  </si>
  <si>
    <t>Nachtegaallaan 5</t>
  </si>
  <si>
    <t>HUMBEEK</t>
  </si>
  <si>
    <t>02-269.59.75</t>
  </si>
  <si>
    <t>directie@gbs-mozaiek.be</t>
  </si>
  <si>
    <t>St-Michiel</t>
  </si>
  <si>
    <t>Nieuwland 75</t>
  </si>
  <si>
    <t>Basisscholen Heilig Graf</t>
  </si>
  <si>
    <t>Patersstraat 28</t>
  </si>
  <si>
    <t>014-41.18.87</t>
  </si>
  <si>
    <t>codi.bao@heilig-graf.be</t>
  </si>
  <si>
    <t>SG Katholiek Basisonderwijs Heule Kuurne</t>
  </si>
  <si>
    <t>Sint-Katrienplein 10_B</t>
  </si>
  <si>
    <t>056-35.03.28</t>
  </si>
  <si>
    <t>codi@sgheulekuurne.be</t>
  </si>
  <si>
    <t>Gemeentescholen Zwevegem</t>
  </si>
  <si>
    <t>Hendrik Consciencestraat 28_A</t>
  </si>
  <si>
    <t>056-28.54.50</t>
  </si>
  <si>
    <t>Aartshertoginnestraat 38</t>
  </si>
  <si>
    <t>059-70.55.62</t>
  </si>
  <si>
    <t>De 4 winden</t>
  </si>
  <si>
    <t>Westernieuwweg 5</t>
  </si>
  <si>
    <t>VARSENARE</t>
  </si>
  <si>
    <t>050-38.65.43</t>
  </si>
  <si>
    <t>directie@dewassenaard.be</t>
  </si>
  <si>
    <t>De Leiebrug</t>
  </si>
  <si>
    <t>Hoogstraat 10</t>
  </si>
  <si>
    <t>056-42.69.62</t>
  </si>
  <si>
    <t>info@gbswevelgem.be</t>
  </si>
  <si>
    <t>Prizma Basis</t>
  </si>
  <si>
    <t>Burgemeester Vandenbogaerdelaan 53</t>
  </si>
  <si>
    <t>051-30.00.65</t>
  </si>
  <si>
    <t>De Balk</t>
  </si>
  <si>
    <t>Marktstraat 29</t>
  </si>
  <si>
    <t>056-73.34.90</t>
  </si>
  <si>
    <t>centrumschool@harelbeke.be</t>
  </si>
  <si>
    <t>ZaRa</t>
  </si>
  <si>
    <t>Schoolstraat 17</t>
  </si>
  <si>
    <t>RANST</t>
  </si>
  <si>
    <t>03-475.14.48</t>
  </si>
  <si>
    <t>De Zaaier</t>
  </si>
  <si>
    <t>Kouterstraat 28_b</t>
  </si>
  <si>
    <t>MERKEM</t>
  </si>
  <si>
    <t>0473-33.71.40</t>
  </si>
  <si>
    <t>dorine.feryn@sgdezaaier.be</t>
  </si>
  <si>
    <t>vzw Katholiek Basisonderwijs  Harelbeke</t>
  </si>
  <si>
    <t>Tuinstraat 20</t>
  </si>
  <si>
    <t>056-29.57.27</t>
  </si>
  <si>
    <t>directie@vbsheilighart.be</t>
  </si>
  <si>
    <t>De Kreken</t>
  </si>
  <si>
    <t>Sint-Bernardusstraat 1_B</t>
  </si>
  <si>
    <t>BASSEVELDE</t>
  </si>
  <si>
    <t>09-238.46.05</t>
  </si>
  <si>
    <t>directie@tbrugje.be</t>
  </si>
  <si>
    <t>Basisonderwijs Gavere/Merelbeke</t>
  </si>
  <si>
    <t>Veldstraat 14</t>
  </si>
  <si>
    <t>ASPER</t>
  </si>
  <si>
    <t>09-384.56.19</t>
  </si>
  <si>
    <t>vermeiren.helene@gbsdevierklaver.be</t>
  </si>
  <si>
    <t>Mandel - Leie</t>
  </si>
  <si>
    <t>Wielsbekestraat 21</t>
  </si>
  <si>
    <t>OOSTROZEBEKE</t>
  </si>
  <si>
    <t>056-66.80.60</t>
  </si>
  <si>
    <t>codi@vbsmandelbloesem.be</t>
  </si>
  <si>
    <t>Katholieke Basisscholen Neerpelt</t>
  </si>
  <si>
    <t>Sint-Hubertusstraat 3</t>
  </si>
  <si>
    <t>SINT-HUIBRECHTS-LILLE</t>
  </si>
  <si>
    <t>011-64.57.82</t>
  </si>
  <si>
    <t>directielille@helibel.net</t>
  </si>
  <si>
    <t>Katholiek Basisonderwijs Hamont-Achel</t>
  </si>
  <si>
    <t>Kloosterstraat 6</t>
  </si>
  <si>
    <t>011-44.55.61</t>
  </si>
  <si>
    <t>secretariaat@derobbert.be</t>
  </si>
  <si>
    <t>Leopoldsburg-Lummen</t>
  </si>
  <si>
    <t>Diestersteenweg 13</t>
  </si>
  <si>
    <t>011-40.12.12</t>
  </si>
  <si>
    <t>Alken-Diepenbeek-Kortessem-Nieuwerkerken</t>
  </si>
  <si>
    <t>Kloosterstraat 34</t>
  </si>
  <si>
    <t>011-32.33.68</t>
  </si>
  <si>
    <t>gbs.diepenbeek@skynet.be</t>
  </si>
  <si>
    <t>St.-Hubertus</t>
  </si>
  <si>
    <t>Schoolstraat 6</t>
  </si>
  <si>
    <t>ZUTENDAAL</t>
  </si>
  <si>
    <t>089-61.11.57</t>
  </si>
  <si>
    <t>christaory@hotmail.com</t>
  </si>
  <si>
    <t>Vrije Basisscholen Maasmechelen-Noord</t>
  </si>
  <si>
    <t>Langstraat 30</t>
  </si>
  <si>
    <t>089-76.41.76</t>
  </si>
  <si>
    <t>Scholengemeenschap SUR+</t>
  </si>
  <si>
    <t>Olmenweg 110</t>
  </si>
  <si>
    <t>HEPPEN</t>
  </si>
  <si>
    <t>011-46.13.21</t>
  </si>
  <si>
    <t>rudi.slegers@sgr15.be</t>
  </si>
  <si>
    <t>VZW Kath.Basisond. Meeuwen-Gruitrode</t>
  </si>
  <si>
    <t>Breekiezel 27</t>
  </si>
  <si>
    <t>OUDSBERGEN</t>
  </si>
  <si>
    <t>089-81.13.08</t>
  </si>
  <si>
    <t>wim.daniels@royke.be</t>
  </si>
  <si>
    <t>KODB vzw</t>
  </si>
  <si>
    <t>Schoolstraat 45</t>
  </si>
  <si>
    <t>089-49.12.48</t>
  </si>
  <si>
    <t>KT-scholengroep</t>
  </si>
  <si>
    <t>Zegestraat 40</t>
  </si>
  <si>
    <t>011-21.17.64</t>
  </si>
  <si>
    <t>mozaiek@kt-scholengroep.be</t>
  </si>
  <si>
    <t>Rievoe</t>
  </si>
  <si>
    <t>Wijnstraat 2</t>
  </si>
  <si>
    <t>2</t>
  </si>
  <si>
    <t>RIEMST</t>
  </si>
  <si>
    <t>012-23.58.16</t>
  </si>
  <si>
    <t>vbsmvv@rievoe.be</t>
  </si>
  <si>
    <t>Pit.</t>
  </si>
  <si>
    <t>Heerbaan 241_A</t>
  </si>
  <si>
    <t>KOERSEL</t>
  </si>
  <si>
    <t>011-42.27.86</t>
  </si>
  <si>
    <t>personeel@sgpit.be</t>
  </si>
  <si>
    <t>KBMZ</t>
  </si>
  <si>
    <t>Parklaan 3</t>
  </si>
  <si>
    <t>Watertorenstraat 5_C</t>
  </si>
  <si>
    <t>012-23.23.64</t>
  </si>
  <si>
    <t>Erika Houthalen-Helchteren</t>
  </si>
  <si>
    <t>Kleuterweg 15</t>
  </si>
  <si>
    <t>011-60.48.33</t>
  </si>
  <si>
    <t>scholengemeenschap.erika@gmail.com</t>
  </si>
  <si>
    <t>BoKaLoRe</t>
  </si>
  <si>
    <t>Bergerheidestraat 4</t>
  </si>
  <si>
    <t>089-46.46.17</t>
  </si>
  <si>
    <t>directie@degeluksvlinder.be</t>
  </si>
  <si>
    <t>De KuBus</t>
  </si>
  <si>
    <t>Gerdingerpoort 20</t>
  </si>
  <si>
    <t>089-46.34.14</t>
  </si>
  <si>
    <t>patrick.trines@dekubus-bree.be</t>
  </si>
  <si>
    <t>SGH² Ham-Heppen</t>
  </si>
  <si>
    <t>011-34.35.49</t>
  </si>
  <si>
    <t>info@deheppening.be</t>
  </si>
  <si>
    <t>Stedelijk Basisonderwijs Roeselare</t>
  </si>
  <si>
    <t>Botermarkt 2</t>
  </si>
  <si>
    <t>051-26.44.40</t>
  </si>
  <si>
    <t>directie@sbsdeoctopus.be</t>
  </si>
  <si>
    <t>Kath.Basisonderwijs Tessenderlo</t>
  </si>
  <si>
    <t>Kerkstraat 4</t>
  </si>
  <si>
    <t>013-66.27.36</t>
  </si>
  <si>
    <t>directie@kabot.be</t>
  </si>
  <si>
    <t>KODIEKO</t>
  </si>
  <si>
    <t>Pastorijstraat 2</t>
  </si>
  <si>
    <t>011-32.35.70</t>
  </si>
  <si>
    <t>directeur@lutselus.be</t>
  </si>
  <si>
    <t>Kust en Polder</t>
  </si>
  <si>
    <t>Dan. De Haenelaan 10</t>
  </si>
  <si>
    <t>info@vbshoutmarkt.be</t>
  </si>
  <si>
    <t>Kath.BO Lanaken</t>
  </si>
  <si>
    <t>Berenhofstraat 30</t>
  </si>
  <si>
    <t>089-71.28.38</t>
  </si>
  <si>
    <t>tamara.mascia@kbo-lanaken.be</t>
  </si>
  <si>
    <t>SG BO Opglabbeek - Gerdingen</t>
  </si>
  <si>
    <t>Gildenstraat 24</t>
  </si>
  <si>
    <t>089-85.48.24</t>
  </si>
  <si>
    <t>info@lagere-school-opglabbeek.be</t>
  </si>
  <si>
    <t>SG Halen/Herk-de-Stad</t>
  </si>
  <si>
    <t>Ursulinenstraat 2</t>
  </si>
  <si>
    <t>0494-66.44.67</t>
  </si>
  <si>
    <t>viviane.cornelissen@kohh.be</t>
  </si>
  <si>
    <t>Stedelijk Onderwijs Geel</t>
  </si>
  <si>
    <t>Burgstraat 23</t>
  </si>
  <si>
    <t>014-56.64.40</t>
  </si>
  <si>
    <t>Els.wouters@geel.be</t>
  </si>
  <si>
    <t>Sint-Gillis-Waas/Stekene/Waas-munster</t>
  </si>
  <si>
    <t>Stationsstraat 18</t>
  </si>
  <si>
    <t>STEKENE</t>
  </si>
  <si>
    <t>03-779.79.00</t>
  </si>
  <si>
    <t>directie@gbsreynaerdijn.be</t>
  </si>
  <si>
    <t>Katholieke Basisscholen Waasland Noord</t>
  </si>
  <si>
    <t>Bormte 126</t>
  </si>
  <si>
    <t>03-779.76.59</t>
  </si>
  <si>
    <t>codi@sgstekene.be</t>
  </si>
  <si>
    <t>SEPTEM</t>
  </si>
  <si>
    <t>Akkerken 2</t>
  </si>
  <si>
    <t>SLEIDINGE</t>
  </si>
  <si>
    <t>09-226.00.10</t>
  </si>
  <si>
    <t>Strand en Polder</t>
  </si>
  <si>
    <t>Vrijheidsstraat 1</t>
  </si>
  <si>
    <t>SNAASKERKE</t>
  </si>
  <si>
    <t>059-27.82.95</t>
  </si>
  <si>
    <t>pietdemonie@skynet.be</t>
  </si>
  <si>
    <t>De Voorkempen</t>
  </si>
  <si>
    <t>Bergenstraat 2</t>
  </si>
  <si>
    <t>03-353.16.89</t>
  </si>
  <si>
    <t>directie@gemeenteschool-wijnegem.be</t>
  </si>
  <si>
    <t>Ringscholen</t>
  </si>
  <si>
    <t>Nieuwstraat 122_A</t>
  </si>
  <si>
    <t>02-462.31.30</t>
  </si>
  <si>
    <t>brenda.felix@ringscholen.be</t>
  </si>
  <si>
    <t>BRUNO</t>
  </si>
  <si>
    <t>Leo XIII-straat 11</t>
  </si>
  <si>
    <t>02-268.47.51</t>
  </si>
  <si>
    <t>KatOBASIS</t>
  </si>
  <si>
    <t>Nieuwe Graanmarkt 32</t>
  </si>
  <si>
    <t>02-538.06.28</t>
  </si>
  <si>
    <t>directie@sintgillisschool.be</t>
  </si>
  <si>
    <t>TOZOMAA</t>
  </si>
  <si>
    <t>Lamorinièrestraat 229</t>
  </si>
  <si>
    <t>03-292.21.10</t>
  </si>
  <si>
    <t>biekorfstraat@leerexpert.be</t>
  </si>
  <si>
    <t>Katholiek Basisonderwijs KITOS</t>
  </si>
  <si>
    <t>Mechelsesteenweg 226</t>
  </si>
  <si>
    <t>BLAASVELD</t>
  </si>
  <si>
    <t>03-886.57.09</t>
  </si>
  <si>
    <t>De negensprong</t>
  </si>
  <si>
    <t>Jozef Mattheessensstraat 62</t>
  </si>
  <si>
    <t>03-455.07.99</t>
  </si>
  <si>
    <t>directie@rp2.be</t>
  </si>
  <si>
    <t>De Schakel</t>
  </si>
  <si>
    <t>Markt 17</t>
  </si>
  <si>
    <t>014-63.34.93</t>
  </si>
  <si>
    <t>info@qworzo.be</t>
  </si>
  <si>
    <t>Stedelijk Basisonderwijs Aalst</t>
  </si>
  <si>
    <t>Erembodegem-Dorp 21</t>
  </si>
  <si>
    <t>EREMBODEGEM</t>
  </si>
  <si>
    <t>053-72.34.71</t>
  </si>
  <si>
    <t>Sint-Jan-de-Doper</t>
  </si>
  <si>
    <t>Moerbeekstraat 3</t>
  </si>
  <si>
    <t>OUTRIJVE</t>
  </si>
  <si>
    <t>056-64.79.53</t>
  </si>
  <si>
    <t>info@sjb2.be</t>
  </si>
  <si>
    <t>Gemeente Zoersel</t>
  </si>
  <si>
    <t>Halmolenweg 3</t>
  </si>
  <si>
    <t>ZOERSEL</t>
  </si>
  <si>
    <t>03-298.08.35</t>
  </si>
  <si>
    <t>directie@pb.zoersel.be</t>
  </si>
  <si>
    <t>Vrije Basisonderwijs Puurs en St-Amands</t>
  </si>
  <si>
    <t>Oppuursdorp 41</t>
  </si>
  <si>
    <t>03-886.64.76</t>
  </si>
  <si>
    <t>info@carolusschool.be</t>
  </si>
  <si>
    <t>SG Ferdinand Verbiest</t>
  </si>
  <si>
    <t>Baljuw Vermeulenstraat 1_A</t>
  </si>
  <si>
    <t>051-48.71.49</t>
  </si>
  <si>
    <t>info@sgfv.be</t>
  </si>
  <si>
    <t>De Brug Kath basisscholen</t>
  </si>
  <si>
    <t>Theophiel Toyeplein 8</t>
  </si>
  <si>
    <t>056-75.53.76</t>
  </si>
  <si>
    <t>info@vrijecentrumschool.be</t>
  </si>
  <si>
    <t>LOV</t>
  </si>
  <si>
    <t>Schoolstraat 43</t>
  </si>
  <si>
    <t>GIERLE</t>
  </si>
  <si>
    <t>014-55.76.01</t>
  </si>
  <si>
    <t>gbschool@lille.be</t>
  </si>
  <si>
    <t>Vrij Basisonderwijs Voorkempen</t>
  </si>
  <si>
    <t>Turnhoutsebaan 430</t>
  </si>
  <si>
    <t>03-353.05.41</t>
  </si>
  <si>
    <t>codi@oefenschool.net</t>
  </si>
  <si>
    <t>Vinnestraat 45</t>
  </si>
  <si>
    <t>HALLE-BOOIENHOVEN</t>
  </si>
  <si>
    <t>011-78.27.94</t>
  </si>
  <si>
    <t>dekleinepicasso@zoutleeuw.be</t>
  </si>
  <si>
    <t>SCHOT</t>
  </si>
  <si>
    <t>Van der Bekenlaan 40</t>
  </si>
  <si>
    <t>014-45.36.75</t>
  </si>
  <si>
    <t>directie@bs-delta.be</t>
  </si>
  <si>
    <t>Scholengemeenschap KOMop</t>
  </si>
  <si>
    <t>Gasthuisstraat 21</t>
  </si>
  <si>
    <t>052-37.19.35</t>
  </si>
  <si>
    <t>scholengemeenschapkomop@gmail.com</t>
  </si>
  <si>
    <t>Ravels-Weelde</t>
  </si>
  <si>
    <t>Kerkstraat 24</t>
  </si>
  <si>
    <t>RAVELS</t>
  </si>
  <si>
    <t>014-65.63.86</t>
  </si>
  <si>
    <t>info@gbsravels.be</t>
  </si>
  <si>
    <t>KOBA Zuiderkempen</t>
  </si>
  <si>
    <t>Streepstraat 2</t>
  </si>
  <si>
    <t>MORKHOVEN</t>
  </si>
  <si>
    <t>014-26.35.05</t>
  </si>
  <si>
    <t>directie@vbs-dewegwijzer-morkhoven.be</t>
  </si>
  <si>
    <t>Midden-Vlaams-Brabant</t>
  </si>
  <si>
    <t>Kempenlaan 16</t>
  </si>
  <si>
    <t>015-50.90.68</t>
  </si>
  <si>
    <t>SG Stedelijk basisonderwijs Antwerpen -</t>
  </si>
  <si>
    <t>03-334.39.80</t>
  </si>
  <si>
    <t>Grootbos-aan-Zee</t>
  </si>
  <si>
    <t>Doorndal 3</t>
  </si>
  <si>
    <t>02-773.18.03</t>
  </si>
  <si>
    <t>directie@gbsmooibos.be</t>
  </si>
  <si>
    <t>03-283.49.79</t>
  </si>
  <si>
    <t>Lot-Huizingen-Dworp-Alsemberg</t>
  </si>
  <si>
    <t>Alsembergsesteenweg 569</t>
  </si>
  <si>
    <t>DWORP</t>
  </si>
  <si>
    <t>02-359.16.98</t>
  </si>
  <si>
    <t>Kastze</t>
  </si>
  <si>
    <t>Torfbroeklaan 25</t>
  </si>
  <si>
    <t>BERG</t>
  </si>
  <si>
    <t>016-65.99.77</t>
  </si>
  <si>
    <t>directie@detoverberg.be</t>
  </si>
  <si>
    <t>03-292.97.97</t>
  </si>
  <si>
    <t>Frankrijklei 71_73</t>
  </si>
  <si>
    <t>0800-23.019</t>
  </si>
  <si>
    <t>Pestalozzistraat 5</t>
  </si>
  <si>
    <t>03-293.24.24</t>
  </si>
  <si>
    <t>Stedelijke Basisscholen Hasselt</t>
  </si>
  <si>
    <t>Joris van Oostenrijkstraat 53</t>
  </si>
  <si>
    <t>KURINGEN</t>
  </si>
  <si>
    <t>011-25.52.88</t>
  </si>
  <si>
    <t>sbs.kuringen@hasselt.be</t>
  </si>
  <si>
    <t>Basisscholen KVO</t>
  </si>
  <si>
    <t>Kapelsesteenweg 74</t>
  </si>
  <si>
    <t>03-640.30.34</t>
  </si>
  <si>
    <t>pascale.peeraer@kvo-scholen.be</t>
  </si>
  <si>
    <t>Sint-Amandsbasisscholen Kortrijk</t>
  </si>
  <si>
    <t>Kollegestraat 8</t>
  </si>
  <si>
    <t>056-96.98.87</t>
  </si>
  <si>
    <t>basis@piusxkortrijk.be</t>
  </si>
  <si>
    <t>De Graankorrel</t>
  </si>
  <si>
    <t>Kruisekestraat 463</t>
  </si>
  <si>
    <t>056-19.40.50</t>
  </si>
  <si>
    <t>christophe.verleene@degraankorrel.com</t>
  </si>
  <si>
    <t>GULDENBERG</t>
  </si>
  <si>
    <t>Rozenstraat 6</t>
  </si>
  <si>
    <t>MOORSELE</t>
  </si>
  <si>
    <t>056-42.54.17</t>
  </si>
  <si>
    <t>Westhoek 28</t>
  </si>
  <si>
    <t>Kaaskerkestraat 22</t>
  </si>
  <si>
    <t>058-51.17.44</t>
  </si>
  <si>
    <t>directie@letterzee.be</t>
  </si>
  <si>
    <t>SCHOLENGROEP STROOM</t>
  </si>
  <si>
    <t>Ringlaan 18</t>
  </si>
  <si>
    <t>051-59.12.11</t>
  </si>
  <si>
    <t>directeur@delettertuin-koekelare.be</t>
  </si>
  <si>
    <t>Linco</t>
  </si>
  <si>
    <t>Parkstraat 15</t>
  </si>
  <si>
    <t>011-64.17.34</t>
  </si>
  <si>
    <t>administratie@corneliusschool.be</t>
  </si>
  <si>
    <t>NOVUS</t>
  </si>
  <si>
    <t>Stedebeekpad 2</t>
  </si>
  <si>
    <t>OUDENBURG</t>
  </si>
  <si>
    <t>059-26.52.55</t>
  </si>
  <si>
    <t>directeur@vbshfamilie.be</t>
  </si>
  <si>
    <t>Scholengemeenschap Heusden-Zolder</t>
  </si>
  <si>
    <t>011-53.68.54</t>
  </si>
  <si>
    <t>Zuid-Oost-Limburg</t>
  </si>
  <si>
    <t>Klein Lafeltstraat 2</t>
  </si>
  <si>
    <t>012-26.88.32</t>
  </si>
  <si>
    <t>gsriemst@riemst.be</t>
  </si>
  <si>
    <t>De Zevensprong</t>
  </si>
  <si>
    <t>Bakkerslaan 20</t>
  </si>
  <si>
    <t>011-27.23.08</t>
  </si>
  <si>
    <t>codi@sgm-zevensprong.be</t>
  </si>
  <si>
    <t>Staho</t>
  </si>
  <si>
    <t>Bruggestraat 30</t>
  </si>
  <si>
    <t>STADEN</t>
  </si>
  <si>
    <t>051-72.57.43</t>
  </si>
  <si>
    <t>dirco@staho.be</t>
  </si>
  <si>
    <t>Steinerscholen Basisonderwijs</t>
  </si>
  <si>
    <t>Boomsesteenweg 94</t>
  </si>
  <si>
    <t>03-827.25.20</t>
  </si>
  <si>
    <t>school@lohrangrin.be</t>
  </si>
  <si>
    <t>KOMO</t>
  </si>
  <si>
    <t>Molenbergstraat 6</t>
  </si>
  <si>
    <t>015-21.08.31</t>
  </si>
  <si>
    <t>directeur@donbosco-mechelen.be</t>
  </si>
  <si>
    <t>Driespan</t>
  </si>
  <si>
    <t>Beernemsteenweg 117</t>
  </si>
  <si>
    <t>WINGENE</t>
  </si>
  <si>
    <t>051-65.75.57</t>
  </si>
  <si>
    <t>driespan.wingene@3span.be</t>
  </si>
  <si>
    <t>Molenberg 9</t>
  </si>
  <si>
    <t>BAASRODE</t>
  </si>
  <si>
    <t>052-34.59.11</t>
  </si>
  <si>
    <t>Kath. Basisond. Geraardsbergen-Deftinge</t>
  </si>
  <si>
    <t>Gasthuisstraat 98</t>
  </si>
  <si>
    <t>054-41.26.43</t>
  </si>
  <si>
    <t>hunnegem@skynet.be</t>
  </si>
  <si>
    <t>De PLaNeTen</t>
  </si>
  <si>
    <t>Burgemeesterstraat 7</t>
  </si>
  <si>
    <t>SINT-MARTENS-LATEM</t>
  </si>
  <si>
    <t>09-282.49.46</t>
  </si>
  <si>
    <t>els.hautekeete@gbslatem-deurle.be</t>
  </si>
  <si>
    <t>Brasschaat-Kapellen-Stabroek</t>
  </si>
  <si>
    <t>Verhoevenlei 11</t>
  </si>
  <si>
    <t>03-650.02.88</t>
  </si>
  <si>
    <t>stakabra@brasschaat.be</t>
  </si>
  <si>
    <t>Ieper-Rand-Heuvelland</t>
  </si>
  <si>
    <t>Bollemeersstraat 12</t>
  </si>
  <si>
    <t>ELVERDINGE</t>
  </si>
  <si>
    <t>057-42.22.68</t>
  </si>
  <si>
    <t>basisschool@vbselverdinge-brielen.be</t>
  </si>
  <si>
    <t>SG GO BAO Fluxus regio Kempen</t>
  </si>
  <si>
    <t>Grote Markt 52</t>
  </si>
  <si>
    <t>014-31.11.50</t>
  </si>
  <si>
    <t>directie@bshetschrijvertje.be</t>
  </si>
  <si>
    <t>Merk.</t>
  </si>
  <si>
    <t>Wouwstraat 44</t>
  </si>
  <si>
    <t>03-460.11.51</t>
  </si>
  <si>
    <t>info@ritmica.be</t>
  </si>
  <si>
    <t>Rijselstraat 71</t>
  </si>
  <si>
    <t>050-38.44.71</t>
  </si>
  <si>
    <t>secretariaat@sbsdegeluksvogel.com</t>
  </si>
  <si>
    <t>Vrije Basisscholen Wuustwezel</t>
  </si>
  <si>
    <t>Bredabaan 124</t>
  </si>
  <si>
    <t>03-669.62.89</t>
  </si>
  <si>
    <t>directie@vbskantoor.be</t>
  </si>
  <si>
    <t>TUMULI</t>
  </si>
  <si>
    <t>Waaibergstraat 41</t>
  </si>
  <si>
    <t>016-76.84.10</t>
  </si>
  <si>
    <t>codi@sgtumuli.be</t>
  </si>
  <si>
    <t>Vrije Basisscholen Groot Bornem</t>
  </si>
  <si>
    <t>Sint-Amandsesteenweg 256</t>
  </si>
  <si>
    <t>03-889.13.18</t>
  </si>
  <si>
    <t>De Toverkijker</t>
  </si>
  <si>
    <t>Peperstraat 24</t>
  </si>
  <si>
    <t>RETIE</t>
  </si>
  <si>
    <t>014-37.75.55</t>
  </si>
  <si>
    <t>directie@gbretie.be</t>
  </si>
  <si>
    <t>HESBANIA-HEWEBO</t>
  </si>
  <si>
    <t>Ursulinenstraat 16_B</t>
  </si>
  <si>
    <t>011-71.92.03</t>
  </si>
  <si>
    <t>codi@hesbania.net</t>
  </si>
  <si>
    <t>011-85.57.59</t>
  </si>
  <si>
    <t>dico@go-next.be</t>
  </si>
  <si>
    <t>BeHoRo</t>
  </si>
  <si>
    <t>Kapelstraat 45</t>
  </si>
  <si>
    <t>016-61.64.60</t>
  </si>
  <si>
    <t>directie@destraal.be</t>
  </si>
  <si>
    <t>Noordwest-Brabant</t>
  </si>
  <si>
    <t>Mechelseweg 96</t>
  </si>
  <si>
    <t>015-71.18.01</t>
  </si>
  <si>
    <t>KHAMSA</t>
  </si>
  <si>
    <t>Paardenmarktstraat 1</t>
  </si>
  <si>
    <t>02-767.62.76</t>
  </si>
  <si>
    <t>gbst@tervuren.be</t>
  </si>
  <si>
    <t>De Pajot</t>
  </si>
  <si>
    <t>Brusselstraat 27</t>
  </si>
  <si>
    <t>Het Vlakke Land</t>
  </si>
  <si>
    <t>Pluimstraat 22</t>
  </si>
  <si>
    <t>051-50.13.75</t>
  </si>
  <si>
    <t>Spectrum</t>
  </si>
  <si>
    <t>Herkoliersstraat 68</t>
  </si>
  <si>
    <t>0473-13.84.49</t>
  </si>
  <si>
    <t>BerneDam</t>
  </si>
  <si>
    <t>Moerbrugsestraat 20</t>
  </si>
  <si>
    <t>050-78.97.22</t>
  </si>
  <si>
    <t>frank.vanpaemel@karel-de-goede.be</t>
  </si>
  <si>
    <t>Katholieke Basisscholen Maldegem</t>
  </si>
  <si>
    <t>Marktstraat 15</t>
  </si>
  <si>
    <t>050-72.98.88</t>
  </si>
  <si>
    <t>dico@scholengemeenschapkbm.be</t>
  </si>
  <si>
    <t>Rembert Basis</t>
  </si>
  <si>
    <t>Bruggestraat 23</t>
  </si>
  <si>
    <t>050-23.15.11</t>
  </si>
  <si>
    <t>De Link</t>
  </si>
  <si>
    <t>Jef Van Hoofplein 22</t>
  </si>
  <si>
    <t>03-454.50.71</t>
  </si>
  <si>
    <t>janfranswillemsschool@boechout.be</t>
  </si>
  <si>
    <t>Gemeentelijk onderwijs Grens</t>
  </si>
  <si>
    <t>Hagelkruis 2_A</t>
  </si>
  <si>
    <t>03-690.46.45</t>
  </si>
  <si>
    <t>Basisonderwijs Anderlecht</t>
  </si>
  <si>
    <t>Veeweidestraat 82</t>
  </si>
  <si>
    <t>02-521.01.11</t>
  </si>
  <si>
    <t>gbsveeweide@anderlecht.brussels</t>
  </si>
  <si>
    <t>Arkorum</t>
  </si>
  <si>
    <t>Kattenstraat 33</t>
  </si>
  <si>
    <t>051-26.47.33</t>
  </si>
  <si>
    <t>francis.devolder@arkorum.be</t>
  </si>
  <si>
    <t>KBO De Wegwijzer</t>
  </si>
  <si>
    <t>Keukeldam 19</t>
  </si>
  <si>
    <t>0479/81.20.65</t>
  </si>
  <si>
    <t>codi@ko-dewegwijzer.be</t>
  </si>
  <si>
    <t>CKSA BaO Drie</t>
  </si>
  <si>
    <t>Otto Veniusstraat 22</t>
  </si>
  <si>
    <t>03-234.02.68</t>
  </si>
  <si>
    <t>luc.bettens@cksa.be</t>
  </si>
  <si>
    <t>De Wijngaard</t>
  </si>
  <si>
    <t>Lauwsestraat 11_13</t>
  </si>
  <si>
    <t>AALBEKE</t>
  </si>
  <si>
    <t>codi@scolanet.be</t>
  </si>
  <si>
    <t>vzw Kath.Basisscholen regio Poperinge</t>
  </si>
  <si>
    <t>Bruggestraat 14</t>
  </si>
  <si>
    <t>057-30.92.10</t>
  </si>
  <si>
    <t>gvbs.sfi@kbrp.be</t>
  </si>
  <si>
    <t>Jong Markdal</t>
  </si>
  <si>
    <t>Vrijheid 234</t>
  </si>
  <si>
    <t>03-340.40.45</t>
  </si>
  <si>
    <t>Scholengroep Rivierenland</t>
  </si>
  <si>
    <t>Lindestraat 123_A</t>
  </si>
  <si>
    <t>03-897.98.16</t>
  </si>
  <si>
    <t>MOORSLEDEGEM</t>
  </si>
  <si>
    <t>Plaats 29</t>
  </si>
  <si>
    <t>DADIZELE</t>
  </si>
  <si>
    <t>056-50.93.17</t>
  </si>
  <si>
    <t>directie.dadizele@moorsledegem.be</t>
  </si>
  <si>
    <t>Schelde- en Denderland</t>
  </si>
  <si>
    <t>Otterstraat 179</t>
  </si>
  <si>
    <t>SINT-GILLIS-DENDERMONDE</t>
  </si>
  <si>
    <t>052-21.82.39</t>
  </si>
  <si>
    <t>kim.dewolf@heha.be</t>
  </si>
  <si>
    <t>Kasteeldreef 4</t>
  </si>
  <si>
    <t>0474-60.07.00</t>
  </si>
  <si>
    <t>codi@sgstvincentius.be</t>
  </si>
  <si>
    <t>Gemeentelijke Basisscholen Balen</t>
  </si>
  <si>
    <t>Streekweg 11</t>
  </si>
  <si>
    <t>BALEN</t>
  </si>
  <si>
    <t>014-74.42.80</t>
  </si>
  <si>
    <t>directie.debosmier@balen.be</t>
  </si>
  <si>
    <t>GO! Basisonderwijs Fluxus</t>
  </si>
  <si>
    <t>03-460.35.70</t>
  </si>
  <si>
    <t>info@kla4.be</t>
  </si>
  <si>
    <t>De Oostkant</t>
  </si>
  <si>
    <t>Kragendijk 182</t>
  </si>
  <si>
    <t>050-63.08.60</t>
  </si>
  <si>
    <t>melissa.vermassen@knokke-heist.be</t>
  </si>
  <si>
    <t>De Zevenster</t>
  </si>
  <si>
    <t>Van Frachenlaan 25</t>
  </si>
  <si>
    <t>STEENOKKERZEEL</t>
  </si>
  <si>
    <t>02-759.97.43</t>
  </si>
  <si>
    <t>Vlaamse Ardennen</t>
  </si>
  <si>
    <t>Heilig Hartplein 3</t>
  </si>
  <si>
    <t>09-360.05.96</t>
  </si>
  <si>
    <t>Katholiek Onderwijs St-Trudo</t>
  </si>
  <si>
    <t>0496 798039</t>
  </si>
  <si>
    <t>bieke.wittebolle@karel-de-goede.be</t>
  </si>
  <si>
    <t>Goezo</t>
  </si>
  <si>
    <t>Kerkeblokken 7</t>
  </si>
  <si>
    <t>03-410.01.30</t>
  </si>
  <si>
    <t>directie.kerkeblokken@goezo.be</t>
  </si>
  <si>
    <t>Gemeentelijk Onderwijs Kortenberg</t>
  </si>
  <si>
    <t>Annonciadenstraat 1</t>
  </si>
  <si>
    <t>EVERBERG</t>
  </si>
  <si>
    <t>02-759.96.22</t>
  </si>
  <si>
    <t>denegensprong@kortenberg.be</t>
  </si>
  <si>
    <t>Scholengemeenschap BaO Impact</t>
  </si>
  <si>
    <t>050-39.68.90</t>
  </si>
  <si>
    <t>Schransdriesstraat 45</t>
  </si>
  <si>
    <t>BEERSE</t>
  </si>
  <si>
    <t>014-61.13.48</t>
  </si>
  <si>
    <t>SG Vrij Basisonderwijs van A tot Zee</t>
  </si>
  <si>
    <t>Weststraat 117</t>
  </si>
  <si>
    <t>050-41.14.89</t>
  </si>
  <si>
    <t>De Kollebloeme</t>
  </si>
  <si>
    <t>Klerkenstraat 128</t>
  </si>
  <si>
    <t>LANGEMARK-POELKAPELLE</t>
  </si>
  <si>
    <t>057-48.83.00</t>
  </si>
  <si>
    <t>katrien.demuijnck@dekollebloeme.be</t>
  </si>
  <si>
    <t>Basisscholen St-Lodewijkscollege Brugge</t>
  </si>
  <si>
    <t>Gistelse Steenweg 440</t>
  </si>
  <si>
    <t>050-40.68.90</t>
  </si>
  <si>
    <t>directeur@basisschoolgistelsesteenweg.be</t>
  </si>
  <si>
    <t>HATWEEJO</t>
  </si>
  <si>
    <t>Patrijzenlaan 23_a</t>
  </si>
  <si>
    <t>02-687.22.57</t>
  </si>
  <si>
    <t>directie@gkls-maleizen.be</t>
  </si>
  <si>
    <t>9 Beaufort</t>
  </si>
  <si>
    <t>Prof. Mac Leodstraat 11</t>
  </si>
  <si>
    <t>059-70.55.63</t>
  </si>
  <si>
    <t>info@westdiep.be</t>
  </si>
  <si>
    <t>Gem. gemengde basisscholen Hoogstraten</t>
  </si>
  <si>
    <t>Kapelweg 2</t>
  </si>
  <si>
    <t>MEERLE</t>
  </si>
  <si>
    <t>03-315.80.53</t>
  </si>
  <si>
    <t>info@dreefke.be</t>
  </si>
  <si>
    <t>Kruispunt</t>
  </si>
  <si>
    <t>Van Bladelstraat 28</t>
  </si>
  <si>
    <t>HERENT</t>
  </si>
  <si>
    <t>016-20.82.74</t>
  </si>
  <si>
    <t>info@kraal.be</t>
  </si>
  <si>
    <t>Saeftinghe</t>
  </si>
  <si>
    <t>Stadhuisstraat 4</t>
  </si>
  <si>
    <t>HEIST-AAN-ZEE</t>
  </si>
  <si>
    <t>0475848675</t>
  </si>
  <si>
    <t>codi@sgsaeftinghe.be</t>
  </si>
  <si>
    <t>Hopsasa</t>
  </si>
  <si>
    <t>Schoolstraat 65_A</t>
  </si>
  <si>
    <t>052-35.70.76</t>
  </si>
  <si>
    <t>directie@deleertrommel.be</t>
  </si>
  <si>
    <t>DEPUZZEL</t>
  </si>
  <si>
    <t>Geneikenstraat 15</t>
  </si>
  <si>
    <t>013-39.04.85</t>
  </si>
  <si>
    <t>gemeenteschool@lummen.be</t>
  </si>
  <si>
    <t>Katholieke Basisscholen Kortrijk</t>
  </si>
  <si>
    <t>Plein 9</t>
  </si>
  <si>
    <t>056-22.81.89</t>
  </si>
  <si>
    <t>rik.bossuyt@kbkscholen.be</t>
  </si>
  <si>
    <t>BaO Leuven-Tienen-Landen</t>
  </si>
  <si>
    <t>Pastorijstraat 78</t>
  </si>
  <si>
    <t>016-81.83.88</t>
  </si>
  <si>
    <t>dieter.rodeyns@huis11.be</t>
  </si>
  <si>
    <t>PoelbergOmmeland</t>
  </si>
  <si>
    <t>Ontvangerstraat 9</t>
  </si>
  <si>
    <t>051-40.20.62</t>
  </si>
  <si>
    <t>info@vbstnieuwland.be</t>
  </si>
  <si>
    <t>Gruuthuse</t>
  </si>
  <si>
    <t>0496 79 80 39</t>
  </si>
  <si>
    <t>codi@scholengruuthuse.net</t>
  </si>
  <si>
    <t>Basisonderwijs Kortrijk - Menen</t>
  </si>
  <si>
    <t>Kerselarenlaan 12</t>
  </si>
  <si>
    <t>056-21.93.54</t>
  </si>
  <si>
    <t>info@hetopengroene.be</t>
  </si>
  <si>
    <t>Basisonderwijs Roeselare</t>
  </si>
  <si>
    <t>Hugo Verrieststraat 68</t>
  </si>
  <si>
    <t>051-26.75.65</t>
  </si>
  <si>
    <t>marc.maertens@skynet.be</t>
  </si>
  <si>
    <t>C.D.I.</t>
  </si>
  <si>
    <t>Oude Veurnestraat 24</t>
  </si>
  <si>
    <t>057-21.82.39</t>
  </si>
  <si>
    <t>centrale@cdi-ieper.be</t>
  </si>
  <si>
    <t>KBO Schelde-Leie</t>
  </si>
  <si>
    <t>Baron de Gieylaan 25</t>
  </si>
  <si>
    <t>De Archipel</t>
  </si>
  <si>
    <t>Ebergiste De Deynestraat 2_B</t>
  </si>
  <si>
    <t>09-222.11.68</t>
  </si>
  <si>
    <t>codi@sggent-drongen.be</t>
  </si>
  <si>
    <t>Sint-Nicolaas BaO Zuid</t>
  </si>
  <si>
    <t>Collegestraat 31</t>
  </si>
  <si>
    <t>03-780.71.65</t>
  </si>
  <si>
    <t>info@sint-nicolaas-sgbao.be</t>
  </si>
  <si>
    <t>EDUGO</t>
  </si>
  <si>
    <t>Sint-Jozefstraat 7</t>
  </si>
  <si>
    <t>09-259.21.01</t>
  </si>
  <si>
    <t>veerle.depaepe@edugo.be</t>
  </si>
  <si>
    <t>Scheldeland</t>
  </si>
  <si>
    <t>Schoolstraat 4</t>
  </si>
  <si>
    <t>SERSKAMP</t>
  </si>
  <si>
    <t>09-369.47.61</t>
  </si>
  <si>
    <t>caroline.cortens@gibowichelen.be</t>
  </si>
  <si>
    <t>Stedelijke basisscholen Ninove-Geni</t>
  </si>
  <si>
    <t>Edingsesteenweg 344</t>
  </si>
  <si>
    <t>DENDERWINDEKE</t>
  </si>
  <si>
    <t>054-33.51.97</t>
  </si>
  <si>
    <t>slsdenderwindeke@telenet.be</t>
  </si>
  <si>
    <t>Katholiek Basisonderwijs Lokeren</t>
  </si>
  <si>
    <t>Heirbrugstraat 271</t>
  </si>
  <si>
    <t>09-348.46.92</t>
  </si>
  <si>
    <t>codi@kabaolok.be</t>
  </si>
  <si>
    <t>Katholiek Basisond. "Vlaamse Ardennen"</t>
  </si>
  <si>
    <t>Glorieuxstraat 4</t>
  </si>
  <si>
    <t>NUKERKE</t>
  </si>
  <si>
    <t>055-21.04.69</t>
  </si>
  <si>
    <t>Scholengemeenschap Dender</t>
  </si>
  <si>
    <t>Welvaartstraat 70</t>
  </si>
  <si>
    <t>053-46.33.00</t>
  </si>
  <si>
    <t>De zevensprong</t>
  </si>
  <si>
    <t>Collegestraat 19</t>
  </si>
  <si>
    <t>0478347734</t>
  </si>
  <si>
    <t>info@kcd.be</t>
  </si>
  <si>
    <t>Kath.Gewoon &amp; Buiteng. Basis Oudenaarde</t>
  </si>
  <si>
    <t>Vlaanderenstraat 4</t>
  </si>
  <si>
    <t>055-30.30.43</t>
  </si>
  <si>
    <t>secretariaat.kbostjozef@kbonet.be</t>
  </si>
  <si>
    <t>Sint-Jan&amp;Visitatie</t>
  </si>
  <si>
    <t>Visitatiestraat 1</t>
  </si>
  <si>
    <t>09-228.52.67</t>
  </si>
  <si>
    <t>SGE BaO Vlaamse Ardennen</t>
  </si>
  <si>
    <t>Aalststraat 180</t>
  </si>
  <si>
    <t>055-33.45.60</t>
  </si>
  <si>
    <t>directie@dewereldbrug.eu</t>
  </si>
  <si>
    <t>Klavertje 4</t>
  </si>
  <si>
    <t>Vrij Katholiek Basisonderwijs Ronse</t>
  </si>
  <si>
    <t>Stefaan Modest Glorieuxlaan 50</t>
  </si>
  <si>
    <t>055-61.25.11</t>
  </si>
  <si>
    <t>kathleentonneau@koronse.be</t>
  </si>
  <si>
    <t>SG Gemeent. BO Beveren-Kruibeke</t>
  </si>
  <si>
    <t>Stationsstraat 2</t>
  </si>
  <si>
    <t>03-750.16.63</t>
  </si>
  <si>
    <t>gbs.vrasene@beveren.be</t>
  </si>
  <si>
    <t>KaBoe</t>
  </si>
  <si>
    <t>Zuidmoerstraat 125</t>
  </si>
  <si>
    <t>directie.demeidoorn@coltd.be</t>
  </si>
  <si>
    <t>KOW-St.-Lodewijk Wetteren  Tussenbeke</t>
  </si>
  <si>
    <t>Florimond Leirensstraat 31</t>
  </si>
  <si>
    <t>09-366.15.54</t>
  </si>
  <si>
    <t>gertrudisbasisschool@skynet.be</t>
  </si>
  <si>
    <t>Scholengemeenschap KEI</t>
  </si>
  <si>
    <t>Floralaan 28</t>
  </si>
  <si>
    <t>03-755.69.23</t>
  </si>
  <si>
    <t>dirco@sgkei.be</t>
  </si>
  <si>
    <t>Katholiek Basisonderwijs Lede</t>
  </si>
  <si>
    <t>Broeder de Saedeleerstraat 6</t>
  </si>
  <si>
    <t>053-80.49.65</t>
  </si>
  <si>
    <t>directie@vksmorgenster.be</t>
  </si>
  <si>
    <t>KSTS</t>
  </si>
  <si>
    <t>Akkerstraat 28</t>
  </si>
  <si>
    <t>0475 72 47 74</t>
  </si>
  <si>
    <t>info@ksts.be</t>
  </si>
  <si>
    <t>Scholengemeenschap Meetjesland</t>
  </si>
  <si>
    <t>09-379.90.61</t>
  </si>
  <si>
    <t>directie@regenboogschool.be</t>
  </si>
  <si>
    <t>Schelde Dender Durme</t>
  </si>
  <si>
    <t>Brusselsestraat 97</t>
  </si>
  <si>
    <t>052-49.99.75</t>
  </si>
  <si>
    <t>Kruizinga</t>
  </si>
  <si>
    <t>Sint-Jozefsplein 11</t>
  </si>
  <si>
    <t>09-384.10.31</t>
  </si>
  <si>
    <t>Kat Scholengemeenschap Rhode-Schelde</t>
  </si>
  <si>
    <t>Cooppallaan 126</t>
  </si>
  <si>
    <t>09-369.79.80</t>
  </si>
  <si>
    <t>directie@basisschoolscheppers.be</t>
  </si>
  <si>
    <t>KOHa BaO</t>
  </si>
  <si>
    <t>Zogge 20</t>
  </si>
  <si>
    <t>Basisonderwijs Meetjesland</t>
  </si>
  <si>
    <t>Beukenstraat 1_B</t>
  </si>
  <si>
    <t>09-377.56.44</t>
  </si>
  <si>
    <t>info@basisschool-detandem.be</t>
  </si>
  <si>
    <t>Land van Rhode</t>
  </si>
  <si>
    <t>Bergstraat 32_A</t>
  </si>
  <si>
    <t>09-252.45.15</t>
  </si>
  <si>
    <t>directie@sint-elooischool.be</t>
  </si>
  <si>
    <t>Gemeenschapsond.Zuid-Oost-Vlaanderen</t>
  </si>
  <si>
    <t>Lyceumstraat 12</t>
  </si>
  <si>
    <t>09-360.31.15</t>
  </si>
  <si>
    <t>info@bevegem.be</t>
  </si>
  <si>
    <t>Vrije Basisscholen Dender-Noord</t>
  </si>
  <si>
    <t>Brusselsesteenweg 43</t>
  </si>
  <si>
    <t>LEBBEKE</t>
  </si>
  <si>
    <t>052-41.14.18</t>
  </si>
  <si>
    <t>chris.pauwels@dendernoord.be</t>
  </si>
  <si>
    <t>Hartencollege Basisonderwijs Ninove</t>
  </si>
  <si>
    <t>Aalstersesteenweg 25</t>
  </si>
  <si>
    <t>054-31.74.95</t>
  </si>
  <si>
    <t>Vrij Basisonderwijs Denderland</t>
  </si>
  <si>
    <t>Raffelgemstraat 8</t>
  </si>
  <si>
    <t>Gemeentescholen Evergem</t>
  </si>
  <si>
    <t>Reibroekstraat 2_A</t>
  </si>
  <si>
    <t>09-210.31.10</t>
  </si>
  <si>
    <t>gbs.evergem@sgevergem.be</t>
  </si>
  <si>
    <t>Basisonderwijs Scholengroep 17 Waas</t>
  </si>
  <si>
    <t>Theo De Deckerlaan 2</t>
  </si>
  <si>
    <t>03-771.08.84</t>
  </si>
  <si>
    <t>directie@vierklaver.be</t>
  </si>
  <si>
    <t>Zwalmvallei</t>
  </si>
  <si>
    <t>Decoenestraat 8</t>
  </si>
  <si>
    <t>MUNKZWALM</t>
  </si>
  <si>
    <t>055-49.81.43</t>
  </si>
  <si>
    <t>directeur@vbszwalm.be</t>
  </si>
  <si>
    <t>Op Weg</t>
  </si>
  <si>
    <t>Brouwerijstraat 28</t>
  </si>
  <si>
    <t>09-336.00.00</t>
  </si>
  <si>
    <t>codi@op-weg.be</t>
  </si>
  <si>
    <t>Wachtebeke - Zelzate</t>
  </si>
  <si>
    <t>Assenedesteenweg 115</t>
  </si>
  <si>
    <t>09-344.00.32</t>
  </si>
  <si>
    <t>vb.zelzate@slzw.be</t>
  </si>
  <si>
    <t>REINAERT</t>
  </si>
  <si>
    <t>Schoolstraat 18</t>
  </si>
  <si>
    <t>LOCHRISTI</t>
  </si>
  <si>
    <t>09-331.53.63</t>
  </si>
  <si>
    <t>directie@gbslochristi.be</t>
  </si>
  <si>
    <t>SG Meander</t>
  </si>
  <si>
    <t>Nieuwstraat 60</t>
  </si>
  <si>
    <t>ASTENE</t>
  </si>
  <si>
    <t>09-386.59.85</t>
  </si>
  <si>
    <t>Katholiek Basisonderwijs Hoboken</t>
  </si>
  <si>
    <t>Dokter Coenstraat 18</t>
  </si>
  <si>
    <t>03-827.78.78</t>
  </si>
  <si>
    <t>S M S</t>
  </si>
  <si>
    <t>Marialei 2</t>
  </si>
  <si>
    <t>03-645.90.44</t>
  </si>
  <si>
    <t>piet.bellens@st-eduardus.be</t>
  </si>
  <si>
    <t>Gemeentelijk Onderwijs Schelde Leie</t>
  </si>
  <si>
    <t>Kerkplein 24</t>
  </si>
  <si>
    <t>KRUISEM</t>
  </si>
  <si>
    <t>09-384.24.76</t>
  </si>
  <si>
    <t>freddy.vandenheede@gbz-de-bosrank.be</t>
  </si>
  <si>
    <t>Briljant Basisonderwijs</t>
  </si>
  <si>
    <t>Pastoriestraat 26</t>
  </si>
  <si>
    <t>WIEKEVORST</t>
  </si>
  <si>
    <t>014-26.09.83</t>
  </si>
  <si>
    <t>TROTS</t>
  </si>
  <si>
    <t>Ginderbuiten 212</t>
  </si>
  <si>
    <t>014-31.50.00</t>
  </si>
  <si>
    <t>directie.gbsklimop@gemeentemol.be</t>
  </si>
  <si>
    <t>Scholengemeenschap BAVO</t>
  </si>
  <si>
    <t>Handelslei 72</t>
  </si>
  <si>
    <t>03-383.30.37</t>
  </si>
  <si>
    <t>directie.kleuterschool@wonderwijzer.be</t>
  </si>
  <si>
    <t>DIAMANT</t>
  </si>
  <si>
    <t>Bergstraat 12</t>
  </si>
  <si>
    <t>GROBBENDONK</t>
  </si>
  <si>
    <t>014-51.29.29</t>
  </si>
  <si>
    <t>SAMENSPEL</t>
  </si>
  <si>
    <t>Witvenstraat 59</t>
  </si>
  <si>
    <t>HOEVENEN</t>
  </si>
  <si>
    <t>03-660.13.60</t>
  </si>
  <si>
    <t>mail@sint-calasanz.be</t>
  </si>
  <si>
    <t>BreSleGo</t>
  </si>
  <si>
    <t>Venusstraat 5</t>
  </si>
  <si>
    <t>BRECHT</t>
  </si>
  <si>
    <t>03-660.07.70</t>
  </si>
  <si>
    <t>directie@sint-michielschool.be</t>
  </si>
  <si>
    <t>LIVO</t>
  </si>
  <si>
    <t>Markt 19</t>
  </si>
  <si>
    <t>014-50.93.48</t>
  </si>
  <si>
    <t>directie@bs-windekind.be</t>
  </si>
  <si>
    <t>Boemerang</t>
  </si>
  <si>
    <t>Oude Molenstraat 11</t>
  </si>
  <si>
    <t>03-312.18.16</t>
  </si>
  <si>
    <t>directie@basisschoolmariagaarde.be</t>
  </si>
  <si>
    <t>G-8</t>
  </si>
  <si>
    <t>Beverenstraat 18</t>
  </si>
  <si>
    <t>LICHTERVELDE</t>
  </si>
  <si>
    <t>051-72.25.28</t>
  </si>
  <si>
    <t>school@beverbos.be</t>
  </si>
  <si>
    <t>Mater Dei</t>
  </si>
  <si>
    <t>Bredabaan 479</t>
  </si>
  <si>
    <t>03-651.49.07</t>
  </si>
  <si>
    <t>centrum@bsmaterdei.be</t>
  </si>
  <si>
    <t>Katholiek Basisonderwijs K(w)ALITI</t>
  </si>
  <si>
    <t>Mgr. Cardijnstraat 39</t>
  </si>
  <si>
    <t>014-85.00.69</t>
  </si>
  <si>
    <t>info@vbs-dewaaier.be</t>
  </si>
  <si>
    <t>De Roos</t>
  </si>
  <si>
    <t>Smekenstraat 12</t>
  </si>
  <si>
    <t>03-309.16.74</t>
  </si>
  <si>
    <t>directie@immaculata-oostmalle.be</t>
  </si>
  <si>
    <t>JOVIGROJO</t>
  </si>
  <si>
    <t>Stella Marisstraat 3</t>
  </si>
  <si>
    <t>03-645.31.30</t>
  </si>
  <si>
    <t>Katholiek Basisonderwijs Essen</t>
  </si>
  <si>
    <t>Kloosterstraat 76</t>
  </si>
  <si>
    <t>03-667.37.23</t>
  </si>
  <si>
    <t>mariaberg@mariaberg.be</t>
  </si>
  <si>
    <t>MEV-PluS</t>
  </si>
  <si>
    <t>Schoolstraat 1</t>
  </si>
  <si>
    <t>MEERHOUT</t>
  </si>
  <si>
    <t>014-30.31.62</t>
  </si>
  <si>
    <t>info@deduizendpoot.net</t>
  </si>
  <si>
    <t>Langestraat 14</t>
  </si>
  <si>
    <t>KRUIBEKE</t>
  </si>
  <si>
    <t>03-774.28.76</t>
  </si>
  <si>
    <t>olv@ksas.be</t>
  </si>
  <si>
    <t>ANKERWIJS</t>
  </si>
  <si>
    <t>Jan Moorkensstraat 54</t>
  </si>
  <si>
    <t>03-320.81.60</t>
  </si>
  <si>
    <t>De ARK</t>
  </si>
  <si>
    <t>Laarstraat 1</t>
  </si>
  <si>
    <t>014-37.83.13</t>
  </si>
  <si>
    <t>directie@trapop.be</t>
  </si>
  <si>
    <t>Prins Boudewijn</t>
  </si>
  <si>
    <t>Rombaut Keldermansstraat 33</t>
  </si>
  <si>
    <t>03-440.16.21</t>
  </si>
  <si>
    <t>Vrije Basisscholen Kalmthout</t>
  </si>
  <si>
    <t>Heidestatieplein 6</t>
  </si>
  <si>
    <t>03-666.73.93</t>
  </si>
  <si>
    <t>directie@sjheide.be</t>
  </si>
  <si>
    <t>GO! Antwerpen SG Noord</t>
  </si>
  <si>
    <t>Thonetlaan 106_A</t>
  </si>
  <si>
    <t>03-660.13.04</t>
  </si>
  <si>
    <t>directie@irishof.be</t>
  </si>
  <si>
    <t>BOS - Beter Onderwijs Samen</t>
  </si>
  <si>
    <t>Laar 3</t>
  </si>
  <si>
    <t>014-58.91.30</t>
  </si>
  <si>
    <t>gie.geuns@kogeka.be</t>
  </si>
  <si>
    <t>vzw Katholiek Onderwijs Deurne</t>
  </si>
  <si>
    <t>Palinckstraat 57</t>
  </si>
  <si>
    <t>03-324.55.93</t>
  </si>
  <si>
    <t>GENT Bab(b)el</t>
  </si>
  <si>
    <t>Apostelhuizen 2</t>
  </si>
  <si>
    <t>09-235.22.00</t>
  </si>
  <si>
    <t>directie@sint-bavo.be</t>
  </si>
  <si>
    <t>Kaleidoscoop</t>
  </si>
  <si>
    <t>Dorp 2</t>
  </si>
  <si>
    <t>POPPEL</t>
  </si>
  <si>
    <t>014-65.56.57</t>
  </si>
  <si>
    <t>Nexus Gandae</t>
  </si>
  <si>
    <t>bollekensschool.dir@onderwijs.gent.be</t>
  </si>
  <si>
    <t>Paalstraat 309</t>
  </si>
  <si>
    <t>03-658.79.45</t>
  </si>
  <si>
    <t>codi@sg-kbs.be</t>
  </si>
  <si>
    <t>NoordrAnt</t>
  </si>
  <si>
    <t>Oorderseweg 8</t>
  </si>
  <si>
    <t>03-541.54.42</t>
  </si>
  <si>
    <t>peter.debelie@lambertus.be</t>
  </si>
  <si>
    <t>De 3 Neten</t>
  </si>
  <si>
    <t>Mechelsestraat 25</t>
  </si>
  <si>
    <t>03-491.92.35</t>
  </si>
  <si>
    <t>de3neten@gmail.com</t>
  </si>
  <si>
    <t>GO! Antwerpen SG Centrum</t>
  </si>
  <si>
    <t>0475-98.60.37</t>
  </si>
  <si>
    <t>Bart.Andries@GO-Antwerpen.be</t>
  </si>
  <si>
    <t>Pagadder</t>
  </si>
  <si>
    <t>Jan Moorkensstraat 95</t>
  </si>
  <si>
    <t>Scholen aan de Nete</t>
  </si>
  <si>
    <t>Strepestraat 21</t>
  </si>
  <si>
    <t>HULSHOUT</t>
  </si>
  <si>
    <t>015-22.22.98</t>
  </si>
  <si>
    <t>Taxandria</t>
  </si>
  <si>
    <t>Beekstraat 3</t>
  </si>
  <si>
    <t>014-41.89.11</t>
  </si>
  <si>
    <t>directie@sjt-kleuter.be</t>
  </si>
  <si>
    <t>Klaveren 7</t>
  </si>
  <si>
    <t>Richard Vandeveldestraat 4</t>
  </si>
  <si>
    <t>02-215.02.03</t>
  </si>
  <si>
    <t>Blom</t>
  </si>
  <si>
    <t>Heiveld 61</t>
  </si>
  <si>
    <t>052-35.82.65</t>
  </si>
  <si>
    <t>directie@gbsdeboot.be</t>
  </si>
  <si>
    <t>Archipel</t>
  </si>
  <si>
    <t>Naamsesteenweg 355</t>
  </si>
  <si>
    <t>016-39.90.23</t>
  </si>
  <si>
    <t>SCOOP</t>
  </si>
  <si>
    <t>de Bavaylei 134_3</t>
  </si>
  <si>
    <t>02-769.73.73</t>
  </si>
  <si>
    <t>info@scoop.be</t>
  </si>
  <si>
    <t>Kansrijk</t>
  </si>
  <si>
    <t>Leuvensebaan 25</t>
  </si>
  <si>
    <t>SCHRIEK</t>
  </si>
  <si>
    <t>015-73.04.56</t>
  </si>
  <si>
    <t>basisschool@degroeituin.be</t>
  </si>
  <si>
    <t>TweeBergen</t>
  </si>
  <si>
    <t>Baron Guillaume Van Hammestraat 20</t>
  </si>
  <si>
    <t>02-332.33.30</t>
  </si>
  <si>
    <t>directie@sintpaulusschool.be</t>
  </si>
  <si>
    <t>K.O.R.Z.O.</t>
  </si>
  <si>
    <t>Stationsstraat 16</t>
  </si>
  <si>
    <t>011-59.92.01</t>
  </si>
  <si>
    <t>codi@korzosg.be</t>
  </si>
  <si>
    <t>KIOBASIS</t>
  </si>
  <si>
    <t>02-218.21.14</t>
  </si>
  <si>
    <t>nancy.deboey@katoba.be</t>
  </si>
  <si>
    <t>Sint-Goedele Brussel Basisonderwijs 1</t>
  </si>
  <si>
    <t>Verheydenstraat 39</t>
  </si>
  <si>
    <t>02-423.42.65</t>
  </si>
  <si>
    <t>friedaluppens@sint-goedele.be</t>
  </si>
  <si>
    <t>meise</t>
  </si>
  <si>
    <t>Hoogstraat 40</t>
  </si>
  <si>
    <t>WOLVERTEM</t>
  </si>
  <si>
    <t>02-892.23.60</t>
  </si>
  <si>
    <t>directie@fusieschool.be</t>
  </si>
  <si>
    <t>Zoniënrand</t>
  </si>
  <si>
    <t>Pastoor Bolsstraat 15</t>
  </si>
  <si>
    <t>1080</t>
  </si>
  <si>
    <t>Jean-Baptiste Decockstraat 54</t>
  </si>
  <si>
    <t>02-538.19.10</t>
  </si>
  <si>
    <t>claeremans@molenbeek.irisnet.be</t>
  </si>
  <si>
    <t>SGE BRUSSELIAI</t>
  </si>
  <si>
    <t>Edmond Mesenslaan 2</t>
  </si>
  <si>
    <t>02-732.17.04</t>
  </si>
  <si>
    <t>Interlokale Vereniging Anker</t>
  </si>
  <si>
    <t>Daliastraat 35</t>
  </si>
  <si>
    <t>015-31.28.22</t>
  </si>
  <si>
    <t>directie@gloc.be</t>
  </si>
  <si>
    <t>KOMBO</t>
  </si>
  <si>
    <t>Jozef Calasanzstraat 2</t>
  </si>
  <si>
    <t>014-31.63.23</t>
  </si>
  <si>
    <t>contact@komvzw.be</t>
  </si>
  <si>
    <t>Invento GO] SGR 3</t>
  </si>
  <si>
    <t>Langestraat 221</t>
  </si>
  <si>
    <t>0491-96.91.58</t>
  </si>
  <si>
    <t>BaO KOSH</t>
  </si>
  <si>
    <t>Lierseweg 37</t>
  </si>
  <si>
    <t>014-24.70.80</t>
  </si>
  <si>
    <t>secretariaat@kosh.be</t>
  </si>
  <si>
    <t>SG De Sterrenplukkers</t>
  </si>
  <si>
    <t>Mechelbaan 559</t>
  </si>
  <si>
    <t>PUTTE</t>
  </si>
  <si>
    <t>015-76.75.22</t>
  </si>
  <si>
    <t>directie@alicenahonschool.be</t>
  </si>
  <si>
    <t>SCHOLENMETDEBIJBEL</t>
  </si>
  <si>
    <t>Bruyningstraat 56_a</t>
  </si>
  <si>
    <t>056-24.04.40</t>
  </si>
  <si>
    <t>info@ipco.be</t>
  </si>
  <si>
    <t>Stedelijk Basisonderwijs Waregem</t>
  </si>
  <si>
    <t>Guido Gezellestraat 20</t>
  </si>
  <si>
    <t>056-60.25.53</t>
  </si>
  <si>
    <t>info@guidogezelleschool.be</t>
  </si>
  <si>
    <t>NoordRand</t>
  </si>
  <si>
    <t>Hellingstraat 44</t>
  </si>
  <si>
    <t>02-254.88.44</t>
  </si>
  <si>
    <t>sophie.lucas@kov.be</t>
  </si>
  <si>
    <t>LBB</t>
  </si>
  <si>
    <t>Kerkplein 2</t>
  </si>
  <si>
    <t>PELLENBERG</t>
  </si>
  <si>
    <t>016-46.02.28</t>
  </si>
  <si>
    <t>directie.school3212@gbslubbeek.be</t>
  </si>
  <si>
    <t>B-ADITE</t>
  </si>
  <si>
    <t>Weerstandsplein 1</t>
  </si>
  <si>
    <t>013-35.14.70</t>
  </si>
  <si>
    <t>onthaal@dekleineprinsdiest.be</t>
  </si>
  <si>
    <t>Basisonderwijs Brussel</t>
  </si>
  <si>
    <t>Louis Wittouckstraat 46</t>
  </si>
  <si>
    <t>02-421.08.60</t>
  </si>
  <si>
    <t>christine.sterckx@brucity.education</t>
  </si>
  <si>
    <t>DONCHE</t>
  </si>
  <si>
    <t>Meersstraat 5</t>
  </si>
  <si>
    <t>SINT-KATHERINA-LOMBEEK</t>
  </si>
  <si>
    <t>02-582.18.84</t>
  </si>
  <si>
    <t>directie@dedroomgaard.be</t>
  </si>
  <si>
    <t>Gemeentelijke Basisscholen Asse</t>
  </si>
  <si>
    <t>Noorderlaan 6</t>
  </si>
  <si>
    <t>ZELLIK</t>
  </si>
  <si>
    <t>02-466.64.87</t>
  </si>
  <si>
    <t>glsderegenboog@asse.be</t>
  </si>
  <si>
    <t>Zoniën</t>
  </si>
  <si>
    <t>Waversesteenweg 2</t>
  </si>
  <si>
    <t>HOEILAART</t>
  </si>
  <si>
    <t>02-657.01.40</t>
  </si>
  <si>
    <t>mark.vaneenaeme@zonien.org</t>
  </si>
  <si>
    <t>Samen voor Beter</t>
  </si>
  <si>
    <t>Statiestraat 37</t>
  </si>
  <si>
    <t>0478-61.75.67</t>
  </si>
  <si>
    <t>dirco@samenvoorbeter.be</t>
  </si>
  <si>
    <t>POLARIS</t>
  </si>
  <si>
    <t>Werchtersesteenweg 38</t>
  </si>
  <si>
    <t>016-60.38.55</t>
  </si>
  <si>
    <t>srhaacht@gmail.com</t>
  </si>
  <si>
    <t>Maas en Kempen</t>
  </si>
  <si>
    <t>Koning Boudewijnplein 4</t>
  </si>
  <si>
    <t>089-79.08.69</t>
  </si>
  <si>
    <t>inge.otten@dilsen-stokkem.be</t>
  </si>
  <si>
    <t>SGKBG de Speling</t>
  </si>
  <si>
    <t>Mosselerlaan 110</t>
  </si>
  <si>
    <t>089-35.20.44</t>
  </si>
  <si>
    <t>info@sgdespeling.be</t>
  </si>
  <si>
    <t>zonhoven</t>
  </si>
  <si>
    <t>Molenweg 73</t>
  </si>
  <si>
    <t>011-82.43.66</t>
  </si>
  <si>
    <t>Gem.scholen Houthalen-Helchteren</t>
  </si>
  <si>
    <t>Hortensiastraat 3</t>
  </si>
  <si>
    <t>011-49.23.93</t>
  </si>
  <si>
    <t>Rohbke</t>
  </si>
  <si>
    <t>Venusstraat 3</t>
  </si>
  <si>
    <t>OELEGEM</t>
  </si>
  <si>
    <t>03-383.10.31</t>
  </si>
  <si>
    <t>secretariaat@st-lucia.be</t>
  </si>
  <si>
    <t>Antwerpen Oost BaO</t>
  </si>
  <si>
    <t>Frankrijklei 91</t>
  </si>
  <si>
    <t>walter.vanboxem@olvcsj.be</t>
  </si>
  <si>
    <t>Gemeentelijk en Vrij Basisonderwijs</t>
  </si>
  <si>
    <t>Nelisveld 5</t>
  </si>
  <si>
    <t>089-70.25.46</t>
  </si>
  <si>
    <t>gbk@ping.be</t>
  </si>
  <si>
    <t>De Rand - Ned</t>
  </si>
  <si>
    <t>Steenweg op Drogenbos 252</t>
  </si>
  <si>
    <t>DROGENBOS</t>
  </si>
  <si>
    <t>02-377.32.84</t>
  </si>
  <si>
    <t>drogenbos.basis@skynet.be</t>
  </si>
  <si>
    <t>Kleurrijk</t>
  </si>
  <si>
    <t>Boomsesteenweg 93</t>
  </si>
  <si>
    <t>03-828.25.87</t>
  </si>
  <si>
    <t>directie@rozenkransschool.be</t>
  </si>
  <si>
    <t>sOm</t>
  </si>
  <si>
    <t>della Faillelaan 36</t>
  </si>
  <si>
    <t>AARTSELAAR</t>
  </si>
  <si>
    <t>03-887.62.49</t>
  </si>
  <si>
    <t>directie.cade@aartselaar.be</t>
  </si>
  <si>
    <t>DUOOCentrum</t>
  </si>
  <si>
    <t>011-22.98.93</t>
  </si>
  <si>
    <t>school@deberk.be</t>
  </si>
  <si>
    <t>Ignatius Rand</t>
  </si>
  <si>
    <t>Prinsenstraat 17</t>
  </si>
  <si>
    <t>02-270.94.80</t>
  </si>
  <si>
    <t>KB Melsele Kieldrecht Verrebroek</t>
  </si>
  <si>
    <t>Sint-Elisabethstraat 62</t>
  </si>
  <si>
    <t>MELSELE</t>
  </si>
  <si>
    <t>03-775.74.76</t>
  </si>
  <si>
    <t>directie-olvg@kleuterschoolmelsele.be</t>
  </si>
  <si>
    <t>Rand-Fr</t>
  </si>
  <si>
    <t>Jef Van Lishoutstraat 17</t>
  </si>
  <si>
    <t>LINKEBEEK</t>
  </si>
  <si>
    <t>02-380.88.11</t>
  </si>
  <si>
    <t>direction@ecl-fr.be</t>
  </si>
  <si>
    <t>StedelijkBasisonderwijsSintNiklaas</t>
  </si>
  <si>
    <t>Gyselstraat 35</t>
  </si>
  <si>
    <t>NIEUWKERKEN-WAAS</t>
  </si>
  <si>
    <t>03-778.38.90</t>
  </si>
  <si>
    <t>ellen.heyns@droomballon.be</t>
  </si>
  <si>
    <t>Pieter-Frans</t>
  </si>
  <si>
    <t>Schorvoortstraat 31</t>
  </si>
  <si>
    <t>014-41.33.53</t>
  </si>
  <si>
    <t>sint-franciscus@telenet.be</t>
  </si>
  <si>
    <t>SGEBRUSSELIAII</t>
  </si>
  <si>
    <t>Karel Bogaerdstraat 4</t>
  </si>
  <si>
    <t>02-474.06.20</t>
  </si>
  <si>
    <t>sec@hetplantzoentje.be</t>
  </si>
  <si>
    <t>CEL</t>
  </si>
  <si>
    <t>Bosdreef 2_A</t>
  </si>
  <si>
    <t>09-355.76.17</t>
  </si>
  <si>
    <t>langeledeschool@telenet.be</t>
  </si>
  <si>
    <t>StedelijkOnderwijsVilvoorde</t>
  </si>
  <si>
    <t>Groenstraat 21</t>
  </si>
  <si>
    <t>02-251.27.13</t>
  </si>
  <si>
    <t>directie.hetgroentje@sovilvoorde.be</t>
  </si>
  <si>
    <t>HORTA</t>
  </si>
  <si>
    <t>Schoonmeersstraat 26</t>
  </si>
  <si>
    <t>09-272.77.77</t>
  </si>
  <si>
    <t>dico@scholengroep.gent</t>
  </si>
  <si>
    <t>KathBasisGENEGEN</t>
  </si>
  <si>
    <t>Zavelstraat 2</t>
  </si>
  <si>
    <t>0474-05.85.46</t>
  </si>
  <si>
    <t>codi@sggenegen.be</t>
  </si>
  <si>
    <t>Noordring</t>
  </si>
  <si>
    <t>Desmedtstraat 42</t>
  </si>
  <si>
    <t>02-720.09.89</t>
  </si>
  <si>
    <t>directie@gemeenteschoolzaventem.be</t>
  </si>
  <si>
    <t>KLAS</t>
  </si>
  <si>
    <t>Maria Gorettistraat 4</t>
  </si>
  <si>
    <t>HERSELT</t>
  </si>
  <si>
    <t>014-54.92.56</t>
  </si>
  <si>
    <t>053-62.21.58</t>
  </si>
  <si>
    <t>gbs.directie@herzele.be</t>
  </si>
  <si>
    <t>Onafhankelijke Methodescholen</t>
  </si>
  <si>
    <t>Fabiolalaan 2</t>
  </si>
  <si>
    <t>050-39.69.79</t>
  </si>
  <si>
    <t>info@klimop.info</t>
  </si>
  <si>
    <t>LONKA</t>
  </si>
  <si>
    <t>J. Van Doorslaerstraat 47</t>
  </si>
  <si>
    <t>STEENHUFFEL</t>
  </si>
  <si>
    <t>052-30.35.82</t>
  </si>
  <si>
    <t>secretariaat@terelst.londerzeel.be</t>
  </si>
  <si>
    <t>BSGOWAM</t>
  </si>
  <si>
    <t>Polderdreef 42</t>
  </si>
  <si>
    <t>09-381.55.05</t>
  </si>
  <si>
    <t>directie@dekleurenplaneet.be</t>
  </si>
  <si>
    <t>SGEBRUSSELIAIII</t>
  </si>
  <si>
    <t>Klein-Berchemstraat 1</t>
  </si>
  <si>
    <t>02-468.16.16</t>
  </si>
  <si>
    <t>guray.turkistan@unescoschool.be</t>
  </si>
  <si>
    <t>SG De Maneblussers</t>
  </si>
  <si>
    <t>Battelsesteenweg 259</t>
  </si>
  <si>
    <t>015-27.29.86</t>
  </si>
  <si>
    <t>bsgo.despreeuwen@telenet.be</t>
  </si>
  <si>
    <t>Sint-Goedele Brussel Basisonderwijs 2</t>
  </si>
  <si>
    <t>02-427.12.69</t>
  </si>
  <si>
    <t>CKSA Buitengewoon</t>
  </si>
  <si>
    <t>03-828.97.76</t>
  </si>
  <si>
    <t>christel.vervecken@cksa.be</t>
  </si>
  <si>
    <t>Sint-Nicolaas Noord</t>
  </si>
  <si>
    <t>Plezantstraat 135</t>
  </si>
  <si>
    <t>03-760.08.73</t>
  </si>
  <si>
    <t>info@sgsnbaonoord.be</t>
  </si>
  <si>
    <t>KADANZ</t>
  </si>
  <si>
    <t>Hoogstraat 41</t>
  </si>
  <si>
    <t>DEERLIJK</t>
  </si>
  <si>
    <t>056-70.31.92</t>
  </si>
  <si>
    <t>de.berk@deerlijk.be</t>
  </si>
  <si>
    <t>Kinderkosmos +</t>
  </si>
  <si>
    <t>Demerstraat 12</t>
  </si>
  <si>
    <t>hilde.lemmens@ksdiest.be</t>
  </si>
  <si>
    <t>INIGO</t>
  </si>
  <si>
    <t>Pontstraat 7</t>
  </si>
  <si>
    <t>bsp@sjcaalst.be</t>
  </si>
  <si>
    <t>SG Sint-Franciscus</t>
  </si>
  <si>
    <t>Grotstraat 1</t>
  </si>
  <si>
    <t>09-360.44.06</t>
  </si>
  <si>
    <t>info@basisschoolgrotenberge.be</t>
  </si>
  <si>
    <t>RAAK</t>
  </si>
  <si>
    <t>Van Schoonbekestraat 32</t>
  </si>
  <si>
    <t>03-257.11.06</t>
  </si>
  <si>
    <t>bubao@katrinahofscholen.be</t>
  </si>
  <si>
    <t>SG Kaprijke-Lievegem</t>
  </si>
  <si>
    <t>Dreef 47</t>
  </si>
  <si>
    <t>09-372.78.26</t>
  </si>
  <si>
    <t>martinus47.directie@skynet.be</t>
  </si>
  <si>
    <t>GO! Antwerpen SG Zuid</t>
  </si>
  <si>
    <t>0494-21.77.93</t>
  </si>
  <si>
    <t>Francine.Nooyens@GO-Antwerpen.be</t>
  </si>
  <si>
    <t>AmpersANT</t>
  </si>
  <si>
    <t>Statiestraat 45</t>
  </si>
  <si>
    <t>LINT</t>
  </si>
  <si>
    <t>03-455.31.41</t>
  </si>
  <si>
    <t>directeur@mclint.be</t>
  </si>
  <si>
    <t>Arcadia Basis</t>
  </si>
  <si>
    <t>Herseltsesteenweg 4</t>
  </si>
  <si>
    <t>016-53.40.23</t>
  </si>
  <si>
    <t>directie@sasbaal.be</t>
  </si>
  <si>
    <t>SGE Brusselia IV</t>
  </si>
  <si>
    <t>Dieleghemse Steenweg 24</t>
  </si>
  <si>
    <t>02-479.26.82</t>
  </si>
  <si>
    <t>secretariaat@bsdekleinegeuzen.be</t>
  </si>
  <si>
    <t>SPOOR 6</t>
  </si>
  <si>
    <t>Berten Pilstraat 7</t>
  </si>
  <si>
    <t>ZONNEBEKE</t>
  </si>
  <si>
    <t>051-77.82.44</t>
  </si>
  <si>
    <t>info@gbsdezonnebloem.be</t>
  </si>
  <si>
    <t>De Meander</t>
  </si>
  <si>
    <t>Kerkham 1</t>
  </si>
  <si>
    <t>DESTELBERGEN</t>
  </si>
  <si>
    <t>SG GBS Leeuw</t>
  </si>
  <si>
    <t>Schoolstraat 14</t>
  </si>
  <si>
    <t>RUISBROEK</t>
  </si>
  <si>
    <t>02-378.07.43</t>
  </si>
  <si>
    <t>directie.dentop@sint-pieters-leeuw.be</t>
  </si>
  <si>
    <t>CKSA Bao één</t>
  </si>
  <si>
    <t>03-233.36.87</t>
  </si>
  <si>
    <t>sint-maria@cksa.be</t>
  </si>
  <si>
    <t>CKSA Bao Twee</t>
  </si>
  <si>
    <t>domino@cksa.be</t>
  </si>
  <si>
    <t>SGM Bao SZL13 - Oost</t>
  </si>
  <si>
    <t>Walstraat 39</t>
  </si>
  <si>
    <t>012-24.20.10</t>
  </si>
  <si>
    <t>directie@bsdelinde.be</t>
  </si>
  <si>
    <t>SAMBA 2.0</t>
  </si>
  <si>
    <t>Brusselsesteenweg 23</t>
  </si>
  <si>
    <t>ZEMST</t>
  </si>
  <si>
    <t>015-31.03.31</t>
  </si>
  <si>
    <t>school@tuimeling.be</t>
  </si>
  <si>
    <t>SGM BaO SZL13- West</t>
  </si>
  <si>
    <t>012-24.20.02</t>
  </si>
  <si>
    <t>directie@wijdeland.be</t>
  </si>
  <si>
    <t>016-39.90.25</t>
  </si>
  <si>
    <t>BasisBrugge</t>
  </si>
  <si>
    <t>Beeweg 32</t>
  </si>
  <si>
    <t>0478-49.35.23</t>
  </si>
  <si>
    <t>info@basisbrugge.be</t>
  </si>
  <si>
    <t>Katholieke SG BaO Maas &amp; Kempen</t>
  </si>
  <si>
    <t>Eerste Straat 19</t>
  </si>
  <si>
    <t>089-56.54.95</t>
  </si>
  <si>
    <t>gunter.haeldermans@deboomgaard.org</t>
  </si>
  <si>
    <t>SG de 4sprong (Leuven-Hageland)</t>
  </si>
  <si>
    <t>Oude Markt 28</t>
  </si>
  <si>
    <t>016-23.77.62</t>
  </si>
  <si>
    <t>directiebao@paridaens.be</t>
  </si>
  <si>
    <t>SKOG Katho basisonderwijs Gent</t>
  </si>
  <si>
    <t>Tentoonstellingslaan 2</t>
  </si>
  <si>
    <t>09-269.06.43</t>
  </si>
  <si>
    <t>lagerescholen@klim.be</t>
  </si>
  <si>
    <t>De Veerplank</t>
  </si>
  <si>
    <t>Potterierei 42</t>
  </si>
  <si>
    <t>0477-93.95.99</t>
  </si>
  <si>
    <t>schooldeberkjes@de-kade.be</t>
  </si>
  <si>
    <t>Sirius</t>
  </si>
  <si>
    <t>Jules Sermonstraat 15</t>
  </si>
  <si>
    <t>SINT-PIETERS-LEEUW</t>
  </si>
  <si>
    <t>0496-50.78.63</t>
  </si>
  <si>
    <t>veerle.sere@telenet.be</t>
  </si>
  <si>
    <t>SG gemeentescholen Dilbeek</t>
  </si>
  <si>
    <t>Marktplein 8</t>
  </si>
  <si>
    <t>02/569.55.78</t>
  </si>
  <si>
    <t>secretariaat@jongslag.be</t>
  </si>
  <si>
    <t>BOZA</t>
  </si>
  <si>
    <t>Kerkhofstraat 1</t>
  </si>
  <si>
    <t>03-827.92.93</t>
  </si>
  <si>
    <t>lager@suwvb.be</t>
  </si>
  <si>
    <t>KORHA basis</t>
  </si>
  <si>
    <t>Vondel 41</t>
  </si>
  <si>
    <t>02-363.85.80</t>
  </si>
  <si>
    <t>leen.denayer@korha.be</t>
  </si>
  <si>
    <t>Halmstraat 12</t>
  </si>
  <si>
    <t>089-84.99.00</t>
  </si>
  <si>
    <t>bsstippestap@scholengroep14.be</t>
  </si>
  <si>
    <t>De Kabass</t>
  </si>
  <si>
    <t>Slinkerstraat 60</t>
  </si>
  <si>
    <t>011-94.60.08</t>
  </si>
  <si>
    <t>anja.emmers@lkb-net.be</t>
  </si>
  <si>
    <t>SG Lucerna</t>
  </si>
  <si>
    <t>Industrielaan 31</t>
  </si>
  <si>
    <t>02-521.82.98</t>
  </si>
  <si>
    <t>KABORA</t>
  </si>
  <si>
    <t>Kruisstraat</t>
  </si>
  <si>
    <t>053-72.93.66</t>
  </si>
  <si>
    <t>secretariaat@svibasisschool.be</t>
  </si>
  <si>
    <t>SG Merodebos</t>
  </si>
  <si>
    <t>Blaubergsesteenweg 172</t>
  </si>
  <si>
    <t>014-54.90.00</t>
  </si>
  <si>
    <t>schoolblauberg@degraankorrel.be</t>
  </si>
  <si>
    <t>ko_im_net_code</t>
  </si>
  <si>
    <t>verschillend net?</t>
  </si>
  <si>
    <t>samenw_contact_instnr</t>
  </si>
  <si>
    <t>SG_Contactschool</t>
  </si>
  <si>
    <t>faxnr</t>
  </si>
  <si>
    <t>sbtBeh</t>
  </si>
  <si>
    <t>sbtBeh_Email</t>
  </si>
  <si>
    <t>sbtBeh_Tel</t>
  </si>
  <si>
    <t>soort_onderwijs</t>
  </si>
  <si>
    <t>Vrij gesubsidieerd onderwijs</t>
  </si>
  <si>
    <t>Vrije Basisschool (FR)</t>
  </si>
  <si>
    <t>Eikenlaan 13</t>
  </si>
  <si>
    <t>02-358.45.80</t>
  </si>
  <si>
    <t>ecolenotredame.direction@telenet.be</t>
  </si>
  <si>
    <t>Eline Van Weyenbergh</t>
  </si>
  <si>
    <t>Eline.vanweyenbergh@ond.vlaanderen.be</t>
  </si>
  <si>
    <t>02 553 00 49</t>
  </si>
  <si>
    <t>Sint-Jorisoord 1</t>
  </si>
  <si>
    <t>02-731.58.10</t>
  </si>
  <si>
    <t>VBS Jesode Hatora-Beth Jacob</t>
  </si>
  <si>
    <t>Lange Van Ruusbroecstraat 12</t>
  </si>
  <si>
    <t>03-500.71.00</t>
  </si>
  <si>
    <t>Steffi Roelandt</t>
  </si>
  <si>
    <t>steffi.roelandt@ond.vlaanderen.be</t>
  </si>
  <si>
    <t>02 553 92 22</t>
  </si>
  <si>
    <t>VBS Tachkemoni</t>
  </si>
  <si>
    <t>Lange Leemstraat 313</t>
  </si>
  <si>
    <t>03-287.00.73</t>
  </si>
  <si>
    <t>basis@tachkemoni.be</t>
  </si>
  <si>
    <t>VBS Benoth Jerusalem</t>
  </si>
  <si>
    <t>Van Immerseelstraat 27_33</t>
  </si>
  <si>
    <t>03-232.11.33</t>
  </si>
  <si>
    <t>VBS Yavne</t>
  </si>
  <si>
    <t>Lamorinièrestraat 150</t>
  </si>
  <si>
    <t>eli@yavne.be</t>
  </si>
  <si>
    <t>VKS - Bais Rachel</t>
  </si>
  <si>
    <t>Lamorinièrestraat 26</t>
  </si>
  <si>
    <t>03-281.30.00</t>
  </si>
  <si>
    <t>baisrachel@skynet.be</t>
  </si>
  <si>
    <t>Officieel gesubsidieerd onderwijs</t>
  </si>
  <si>
    <t>Gemeentelijke Basisschool</t>
  </si>
  <si>
    <t>Groenstraat 8</t>
  </si>
  <si>
    <t>EKSEL</t>
  </si>
  <si>
    <t>011-73.43.51</t>
  </si>
  <si>
    <t>info@gbs-eksel.be</t>
  </si>
  <si>
    <t>VBS De Kleine Reus</t>
  </si>
  <si>
    <t>Parkstraat 11</t>
  </si>
  <si>
    <t>ALKEN</t>
  </si>
  <si>
    <t>011-31.57.67</t>
  </si>
  <si>
    <t>directie@basisschooldekleinereus.be</t>
  </si>
  <si>
    <t>VLS (CKG)</t>
  </si>
  <si>
    <t>Prinses Elisabethlaan 1</t>
  </si>
  <si>
    <t>Vrije Basisschool</t>
  </si>
  <si>
    <t>Rijselstraat 21</t>
  </si>
  <si>
    <t>MESEN</t>
  </si>
  <si>
    <t>057-44.63.99</t>
  </si>
  <si>
    <t>directie@vbsmesen.be</t>
  </si>
  <si>
    <t>VBSBO Inkendaal</t>
  </si>
  <si>
    <t>Inkendaalstraat 1</t>
  </si>
  <si>
    <t>koen.bellemans@inkendaal.be</t>
  </si>
  <si>
    <t>Reebergenlaan 4</t>
  </si>
  <si>
    <t>03-466.06.29</t>
  </si>
  <si>
    <t>bo@revapulderbos.be</t>
  </si>
  <si>
    <t>Delphine Strobbe</t>
  </si>
  <si>
    <t>delphine.strobbe@ond.vlaanderen.be</t>
  </si>
  <si>
    <t>02 553 92 16</t>
  </si>
  <si>
    <t>Herestraat 49</t>
  </si>
  <si>
    <t>PBSBO De Sterretjes</t>
  </si>
  <si>
    <t>Alexianenweg 30</t>
  </si>
  <si>
    <t>016-81.86.46</t>
  </si>
  <si>
    <t>liesbeth.costermans@vlaamsbrabant.be</t>
  </si>
  <si>
    <t>VBSBO Speciale Basisschool Pallieter</t>
  </si>
  <si>
    <t>Haspershovenstraat 28</t>
  </si>
  <si>
    <t>011-64.35.00</t>
  </si>
  <si>
    <t>noella.schildermans@pallieterschool.be</t>
  </si>
  <si>
    <t>VBSBO Sint-Gerardus</t>
  </si>
  <si>
    <t>Sint-Gerardusdreef 1</t>
  </si>
  <si>
    <t>011-35.01.50</t>
  </si>
  <si>
    <t>liesbet.ruison@sintgerardus.be</t>
  </si>
  <si>
    <t>VBSBO Heuvelzicht</t>
  </si>
  <si>
    <t>Stokstraat 1_A</t>
  </si>
  <si>
    <t>VBSBO Ter Dreve Type 2</t>
  </si>
  <si>
    <t>Koning Albert I-laan 188</t>
  </si>
  <si>
    <t>VLSBO Regenboog</t>
  </si>
  <si>
    <t>Belhuttebaan 24_A</t>
  </si>
  <si>
    <t>051-58.05.10</t>
  </si>
  <si>
    <t>regenboogkoekelare@telenet.be</t>
  </si>
  <si>
    <t>VBSBO OCNIEUWEVAART</t>
  </si>
  <si>
    <t>Jozef Guislainstraat 47</t>
  </si>
  <si>
    <t>09-226.70.70</t>
  </si>
  <si>
    <t>VBSBO Blijdorp</t>
  </si>
  <si>
    <t>Blijdorpstraat 3</t>
  </si>
  <si>
    <t>Steenbokstraat 10</t>
  </si>
  <si>
    <t>VBS Prinses Juliana</t>
  </si>
  <si>
    <t>d'Oultremontstraat 19</t>
  </si>
  <si>
    <t>02-733.86.16</t>
  </si>
  <si>
    <t>directiebpj@julianaschool.be</t>
  </si>
  <si>
    <t>VBS Burgemeester Marnix</t>
  </si>
  <si>
    <t>Amerlolaan 53</t>
  </si>
  <si>
    <t>03-658.00.40</t>
  </si>
  <si>
    <t>info@marnixschool.be</t>
  </si>
  <si>
    <t>VBS Rinkrank</t>
  </si>
  <si>
    <t>Pastoor Hensstraatje 14</t>
  </si>
  <si>
    <t>03-666.72.72</t>
  </si>
  <si>
    <t>secretariaat@rinkrank.be</t>
  </si>
  <si>
    <t>VBS Bais Chinuch</t>
  </si>
  <si>
    <t>Lamorinièrestraat 83</t>
  </si>
  <si>
    <t>03-281.54.13</t>
  </si>
  <si>
    <t>office@bchinuch.be</t>
  </si>
  <si>
    <t>Vijfwegenstraat 19</t>
  </si>
  <si>
    <t>WESTROZEBEKE</t>
  </si>
  <si>
    <t>051-77.91.12</t>
  </si>
  <si>
    <t>gemeenteschool@staden.be</t>
  </si>
  <si>
    <t>VBS Wiznitz</t>
  </si>
  <si>
    <t>Belgiëlei 32</t>
  </si>
  <si>
    <t>03-218.40.90</t>
  </si>
  <si>
    <t>wiznitz@scarlet.be</t>
  </si>
  <si>
    <t>VLSBO Lamdeni</t>
  </si>
  <si>
    <t>Isabellalei 69</t>
  </si>
  <si>
    <t>03-218.43.43</t>
  </si>
  <si>
    <t>VBS De leertuin</t>
  </si>
  <si>
    <t>Korte Altaarstraat 19</t>
  </si>
  <si>
    <t>03-293.06.08</t>
  </si>
  <si>
    <t>02-310.53.88</t>
  </si>
  <si>
    <t>VBS Familiale school Edward Poppe</t>
  </si>
  <si>
    <t>Fodderiestraat 12</t>
  </si>
  <si>
    <t>03-430.26.71</t>
  </si>
  <si>
    <t>info@familialeschool.be</t>
  </si>
  <si>
    <t>VBS De Toverwijzer</t>
  </si>
  <si>
    <t>Sint-Truidensesteenweg 26</t>
  </si>
  <si>
    <t>016-46.40.74</t>
  </si>
  <si>
    <t>VBS De Witte Stamroos Bijbelgetrouwe sch</t>
  </si>
  <si>
    <t>Lieven Bauwensstraat 26</t>
  </si>
  <si>
    <t>0485-16.02.14</t>
  </si>
  <si>
    <t>info@dewittestamroos.be</t>
  </si>
  <si>
    <t>VBS KieM, natuur- en montessorischool</t>
  </si>
  <si>
    <t>Zavelstraat 78</t>
  </si>
  <si>
    <t>0477-83.05.70</t>
  </si>
  <si>
    <t>info@kiemmontessori.be</t>
  </si>
  <si>
    <t>VBS De Kleine Helden</t>
  </si>
  <si>
    <t>Boelare 145</t>
  </si>
  <si>
    <t>09-282.39.54</t>
  </si>
  <si>
    <t>info@dekleinehelden.be</t>
  </si>
  <si>
    <t>VBS Het Leerbos</t>
  </si>
  <si>
    <t>Ten Bosse 140</t>
  </si>
  <si>
    <t>info@hetleerbos.be</t>
  </si>
  <si>
    <t>An Bollaert</t>
  </si>
  <si>
    <t>an.bollaert@ond.vlaanderen.be</t>
  </si>
  <si>
    <t>02 553 59 76</t>
  </si>
  <si>
    <t>VBS de Libellenschool</t>
  </si>
  <si>
    <t>Sooi Willemsplein 3</t>
  </si>
  <si>
    <t>011-49.45.30</t>
  </si>
  <si>
    <t>info@delibellenschool.be</t>
  </si>
  <si>
    <t>VBS Kindcentrum Straal</t>
  </si>
  <si>
    <t>Stevoortse kiezel 119</t>
  </si>
  <si>
    <t>0467-00.90.31</t>
  </si>
  <si>
    <t>info@kindcentrumstraal.be</t>
  </si>
  <si>
    <t>Leopold II straat 5</t>
  </si>
  <si>
    <t>0471-85.01.60</t>
  </si>
  <si>
    <t>VBS Het Vlinderbos</t>
  </si>
  <si>
    <t>Monseigneur Debrabanderestraat 23</t>
  </si>
  <si>
    <t>OOIGEM</t>
  </si>
  <si>
    <t>056-66.66.48</t>
  </si>
  <si>
    <t>info@hetvlinderbos.be</t>
  </si>
  <si>
    <t>directie@vbsmandelbloesem.be</t>
  </si>
  <si>
    <t>Vrije Basisschool Ginsteschool</t>
  </si>
  <si>
    <t>Molstenstraat 83</t>
  </si>
  <si>
    <t>056-66.66.04</t>
  </si>
  <si>
    <t>directie@ginsteschool.be</t>
  </si>
  <si>
    <t>VBS Springeling</t>
  </si>
  <si>
    <t>Baron van der Bruggenlaan 19</t>
  </si>
  <si>
    <t>WIELSBEKE</t>
  </si>
  <si>
    <t>056-66.64.75</t>
  </si>
  <si>
    <t>directie@springeling.be</t>
  </si>
  <si>
    <t>VBS De Vliegeraar</t>
  </si>
  <si>
    <t>Willem Bouvier Cartonstraat 46</t>
  </si>
  <si>
    <t>SINT-BAAFS-VIJVE</t>
  </si>
  <si>
    <t>056-60.77.47</t>
  </si>
  <si>
    <t>info@devliegeraar.be</t>
  </si>
  <si>
    <t>VBS Helibel Lille</t>
  </si>
  <si>
    <t>VBS Regenboog</t>
  </si>
  <si>
    <t>Grote Heide 14</t>
  </si>
  <si>
    <t>011-64.18.90</t>
  </si>
  <si>
    <t>secretariaat@de-regenboog-groteheide.be</t>
  </si>
  <si>
    <t>VBS Boseind</t>
  </si>
  <si>
    <t>Lepelstraat 23</t>
  </si>
  <si>
    <t>011-64.08.08</t>
  </si>
  <si>
    <t>VBS Jaak Tassetschool</t>
  </si>
  <si>
    <t>Jaak Tassetstraat 20_2</t>
  </si>
  <si>
    <t>011-64.72.36</t>
  </si>
  <si>
    <t>directie@jaaktassetschool.be</t>
  </si>
  <si>
    <t>VBS Helibel Herent</t>
  </si>
  <si>
    <t>Herent 122</t>
  </si>
  <si>
    <t>011-64.19.05</t>
  </si>
  <si>
    <t>VLS De Robbert</t>
  </si>
  <si>
    <t>VBS De Achellier</t>
  </si>
  <si>
    <t>Grevenbroekstraat 9</t>
  </si>
  <si>
    <t>011-64.21.94</t>
  </si>
  <si>
    <t>info@deachellier.be</t>
  </si>
  <si>
    <t>'t Lo 13</t>
  </si>
  <si>
    <t>011-44.71.18</t>
  </si>
  <si>
    <t>secretariaat@bslo.be</t>
  </si>
  <si>
    <t>Vrije Kleuterschool</t>
  </si>
  <si>
    <t>Wal 14</t>
  </si>
  <si>
    <t>011-44.58.10</t>
  </si>
  <si>
    <t>directie@derobbertkleuter.be</t>
  </si>
  <si>
    <t>VLS Sint-Michiel</t>
  </si>
  <si>
    <t>VBS Sint-Michiel</t>
  </si>
  <si>
    <t>Diestersteenweg 7</t>
  </si>
  <si>
    <t>011-34.31.34</t>
  </si>
  <si>
    <t>VLSBO De Blinker</t>
  </si>
  <si>
    <t>St.-Ferdinandstraat 1</t>
  </si>
  <si>
    <t>013-53.06.10</t>
  </si>
  <si>
    <t>deblinker@ferdinand.broedersvanliefde.be</t>
  </si>
  <si>
    <t>VKS Sint-Michiel</t>
  </si>
  <si>
    <t>Diestersteenweg 9</t>
  </si>
  <si>
    <t>Fonteinstraat 9</t>
  </si>
  <si>
    <t>VLIERMAALROOT</t>
  </si>
  <si>
    <t>011-37.95.62</t>
  </si>
  <si>
    <t>directie@gbskortessem.be</t>
  </si>
  <si>
    <t>Gemeentelijke Kleuterschool</t>
  </si>
  <si>
    <t>Brandstraat 3_A</t>
  </si>
  <si>
    <t>GUIGOVEN</t>
  </si>
  <si>
    <t>011-37.69.61</t>
  </si>
  <si>
    <t>Kobelhameltje@outlook.be</t>
  </si>
  <si>
    <t>GKS Goudhaantje</t>
  </si>
  <si>
    <t>Molenstraat 8</t>
  </si>
  <si>
    <t>BINDERVELD</t>
  </si>
  <si>
    <t>011-68.19.94</t>
  </si>
  <si>
    <t>goudhaantje@nieuwerkerken.be</t>
  </si>
  <si>
    <t>GBS de B@sis</t>
  </si>
  <si>
    <t>Motstraat 10</t>
  </si>
  <si>
    <t>011-31.67.17</t>
  </si>
  <si>
    <t>directie@gemeenteschool-alken.be</t>
  </si>
  <si>
    <t>VLS De Parel</t>
  </si>
  <si>
    <t>Schoolstraat 5</t>
  </si>
  <si>
    <t>089-61.11.56</t>
  </si>
  <si>
    <t>info@deparelzutendaal.be</t>
  </si>
  <si>
    <t>VBS De Stapsteen</t>
  </si>
  <si>
    <t>Jachthoornplein 4</t>
  </si>
  <si>
    <t>089-61.20.21</t>
  </si>
  <si>
    <t>directie@destapsteenwiemesmeer.be</t>
  </si>
  <si>
    <t>Kerkstraat 6</t>
  </si>
  <si>
    <t>AS</t>
  </si>
  <si>
    <t>089-65.73.84</t>
  </si>
  <si>
    <t>VBS Sint-Willibrordus</t>
  </si>
  <si>
    <t>EISDEN</t>
  </si>
  <si>
    <t>Molenstraat 127</t>
  </si>
  <si>
    <t>MEESWIJK</t>
  </si>
  <si>
    <t>089-75.20.53</t>
  </si>
  <si>
    <t>VBS Driestap</t>
  </si>
  <si>
    <t>Steenakkerstraat 8</t>
  </si>
  <si>
    <t>089-75.55.37</t>
  </si>
  <si>
    <t>info@driestap.be</t>
  </si>
  <si>
    <t>VBS De Griffel</t>
  </si>
  <si>
    <t>Marie Joséestraat 4</t>
  </si>
  <si>
    <t>089-76.47.21</t>
  </si>
  <si>
    <t>directie@degriffeleisden.be</t>
  </si>
  <si>
    <t>VBS Sint-Jan</t>
  </si>
  <si>
    <t>Bloemenlaan 71</t>
  </si>
  <si>
    <t>089-76.03.10</t>
  </si>
  <si>
    <t>Gemeenschapsonderwijs</t>
  </si>
  <si>
    <t>GO! BS Ter Duinen</t>
  </si>
  <si>
    <t>Hospitaalstraat 91</t>
  </si>
  <si>
    <t>011-42.29.47</t>
  </si>
  <si>
    <t>Rode Kruisplein 8</t>
  </si>
  <si>
    <t>011-73.47.11</t>
  </si>
  <si>
    <t>Noordervest 33</t>
  </si>
  <si>
    <t>011-61.12.35</t>
  </si>
  <si>
    <t>GO! BS VOX Pelt</t>
  </si>
  <si>
    <t>Leopoldlaan 45</t>
  </si>
  <si>
    <t>GO! BS De Geluksvogel</t>
  </si>
  <si>
    <t>Koleneind 1</t>
  </si>
  <si>
    <t>011-44.53.34</t>
  </si>
  <si>
    <t>directie@degeluksvogel.school</t>
  </si>
  <si>
    <t>GO! BS De Brug Bocholt</t>
  </si>
  <si>
    <t>Brugstraat 34</t>
  </si>
  <si>
    <t>089-46.19.51</t>
  </si>
  <si>
    <t>basisschool@debrugbocholt.be</t>
  </si>
  <si>
    <t>Atheneumstraat 2</t>
  </si>
  <si>
    <t>secretariaatbao@campusflx.be</t>
  </si>
  <si>
    <t>GO! MPI Helix</t>
  </si>
  <si>
    <t>Speelpleinstraat 75</t>
  </si>
  <si>
    <t>011-55.02.00</t>
  </si>
  <si>
    <t>directie@mpihelix.be</t>
  </si>
  <si>
    <t>Salviastraat 7</t>
  </si>
  <si>
    <t>011-42.29.77</t>
  </si>
  <si>
    <t>info@destep.be</t>
  </si>
  <si>
    <t>GO! BS Daltonschool Xcl Eigenwijs</t>
  </si>
  <si>
    <t>Mudakkers 25</t>
  </si>
  <si>
    <t>011-54.25.25</t>
  </si>
  <si>
    <t>info@xcleigenwijs.be</t>
  </si>
  <si>
    <t>Hendrik van Veldekestraat 55</t>
  </si>
  <si>
    <t>011-54.44.48</t>
  </si>
  <si>
    <t>directie@xclwegwijs.be</t>
  </si>
  <si>
    <t>Boskantstraat 152</t>
  </si>
  <si>
    <t>011-34.28.90</t>
  </si>
  <si>
    <t>directie@ondersteboven.eu</t>
  </si>
  <si>
    <t>GO! BS O.B.A.M.A.</t>
  </si>
  <si>
    <t>Hospitaalstraat 99</t>
  </si>
  <si>
    <t>011-46.01.53</t>
  </si>
  <si>
    <t>info@obama.school</t>
  </si>
  <si>
    <t>GO!BS XCL Stapsgewijs</t>
  </si>
  <si>
    <t>Buntstraat 117</t>
  </si>
  <si>
    <t>011-64.19.63</t>
  </si>
  <si>
    <t>directie@xclstapsgewijs.be</t>
  </si>
  <si>
    <t>VBS Royke</t>
  </si>
  <si>
    <t>VBS Wonderwijs</t>
  </si>
  <si>
    <t>Kerkstraat 16</t>
  </si>
  <si>
    <t>089-46.33.86</t>
  </si>
  <si>
    <t>Schoolstraat 2</t>
  </si>
  <si>
    <t>011-63.64.84</t>
  </si>
  <si>
    <t>VLS Klim-Op</t>
  </si>
  <si>
    <t>Kloosterstraat 9</t>
  </si>
  <si>
    <t>011-79.26.22</t>
  </si>
  <si>
    <t>danny.plessers@klimopoudsbergen.be</t>
  </si>
  <si>
    <t>VBS Klim-Op</t>
  </si>
  <si>
    <t>011-79.26.81</t>
  </si>
  <si>
    <t>VBS Spelenderwijs</t>
  </si>
  <si>
    <t>Loostraat 13</t>
  </si>
  <si>
    <t>089-85.69.22</t>
  </si>
  <si>
    <t>VBS De Wilg</t>
  </si>
  <si>
    <t>VBS Talentenhuis</t>
  </si>
  <si>
    <t>Zonhoevestraat 32</t>
  </si>
  <si>
    <t>089-41.54.07</t>
  </si>
  <si>
    <t>info@talentenhuis.be</t>
  </si>
  <si>
    <t>VBS Spelenderwijs - De 2-Sprong</t>
  </si>
  <si>
    <t>Beukenlaan 35</t>
  </si>
  <si>
    <t>089-41.67.77</t>
  </si>
  <si>
    <t>anja.jacobs@kodb.be</t>
  </si>
  <si>
    <t>VBS Wonderwijs KODB vzw</t>
  </si>
  <si>
    <t>Beukenlaan 27</t>
  </si>
  <si>
    <t>089-41.49.10</t>
  </si>
  <si>
    <t>secretariaat.wonderwijs@kodb.be</t>
  </si>
  <si>
    <t>VBS 't Nederwijsje-Het Opwermerke</t>
  </si>
  <si>
    <t>Nederstraat 30</t>
  </si>
  <si>
    <t>089-41.39.71</t>
  </si>
  <si>
    <t>jos.gregoor@kodb.be</t>
  </si>
  <si>
    <t>VBS Sint-Mauritius</t>
  </si>
  <si>
    <t>Kloosterwal 10</t>
  </si>
  <si>
    <t>089-51.12.00</t>
  </si>
  <si>
    <t>karin.hamaekers@kodb.be</t>
  </si>
  <si>
    <t>VBS H. Graf</t>
  </si>
  <si>
    <t>Kloosterwal 11</t>
  </si>
  <si>
    <t>089-41.37.38</t>
  </si>
  <si>
    <t>secretariaat.walnootje-willerke@kodb.be</t>
  </si>
  <si>
    <t>VBS 't Scholierke-Het Klein Kasteeltje</t>
  </si>
  <si>
    <t>VBS de Bammerd-Beukenbroekje</t>
  </si>
  <si>
    <t>Frans-Ceulemansstraat 2</t>
  </si>
  <si>
    <t>GROTE-SPOUWEN</t>
  </si>
  <si>
    <t>012-45.22.35</t>
  </si>
  <si>
    <t>petra.zwerts@kodb.be</t>
  </si>
  <si>
    <t>VBS De Breg</t>
  </si>
  <si>
    <t>Winkelomstraat 10</t>
  </si>
  <si>
    <t>EIGENBILZEN</t>
  </si>
  <si>
    <t>089-51.51.02</t>
  </si>
  <si>
    <t>suzy.bruggen@kodb.be</t>
  </si>
  <si>
    <t>Appelboomgaardstraat 7</t>
  </si>
  <si>
    <t>089-41.62.69</t>
  </si>
  <si>
    <t>info.bloesem-driesprong@kodb.be</t>
  </si>
  <si>
    <t>VBSBO Klavertje 3</t>
  </si>
  <si>
    <t>Schureveld 9</t>
  </si>
  <si>
    <t>089-51.53.20</t>
  </si>
  <si>
    <t>klavertje3@klavertje3.net</t>
  </si>
  <si>
    <t>VLS Kindercampus Mozaïek</t>
  </si>
  <si>
    <t>VBS De Hazelaar</t>
  </si>
  <si>
    <t>Persoonstraat 1</t>
  </si>
  <si>
    <t>011-22.14.48</t>
  </si>
  <si>
    <t>de.hazelaar@kt-scholengroep.be</t>
  </si>
  <si>
    <t>VBS De Boomgaard</t>
  </si>
  <si>
    <t>Boomkensstraat 11</t>
  </si>
  <si>
    <t>011-27.04.92</t>
  </si>
  <si>
    <t>els.herbots@kt-scholengroep.be</t>
  </si>
  <si>
    <t>VBS Tuinwijk</t>
  </si>
  <si>
    <t>Lazarijstraat 120</t>
  </si>
  <si>
    <t>011-25.31.02</t>
  </si>
  <si>
    <t>tuinwijk@kt-scholengroep.be</t>
  </si>
  <si>
    <t>VKS Kindercampus Mozaïek</t>
  </si>
  <si>
    <t>VBS Kindercampus Godsheide</t>
  </si>
  <si>
    <t>Kleinstraat 19</t>
  </si>
  <si>
    <t>011-22.26.64</t>
  </si>
  <si>
    <t>godsheide@kt-scholengroep.be</t>
  </si>
  <si>
    <t>Jan Palfijnlaan 4</t>
  </si>
  <si>
    <t>011-22.44.28</t>
  </si>
  <si>
    <t>catharina@kt-scholengroep.be</t>
  </si>
  <si>
    <t>Schoolstraat 40</t>
  </si>
  <si>
    <t>011-28.47.49</t>
  </si>
  <si>
    <t>guy.meert@kt-scholengroep.be</t>
  </si>
  <si>
    <t>Kiewitstraat 101</t>
  </si>
  <si>
    <t>011-21.02.20</t>
  </si>
  <si>
    <t>VBS Kindercampus De Startlijn</t>
  </si>
  <si>
    <t>Sint-Amandusstraat 43</t>
  </si>
  <si>
    <t>STOKROOIE</t>
  </si>
  <si>
    <t>011-25.03.93</t>
  </si>
  <si>
    <t>de.startlijn@kt-scholengroep.be</t>
  </si>
  <si>
    <t>Kloosterstraat 18</t>
  </si>
  <si>
    <t>012-45.39.40</t>
  </si>
  <si>
    <t>vbsvlh@rievoe.be</t>
  </si>
  <si>
    <t>Nieuweweg 11</t>
  </si>
  <si>
    <t>012-45.21.30</t>
  </si>
  <si>
    <t>vbszzbk@rievoe.be</t>
  </si>
  <si>
    <t>VBS Sint-Jozef De Plank</t>
  </si>
  <si>
    <t>De Plank 81</t>
  </si>
  <si>
    <t>VOEREN</t>
  </si>
  <si>
    <t>04-381.10.59</t>
  </si>
  <si>
    <t>vbsdeplank@rievoe.be</t>
  </si>
  <si>
    <t>VBS 'De Beerring'</t>
  </si>
  <si>
    <t>Heerbaan 241</t>
  </si>
  <si>
    <t>011-42.26.47</t>
  </si>
  <si>
    <t>info@picardschool.be</t>
  </si>
  <si>
    <t>VBS 't Klavertje</t>
  </si>
  <si>
    <t>Kerkplein 40</t>
  </si>
  <si>
    <t>011-42.23.96</t>
  </si>
  <si>
    <t>klavertje@vbskoersel.be</t>
  </si>
  <si>
    <t>VBS Domino Genenbos</t>
  </si>
  <si>
    <t>Genenbosstraat 82</t>
  </si>
  <si>
    <t>011-42.48.80</t>
  </si>
  <si>
    <t>secretariaat@vbs-genenbos.be</t>
  </si>
  <si>
    <t>VBS 't Klinkertje</t>
  </si>
  <si>
    <t>Sint-Trudostraat 9</t>
  </si>
  <si>
    <t>013-44.15.21</t>
  </si>
  <si>
    <t>basisschool@klinkertje.be</t>
  </si>
  <si>
    <t>VLS De Buiteling</t>
  </si>
  <si>
    <t>Meldertsesteenweg 13</t>
  </si>
  <si>
    <t>011-42.69.98</t>
  </si>
  <si>
    <t>directie@vlspaal.be</t>
  </si>
  <si>
    <t>VKS Hand in Hand</t>
  </si>
  <si>
    <t>Kloosterstraat 21</t>
  </si>
  <si>
    <t>011-36.46.46</t>
  </si>
  <si>
    <t>directie@vkspaal.be</t>
  </si>
  <si>
    <t>Bogaarsveldstraat 20</t>
  </si>
  <si>
    <t>011-49.33.70</t>
  </si>
  <si>
    <t>info@debeerring.be</t>
  </si>
  <si>
    <t>Koerselsesteenweg 25</t>
  </si>
  <si>
    <t>Houtpark 20</t>
  </si>
  <si>
    <t>011-42.82.92</t>
  </si>
  <si>
    <t>directie@strafschoolmetlef.be</t>
  </si>
  <si>
    <t>VBS De Horizon</t>
  </si>
  <si>
    <t>VBS Westakker</t>
  </si>
  <si>
    <t>Onderwijsstraat 15</t>
  </si>
  <si>
    <t>BEVERLO</t>
  </si>
  <si>
    <t>011-34.42.27</t>
  </si>
  <si>
    <t>directie@westakker.be</t>
  </si>
  <si>
    <t>VBSBO De Brug</t>
  </si>
  <si>
    <t>Maasheide 17</t>
  </si>
  <si>
    <t>011-42.63.28</t>
  </si>
  <si>
    <t>directie@debrugberingen.be</t>
  </si>
  <si>
    <t>VLS De Wegwijzer</t>
  </si>
  <si>
    <t>Gemeenteplein 7</t>
  </si>
  <si>
    <t>013-52.19.43</t>
  </si>
  <si>
    <t>lagereschool@dewegwijzer-lummen.be</t>
  </si>
  <si>
    <t>VKS De Wegwijzer</t>
  </si>
  <si>
    <t>kleuterschool@dewegwijzer-lummen.be</t>
  </si>
  <si>
    <t>VBS Domino Meldert</t>
  </si>
  <si>
    <t>013-31.16.28</t>
  </si>
  <si>
    <t>directie@dominomeldert.be</t>
  </si>
  <si>
    <t>VBS Mozaiek</t>
  </si>
  <si>
    <t>VBS De Zonnewijzer</t>
  </si>
  <si>
    <t>Schoolstraat 34</t>
  </si>
  <si>
    <t>OPGRIMBIE</t>
  </si>
  <si>
    <t>089-76.54.57</t>
  </si>
  <si>
    <t>directie@basisschoolopgrimbie.be</t>
  </si>
  <si>
    <t>VLSBO Mozaïek-Plus</t>
  </si>
  <si>
    <t>089-76.12.08</t>
  </si>
  <si>
    <t>directie@mozaiekplus.be</t>
  </si>
  <si>
    <t>VBS Proosterbos</t>
  </si>
  <si>
    <t>Drossaardstraat 21</t>
  </si>
  <si>
    <t>089-77.27.92</t>
  </si>
  <si>
    <t>directie@proosterbos.be</t>
  </si>
  <si>
    <t>VBS De Triangel</t>
  </si>
  <si>
    <t>Gouv.H. Verwilghenlaan 37</t>
  </si>
  <si>
    <t>089-76.08.32</t>
  </si>
  <si>
    <t>info@detriangel.be</t>
  </si>
  <si>
    <t>VBS Picpussen</t>
  </si>
  <si>
    <t>VKS 't Reepje</t>
  </si>
  <si>
    <t>Sint-Laurensstraat 9</t>
  </si>
  <si>
    <t>012-23.85.52</t>
  </si>
  <si>
    <t>het.reepje@skynet.be</t>
  </si>
  <si>
    <t>VBS Sint-Lutgart</t>
  </si>
  <si>
    <t>Beemdstraat 4</t>
  </si>
  <si>
    <t>012-23.12.14</t>
  </si>
  <si>
    <t>info@stltongeren.be</t>
  </si>
  <si>
    <t>VKS Campus "Sint-Jan"</t>
  </si>
  <si>
    <t>Sint-Jansstraat 15</t>
  </si>
  <si>
    <t>012-22.00.10</t>
  </si>
  <si>
    <t>info@csjt.be</t>
  </si>
  <si>
    <t>VKS De Puzzel</t>
  </si>
  <si>
    <t>Merestraat 24</t>
  </si>
  <si>
    <t>PIRINGEN</t>
  </si>
  <si>
    <t>012-26.16.12</t>
  </si>
  <si>
    <t>VKS Evermaruske</t>
  </si>
  <si>
    <t>Rechtstraat 22_A</t>
  </si>
  <si>
    <t>012-39.16.74</t>
  </si>
  <si>
    <t>VLSBO Klimopschool</t>
  </si>
  <si>
    <t>Kanjelstraat 1_2</t>
  </si>
  <si>
    <t>012-23.57.01</t>
  </si>
  <si>
    <t>directie@klimoptongeren.be</t>
  </si>
  <si>
    <t>VLS Campus "Sint-Jan"</t>
  </si>
  <si>
    <t>VBS Jeugdland</t>
  </si>
  <si>
    <t>Molenstraat 23</t>
  </si>
  <si>
    <t>012-23.16.15</t>
  </si>
  <si>
    <t>VBS De Schakel</t>
  </si>
  <si>
    <t>bs.deschakel@gmail.com</t>
  </si>
  <si>
    <t>VKS De Kleine Reus</t>
  </si>
  <si>
    <t>Kerkhofstraat 90</t>
  </si>
  <si>
    <t>011-60.64.94</t>
  </si>
  <si>
    <t>directie.dekleinereus@gmail.com</t>
  </si>
  <si>
    <t>VBS Lillo's Klavertje</t>
  </si>
  <si>
    <t>Meester Surinxstraat 16</t>
  </si>
  <si>
    <t>011-57.38.04</t>
  </si>
  <si>
    <t>directie@vbslillosklavertje.be</t>
  </si>
  <si>
    <t>Maastrichtsestraat 12</t>
  </si>
  <si>
    <t>011-52.18.14</t>
  </si>
  <si>
    <t>secretariaat@debiekorf.be</t>
  </si>
  <si>
    <t>VKS Don Bosco Klim-Op</t>
  </si>
  <si>
    <t>Muveld 25</t>
  </si>
  <si>
    <t>011-52.18.67</t>
  </si>
  <si>
    <t>directie.klimop@gmail.com</t>
  </si>
  <si>
    <t>VBS Sprankel Methodeschool Jenaplan</t>
  </si>
  <si>
    <t>Elzenstraat 11</t>
  </si>
  <si>
    <t>011-52.28.68</t>
  </si>
  <si>
    <t>secretariaat@sprankelmethodeschool.be</t>
  </si>
  <si>
    <t>VBS De Boomhut</t>
  </si>
  <si>
    <t>Hamonterweg 136</t>
  </si>
  <si>
    <t>011-62.16.13</t>
  </si>
  <si>
    <t>administratie@deboomhutlozen.be</t>
  </si>
  <si>
    <t>VKS 't Vliegerke</t>
  </si>
  <si>
    <t>Kaulillerdorp 43</t>
  </si>
  <si>
    <t>KAULILLE</t>
  </si>
  <si>
    <t>011-44.71.32</t>
  </si>
  <si>
    <t>directie@vliegerke.be</t>
  </si>
  <si>
    <t>Kaulillerdorp 51</t>
  </si>
  <si>
    <t>011-44.63.35</t>
  </si>
  <si>
    <t>directie@devlieger-kaulille.be</t>
  </si>
  <si>
    <t>VBS De Driehoek</t>
  </si>
  <si>
    <t>Matthijsplein 2</t>
  </si>
  <si>
    <t>089-46.28.32</t>
  </si>
  <si>
    <t>VLSBO De Boemerang</t>
  </si>
  <si>
    <t>Grauwe Torenwal 16</t>
  </si>
  <si>
    <t>089-46.50.81</t>
  </si>
  <si>
    <t>directie.devuurvogel@dekubus-bree.be</t>
  </si>
  <si>
    <t>VBS De Kei</t>
  </si>
  <si>
    <t>Jef van Hoofstraat 3</t>
  </si>
  <si>
    <t>089-46.16.77</t>
  </si>
  <si>
    <t>directie.dekei@dekubus-bree.be</t>
  </si>
  <si>
    <t>VBS De Wissel</t>
  </si>
  <si>
    <t>Opitterkiezel 240_A</t>
  </si>
  <si>
    <t>OPITTER</t>
  </si>
  <si>
    <t>089-86.43.53</t>
  </si>
  <si>
    <t>admin.dewissel@dekubus-bree.be</t>
  </si>
  <si>
    <t>VBS Kadee Tongerlo</t>
  </si>
  <si>
    <t>Bosstraat 23</t>
  </si>
  <si>
    <t>089-86.69.16</t>
  </si>
  <si>
    <t>directie.deboemerang@dekubus-bree.be</t>
  </si>
  <si>
    <t>VBS De Heppening</t>
  </si>
  <si>
    <t>Poststraat 6</t>
  </si>
  <si>
    <t>HAM</t>
  </si>
  <si>
    <t>013-66.57.87</t>
  </si>
  <si>
    <t>de-sterre@telenet.be</t>
  </si>
  <si>
    <t>Schoolstraat 7</t>
  </si>
  <si>
    <t>011-34.38.01</t>
  </si>
  <si>
    <t>directie@de-7sprong.be</t>
  </si>
  <si>
    <t>SBS De Octopus</t>
  </si>
  <si>
    <t>SBS De Brug</t>
  </si>
  <si>
    <t>Brugsesteenweg 75</t>
  </si>
  <si>
    <t>051-24.15.23</t>
  </si>
  <si>
    <t>directie@sbsdebrug.be</t>
  </si>
  <si>
    <t>Leeuwerikstraat 30</t>
  </si>
  <si>
    <t>SBS De Vlieger</t>
  </si>
  <si>
    <t>Hoogstraat 58</t>
  </si>
  <si>
    <t>051-23.19.76</t>
  </si>
  <si>
    <t>brecht.vanmullem@sbsdevlieger.be</t>
  </si>
  <si>
    <t>VLS HARTeLU(s)T, campus Kerkstraat</t>
  </si>
  <si>
    <t>Kerkstraat 4_B</t>
  </si>
  <si>
    <t>hanne.jacobs@kabot.be</t>
  </si>
  <si>
    <t>VBS De Lettertrein</t>
  </si>
  <si>
    <t>Lindenstraat 5</t>
  </si>
  <si>
    <t>013-33.75.19</t>
  </si>
  <si>
    <t>VBS Wereldwijzer</t>
  </si>
  <si>
    <t>Hofstraat 92</t>
  </si>
  <si>
    <t>013-66.31.71</t>
  </si>
  <si>
    <t>VLS Hartelust</t>
  </si>
  <si>
    <t>VKS Wiebelwoud Schoot</t>
  </si>
  <si>
    <t>Schoterweg 284_A</t>
  </si>
  <si>
    <t>013-67.17.59</t>
  </si>
  <si>
    <t>VKS Wiebelwoud</t>
  </si>
  <si>
    <t>Kerkstraat 4_C</t>
  </si>
  <si>
    <t>VBSBO De Regenboog</t>
  </si>
  <si>
    <t>Stationsstraat 5</t>
  </si>
  <si>
    <t>VBS Lutselus</t>
  </si>
  <si>
    <t>Wijkstraat 16_4</t>
  </si>
  <si>
    <t>011-35.23.44</t>
  </si>
  <si>
    <t>Vrije Lagere School</t>
  </si>
  <si>
    <t>Wijkstraat 16_5</t>
  </si>
  <si>
    <t>011-35.23.43</t>
  </si>
  <si>
    <t>directie.lager@paleisdiepenbeek.be</t>
  </si>
  <si>
    <t>Heidestraat 157</t>
  </si>
  <si>
    <t>011-32.19.48</t>
  </si>
  <si>
    <t>Loostraat 5</t>
  </si>
  <si>
    <t>VLIERMAAL</t>
  </si>
  <si>
    <t>012-23.76.59</t>
  </si>
  <si>
    <t>directie@vlierbloem.be</t>
  </si>
  <si>
    <t>VBS Houtmarkt 72</t>
  </si>
  <si>
    <t>Hoogstraat 15</t>
  </si>
  <si>
    <t>ALVERINGEM</t>
  </si>
  <si>
    <t>058-28.91.03</t>
  </si>
  <si>
    <t>directie@vrijebasisschoolalveringem.be</t>
  </si>
  <si>
    <t>VBS Nieuwpoort Stella Maris</t>
  </si>
  <si>
    <t>Willem De Roolaan 72</t>
  </si>
  <si>
    <t>058-23.22.11</t>
  </si>
  <si>
    <t>info@stellamarisnieuwpoort.be</t>
  </si>
  <si>
    <t>Vrijheidstraat 8</t>
  </si>
  <si>
    <t>058-51.55.72</t>
  </si>
  <si>
    <t>directie@vbsoostduinkerke.be</t>
  </si>
  <si>
    <t>VBS De Ark</t>
  </si>
  <si>
    <t>Helvetiastraat 28</t>
  </si>
  <si>
    <t>058-52.34.18</t>
  </si>
  <si>
    <t>info@deark-koksijde.be</t>
  </si>
  <si>
    <t>VBS Sint-Pieter</t>
  </si>
  <si>
    <t>Kloosterweg 2</t>
  </si>
  <si>
    <t>058-41.50.25</t>
  </si>
  <si>
    <t>directie@vbs-sint-pieter.be</t>
  </si>
  <si>
    <t>VBS Immaculata</t>
  </si>
  <si>
    <t>E. D'Arripelaan 2</t>
  </si>
  <si>
    <t>058-41.24.00</t>
  </si>
  <si>
    <t>directie@immaculata.be</t>
  </si>
  <si>
    <t>VBS Houtmarkt 64</t>
  </si>
  <si>
    <t>Houtmarkt 14</t>
  </si>
  <si>
    <t>058-31.37.41</t>
  </si>
  <si>
    <t>VKS Steenkerke</t>
  </si>
  <si>
    <t>Brugse Steenweg 77</t>
  </si>
  <si>
    <t>058-31.26.73</t>
  </si>
  <si>
    <t>VBS Nieuwstad - Bulskamp</t>
  </si>
  <si>
    <t>marieke.stubbe@dedroomvlieger.be</t>
  </si>
  <si>
    <t>Groeneplaats 1_A</t>
  </si>
  <si>
    <t>VINKEM</t>
  </si>
  <si>
    <t>058-29.83.80</t>
  </si>
  <si>
    <t>GVBS.Beauvoorde@skynet.be</t>
  </si>
  <si>
    <t>VBS Het Talent Houtem</t>
  </si>
  <si>
    <t>Kerkhoek 8</t>
  </si>
  <si>
    <t>HOUTEM</t>
  </si>
  <si>
    <t>058-29.90.25</t>
  </si>
  <si>
    <t>school.houtem@telenet.be</t>
  </si>
  <si>
    <t>VBS De Libel</t>
  </si>
  <si>
    <t>Leiseledorp 17</t>
  </si>
  <si>
    <t>LEISELE</t>
  </si>
  <si>
    <t>058-29.81.87</t>
  </si>
  <si>
    <t>vbsdelibel@telenet.be</t>
  </si>
  <si>
    <t>Albert I Laan 56</t>
  </si>
  <si>
    <t>058-53.20.83</t>
  </si>
  <si>
    <t>VLSBO 't Brugje</t>
  </si>
  <si>
    <t>Dan. De Haenelaan 6</t>
  </si>
  <si>
    <t>058-31.30.02</t>
  </si>
  <si>
    <t>brugje@kustenpolder.be</t>
  </si>
  <si>
    <t>VBS Aan De Basis</t>
  </si>
  <si>
    <t>Maastrichterweg 261</t>
  </si>
  <si>
    <t>089-71.40.76</t>
  </si>
  <si>
    <t>paola.vecchio@aandebasis.be</t>
  </si>
  <si>
    <t>VBS De Bolster</t>
  </si>
  <si>
    <t>Heirbaan 81</t>
  </si>
  <si>
    <t>NEERHAREN</t>
  </si>
  <si>
    <t>089-71.64.63</t>
  </si>
  <si>
    <t>secretariaat@debolster.net</t>
  </si>
  <si>
    <t>VBS 't Bieske</t>
  </si>
  <si>
    <t>Biesweg 14</t>
  </si>
  <si>
    <t>GELLIK</t>
  </si>
  <si>
    <t>089-71.30.35</t>
  </si>
  <si>
    <t>secretariaat@tbieske.be</t>
  </si>
  <si>
    <t>VKS 't Regenboogje</t>
  </si>
  <si>
    <t>Nelissenlaan 13</t>
  </si>
  <si>
    <t>012-45.53.64</t>
  </si>
  <si>
    <t>VBS Het Wezeltje</t>
  </si>
  <si>
    <t>Berenhofstraat 32</t>
  </si>
  <si>
    <t>VELDWEZELT</t>
  </si>
  <si>
    <t>089-71.68.95</t>
  </si>
  <si>
    <t>VBS Jan Rosier</t>
  </si>
  <si>
    <t>Pastorijstraat 11</t>
  </si>
  <si>
    <t>089-71.40.39</t>
  </si>
  <si>
    <t>VLS Sint-Lambertus</t>
  </si>
  <si>
    <t>VKS Sint-Lambertus</t>
  </si>
  <si>
    <t>Gildenstraat 28</t>
  </si>
  <si>
    <t>089-85.52.71</t>
  </si>
  <si>
    <t>VBS Floor en Tijn</t>
  </si>
  <si>
    <t>Floxstraat 4</t>
  </si>
  <si>
    <t>089-85.56.17</t>
  </si>
  <si>
    <t>VBS Don Bosco Gerdingen</t>
  </si>
  <si>
    <t>Schoolstraat 58</t>
  </si>
  <si>
    <t>089-46.39.40</t>
  </si>
  <si>
    <t>VBS De Zandloper</t>
  </si>
  <si>
    <t>Weg naar Opoeteren 172</t>
  </si>
  <si>
    <t>089-85.65.85</t>
  </si>
  <si>
    <t>info@basisschool-louwel.be</t>
  </si>
  <si>
    <t>VBS Wegwijs</t>
  </si>
  <si>
    <t>VBS 't Leer-rijk</t>
  </si>
  <si>
    <t>Schoolstraat 16</t>
  </si>
  <si>
    <t>013-55.40.37</t>
  </si>
  <si>
    <t>VBS Sint-Martinus</t>
  </si>
  <si>
    <t>Diestsesteenweg 11</t>
  </si>
  <si>
    <t>013-55.29.66</t>
  </si>
  <si>
    <t>directie@lagereschoolsintmartinus.be</t>
  </si>
  <si>
    <t>VBS De Zeppelin</t>
  </si>
  <si>
    <t>Dorpsstraat 29</t>
  </si>
  <si>
    <t>DONK</t>
  </si>
  <si>
    <t>013-44.40.22</t>
  </si>
  <si>
    <t>directie@dezeppelindonk.be</t>
  </si>
  <si>
    <t>Kerkstraat 19</t>
  </si>
  <si>
    <t>SCHULEN</t>
  </si>
  <si>
    <t>013-55.40.29</t>
  </si>
  <si>
    <t>directieschulen@deschuit.be</t>
  </si>
  <si>
    <t>Kapelstraat 28</t>
  </si>
  <si>
    <t>013-55.45.93</t>
  </si>
  <si>
    <t>directie@basisschoolberbroek.be</t>
  </si>
  <si>
    <t>VLSBO De Olm</t>
  </si>
  <si>
    <t>Diestsesteenweg 5</t>
  </si>
  <si>
    <t>013-55.25.55</t>
  </si>
  <si>
    <t>directie@blo-hds.be</t>
  </si>
  <si>
    <t>Generaal de Wittestraat 29</t>
  </si>
  <si>
    <t>HALEN</t>
  </si>
  <si>
    <t>013-44.43.61</t>
  </si>
  <si>
    <t>directie@basisschool-halen.be</t>
  </si>
  <si>
    <t>VBS 't Oogappeltje</t>
  </si>
  <si>
    <t>Loksbergenstraat 42</t>
  </si>
  <si>
    <t>013-46.10.88</t>
  </si>
  <si>
    <t>oogappeltje@basisschool-loksbergen.be</t>
  </si>
  <si>
    <t>SBS De Burgstraat</t>
  </si>
  <si>
    <t>de.burgstraat@geel.be</t>
  </si>
  <si>
    <t>SBS Geel-Zuid</t>
  </si>
  <si>
    <t>Zammelseweg 183</t>
  </si>
  <si>
    <t>014-56.65.20</t>
  </si>
  <si>
    <t>sbs.zuid@geel.be</t>
  </si>
  <si>
    <t>SBS Winkelomheide</t>
  </si>
  <si>
    <t>Winkelomseheide 147</t>
  </si>
  <si>
    <t>014-56.65.00</t>
  </si>
  <si>
    <t>sbs.winkelom@geel.be</t>
  </si>
  <si>
    <t>SBSBO SAIO</t>
  </si>
  <si>
    <t>De-Billemontstraat 77</t>
  </si>
  <si>
    <t>014-56.64.20</t>
  </si>
  <si>
    <t>sbs.saio@geel.be</t>
  </si>
  <si>
    <t>SBS Larum</t>
  </si>
  <si>
    <t>Larum 9</t>
  </si>
  <si>
    <t>014-56.64.80</t>
  </si>
  <si>
    <t>sbs.larum@geel.be</t>
  </si>
  <si>
    <t>SBS De Katersberg</t>
  </si>
  <si>
    <t>Katersberg 27</t>
  </si>
  <si>
    <t>014-56.64.60</t>
  </si>
  <si>
    <t>de.katersberg@geel.be</t>
  </si>
  <si>
    <t>GBS Reynaerdijn</t>
  </si>
  <si>
    <t>Gemeentelijke Lagere School</t>
  </si>
  <si>
    <t>Zandstraat 16</t>
  </si>
  <si>
    <t>SINT-PAUWELS</t>
  </si>
  <si>
    <t>03-780.19.10</t>
  </si>
  <si>
    <t>directie@glszandloper-gom.be</t>
  </si>
  <si>
    <t>Podtsmeulen 9</t>
  </si>
  <si>
    <t>WAASMUNSTER</t>
  </si>
  <si>
    <t>09-349.23.94</t>
  </si>
  <si>
    <t>directie@glsruiter.be</t>
  </si>
  <si>
    <t>GBS De Wonderboom</t>
  </si>
  <si>
    <t>Kerkstraat 49</t>
  </si>
  <si>
    <t>052-46.17.01</t>
  </si>
  <si>
    <t>directie@gbswaasmunster.be</t>
  </si>
  <si>
    <t>GBS het kompas</t>
  </si>
  <si>
    <t>Kardinaal J.Cardijnstraat 1</t>
  </si>
  <si>
    <t>SINT-GILLIS-WAAS</t>
  </si>
  <si>
    <t>03-727.17.70</t>
  </si>
  <si>
    <t>directie@gbshetkompas.be</t>
  </si>
  <si>
    <t>VBS Toermalijn Geel</t>
  </si>
  <si>
    <t>VKS Pieternel</t>
  </si>
  <si>
    <t>Zandstraat 23</t>
  </si>
  <si>
    <t>03-777.14.93</t>
  </si>
  <si>
    <t>pieternel@pieternel.be</t>
  </si>
  <si>
    <t>VBS De Klimop</t>
  </si>
  <si>
    <t>Kerkstraat 91</t>
  </si>
  <si>
    <t>03-770.65.61</t>
  </si>
  <si>
    <t>directeur@vbsdeklimop.be</t>
  </si>
  <si>
    <t>VBS Eeckberger</t>
  </si>
  <si>
    <t>Stroperstraat 5_A</t>
  </si>
  <si>
    <t>03-770.66.85</t>
  </si>
  <si>
    <t>directie@eeckberger.be</t>
  </si>
  <si>
    <t>VBS De Hoge Geest</t>
  </si>
  <si>
    <t>Hulststraat 42</t>
  </si>
  <si>
    <t>DE KLINGE</t>
  </si>
  <si>
    <t>03-770.70.09</t>
  </si>
  <si>
    <t>directie@dehogegeest.be</t>
  </si>
  <si>
    <t>VBS Toermalijn Groen</t>
  </si>
  <si>
    <t>Kerkstraat 63</t>
  </si>
  <si>
    <t>directie@toermalijn.be</t>
  </si>
  <si>
    <t>Kerkstraat 12</t>
  </si>
  <si>
    <t>VBS 3 Beuken</t>
  </si>
  <si>
    <t>Pastoor van Lierdestraat 2</t>
  </si>
  <si>
    <t>03-779.76.68</t>
  </si>
  <si>
    <t>directie@bsdriebeuken.be</t>
  </si>
  <si>
    <t>VBS 7-sprong</t>
  </si>
  <si>
    <t>Nationalestraat 50</t>
  </si>
  <si>
    <t>KEMZEKE</t>
  </si>
  <si>
    <t>03-779.85.07</t>
  </si>
  <si>
    <t>info@7-sprong.be</t>
  </si>
  <si>
    <t>VBS Tuimelaar</t>
  </si>
  <si>
    <t>Pannenhuisstraat 7</t>
  </si>
  <si>
    <t>09-346.95.61</t>
  </si>
  <si>
    <t>directie@bstuimelaar.be</t>
  </si>
  <si>
    <t>VBS De Zonnebloem</t>
  </si>
  <si>
    <t>Koewacht 110</t>
  </si>
  <si>
    <t>03-779.84.65</t>
  </si>
  <si>
    <t>directie@koewacht.be</t>
  </si>
  <si>
    <t>VBS St.-Franciscus</t>
  </si>
  <si>
    <t>Schepenhuisstraat 10</t>
  </si>
  <si>
    <t>09-253.98.80</t>
  </si>
  <si>
    <t>directie@vbsfranciscusevergem.be</t>
  </si>
  <si>
    <t>VBS Braambos</t>
  </si>
  <si>
    <t>Doornzele Dries 55</t>
  </si>
  <si>
    <t>09-253.71.38</t>
  </si>
  <si>
    <t>directie@vbs-braambos.be</t>
  </si>
  <si>
    <t>VBS de Cocon</t>
  </si>
  <si>
    <t>Riemewegel 39_G</t>
  </si>
  <si>
    <t>ERTVELDE</t>
  </si>
  <si>
    <t>09-344.63.63</t>
  </si>
  <si>
    <t>directie@coconrieme.be</t>
  </si>
  <si>
    <t>09-357.75.21</t>
  </si>
  <si>
    <t>directie@vbs-bijenkorf.be</t>
  </si>
  <si>
    <t>Belzeelsestraat 22</t>
  </si>
  <si>
    <t>09-253.05.49</t>
  </si>
  <si>
    <t>directie@vbbelzele.be</t>
  </si>
  <si>
    <t>Eeklostraat 2</t>
  </si>
  <si>
    <t>09-344.91.41</t>
  </si>
  <si>
    <t>directie@vbsertvelde.be</t>
  </si>
  <si>
    <t>GBS klavertje vier Esen- Leke- Beerst</t>
  </si>
  <si>
    <t>Roeselarestraat 18</t>
  </si>
  <si>
    <t>ESEN</t>
  </si>
  <si>
    <t>GBS Spelenderwijs</t>
  </si>
  <si>
    <t>Nieuwstraat 50</t>
  </si>
  <si>
    <t>058-28.89.48</t>
  </si>
  <si>
    <t>info@spelenderwijs.be</t>
  </si>
  <si>
    <t>directie@gbsdehorizon.be</t>
  </si>
  <si>
    <t>GBS Middelkerke 1</t>
  </si>
  <si>
    <t>Onderwijsstraat 5</t>
  </si>
  <si>
    <t>059-30.70.30</t>
  </si>
  <si>
    <t>GBS Middelkerke 2</t>
  </si>
  <si>
    <t>Bonte Pierstraat 22</t>
  </si>
  <si>
    <t>LEFFINGE</t>
  </si>
  <si>
    <t>059-30.29.41</t>
  </si>
  <si>
    <t>GBS De Pagaaier</t>
  </si>
  <si>
    <t>Sint-Jorisplein 31</t>
  </si>
  <si>
    <t>058-23.51.34</t>
  </si>
  <si>
    <t>info@depagaaier.be</t>
  </si>
  <si>
    <t>Dorpsstraat 4</t>
  </si>
  <si>
    <t>058-51.43.49</t>
  </si>
  <si>
    <t>gemeenteschool@oostduinkerke.be</t>
  </si>
  <si>
    <t>Abdijstraat 101</t>
  </si>
  <si>
    <t>058-51.18.28</t>
  </si>
  <si>
    <t>gemeenteschool@koksijde.be</t>
  </si>
  <si>
    <t>GBS De Leerplaneet</t>
  </si>
  <si>
    <t>Dorpsstraat 24</t>
  </si>
  <si>
    <t>ADINKERKE</t>
  </si>
  <si>
    <t>058-41.27.10</t>
  </si>
  <si>
    <t>gemeenteschool@depanne.be</t>
  </si>
  <si>
    <t>GBS klavertje vier Keiem</t>
  </si>
  <si>
    <t>Keiemdorpstraat 51</t>
  </si>
  <si>
    <t>KEIEM</t>
  </si>
  <si>
    <t>0475-78.21.19</t>
  </si>
  <si>
    <t>anneleen.becu@gbsdiksmuide.be</t>
  </si>
  <si>
    <t>GLS De Notelaar</t>
  </si>
  <si>
    <t>GBS De Horizon</t>
  </si>
  <si>
    <t>Sint Jozeflei 18</t>
  </si>
  <si>
    <t>03-312.08.85</t>
  </si>
  <si>
    <t>directie@gbsmalle.be</t>
  </si>
  <si>
    <t>GBS De Sleutelbloem</t>
  </si>
  <si>
    <t>Schoolplein 2</t>
  </si>
  <si>
    <t>Frans Pauwelslei 19</t>
  </si>
  <si>
    <t>03-658.86.18</t>
  </si>
  <si>
    <t>school@schilde.be</t>
  </si>
  <si>
    <t>GO! BS Zilverberk</t>
  </si>
  <si>
    <t>GO! BS De Leerboom</t>
  </si>
  <si>
    <t>Auguste Demaeghtlaan 40</t>
  </si>
  <si>
    <t>02-363.82.42</t>
  </si>
  <si>
    <t>Pastoor Bernaertsstraat 28</t>
  </si>
  <si>
    <t>02-356.78.89</t>
  </si>
  <si>
    <t>directie.zilverberk@ringscholen.be</t>
  </si>
  <si>
    <t>GO! BS Markevallei</t>
  </si>
  <si>
    <t>Waardestraat 17</t>
  </si>
  <si>
    <t>HERNE</t>
  </si>
  <si>
    <t>02-396.13.76</t>
  </si>
  <si>
    <t>GO! BS De Groene Parel</t>
  </si>
  <si>
    <t>Albert Van Cotthemstraat 110</t>
  </si>
  <si>
    <t>02-377.82.12</t>
  </si>
  <si>
    <t>GO! BS De Key</t>
  </si>
  <si>
    <t>Karel Keymolenstraat 39</t>
  </si>
  <si>
    <t>02-532.33.65</t>
  </si>
  <si>
    <t>GO! BS Vijverbeek</t>
  </si>
  <si>
    <t>Nieuwstraat 124_A</t>
  </si>
  <si>
    <t>02-451.61.02</t>
  </si>
  <si>
    <t>GO! BS De Vlinder</t>
  </si>
  <si>
    <t>Kasteelstraat 76</t>
  </si>
  <si>
    <t>02-569.39.47</t>
  </si>
  <si>
    <t>GO! BS Horizon</t>
  </si>
  <si>
    <t>Keizerstraat 35</t>
  </si>
  <si>
    <t>02-582.52.76</t>
  </si>
  <si>
    <t>Karel Baudewijnslaan 26</t>
  </si>
  <si>
    <t>02-269.52.22</t>
  </si>
  <si>
    <t>GO! BS De Duizendpootrakkers</t>
  </si>
  <si>
    <t>Ringlaan 2</t>
  </si>
  <si>
    <t>052-35.56.16</t>
  </si>
  <si>
    <t>info@duizendpootrakkers.be</t>
  </si>
  <si>
    <t>Karel Keymolenstraat 35_B</t>
  </si>
  <si>
    <t>02-460.43.62</t>
  </si>
  <si>
    <t>Arthur Puesstraat 46_a</t>
  </si>
  <si>
    <t>02-356.41.85</t>
  </si>
  <si>
    <t>GO! BS Beukenbos</t>
  </si>
  <si>
    <t>Groenstraat 29</t>
  </si>
  <si>
    <t>BUIZINGEN</t>
  </si>
  <si>
    <t>02-360.03.11</t>
  </si>
  <si>
    <t>secretariaat.beukenbos@ringscholen.be</t>
  </si>
  <si>
    <t>GO!BS De Glinster</t>
  </si>
  <si>
    <t>Cesar Van Malderenstraat 35</t>
  </si>
  <si>
    <t>02-466.26.13</t>
  </si>
  <si>
    <t>GO! BS Kameleon</t>
  </si>
  <si>
    <t>Diepestraat 28</t>
  </si>
  <si>
    <t>VBS LEO XIII</t>
  </si>
  <si>
    <t>VBS Sint-Ursula</t>
  </si>
  <si>
    <t>Dieudonné Lefèvrestraat 41</t>
  </si>
  <si>
    <t>02-428.56.94</t>
  </si>
  <si>
    <t>sintursulalaken@gmail.com</t>
  </si>
  <si>
    <t>VBS Regina Pacis Campus Pioenen</t>
  </si>
  <si>
    <t>Pioenenstraat 4</t>
  </si>
  <si>
    <t>02-478.52.36</t>
  </si>
  <si>
    <t>VBS Maria-Assumpta</t>
  </si>
  <si>
    <t>Paul Jansonstraat 51</t>
  </si>
  <si>
    <t>02-268.19.73</t>
  </si>
  <si>
    <t>directie@malb.be</t>
  </si>
  <si>
    <t>VBS Sint-Lukas</t>
  </si>
  <si>
    <t>Groenstraat 156</t>
  </si>
  <si>
    <t>wim@sintlukasbasisschool.be</t>
  </si>
  <si>
    <t>VBS Maria Assumpta Donderberg</t>
  </si>
  <si>
    <t>Donderberg 28</t>
  </si>
  <si>
    <t>02-269.09.79</t>
  </si>
  <si>
    <t>directie@malbdo.be</t>
  </si>
  <si>
    <t>VBS Sint-Gillis</t>
  </si>
  <si>
    <t>Fernand Bernierstraat 16</t>
  </si>
  <si>
    <t>SINT-GILLIS</t>
  </si>
  <si>
    <t>VBS Voorzienigheid</t>
  </si>
  <si>
    <t>Georges Moreaustraat 104</t>
  </si>
  <si>
    <t>02-523.30.38</t>
  </si>
  <si>
    <t>VBS R. Van Belle</t>
  </si>
  <si>
    <t>Itterbeekse Laan 550</t>
  </si>
  <si>
    <t>02-527.15.84</t>
  </si>
  <si>
    <t>VBS Regina Assumpta</t>
  </si>
  <si>
    <t>Adolphe Willemynsstraat 213</t>
  </si>
  <si>
    <t>02-522.66.59</t>
  </si>
  <si>
    <t>regina.assumptaschool@gmail.com</t>
  </si>
  <si>
    <t>VBS Instituut Maria Onbevlekt</t>
  </si>
  <si>
    <t>Resedastraat 61</t>
  </si>
  <si>
    <t>02-524.18.90</t>
  </si>
  <si>
    <t>directie@imoschool.be</t>
  </si>
  <si>
    <t>VBS Parkschool</t>
  </si>
  <si>
    <t>Wijngaardstraat 22</t>
  </si>
  <si>
    <t>02-344.54.49</t>
  </si>
  <si>
    <t>directie@parkschool.be</t>
  </si>
  <si>
    <t>VBS Scheutplaneet</t>
  </si>
  <si>
    <t>Ninoofse Steenweg 339</t>
  </si>
  <si>
    <t>02-411.15.54</t>
  </si>
  <si>
    <t>directie@scheut-planeet.be</t>
  </si>
  <si>
    <t>Adolphe Willemynsstraat 215</t>
  </si>
  <si>
    <t>GLSBO De Leerexpert (25478)</t>
  </si>
  <si>
    <t>Biekorfstraat 21</t>
  </si>
  <si>
    <t>GBSBO De Leerexpert (25486) Ziekenh.sch.</t>
  </si>
  <si>
    <t>Lindendreef 1</t>
  </si>
  <si>
    <t>ziekenhuisschool.basis@leerexpert.be</t>
  </si>
  <si>
    <t>GBSBO De Leerexpert (25502)</t>
  </si>
  <si>
    <t>August Leyweg 4</t>
  </si>
  <si>
    <t>03-242.01.30</t>
  </si>
  <si>
    <t>augustleyweg4@leerexpert.be</t>
  </si>
  <si>
    <t>GBSBO De Leerexpert (25511)</t>
  </si>
  <si>
    <t>August Leyweg 10</t>
  </si>
  <si>
    <t>03-242.01.40</t>
  </si>
  <si>
    <t>augustleyweg10@leerexpert.be</t>
  </si>
  <si>
    <t>GLSBO De Leerexpert (25528)</t>
  </si>
  <si>
    <t>August Leyweg 14</t>
  </si>
  <si>
    <t>03-242.01.20</t>
  </si>
  <si>
    <t>augustleyweg14@leerexpert.be</t>
  </si>
  <si>
    <t>GBSBO De Leerexpert (25551)</t>
  </si>
  <si>
    <t>Burchtse Weel 102</t>
  </si>
  <si>
    <t>burchtseweel.basis@leerexpert.be</t>
  </si>
  <si>
    <t>GLSBO De Leerexpert (25569)</t>
  </si>
  <si>
    <t>Jozef Van Poppelstraat 6</t>
  </si>
  <si>
    <t>03-291.18.20</t>
  </si>
  <si>
    <t>jozefvanpoppelstraat@leerexpert.be</t>
  </si>
  <si>
    <t>GBSBO De Leerexpert (25619)</t>
  </si>
  <si>
    <t>Dullingen 46</t>
  </si>
  <si>
    <t>03-217.26.30</t>
  </si>
  <si>
    <t>dullingen.basis@leerexpert.be</t>
  </si>
  <si>
    <t>GBSBO De Leerexpert (25643)</t>
  </si>
  <si>
    <t>Schotensesteenweg 256</t>
  </si>
  <si>
    <t>03-298.28.80</t>
  </si>
  <si>
    <t>schotensesteenweg256@leerexpert.be</t>
  </si>
  <si>
    <t>Columbiastraat 8</t>
  </si>
  <si>
    <t>03-334.44.70</t>
  </si>
  <si>
    <t>columbiastraat@leerexpert.be</t>
  </si>
  <si>
    <t>VBS De Basis</t>
  </si>
  <si>
    <t>Kwakkelenberg 5</t>
  </si>
  <si>
    <t>015-31.21.47</t>
  </si>
  <si>
    <t>tine.dhondt@montessori-duffel.be</t>
  </si>
  <si>
    <t>015-30.38.32</t>
  </si>
  <si>
    <t>info@kleuterschoolduffel.be</t>
  </si>
  <si>
    <t>Kardinaal Cardijnlaan 1_A</t>
  </si>
  <si>
    <t>TISSELT</t>
  </si>
  <si>
    <t>03-886.42.58</t>
  </si>
  <si>
    <t>directie@sintjantisselt.be</t>
  </si>
  <si>
    <t>VBS OLV van De Ham</t>
  </si>
  <si>
    <t>Augustijnenstraat 76</t>
  </si>
  <si>
    <t>015-20.50.85</t>
  </si>
  <si>
    <t>VBS Ursulinen</t>
  </si>
  <si>
    <t>Hoogstraat 35</t>
  </si>
  <si>
    <t>015-28.84.41</t>
  </si>
  <si>
    <t>info@umbasis.be</t>
  </si>
  <si>
    <t>Berlaarbaan 229</t>
  </si>
  <si>
    <t>015-56.05.30</t>
  </si>
  <si>
    <t>info@basisschoolhagelstein.be</t>
  </si>
  <si>
    <t>VBS Sint-Lambertus</t>
  </si>
  <si>
    <t>Leuvensesteenweg 641</t>
  </si>
  <si>
    <t>MUIZEN</t>
  </si>
  <si>
    <t>015-41.95.94</t>
  </si>
  <si>
    <t>school@sint-lambertusschool.be</t>
  </si>
  <si>
    <t>VLS De Basis</t>
  </si>
  <si>
    <t>Stationsstraat 4</t>
  </si>
  <si>
    <t>015-30.38.38</t>
  </si>
  <si>
    <t>info@lagereschoolduffel.be</t>
  </si>
  <si>
    <t>VLS Regina Pacis</t>
  </si>
  <si>
    <t>Mortselsesteenweg 70</t>
  </si>
  <si>
    <t>03-454.19.90</t>
  </si>
  <si>
    <t>directie.ls@regpacho.net</t>
  </si>
  <si>
    <t>VBS Sint-Jozef</t>
  </si>
  <si>
    <t>Van Dyckstraat 25</t>
  </si>
  <si>
    <t>03-293.69.68</t>
  </si>
  <si>
    <t>directeur@sintjozefbasisschool.be</t>
  </si>
  <si>
    <t>VBS Vosberg</t>
  </si>
  <si>
    <t>Pastoor Slegersstraat 1</t>
  </si>
  <si>
    <t>RUMST</t>
  </si>
  <si>
    <t>015-31.21.27</t>
  </si>
  <si>
    <t>directie@vosbergschool.be</t>
  </si>
  <si>
    <t>VBS Sleutelhof</t>
  </si>
  <si>
    <t>Kerkstraat 9</t>
  </si>
  <si>
    <t>03-888.01.69</t>
  </si>
  <si>
    <t>gvbs@sleutelhof.be</t>
  </si>
  <si>
    <t>Oude Baan 1</t>
  </si>
  <si>
    <t>WAARLOOS</t>
  </si>
  <si>
    <t>015-31.57.57</t>
  </si>
  <si>
    <t>directie@sintmichielwaarloos.be</t>
  </si>
  <si>
    <t>VBS De Wingerd</t>
  </si>
  <si>
    <t>Molenstraat 6</t>
  </si>
  <si>
    <t>03-888.43.02</t>
  </si>
  <si>
    <t>reet@wingerd.be</t>
  </si>
  <si>
    <t>VKS Regina Pacis 1</t>
  </si>
  <si>
    <t>Boechoutsesteenweg 87</t>
  </si>
  <si>
    <t>03-455.03.55</t>
  </si>
  <si>
    <t>directie.ks@regpacho.net</t>
  </si>
  <si>
    <t>Hoge Akker 16</t>
  </si>
  <si>
    <t>03-457.10.15</t>
  </si>
  <si>
    <t>directie@sint-montfort.be</t>
  </si>
  <si>
    <t>VBS De Wingerd Terhagen</t>
  </si>
  <si>
    <t>Stille Weg 2</t>
  </si>
  <si>
    <t>TERHAGEN</t>
  </si>
  <si>
    <t>03-888.57.81</t>
  </si>
  <si>
    <t>school@wingerdterhagen.be</t>
  </si>
  <si>
    <t>VBS De Kouter-basis Zele</t>
  </si>
  <si>
    <t>VBS Heikant</t>
  </si>
  <si>
    <t>Bosstraat 179</t>
  </si>
  <si>
    <t>052-45.09.66</t>
  </si>
  <si>
    <t>VBS Pius X-basis</t>
  </si>
  <si>
    <t>Rotstraat 4</t>
  </si>
  <si>
    <t>052-44.87.32</t>
  </si>
  <si>
    <t>secretariaat.piusxbasis@kaozele.be</t>
  </si>
  <si>
    <t>VKS De KleuterKouter</t>
  </si>
  <si>
    <t>Julie Billiartplein 2</t>
  </si>
  <si>
    <t>052-45.03.88</t>
  </si>
  <si>
    <t>VLSBO De Zonnewijzer</t>
  </si>
  <si>
    <t>Kouterstraat 108</t>
  </si>
  <si>
    <t>052-44.88.32</t>
  </si>
  <si>
    <t>directie.dezonnewijzer@kaozele.be</t>
  </si>
  <si>
    <t>Koevliet 1_A</t>
  </si>
  <si>
    <t>052-44.69.31</t>
  </si>
  <si>
    <t>VBS De Vlinderboom</t>
  </si>
  <si>
    <t>Avermaat 135_A</t>
  </si>
  <si>
    <t>052-44.40.80</t>
  </si>
  <si>
    <t>secretariaat.devlinderboom@kaozele.be</t>
  </si>
  <si>
    <t>GBS Staakte</t>
  </si>
  <si>
    <t>Bookmolenstraat 2</t>
  </si>
  <si>
    <t>052-45.80.60</t>
  </si>
  <si>
    <t>info@gszele.be</t>
  </si>
  <si>
    <t>GBS Eksaarde</t>
  </si>
  <si>
    <t>Dam 67</t>
  </si>
  <si>
    <t>directie.basisschooleksaarde@lokeren.be</t>
  </si>
  <si>
    <t>GBS Spoele</t>
  </si>
  <si>
    <t>Spoele 40</t>
  </si>
  <si>
    <t>09-348.26.51</t>
  </si>
  <si>
    <t>directie.basisschoolspoele@lokeren.be</t>
  </si>
  <si>
    <t>GBS 't Steltje</t>
  </si>
  <si>
    <t>GBS De Verre Kijker</t>
  </si>
  <si>
    <t>Staatsbaan 181</t>
  </si>
  <si>
    <t>BEKKEVOORT</t>
  </si>
  <si>
    <t>013-31.46.11</t>
  </si>
  <si>
    <t>secretariaat@gbsbekkevoort.be</t>
  </si>
  <si>
    <t>SBS Zichem-Keiberg-Scherpenheuvel</t>
  </si>
  <si>
    <t>Lobbensestraat 124</t>
  </si>
  <si>
    <t>ZICHEM</t>
  </si>
  <si>
    <t>013-77.45.16</t>
  </si>
  <si>
    <t>stedelijkonderwijs@scherpenheuvel-zichem.be</t>
  </si>
  <si>
    <t>Vroentestraat 22</t>
  </si>
  <si>
    <t>SCHAFFEN</t>
  </si>
  <si>
    <t>013-32.69.23</t>
  </si>
  <si>
    <t>directieschaffen-deurne@gbsdiest.be</t>
  </si>
  <si>
    <t>GBS De Springplank</t>
  </si>
  <si>
    <t>Dries 26</t>
  </si>
  <si>
    <t>GLABBEEK</t>
  </si>
  <si>
    <t>016-77.77.77</t>
  </si>
  <si>
    <t>Kersbeek-Dorp 17</t>
  </si>
  <si>
    <t>KERSBEEK-MISKOM</t>
  </si>
  <si>
    <t>016-77.84.11</t>
  </si>
  <si>
    <t>gkskersbeek@kortenaken.be</t>
  </si>
  <si>
    <t>Dorpsstraat 82</t>
  </si>
  <si>
    <t>013-32.69.28</t>
  </si>
  <si>
    <t>Teekbroek 22</t>
  </si>
  <si>
    <t>TESTELT</t>
  </si>
  <si>
    <t>GLS De Oester</t>
  </si>
  <si>
    <t>GBS De Regenboog</t>
  </si>
  <si>
    <t>Steenweg Asse 162</t>
  </si>
  <si>
    <t>HERFELINGEN</t>
  </si>
  <si>
    <t>054-56.64.08</t>
  </si>
  <si>
    <t>gbsherfelingen@herne.be</t>
  </si>
  <si>
    <t>GBS Herhout</t>
  </si>
  <si>
    <t>Winterkeer 54</t>
  </si>
  <si>
    <t>TOLLEMBEEK</t>
  </si>
  <si>
    <t>054-89.04.65</t>
  </si>
  <si>
    <t>school@gbsherhout.be</t>
  </si>
  <si>
    <t>GBS Ak'Cent Bever</t>
  </si>
  <si>
    <t>Kerkhove 14</t>
  </si>
  <si>
    <t>BEVER</t>
  </si>
  <si>
    <t>054-58.09.60</t>
  </si>
  <si>
    <t>directie@akcentbever.be</t>
  </si>
  <si>
    <t>GKS Het Nestje</t>
  </si>
  <si>
    <t>Winnepenninckxstraat 1</t>
  </si>
  <si>
    <t>LEERBEEK</t>
  </si>
  <si>
    <t>02-532.46.99</t>
  </si>
  <si>
    <t>kleuterschool.leerbeek@gooik.be</t>
  </si>
  <si>
    <t>Hoogstraat 6</t>
  </si>
  <si>
    <t>GALMAARDEN</t>
  </si>
  <si>
    <t>054-89.04.50</t>
  </si>
  <si>
    <t>school@gbsgalmaarden.be</t>
  </si>
  <si>
    <t>GBS De Knipoog</t>
  </si>
  <si>
    <t>054-89.04.55</t>
  </si>
  <si>
    <t>info@centrumschooldeknipoog.be</t>
  </si>
  <si>
    <t>Ninoofsesteenweg 72</t>
  </si>
  <si>
    <t>VOLLEZELE</t>
  </si>
  <si>
    <t>054-89.04.60</t>
  </si>
  <si>
    <t>notelaar@gbsvollezele.be</t>
  </si>
  <si>
    <t>GBS De Oester</t>
  </si>
  <si>
    <t>Strijlandstraat 40</t>
  </si>
  <si>
    <t>GOOIK</t>
  </si>
  <si>
    <t>054-56.78.05</t>
  </si>
  <si>
    <t>conny.stuckens@gooik.be</t>
  </si>
  <si>
    <t>GBS Mozaïek</t>
  </si>
  <si>
    <t>GBS 't Villegastje</t>
  </si>
  <si>
    <t>de Villegas de Clercampstraat 85</t>
  </si>
  <si>
    <t>STROMBEEK-BEVER</t>
  </si>
  <si>
    <t>02-267.19.91</t>
  </si>
  <si>
    <t>secretariaat@tvillegastje.be</t>
  </si>
  <si>
    <t>GBS de negensprong</t>
  </si>
  <si>
    <t>Jean Deschampsstraat 19</t>
  </si>
  <si>
    <t>02-253.09.85</t>
  </si>
  <si>
    <t>directie@negensprong.be</t>
  </si>
  <si>
    <t>GBS 't Mierken</t>
  </si>
  <si>
    <t>Gemeentehuisstraat 1</t>
  </si>
  <si>
    <t>BEIGEM</t>
  </si>
  <si>
    <t>02-269.50.17</t>
  </si>
  <si>
    <t>directie@tmierken.be</t>
  </si>
  <si>
    <t>VLS Sint-Jan Berchmanscollege</t>
  </si>
  <si>
    <t>VKS Sint-Jan Berchmanscollege</t>
  </si>
  <si>
    <t>Rogier van der Weydenstraat 28</t>
  </si>
  <si>
    <t>02-512.32.81</t>
  </si>
  <si>
    <t>VKS Sint-Niklaasinstituut</t>
  </si>
  <si>
    <t>Bergense Steenweg 1421</t>
  </si>
  <si>
    <t>VBS Sint- Albertus</t>
  </si>
  <si>
    <t>Bloemkwekersstraat 128</t>
  </si>
  <si>
    <t>02-465.86.71</t>
  </si>
  <si>
    <t>directie@al-jo.com</t>
  </si>
  <si>
    <t>Kerkstraat 83</t>
  </si>
  <si>
    <t>VLS Sint-Niklaasinstituut</t>
  </si>
  <si>
    <t>VBS Heilig Graf</t>
  </si>
  <si>
    <t>Nijverheidstraat 11</t>
  </si>
  <si>
    <t>014-47.99.15</t>
  </si>
  <si>
    <t>nijv.directie@heilig-graf.be</t>
  </si>
  <si>
    <t>Apostoliekenstraat 26</t>
  </si>
  <si>
    <t>apo.directie@heilig-graf.be</t>
  </si>
  <si>
    <t>Tramstraat 36</t>
  </si>
  <si>
    <t>014-41.96.68</t>
  </si>
  <si>
    <t>tram.directie@heilig-graf.be</t>
  </si>
  <si>
    <t>VLS Heilig Graf</t>
  </si>
  <si>
    <t>Bergakker 4</t>
  </si>
  <si>
    <t>VOSSELAAR</t>
  </si>
  <si>
    <t>014-61.43.29</t>
  </si>
  <si>
    <t>vos.directiels@heilig-graf.be</t>
  </si>
  <si>
    <t>vos.directieks@heilig-graf.be</t>
  </si>
  <si>
    <t>VLS Spes Nostra</t>
  </si>
  <si>
    <t>Koffiestraat 8</t>
  </si>
  <si>
    <t>056-35.23.39</t>
  </si>
  <si>
    <t>koffiestraat@vbsspesnostra.be</t>
  </si>
  <si>
    <t>056-35.58.87</t>
  </si>
  <si>
    <t>jo.vermeulen@heule-watermolen.be</t>
  </si>
  <si>
    <t>056-35.38.53</t>
  </si>
  <si>
    <t>schoolstraat@vbsspesnostra.be</t>
  </si>
  <si>
    <t>VKS Spes Nostra</t>
  </si>
  <si>
    <t>Steenstraat 12</t>
  </si>
  <si>
    <t>mieke.blomme@vbsspesnostra.be</t>
  </si>
  <si>
    <t>VBS St- Michiel</t>
  </si>
  <si>
    <t>Gen. Eisenhowerstraat 8</t>
  </si>
  <si>
    <t>056-71.40.99</t>
  </si>
  <si>
    <t>Kortrijksestraat 12_01</t>
  </si>
  <si>
    <t>vks.kuurne@vrijescholenkuurne.be</t>
  </si>
  <si>
    <t>Sint-Michielsweg 2_2</t>
  </si>
  <si>
    <t>056-71.48.06</t>
  </si>
  <si>
    <t>Heulsestraat 111</t>
  </si>
  <si>
    <t>directie@vbssint-katrien.be</t>
  </si>
  <si>
    <t>Dalestraat 40</t>
  </si>
  <si>
    <t>SINT-DENIJS</t>
  </si>
  <si>
    <t>056-45.57.72</t>
  </si>
  <si>
    <t>bart.desmet@gszwevegem.be</t>
  </si>
  <si>
    <t>Kerkhofplein 3</t>
  </si>
  <si>
    <t>HEESTERT</t>
  </si>
  <si>
    <t>056-28.54.30</t>
  </si>
  <si>
    <t>GBSBO De Klim-Op</t>
  </si>
  <si>
    <t>Stedestraat 39</t>
  </si>
  <si>
    <t>056-28.54.00</t>
  </si>
  <si>
    <t>Kouterstraat 80_A</t>
  </si>
  <si>
    <t>nathalie.herremans@gszwevegem.be</t>
  </si>
  <si>
    <t>Maria Bernardastraat 1_A</t>
  </si>
  <si>
    <t>056-28.54.95</t>
  </si>
  <si>
    <t>VBS OLV College</t>
  </si>
  <si>
    <t>Gerststraat 109</t>
  </si>
  <si>
    <t>059-70.07.75</t>
  </si>
  <si>
    <t>Lijsterbeslaan 5</t>
  </si>
  <si>
    <t>059-70.99.15</t>
  </si>
  <si>
    <t>Aartshertogstraat 26</t>
  </si>
  <si>
    <t>059-50.55.47</t>
  </si>
  <si>
    <t>VBS Onze-Lieve-Vrouwecollege</t>
  </si>
  <si>
    <t>Kaaistraat 22</t>
  </si>
  <si>
    <t>059-70.20.03</t>
  </si>
  <si>
    <t>Stanleylaan 55</t>
  </si>
  <si>
    <t>059-32.24.67</t>
  </si>
  <si>
    <t>Kerkstraat 41_A</t>
  </si>
  <si>
    <t>059-30.19.39</t>
  </si>
  <si>
    <t>Santhovenstraat 1_B</t>
  </si>
  <si>
    <t>LOMBARDSIJDE</t>
  </si>
  <si>
    <t>058-23.56.35</t>
  </si>
  <si>
    <t>VBS St-Lutgardis</t>
  </si>
  <si>
    <t>Westendelaan 344</t>
  </si>
  <si>
    <t>WESTENDE</t>
  </si>
  <si>
    <t>058-23.35.34</t>
  </si>
  <si>
    <t>VLSBO De Rietzang</t>
  </si>
  <si>
    <t>Westendelaan 39</t>
  </si>
  <si>
    <t>directie.rietzang@bewonderwijs.be</t>
  </si>
  <si>
    <t>VBSBO Heilig Hartschool</t>
  </si>
  <si>
    <t>Clivialaan 9</t>
  </si>
  <si>
    <t>059-80.28.80</t>
  </si>
  <si>
    <t>Ieperleedstraat 58</t>
  </si>
  <si>
    <t>059-30.06.17</t>
  </si>
  <si>
    <t>VBS De Wassenaard</t>
  </si>
  <si>
    <t>VBS De Klimtoren</t>
  </si>
  <si>
    <t>Kapellestraat 16</t>
  </si>
  <si>
    <t>JABBEKE</t>
  </si>
  <si>
    <t>050-81.27.14</t>
  </si>
  <si>
    <t>rebekka.buyse@klimtoren.be</t>
  </si>
  <si>
    <t>VBS De Loopbrug Zerkegem-Snellegem</t>
  </si>
  <si>
    <t>Vedastusstraat 96</t>
  </si>
  <si>
    <t>ZERKEGEM</t>
  </si>
  <si>
    <t>050-81.18.10</t>
  </si>
  <si>
    <t>myriam.monstrey@vbsdeloopbrug.be</t>
  </si>
  <si>
    <t>VBS 't Boompje</t>
  </si>
  <si>
    <t>Cathilleweg 82</t>
  </si>
  <si>
    <t>STALHILLE</t>
  </si>
  <si>
    <t>050-81.42.98</t>
  </si>
  <si>
    <t>hetboompje@telenet.be</t>
  </si>
  <si>
    <t>GBS De Wonderwijzer</t>
  </si>
  <si>
    <t>Hospitaalstraat 14</t>
  </si>
  <si>
    <t>LAUWE</t>
  </si>
  <si>
    <t>056-41.14.72</t>
  </si>
  <si>
    <t>info@dewonderwijzer.be</t>
  </si>
  <si>
    <t>GBS Barthel</t>
  </si>
  <si>
    <t>Moeskroenstraat 525</t>
  </si>
  <si>
    <t>REKKEM</t>
  </si>
  <si>
    <t>056-41.47.88</t>
  </si>
  <si>
    <t>directeur@barthelschool.be</t>
  </si>
  <si>
    <t>VBS De Kleine Prins</t>
  </si>
  <si>
    <t>Aug. Debunnestraat 15</t>
  </si>
  <si>
    <t>056-53.25.91</t>
  </si>
  <si>
    <t>info@dekleineprins.be</t>
  </si>
  <si>
    <t>VBS Heilig Hart Izegem</t>
  </si>
  <si>
    <t>Roeselaarsestraat 334</t>
  </si>
  <si>
    <t>051-30.45.11</t>
  </si>
  <si>
    <t>isabelle.demeester@prizma.be</t>
  </si>
  <si>
    <t>VBS Sint-Rafaël</t>
  </si>
  <si>
    <t>Baronielaan 19</t>
  </si>
  <si>
    <t>051-30.47.77</t>
  </si>
  <si>
    <t>VSB Heilige Familie</t>
  </si>
  <si>
    <t>Leenstraat 110</t>
  </si>
  <si>
    <t>051-30.21.26</t>
  </si>
  <si>
    <t>heiligefamilie@prizma.be</t>
  </si>
  <si>
    <t>Prinsessestraat 13</t>
  </si>
  <si>
    <t>051-30.41.85</t>
  </si>
  <si>
    <t>tommy.vansteenwinkel@prizma.be</t>
  </si>
  <si>
    <t>Stationsstraat 8</t>
  </si>
  <si>
    <t>marie.maertens@prizma.be</t>
  </si>
  <si>
    <t>VBS Prizma De Wegwijzer</t>
  </si>
  <si>
    <t>Schoolstraat 8</t>
  </si>
  <si>
    <t>051-30.98.87</t>
  </si>
  <si>
    <t>jo.windels@prizma.be</t>
  </si>
  <si>
    <t>Slabbaardstraat-Noord 90</t>
  </si>
  <si>
    <t>051-30.63.08</t>
  </si>
  <si>
    <t>lynn.moyaert@prizma.be</t>
  </si>
  <si>
    <t>Brigandsstraat 15</t>
  </si>
  <si>
    <t>051-30.27.57</t>
  </si>
  <si>
    <t>bruno.six@prizma.be</t>
  </si>
  <si>
    <t>Baron de Pélichystraat 6</t>
  </si>
  <si>
    <t>051-30.35.52</t>
  </si>
  <si>
    <t>nele.windels@prizma.be</t>
  </si>
  <si>
    <t>GBS Centrum</t>
  </si>
  <si>
    <t>GBS Centrumschool Kuurne</t>
  </si>
  <si>
    <t>Gasthuisstraat 30</t>
  </si>
  <si>
    <t>056-71.10.32</t>
  </si>
  <si>
    <t>directie@centrumschool.be</t>
  </si>
  <si>
    <t>Koning Boudewijnstraat 52</t>
  </si>
  <si>
    <t>056-71.18.51</t>
  </si>
  <si>
    <t>directie.wijzer@kuurne.be</t>
  </si>
  <si>
    <t>GBS Noord</t>
  </si>
  <si>
    <t>Tieltsestraat 31</t>
  </si>
  <si>
    <t>HULSTE</t>
  </si>
  <si>
    <t>056-73.34.50</t>
  </si>
  <si>
    <t>leen.pison@harelbeke.be</t>
  </si>
  <si>
    <t>SBS Zuid</t>
  </si>
  <si>
    <t>Generaal Deprezstraat 91</t>
  </si>
  <si>
    <t>056-73.34.55</t>
  </si>
  <si>
    <t>Paretteplein 21</t>
  </si>
  <si>
    <t>GBS De Driehoek</t>
  </si>
  <si>
    <t>Schildesteenweg 12</t>
  </si>
  <si>
    <t>03-383.50.36</t>
  </si>
  <si>
    <t>Amelbergastraat 40</t>
  </si>
  <si>
    <t>03-484.35.89</t>
  </si>
  <si>
    <t>GBS De Sleutel</t>
  </si>
  <si>
    <t>Lostraat 51</t>
  </si>
  <si>
    <t>BROECHEM</t>
  </si>
  <si>
    <t>03-485.65.14</t>
  </si>
  <si>
    <t>GBS 't Kroontje</t>
  </si>
  <si>
    <t>Kerkstraat 37</t>
  </si>
  <si>
    <t>MASSENHOVEN</t>
  </si>
  <si>
    <t>03-484.30.87</t>
  </si>
  <si>
    <t>gbs.tkroontje@scarlet.be</t>
  </si>
  <si>
    <t>VBS Kouterkind Merkem</t>
  </si>
  <si>
    <t>VBS Schooltrio</t>
  </si>
  <si>
    <t>Schoolstraat 90</t>
  </si>
  <si>
    <t>051-50.41.52</t>
  </si>
  <si>
    <t>info@schooltrio.be</t>
  </si>
  <si>
    <t>VBS Houthulst</t>
  </si>
  <si>
    <t>Terreststraat 4_D</t>
  </si>
  <si>
    <t>HOUTHULST</t>
  </si>
  <si>
    <t>051-70.24.75</t>
  </si>
  <si>
    <t>directie@schoolhouthulst.be</t>
  </si>
  <si>
    <t>051-54.54.33</t>
  </si>
  <si>
    <t>directie@kouterkind.be</t>
  </si>
  <si>
    <t>VBS Lo-Pollinkhove</t>
  </si>
  <si>
    <t>Ooststraat 58</t>
  </si>
  <si>
    <t>LO</t>
  </si>
  <si>
    <t>058-28.99.31</t>
  </si>
  <si>
    <t>VBS Reninge-Nieuwkapelle</t>
  </si>
  <si>
    <t>Ieperstraat 7_A</t>
  </si>
  <si>
    <t>RENINGE</t>
  </si>
  <si>
    <t>057-40.16.50</t>
  </si>
  <si>
    <t>pieter.formesyn@lorenpolnie.be</t>
  </si>
  <si>
    <t>VBS Schooltrio afdeling Klerken</t>
  </si>
  <si>
    <t>Smissestraat 7</t>
  </si>
  <si>
    <t>VBS Heilig Hart</t>
  </si>
  <si>
    <t>Tuinstraat 21</t>
  </si>
  <si>
    <t>056-72.43.45</t>
  </si>
  <si>
    <t>VBS Maria</t>
  </si>
  <si>
    <t>Schoolstraat 70</t>
  </si>
  <si>
    <t>056-71.46.42</t>
  </si>
  <si>
    <t>directeur@mariaschoolharelbeke.be</t>
  </si>
  <si>
    <t>Bruyelstraat 8</t>
  </si>
  <si>
    <t>BAVIKHOVE</t>
  </si>
  <si>
    <t>056-71.09.98</t>
  </si>
  <si>
    <t>directie@vbsdewingerd.be</t>
  </si>
  <si>
    <t>Koning Leopold III-plein 69</t>
  </si>
  <si>
    <t>VBS St.-Augustinus</t>
  </si>
  <si>
    <t>Stasegemdorp 32</t>
  </si>
  <si>
    <t>056-20.37.76</t>
  </si>
  <si>
    <t>info@augustinusschool.be</t>
  </si>
  <si>
    <t>VBS Sint- Rita</t>
  </si>
  <si>
    <t>Zandbergstraat 24</t>
  </si>
  <si>
    <t>056-71.94.59</t>
  </si>
  <si>
    <t>info@vbssintrita.be</t>
  </si>
  <si>
    <t>VBS 't Brugje</t>
  </si>
  <si>
    <t>KLUIZEN</t>
  </si>
  <si>
    <t>09-357.75.11</t>
  </si>
  <si>
    <t>directie@vb-dekleineprins.be</t>
  </si>
  <si>
    <t>VBS De Kameleon</t>
  </si>
  <si>
    <t>Oosteeklo-Dorp 58_A</t>
  </si>
  <si>
    <t>OOSTEEKLO</t>
  </si>
  <si>
    <t>09-373.82.89</t>
  </si>
  <si>
    <t>directie@vbsdekameleon.be</t>
  </si>
  <si>
    <t>Dorpsstraat 59</t>
  </si>
  <si>
    <t>SINT-LAUREINS</t>
  </si>
  <si>
    <t>09-379.88.13</t>
  </si>
  <si>
    <t>info@vbsdeschakel.be</t>
  </si>
  <si>
    <t>VBS De Springplank</t>
  </si>
  <si>
    <t>Moerstraat 2</t>
  </si>
  <si>
    <t>SINT-JAN-IN-EREMO</t>
  </si>
  <si>
    <t>09-379.81.10</t>
  </si>
  <si>
    <t>directie@vbsdespringplank.be</t>
  </si>
  <si>
    <t>WATERVLIET</t>
  </si>
  <si>
    <t>09-379.87.24</t>
  </si>
  <si>
    <t>directie@kleuterschooldekangoeroe.be</t>
  </si>
  <si>
    <t>VBS Het Ooievaarsnest</t>
  </si>
  <si>
    <t>ASSENEDE</t>
  </si>
  <si>
    <t>09-344.63.72</t>
  </si>
  <si>
    <t>GBS De Vierklaver A</t>
  </si>
  <si>
    <t>GBS Gilko Merelbeke</t>
  </si>
  <si>
    <t>Kloosterstraat 19</t>
  </si>
  <si>
    <t>09-210.35.70</t>
  </si>
  <si>
    <t>gilko@merelbeke.be</t>
  </si>
  <si>
    <t>Samuel Puttemans</t>
  </si>
  <si>
    <t>samuel.puttemans@ond.vlaanderen.be</t>
  </si>
  <si>
    <t>02 553 30 10</t>
  </si>
  <si>
    <t>GBS De Vierklaver B/G/V</t>
  </si>
  <si>
    <t>Baaigemstraat 26</t>
  </si>
  <si>
    <t>09-384.31.68</t>
  </si>
  <si>
    <t>vandereviere.wenne@gbsdevierklaver.be</t>
  </si>
  <si>
    <t>GBS GILKO</t>
  </si>
  <si>
    <t>Burg. Maenhautstraat 1</t>
  </si>
  <si>
    <t>GBS Qworzo</t>
  </si>
  <si>
    <t>GLS De Wegwijzer</t>
  </si>
  <si>
    <t>Leopoldstraat 1</t>
  </si>
  <si>
    <t>RIJKEVORSEL</t>
  </si>
  <si>
    <t>03-340.00.60</t>
  </si>
  <si>
    <t>directeur@glsdewegwijzer.be</t>
  </si>
  <si>
    <t>Konijnenbergpad 5</t>
  </si>
  <si>
    <t>014-61.17.66</t>
  </si>
  <si>
    <t>GBS Heieinde</t>
  </si>
  <si>
    <t>Sint-Jozefstraat 39</t>
  </si>
  <si>
    <t>014-61.43.42</t>
  </si>
  <si>
    <t>directie.heieinde@gbsvosselaar.be</t>
  </si>
  <si>
    <t>Haagbeemdenplantsoen 95</t>
  </si>
  <si>
    <t>014-43.03.48</t>
  </si>
  <si>
    <t>sbs.secretariaat@turnhout.be</t>
  </si>
  <si>
    <t>SBS De Regenboog</t>
  </si>
  <si>
    <t>SBS De Duizendpootjes</t>
  </si>
  <si>
    <t>Binnenstraat 157</t>
  </si>
  <si>
    <t>053-72.34.72</t>
  </si>
  <si>
    <t>SBS Klaproosje</t>
  </si>
  <si>
    <t>Oude Gentbaan 34</t>
  </si>
  <si>
    <t>SBS 't Hofje</t>
  </si>
  <si>
    <t>Zijpstraat 49</t>
  </si>
  <si>
    <t>HOFSTADE</t>
  </si>
  <si>
    <t>SBS 't Meivisje</t>
  </si>
  <si>
    <t>Grote Baan 209</t>
  </si>
  <si>
    <t>HERDERSEM</t>
  </si>
  <si>
    <t>053-72.34.78</t>
  </si>
  <si>
    <t>SBS Tinnenhoek</t>
  </si>
  <si>
    <t>Herbergstraat 28</t>
  </si>
  <si>
    <t>MOORSEL</t>
  </si>
  <si>
    <t>053-72.34.76</t>
  </si>
  <si>
    <t>VBS Sint- Jan Berchmans Outrijve</t>
  </si>
  <si>
    <t>VBS Kinderland</t>
  </si>
  <si>
    <t>Sint-Anna 41</t>
  </si>
  <si>
    <t>056-20.10.64</t>
  </si>
  <si>
    <t>Ruggestraat 39</t>
  </si>
  <si>
    <t>056-64.77.90</t>
  </si>
  <si>
    <t>ksrugge@gmail.com</t>
  </si>
  <si>
    <t>Kloosterstraat 1</t>
  </si>
  <si>
    <t>056-64.65.36</t>
  </si>
  <si>
    <t>directie@vbs-avelgem.be</t>
  </si>
  <si>
    <t>Doorniksesteenweg 557</t>
  </si>
  <si>
    <t>BOSSUIT</t>
  </si>
  <si>
    <t>056-45.68.30</t>
  </si>
  <si>
    <t>ks.bossuit@gmail.com</t>
  </si>
  <si>
    <t>GBS Pierenbos</t>
  </si>
  <si>
    <t>GBS De Kiekeboes</t>
  </si>
  <si>
    <t>Kerkstraat 7</t>
  </si>
  <si>
    <t>03-298.08.28</t>
  </si>
  <si>
    <t>directie@dk.zoersel.be</t>
  </si>
  <si>
    <t>GBS Beuk &amp; Noot</t>
  </si>
  <si>
    <t>Ter Beuken 1</t>
  </si>
  <si>
    <t>03-298.08.04</t>
  </si>
  <si>
    <t>directie@bn.zoersel.be</t>
  </si>
  <si>
    <t>03-298.08.31</t>
  </si>
  <si>
    <t>VBS Sint-Carolus</t>
  </si>
  <si>
    <t>VBS De Krinkel</t>
  </si>
  <si>
    <t>Ruisbroek-Dorp 38</t>
  </si>
  <si>
    <t>03-886.89.70</t>
  </si>
  <si>
    <t>directie@dekrinkelschool.be</t>
  </si>
  <si>
    <t>VBS Klavertjevier</t>
  </si>
  <si>
    <t>Breendonk-Dorp 94</t>
  </si>
  <si>
    <t>BREENDONK</t>
  </si>
  <si>
    <t>03-886.50.30</t>
  </si>
  <si>
    <t>directie@klavertjevier.be</t>
  </si>
  <si>
    <t>VLS Twinkelveld</t>
  </si>
  <si>
    <t>Winkelveld 1</t>
  </si>
  <si>
    <t>03-889.14.23</t>
  </si>
  <si>
    <t>directie@twinkelveld.be</t>
  </si>
  <si>
    <t>Coolhemveldstraat 3</t>
  </si>
  <si>
    <t>03-889.82.88</t>
  </si>
  <si>
    <t>directie@deregenboogkalfort.be</t>
  </si>
  <si>
    <t>VBS Liezele</t>
  </si>
  <si>
    <t>Turkenhofdreef 2</t>
  </si>
  <si>
    <t>LIEZELE</t>
  </si>
  <si>
    <t>03-899.17.30</t>
  </si>
  <si>
    <t>directie@vbs-liezele.be</t>
  </si>
  <si>
    <t>VBS Libos</t>
  </si>
  <si>
    <t>Lippelodorp 48</t>
  </si>
  <si>
    <t>LIPPELO</t>
  </si>
  <si>
    <t>052-34.24.40</t>
  </si>
  <si>
    <t>directie@libos.be</t>
  </si>
  <si>
    <t>OPPUURS</t>
  </si>
  <si>
    <t>03-889.56.00</t>
  </si>
  <si>
    <t>directie@dekameleonoppuurs.be</t>
  </si>
  <si>
    <t>VLS Zonnebloem</t>
  </si>
  <si>
    <t>Hekkestraat 1</t>
  </si>
  <si>
    <t>052-33.47.43</t>
  </si>
  <si>
    <t>lager@zonnebloem-sint-amands.be</t>
  </si>
  <si>
    <t>052-33.52.23</t>
  </si>
  <si>
    <t>kleuter@zonnebloem-sint-amands.be</t>
  </si>
  <si>
    <t>Kleine Amer 20</t>
  </si>
  <si>
    <t>03-897.95.85</t>
  </si>
  <si>
    <t>Begijnhofstraat 8</t>
  </si>
  <si>
    <t>03-827.76.22</t>
  </si>
  <si>
    <t>VLS Sint-Amandus</t>
  </si>
  <si>
    <t>VBS Paandersschool</t>
  </si>
  <si>
    <t>Paanderstraat 49</t>
  </si>
  <si>
    <t>051-48.74.03</t>
  </si>
  <si>
    <t>elsdeclerck@sgfv.be</t>
  </si>
  <si>
    <t>Vrije Basisschool 't Veld</t>
  </si>
  <si>
    <t>Sint-Antoniusstraat 3</t>
  </si>
  <si>
    <t>051-48.61.17</t>
  </si>
  <si>
    <t>info@basisschooltveld.be</t>
  </si>
  <si>
    <t>VKS Sint-Lutgardis</t>
  </si>
  <si>
    <t>Karel van Manderstraat 33</t>
  </si>
  <si>
    <t>051-48.80.86</t>
  </si>
  <si>
    <t>VBS Marialoopschool</t>
  </si>
  <si>
    <t>Marialoopsteenweg 55</t>
  </si>
  <si>
    <t>051-40.35.67</t>
  </si>
  <si>
    <t>evarubens@sgfv.be</t>
  </si>
  <si>
    <t>VBS Pit</t>
  </si>
  <si>
    <t>Koolskampstraat 4</t>
  </si>
  <si>
    <t>PITTEM</t>
  </si>
  <si>
    <t>051-46.66.24</t>
  </si>
  <si>
    <t>directie@basisschoolpit.be</t>
  </si>
  <si>
    <t>VBS De Akker</t>
  </si>
  <si>
    <t>Molenakker 97</t>
  </si>
  <si>
    <t>EGEM</t>
  </si>
  <si>
    <t>051-46.76.99</t>
  </si>
  <si>
    <t>lievedewitte@sgfv.be</t>
  </si>
  <si>
    <t>Schutterijstraat 6</t>
  </si>
  <si>
    <t>kattyrosseel@sgfv.be</t>
  </si>
  <si>
    <t>Sint-Jozefsstraat 11</t>
  </si>
  <si>
    <t>056-75.58.34</t>
  </si>
  <si>
    <t>VBS Otegem</t>
  </si>
  <si>
    <t>Zwevegemstraat 5</t>
  </si>
  <si>
    <t>OTEGEM</t>
  </si>
  <si>
    <t>056-77.82.20</t>
  </si>
  <si>
    <t>directie@vbsotegem.be</t>
  </si>
  <si>
    <t>Moenplaats 10</t>
  </si>
  <si>
    <t>MOEN</t>
  </si>
  <si>
    <t>056-64.44.83</t>
  </si>
  <si>
    <t>directie@vbsmoen.be</t>
  </si>
  <si>
    <t>VBS St- Lodewijk</t>
  </si>
  <si>
    <t>Pladijsstraat 296</t>
  </si>
  <si>
    <t>056-77.91.57</t>
  </si>
  <si>
    <t>info@sintlodewijk.org</t>
  </si>
  <si>
    <t>Cardijnlaan 10</t>
  </si>
  <si>
    <t>014-51.27.00</t>
  </si>
  <si>
    <t>directie@deknipoog.be</t>
  </si>
  <si>
    <t>GBS Het Trapleerke</t>
  </si>
  <si>
    <t>Rechtestraat 69</t>
  </si>
  <si>
    <t>LILLE</t>
  </si>
  <si>
    <t>014-88.30.20</t>
  </si>
  <si>
    <t>info@trapleerke.be</t>
  </si>
  <si>
    <t>GBS De Kleine Wijzer</t>
  </si>
  <si>
    <t>Drogebroodstraat 5</t>
  </si>
  <si>
    <t>OLEN</t>
  </si>
  <si>
    <t>014-27.95.34</t>
  </si>
  <si>
    <t>info@dekleinewijzer.be</t>
  </si>
  <si>
    <t>GBS De Kriebel</t>
  </si>
  <si>
    <t>014-25.74.56</t>
  </si>
  <si>
    <t>VBS Oefenschool</t>
  </si>
  <si>
    <t>VBS Don Bosco</t>
  </si>
  <si>
    <t>Kasteellei 77_B</t>
  </si>
  <si>
    <t>03-353.11.30</t>
  </si>
  <si>
    <t>contact@donbosco-wijnegem.be</t>
  </si>
  <si>
    <t>VBS Sint-Johannaschool</t>
  </si>
  <si>
    <t>Torenstraat 30</t>
  </si>
  <si>
    <t>WOMMELGEM</t>
  </si>
  <si>
    <t>03-353.78.28</t>
  </si>
  <si>
    <t>sint.johanna@skynet.be</t>
  </si>
  <si>
    <t>GKS De Kleine Picasso</t>
  </si>
  <si>
    <t>Doelstraat 76</t>
  </si>
  <si>
    <t>016-76.87.87</t>
  </si>
  <si>
    <t>GBS De Zandloper</t>
  </si>
  <si>
    <t>Zandstraat 14</t>
  </si>
  <si>
    <t>WOMMERSOM</t>
  </si>
  <si>
    <t>016-78.89.65</t>
  </si>
  <si>
    <t>gbsdezandloper@linter.be</t>
  </si>
  <si>
    <t>VBS Delta</t>
  </si>
  <si>
    <t>Heerestraat 140</t>
  </si>
  <si>
    <t>014-41.00.24</t>
  </si>
  <si>
    <t>school@reuzepas.be</t>
  </si>
  <si>
    <t>Steenweg op Mol 157</t>
  </si>
  <si>
    <t>014-45.06.02</t>
  </si>
  <si>
    <t>info@zwaneven.be</t>
  </si>
  <si>
    <t>Pausenstraat 9</t>
  </si>
  <si>
    <t>014-45.21.29</t>
  </si>
  <si>
    <t>directie@gbs-salto.be</t>
  </si>
  <si>
    <t>VLS Ter Dreef</t>
  </si>
  <si>
    <t>VBS Sint-Donatus</t>
  </si>
  <si>
    <t>Maurits Sacréstraat 42</t>
  </si>
  <si>
    <t>052-37.18.53</t>
  </si>
  <si>
    <t>directie@sint-donatus.be</t>
  </si>
  <si>
    <t>VKS Ter Dreef</t>
  </si>
  <si>
    <t>Gasthuisstraat 15</t>
  </si>
  <si>
    <t>052-37.28.27</t>
  </si>
  <si>
    <t>directie@kleuterschoolterdreef.be</t>
  </si>
  <si>
    <t>VBS 't Schooltje van Oppem</t>
  </si>
  <si>
    <t>Processieweg 4</t>
  </si>
  <si>
    <t>MEISE</t>
  </si>
  <si>
    <t>02-269.33.52</t>
  </si>
  <si>
    <t>directie@schooltjevanoppem.be</t>
  </si>
  <si>
    <t>VBS Rinkeling</t>
  </si>
  <si>
    <t>Dorpstraat 42</t>
  </si>
  <si>
    <t>BRUSSEGEM</t>
  </si>
  <si>
    <t>02-460.02.86</t>
  </si>
  <si>
    <t>directie@rinkelingschool.be</t>
  </si>
  <si>
    <t>GBS De Kleine Wereld</t>
  </si>
  <si>
    <t>GBS De Verrekijker</t>
  </si>
  <si>
    <t>Koning Albertstraat 59</t>
  </si>
  <si>
    <t>WEELDE</t>
  </si>
  <si>
    <t>014-40.91.70</t>
  </si>
  <si>
    <t>info@de-verrekijker.be</t>
  </si>
  <si>
    <t>VBS De Wegwijzer</t>
  </si>
  <si>
    <t>VLS De Luchtballon</t>
  </si>
  <si>
    <t>Schoetersstraat 22</t>
  </si>
  <si>
    <t>HERENTHOUT</t>
  </si>
  <si>
    <t>directie@vls-deluchtballon.be</t>
  </si>
  <si>
    <t>VKS De Luchtballon</t>
  </si>
  <si>
    <t>Zusterstraat 1</t>
  </si>
  <si>
    <t>014-51.30.78</t>
  </si>
  <si>
    <t>directie@vks-deluchtballon.be</t>
  </si>
  <si>
    <t>Ring 67</t>
  </si>
  <si>
    <t>NOORDERWIJK</t>
  </si>
  <si>
    <t>014-26.38.90</t>
  </si>
  <si>
    <t>directie@vbsklavertje.be</t>
  </si>
  <si>
    <t>VBS De Knipoog</t>
  </si>
  <si>
    <t>Stationsstraat 1</t>
  </si>
  <si>
    <t>014-22.03.90</t>
  </si>
  <si>
    <t>directie@vbsdeknipoog.be</t>
  </si>
  <si>
    <t>VBS Toermalijn</t>
  </si>
  <si>
    <t>Lichtaartseweg 129</t>
  </si>
  <si>
    <t>014-21.55.88</t>
  </si>
  <si>
    <t>directie@toermalijn-olen.be</t>
  </si>
  <si>
    <t>Aardseweg 2</t>
  </si>
  <si>
    <t>014-85.29.98</t>
  </si>
  <si>
    <t>directie@vbsgeta.be</t>
  </si>
  <si>
    <t>Vogelzang 64</t>
  </si>
  <si>
    <t>014-58.81.19</t>
  </si>
  <si>
    <t>directie@vbstoppunt.be</t>
  </si>
  <si>
    <t>VBS De Regenboog</t>
  </si>
  <si>
    <t>Kapelstraat 24</t>
  </si>
  <si>
    <t>014-58.79.67</t>
  </si>
  <si>
    <t>directeur@vbsregenboog.be</t>
  </si>
  <si>
    <t>VBS De Wijngaard</t>
  </si>
  <si>
    <t>Veerledorp 39</t>
  </si>
  <si>
    <t>VEERLE</t>
  </si>
  <si>
    <t>014-84.13.96</t>
  </si>
  <si>
    <t>directie@vbsdewijngaard.be</t>
  </si>
  <si>
    <t>VBS de Klimmuur</t>
  </si>
  <si>
    <t>Gestelsesteenweg 104</t>
  </si>
  <si>
    <t>0486-13.06.17</t>
  </si>
  <si>
    <t>directie@deklimmuur.com</t>
  </si>
  <si>
    <t>Smissestraat 50</t>
  </si>
  <si>
    <t>LAAKDAL</t>
  </si>
  <si>
    <t>013-66.12.59</t>
  </si>
  <si>
    <t>directie@vbsgrootvorst.be</t>
  </si>
  <si>
    <t>Meerlaarstraat 95</t>
  </si>
  <si>
    <t>013-66.17.27</t>
  </si>
  <si>
    <t>info@vbsmeerlaar.be</t>
  </si>
  <si>
    <t>VBS De Droomgaard</t>
  </si>
  <si>
    <t>Diestseweg 34_F</t>
  </si>
  <si>
    <t>014-56.26.56</t>
  </si>
  <si>
    <t>directie@vbsdedroomgaard.be</t>
  </si>
  <si>
    <t>VBS De KaBaZ</t>
  </si>
  <si>
    <t>Bevrijdingslaan 255</t>
  </si>
  <si>
    <t>directie@dekabaz.com</t>
  </si>
  <si>
    <t>VBS De Leeroase</t>
  </si>
  <si>
    <t>Stelen 17</t>
  </si>
  <si>
    <t>0486-13.03.35</t>
  </si>
  <si>
    <t>directie@vbsdeleeroase.be</t>
  </si>
  <si>
    <t>Verhaegenlaan 7</t>
  </si>
  <si>
    <t>016-60.35.89</t>
  </si>
  <si>
    <t>directie@gbshaacht.be</t>
  </si>
  <si>
    <t>Beringstraat 107</t>
  </si>
  <si>
    <t>BOORTMEERBEEK</t>
  </si>
  <si>
    <t>015-51.52.79</t>
  </si>
  <si>
    <t>secretariaat-gbs@boortmeerbeek.be</t>
  </si>
  <si>
    <t>GBS Toverveld</t>
  </si>
  <si>
    <t>Overstraat 60</t>
  </si>
  <si>
    <t>VELTEM-BEISEM</t>
  </si>
  <si>
    <t>016-85.32.50</t>
  </si>
  <si>
    <t>directie@toverveld.be</t>
  </si>
  <si>
    <t>SBS De Evenaar</t>
  </si>
  <si>
    <t>Constitutiestraat 61</t>
  </si>
  <si>
    <t>03-289.11.20</t>
  </si>
  <si>
    <t>deevenaar@so.antwerpen.be</t>
  </si>
  <si>
    <t>Offerandestraat 60</t>
  </si>
  <si>
    <t>debijtjes@so.antwerpen.be</t>
  </si>
  <si>
    <t>Pionierstraat 35</t>
  </si>
  <si>
    <t>03-224.11.80</t>
  </si>
  <si>
    <t>demusjes@so.antwerpen.be</t>
  </si>
  <si>
    <t>SKS De Groene Egel</t>
  </si>
  <si>
    <t>Maria de Heeltstraat 114</t>
  </si>
  <si>
    <t>03-324.20.64</t>
  </si>
  <si>
    <t>degroeneegel@so.antwerpen.be</t>
  </si>
  <si>
    <t>SKS Koekatoe</t>
  </si>
  <si>
    <t>Haviklaan 2</t>
  </si>
  <si>
    <t>03-334.39.70</t>
  </si>
  <si>
    <t>koekatoe@so.antwerpen.be</t>
  </si>
  <si>
    <t>SBS Het Baronneke</t>
  </si>
  <si>
    <t>Baron Leroystraat 31</t>
  </si>
  <si>
    <t>03-432.01.80</t>
  </si>
  <si>
    <t>03-360.50.36</t>
  </si>
  <si>
    <t>SBS De Kangoeroe</t>
  </si>
  <si>
    <t>Ruggeveldlaan 699</t>
  </si>
  <si>
    <t>03-291.14.70</t>
  </si>
  <si>
    <t>SBS De Speelvogel</t>
  </si>
  <si>
    <t>Schotensesteenweg 138</t>
  </si>
  <si>
    <t>03-432.88.10</t>
  </si>
  <si>
    <t>SBS Inpeeria</t>
  </si>
  <si>
    <t>De Gryspeerstraat 84</t>
  </si>
  <si>
    <t>03-328.03.20</t>
  </si>
  <si>
    <t>inpeeria@so.antwerpen.be</t>
  </si>
  <si>
    <t>SBS De Esdoorn</t>
  </si>
  <si>
    <t>Vinçottestraat 44</t>
  </si>
  <si>
    <t>03-432.17.90</t>
  </si>
  <si>
    <t>deesdoorn@so.antwerpen.be</t>
  </si>
  <si>
    <t>SBS Flora</t>
  </si>
  <si>
    <t>Florastraat 120</t>
  </si>
  <si>
    <t>03-291.16.80</t>
  </si>
  <si>
    <t>flora@so.antwerpen.be</t>
  </si>
  <si>
    <t>SBS Elisabeth</t>
  </si>
  <si>
    <t>Sint-Elisabethstraat 38_A</t>
  </si>
  <si>
    <t>03-334.45.20</t>
  </si>
  <si>
    <t>elisabeth@so.antwerpen.be</t>
  </si>
  <si>
    <t>SBS Het Pieterke</t>
  </si>
  <si>
    <t>Pieter Van Isackerlaan 1_A</t>
  </si>
  <si>
    <t>03-320.81.20</t>
  </si>
  <si>
    <t>hetpieterke@so.antwerpen.be</t>
  </si>
  <si>
    <t>SBS Het Atelier</t>
  </si>
  <si>
    <t>Duinstraat 16</t>
  </si>
  <si>
    <t>03-291.14.90</t>
  </si>
  <si>
    <t>hetatelier@so.antwerpen.be</t>
  </si>
  <si>
    <t>GBS Mooi-Bos</t>
  </si>
  <si>
    <t>GBS Sint-Joost-aan-Zee</t>
  </si>
  <si>
    <t>Grensstraat 67</t>
  </si>
  <si>
    <t>SINT-JOOST-TEN-NODE</t>
  </si>
  <si>
    <t>02-201.28.94</t>
  </si>
  <si>
    <t>directie@sintjoostaanzee.be</t>
  </si>
  <si>
    <t>GBS Everheide</t>
  </si>
  <si>
    <t>Windmolenstraat 39</t>
  </si>
  <si>
    <t>02-247.63.63</t>
  </si>
  <si>
    <t>everheide@evere.brussels</t>
  </si>
  <si>
    <t>GBS Stokkel</t>
  </si>
  <si>
    <t>Henri Vandermaelenstraat 61</t>
  </si>
  <si>
    <t>02-773.18.53</t>
  </si>
  <si>
    <t>directie@gbsstokkel.be</t>
  </si>
  <si>
    <t>GBS Prinses Paola</t>
  </si>
  <si>
    <t>Heilige-Familieplein 1</t>
  </si>
  <si>
    <t>02-761.75.30</t>
  </si>
  <si>
    <t>prinsespaola@woluwe1200.be</t>
  </si>
  <si>
    <t>GLSBO Klim Op</t>
  </si>
  <si>
    <t>02-761.29.17</t>
  </si>
  <si>
    <t>GBS De Kriek</t>
  </si>
  <si>
    <t>info@gemeenteschooldekriek.be</t>
  </si>
  <si>
    <t>GBS Paviljoen</t>
  </si>
  <si>
    <t>François-Joseph Navezstraat 59</t>
  </si>
  <si>
    <t>02-431.68.11</t>
  </si>
  <si>
    <t>info@paviljoen-schaarbeek.be</t>
  </si>
  <si>
    <t>SBS TipTop</t>
  </si>
  <si>
    <t>SBS Crea 16</t>
  </si>
  <si>
    <t>Grotehondstraat 50</t>
  </si>
  <si>
    <t>03-292.63.50</t>
  </si>
  <si>
    <t>crea16@so.antwerpen.be</t>
  </si>
  <si>
    <t>SBS Hoedjes Van Papier</t>
  </si>
  <si>
    <t>Thibautstraat 65</t>
  </si>
  <si>
    <t>03-293.27.80</t>
  </si>
  <si>
    <t>hoedjesvanpapier@so.antwerpen.be</t>
  </si>
  <si>
    <t>SBS Het Vliegertje</t>
  </si>
  <si>
    <t>Fort III-straat 5</t>
  </si>
  <si>
    <t>03-334.43.50</t>
  </si>
  <si>
    <t>hetvliegertje@so.antwerpen.be</t>
  </si>
  <si>
    <t>SBS De Mozaïek</t>
  </si>
  <si>
    <t>Silsburgstraat 83</t>
  </si>
  <si>
    <t>03-321.00.39</t>
  </si>
  <si>
    <t>SKS De Vlinderboom</t>
  </si>
  <si>
    <t>Te Boelaarpark 3</t>
  </si>
  <si>
    <t>03-334.03.80</t>
  </si>
  <si>
    <t>SLS De Vlinderboom</t>
  </si>
  <si>
    <t>Te Boelaarpark 5</t>
  </si>
  <si>
    <t>03-334.03.90</t>
  </si>
  <si>
    <t>SBS De Horizon</t>
  </si>
  <si>
    <t>03-502.10.90</t>
  </si>
  <si>
    <t>dehorizon@so.antwerpen.be</t>
  </si>
  <si>
    <t>SBS De Boomhut</t>
  </si>
  <si>
    <t>Ramskapellestraat 43</t>
  </si>
  <si>
    <t>03-334.43.70</t>
  </si>
  <si>
    <t>deboomhut@so.antwerpen.be</t>
  </si>
  <si>
    <t>SBS Leopold III</t>
  </si>
  <si>
    <t>Mellinetplein 13</t>
  </si>
  <si>
    <t>03-502.08.40</t>
  </si>
  <si>
    <t>leopold3@so.antwerpen.be</t>
  </si>
  <si>
    <t>SBS Fruithof</t>
  </si>
  <si>
    <t>Flor Alpaertsstraat 45</t>
  </si>
  <si>
    <t>03-432.41.30</t>
  </si>
  <si>
    <t>fruithof@so.antwerpen.be</t>
  </si>
  <si>
    <t>SBS Klavertjevier</t>
  </si>
  <si>
    <t>Jozef Balstraat 6</t>
  </si>
  <si>
    <t>03-502.10.80</t>
  </si>
  <si>
    <t>klavertjevier@so.antwerpen.be</t>
  </si>
  <si>
    <t>Sint-Rochusstraat 124</t>
  </si>
  <si>
    <t>03-292.66.90</t>
  </si>
  <si>
    <t>deoctopus@so.antwerpen.be</t>
  </si>
  <si>
    <t>SBS Hét Talent</t>
  </si>
  <si>
    <t>Juul Grietensstraat 8</t>
  </si>
  <si>
    <t>03-298.16.80</t>
  </si>
  <si>
    <t>hettalent@so.antwerpen.be</t>
  </si>
  <si>
    <t>SBS Kleine Muze</t>
  </si>
  <si>
    <t>Maarschalk Montgomeryplein 8</t>
  </si>
  <si>
    <t>03-289.19.30</t>
  </si>
  <si>
    <t>kleinemuze@so.antwerpen.be</t>
  </si>
  <si>
    <t>SBS Land van Nu</t>
  </si>
  <si>
    <t>Boekenberglei 279</t>
  </si>
  <si>
    <t>03-283.76.57</t>
  </si>
  <si>
    <t>landvannu@so.antwerpen.be</t>
  </si>
  <si>
    <t>Van den Hautelei 79_A</t>
  </si>
  <si>
    <t>tiptop@so.antwerpen.be</t>
  </si>
  <si>
    <t>GBS Dworp</t>
  </si>
  <si>
    <t>GBS Huizingen</t>
  </si>
  <si>
    <t>A. Vaucampslaan 80</t>
  </si>
  <si>
    <t>HUIZINGEN</t>
  </si>
  <si>
    <t>02-359.15.85</t>
  </si>
  <si>
    <t>GBS Blokbos</t>
  </si>
  <si>
    <t>Beerselsestraat 2</t>
  </si>
  <si>
    <t>LOT</t>
  </si>
  <si>
    <t>02-359.16.66</t>
  </si>
  <si>
    <t>GBS De Springveer</t>
  </si>
  <si>
    <t>Gemeenveldstraat 10</t>
  </si>
  <si>
    <t>02-359.16.32</t>
  </si>
  <si>
    <t>GBS De Toverberg &amp; Het Klimtouw</t>
  </si>
  <si>
    <t>GBS De Pimpernel</t>
  </si>
  <si>
    <t>Spiltstraat 274</t>
  </si>
  <si>
    <t>015-62.73.30</t>
  </si>
  <si>
    <t>directie@depimpernel.be</t>
  </si>
  <si>
    <t>Molenveld 26</t>
  </si>
  <si>
    <t>ELEWIJT</t>
  </si>
  <si>
    <t>015-62.73.40</t>
  </si>
  <si>
    <t>directie@gbs-deregenboog.be</t>
  </si>
  <si>
    <t>GBS Piramide &amp; Tilia</t>
  </si>
  <si>
    <t>02-756.55.00</t>
  </si>
  <si>
    <t>GBS De Waterleest</t>
  </si>
  <si>
    <t>Waterleestweg 20</t>
  </si>
  <si>
    <t>EPPEGEM</t>
  </si>
  <si>
    <t>015-61.88.40</t>
  </si>
  <si>
    <t>directie@gbsdewaterleest.be</t>
  </si>
  <si>
    <t>SBS Optimist</t>
  </si>
  <si>
    <t>SBS De Vlinders</t>
  </si>
  <si>
    <t>Lange Beeldekensstraat 258</t>
  </si>
  <si>
    <t>03-432.16.50</t>
  </si>
  <si>
    <t>devlinders@so.antwerpen.be</t>
  </si>
  <si>
    <t>SBS Sportomundo</t>
  </si>
  <si>
    <t>Columbiastraat 4</t>
  </si>
  <si>
    <t>03-334.44.82</t>
  </si>
  <si>
    <t>SBS Villa Stuivenberg</t>
  </si>
  <si>
    <t>Stuivenbergplein 37</t>
  </si>
  <si>
    <t>03-432.17.70</t>
  </si>
  <si>
    <t>villastuivenberg@so.antwerpen.be</t>
  </si>
  <si>
    <t>SBS Willem Tell</t>
  </si>
  <si>
    <t>Kruisboogstraat 49</t>
  </si>
  <si>
    <t>03-291.17.30</t>
  </si>
  <si>
    <t>basis.kruisboogstraat@so.antwerpen.be</t>
  </si>
  <si>
    <t>SBS De Beren</t>
  </si>
  <si>
    <t>Antwerpsebaan 152</t>
  </si>
  <si>
    <t>03-502.18.20</t>
  </si>
  <si>
    <t>deberen@so.antwerpen.be</t>
  </si>
  <si>
    <t>SBS De Brem</t>
  </si>
  <si>
    <t>Bremstraat 1</t>
  </si>
  <si>
    <t>03-298.29.30</t>
  </si>
  <si>
    <t>debrem@so.antwerpen.be</t>
  </si>
  <si>
    <t>SBS De Luchtballon</t>
  </si>
  <si>
    <t>Borrewaterstraat 70</t>
  </si>
  <si>
    <t>03-334.45.80</t>
  </si>
  <si>
    <t>deluchtballon@so.antwerpen.be</t>
  </si>
  <si>
    <t>SBS De bever</t>
  </si>
  <si>
    <t>Albert Bevernagelei 65</t>
  </si>
  <si>
    <t>03-291.15.50</t>
  </si>
  <si>
    <t>debever@so.antwerpen.be</t>
  </si>
  <si>
    <t>Quebecstraat 3</t>
  </si>
  <si>
    <t>optimist@so.antwerpen.be</t>
  </si>
  <si>
    <t>SBS De Kleurenboom</t>
  </si>
  <si>
    <t>Pastoor Goetschalckxstraat 57</t>
  </si>
  <si>
    <t>03-502.18.50</t>
  </si>
  <si>
    <t>dekleurenboom@so.antwerpen.be</t>
  </si>
  <si>
    <t>SBS Omnimundo</t>
  </si>
  <si>
    <t>Van Maerlantstraat 30</t>
  </si>
  <si>
    <t>03-298.16.50</t>
  </si>
  <si>
    <t>omnimundo@so.antwerpen.be</t>
  </si>
  <si>
    <t>SBS Het GroeneEilandje</t>
  </si>
  <si>
    <t>Hardenvoort 41</t>
  </si>
  <si>
    <t>03-291.16.60</t>
  </si>
  <si>
    <t>groeneeilandje@so.antwerpen.be</t>
  </si>
  <si>
    <t>SBS Musica</t>
  </si>
  <si>
    <t>SBS Prins Dries</t>
  </si>
  <si>
    <t>Prinsstraat 24</t>
  </si>
  <si>
    <t>03-298.27.00</t>
  </si>
  <si>
    <t>prinsdries@so.antwerpen.be</t>
  </si>
  <si>
    <t>SBS Alberreke</t>
  </si>
  <si>
    <t>Albertstraat 32</t>
  </si>
  <si>
    <t>03-292.29.70</t>
  </si>
  <si>
    <t>alberreke@so.antwerpen.be</t>
  </si>
  <si>
    <t>SBS De Wereldreiziger</t>
  </si>
  <si>
    <t>Quellinstraat 31</t>
  </si>
  <si>
    <t>03-201.62.70</t>
  </si>
  <si>
    <t>dewereldreiziger@so.antwerpen.be</t>
  </si>
  <si>
    <t>SBS Via Louiza</t>
  </si>
  <si>
    <t>Louizastraat 17</t>
  </si>
  <si>
    <t>03-334.45.90</t>
  </si>
  <si>
    <t>vialouiza@so.antwerpen.be</t>
  </si>
  <si>
    <t>Lange Riddersstraat 48</t>
  </si>
  <si>
    <t>03-201.51.20</t>
  </si>
  <si>
    <t>musica@so.antwerpen.be</t>
  </si>
  <si>
    <t>SBS Aan de Stroom</t>
  </si>
  <si>
    <t>Willem van Haechtlaan 66</t>
  </si>
  <si>
    <t>03-291.17.40</t>
  </si>
  <si>
    <t>aandestroom@so.antwerpen.be</t>
  </si>
  <si>
    <t>Belgiëlei 99</t>
  </si>
  <si>
    <t>03-292.43.60</t>
  </si>
  <si>
    <t>SBS De kleine wereld</t>
  </si>
  <si>
    <t>Brederodestraat 119</t>
  </si>
  <si>
    <t>03-432.02.30</t>
  </si>
  <si>
    <t>dekleinewereld@so.antwerpen.be</t>
  </si>
  <si>
    <t>SBS De Sterrenkijker</t>
  </si>
  <si>
    <t>Durletstraat 8</t>
  </si>
  <si>
    <t>03-298.28.40</t>
  </si>
  <si>
    <t>Hanegraefstraat 15</t>
  </si>
  <si>
    <t>03-432.17.65</t>
  </si>
  <si>
    <t>Sint-Gummarusstraat 2</t>
  </si>
  <si>
    <t>03-432.92.50</t>
  </si>
  <si>
    <t>SBS De Gele Ballon</t>
  </si>
  <si>
    <t>Lamorinièrestraat 93</t>
  </si>
  <si>
    <t>03-502.19.50</t>
  </si>
  <si>
    <t>degeleballon@so.antwerpen.be</t>
  </si>
  <si>
    <t>SLS De Tandem</t>
  </si>
  <si>
    <t>SKS De Kameleon</t>
  </si>
  <si>
    <t>Constant Permekestraat 2</t>
  </si>
  <si>
    <t>03-292.21.80</t>
  </si>
  <si>
    <t>dekameleon@so.antwerpen.be</t>
  </si>
  <si>
    <t>Jan De Voslei 10</t>
  </si>
  <si>
    <t>03-432.41.20</t>
  </si>
  <si>
    <t>kleuter.detandem@so.antwerpen.be</t>
  </si>
  <si>
    <t>SBS Creatopia</t>
  </si>
  <si>
    <t>Van Peenestraat 4</t>
  </si>
  <si>
    <t>03-238.35.91</t>
  </si>
  <si>
    <t>creatopia@so.antwerpen.be</t>
  </si>
  <si>
    <t>lager.pestalozzistraat@so.antwerpen.be</t>
  </si>
  <si>
    <t>SBS De Piramide</t>
  </si>
  <si>
    <t>Pierenbergstraat 33</t>
  </si>
  <si>
    <t>03-293.24.80</t>
  </si>
  <si>
    <t>depiramide@so.antwerpen.be</t>
  </si>
  <si>
    <t>Markgravelei 149</t>
  </si>
  <si>
    <t>03-432.02.60</t>
  </si>
  <si>
    <t>dekolibrie@so.antwerpen.be</t>
  </si>
  <si>
    <t>SBS De Letter</t>
  </si>
  <si>
    <t>Letterkundestraat 39</t>
  </si>
  <si>
    <t>03-292.22.10</t>
  </si>
  <si>
    <t>deletter@so.antwerpen.be</t>
  </si>
  <si>
    <t>SBS Prins Boudewijn</t>
  </si>
  <si>
    <t>Spoorweglaan 145</t>
  </si>
  <si>
    <t>03-432.30.10</t>
  </si>
  <si>
    <t>prinsboudewijn@so.antwerpen.be</t>
  </si>
  <si>
    <t>SBS Polderstadschool</t>
  </si>
  <si>
    <t>Veerdamlaan 15</t>
  </si>
  <si>
    <t>03-820.18.20</t>
  </si>
  <si>
    <t>SBS Edison</t>
  </si>
  <si>
    <t>Onderwijzersstraat 13</t>
  </si>
  <si>
    <t>SBS Het Kompas</t>
  </si>
  <si>
    <t>Montessoristraat 15</t>
  </si>
  <si>
    <t>03-432.30.80</t>
  </si>
  <si>
    <t>hetkompas@so.antwerpen.be</t>
  </si>
  <si>
    <t>SBS Accent</t>
  </si>
  <si>
    <t>Jules Baeckelmanslaan 29</t>
  </si>
  <si>
    <t>03-291.13.70</t>
  </si>
  <si>
    <t>accent@so.antwerpen.be</t>
  </si>
  <si>
    <t>SBS Kosmos</t>
  </si>
  <si>
    <t>Gerard Le Grellelaan 5</t>
  </si>
  <si>
    <t>03-820.81.50</t>
  </si>
  <si>
    <t>kosmos@so.antwerpen.be</t>
  </si>
  <si>
    <t>SBS De Zonnebloem</t>
  </si>
  <si>
    <t>Boomsesteenweg 387</t>
  </si>
  <si>
    <t>03-432.16.40</t>
  </si>
  <si>
    <t>dezonnebloem@so.antwerpen.be</t>
  </si>
  <si>
    <t>SBS Studio Dynamo</t>
  </si>
  <si>
    <t>Verschansingstraat 29</t>
  </si>
  <si>
    <t>03-334.43.83</t>
  </si>
  <si>
    <t>studiodynamo@so.antwerpen.be</t>
  </si>
  <si>
    <t>Bieststraat 40</t>
  </si>
  <si>
    <t>011-27.20.66</t>
  </si>
  <si>
    <t>sbs.rapertingen@hasselt.be</t>
  </si>
  <si>
    <t>Diestersteenweg 165</t>
  </si>
  <si>
    <t>KERMT</t>
  </si>
  <si>
    <t>011-25.11.60</t>
  </si>
  <si>
    <t>sbs.kermt@hasselt.be</t>
  </si>
  <si>
    <t>SBS Tuilt</t>
  </si>
  <si>
    <t>Zolderse kiezel 86</t>
  </si>
  <si>
    <t>011-25.17.57</t>
  </si>
  <si>
    <t>sbs.tuilt@hasselt.be</t>
  </si>
  <si>
    <t>Spalbeekstraat 62</t>
  </si>
  <si>
    <t>SPALBEEK</t>
  </si>
  <si>
    <t>011-25.08.31</t>
  </si>
  <si>
    <t>VLS Sint-Michielscollege</t>
  </si>
  <si>
    <t>VBS Sint-Ludgardis</t>
  </si>
  <si>
    <t>Maarschalk Gérardstraat 18</t>
  </si>
  <si>
    <t>VBS Sint-Ludgardis Belpaire</t>
  </si>
  <si>
    <t>Haantjeslei 50</t>
  </si>
  <si>
    <t>03-213.29.89</t>
  </si>
  <si>
    <t>VBS Sint-Ludgardisschool</t>
  </si>
  <si>
    <t>Du Chastellei 48</t>
  </si>
  <si>
    <t>03-645.68.67</t>
  </si>
  <si>
    <t>annhendrickx@slmbasis.be</t>
  </si>
  <si>
    <t>VBS Sint-Ludgardis Schoten</t>
  </si>
  <si>
    <t>Sint-Maria-ten-Boslei 10</t>
  </si>
  <si>
    <t>03-658.48.42</t>
  </si>
  <si>
    <t>info@sintludgardis-schoten.be</t>
  </si>
  <si>
    <t>Donksesteenweg 150</t>
  </si>
  <si>
    <t>03-651.86.07</t>
  </si>
  <si>
    <t>gwenda.dewachter@sintludgardis.be</t>
  </si>
  <si>
    <t>Baillet-Latourlei 107_A</t>
  </si>
  <si>
    <t>secretariaat@smcbls.be</t>
  </si>
  <si>
    <t>Hoogstraat 19</t>
  </si>
  <si>
    <t>VLIMMEREN</t>
  </si>
  <si>
    <t>03-312.29.38</t>
  </si>
  <si>
    <t>info@kbtriangel.be</t>
  </si>
  <si>
    <t>Heidedreef 82</t>
  </si>
  <si>
    <t>03-353.71.19</t>
  </si>
  <si>
    <t>info@sint-ludgardis.be</t>
  </si>
  <si>
    <t>VLS O.L.Vrouw Pulhof</t>
  </si>
  <si>
    <t>Grotesteenweg 489</t>
  </si>
  <si>
    <t>info@pulhof-ls.be</t>
  </si>
  <si>
    <t>Floraliënlaan 370_2</t>
  </si>
  <si>
    <t>info@pulhof-ks.be</t>
  </si>
  <si>
    <t>Zwaantjeslei</t>
  </si>
  <si>
    <t>Bervoetstraat 25</t>
  </si>
  <si>
    <t>VBS Campus Kajee</t>
  </si>
  <si>
    <t>Alice Nahonlei 65</t>
  </si>
  <si>
    <t>03-641.86.70</t>
  </si>
  <si>
    <t>n.dumon@campuskajee.be</t>
  </si>
  <si>
    <t>VBS Sint-Ludgardis Campus KVO</t>
  </si>
  <si>
    <t>Bredabaan 814_A</t>
  </si>
  <si>
    <t>03-502.50.10</t>
  </si>
  <si>
    <t>VBS Sint-Amands Noord</t>
  </si>
  <si>
    <t>Krysantenlaan 6</t>
  </si>
  <si>
    <t>056-22.50.27</t>
  </si>
  <si>
    <t>jan.luts@sabko.be</t>
  </si>
  <si>
    <t>directeur.noord@sabko.be</t>
  </si>
  <si>
    <t>VBS Pius X</t>
  </si>
  <si>
    <t>Sint-Elooisdreef 56_A</t>
  </si>
  <si>
    <t>056-35.57.40</t>
  </si>
  <si>
    <t>VBS De Graankorrel Kruiseke</t>
  </si>
  <si>
    <t>VBS De Graankorrel Geluwe</t>
  </si>
  <si>
    <t>GELUWE</t>
  </si>
  <si>
    <t>056-51.34.90</t>
  </si>
  <si>
    <t>VBS De Graankorrel</t>
  </si>
  <si>
    <t>Magdalenastraat 29</t>
  </si>
  <si>
    <t>056-30.06.60</t>
  </si>
  <si>
    <t>secretariaat@degraankorrelwervik.be</t>
  </si>
  <si>
    <t>Kruisekestraat 461_A</t>
  </si>
  <si>
    <t>056-31.42.55</t>
  </si>
  <si>
    <t>info@degraankorrelkruiseke.be</t>
  </si>
  <si>
    <t>VBS Wijnberg</t>
  </si>
  <si>
    <t>Kleine Wijnbergstraat 6</t>
  </si>
  <si>
    <t>056-41.36.65</t>
  </si>
  <si>
    <t>directie@wijnberg.be</t>
  </si>
  <si>
    <t>Schoolstraat 19</t>
  </si>
  <si>
    <t>056-41.42.77</t>
  </si>
  <si>
    <t>directie@spwebasis.net</t>
  </si>
  <si>
    <t>Normandiëstraat 57</t>
  </si>
  <si>
    <t>056-42.76.83</t>
  </si>
  <si>
    <t>directie@posthoorn.be</t>
  </si>
  <si>
    <t>Dorpsplein 29</t>
  </si>
  <si>
    <t>056-32.79.60</t>
  </si>
  <si>
    <t>Poststraat 20</t>
  </si>
  <si>
    <t>056-41.29.70</t>
  </si>
  <si>
    <t>lagereschool.gullegem@telenet.be</t>
  </si>
  <si>
    <t>Bissegemstraat 22</t>
  </si>
  <si>
    <t>VLS BaMo</t>
  </si>
  <si>
    <t>Caesar Gezellestraat 7</t>
  </si>
  <si>
    <t>GO! BS De Letterzee</t>
  </si>
  <si>
    <t>Grauwe Broedersstraat 73</t>
  </si>
  <si>
    <t>051-50.21.88</t>
  </si>
  <si>
    <t>dir.bsdiksmuide@go-scholengroepwesthoek.be</t>
  </si>
  <si>
    <t>Arsenaalstraat 35</t>
  </si>
  <si>
    <t>058-23.56.60</t>
  </si>
  <si>
    <t>Albert Fastenaekelslaan 24</t>
  </si>
  <si>
    <t>Verenigingstraat 17</t>
  </si>
  <si>
    <t>058-41.33.13</t>
  </si>
  <si>
    <t>Noordstraat 25</t>
  </si>
  <si>
    <t>058-31.64.33</t>
  </si>
  <si>
    <t>info@basisschoolveurne.be</t>
  </si>
  <si>
    <t>Korte Ieperstraat 27</t>
  </si>
  <si>
    <t>LANGEMARK</t>
  </si>
  <si>
    <t>057-48.85.87</t>
  </si>
  <si>
    <t>Minneplein 44</t>
  </si>
  <si>
    <t>057-20.13.67</t>
  </si>
  <si>
    <t>WIJTSCHATE</t>
  </si>
  <si>
    <t>057-44.50.50</t>
  </si>
  <si>
    <t>info@bsterelzen.be</t>
  </si>
  <si>
    <t>Groezeweg 8</t>
  </si>
  <si>
    <t>VLAMERTINGE</t>
  </si>
  <si>
    <t>057-20.33.18</t>
  </si>
  <si>
    <t>info@bsgroeivlamertinge.be</t>
  </si>
  <si>
    <t>GO! BS De Ster</t>
  </si>
  <si>
    <t>Rekhof 36</t>
  </si>
  <si>
    <t>057-33.41.32</t>
  </si>
  <si>
    <t>info@bsdester.be</t>
  </si>
  <si>
    <t>Pylyserlaan 132</t>
  </si>
  <si>
    <t>058-51.15.15</t>
  </si>
  <si>
    <t>directie@mpi-westhoek.be</t>
  </si>
  <si>
    <t>Brouwerijstraat 8</t>
  </si>
  <si>
    <t>059-26.68.47</t>
  </si>
  <si>
    <t>info@arnoldusschool.be</t>
  </si>
  <si>
    <t>Putbekestraat 30</t>
  </si>
  <si>
    <t>059-27.87.35</t>
  </si>
  <si>
    <t>kelly.dildick@deklimop-gistel.be</t>
  </si>
  <si>
    <t>Hendrik Serruyslaan 28</t>
  </si>
  <si>
    <t>059-70.89.30</t>
  </si>
  <si>
    <t>info@degroeiboom.be</t>
  </si>
  <si>
    <t>Steensedijk 352</t>
  </si>
  <si>
    <t>059-50.06.91</t>
  </si>
  <si>
    <t>Haverstraat 9</t>
  </si>
  <si>
    <t>059-50.10.99</t>
  </si>
  <si>
    <t>directeur@govogelzang.be</t>
  </si>
  <si>
    <t>Maurits Sabbestraat 2</t>
  </si>
  <si>
    <t>059-50.74.90</t>
  </si>
  <si>
    <t>directeur@devloedlijn.be</t>
  </si>
  <si>
    <t>GO! BS Freinet De Zonnebloem</t>
  </si>
  <si>
    <t>Ieperstraat 5</t>
  </si>
  <si>
    <t>059-80.78.75</t>
  </si>
  <si>
    <t>info@zonnebloemoostende.be</t>
  </si>
  <si>
    <t>Stuiverstraat 81</t>
  </si>
  <si>
    <t>059-70.87.46</t>
  </si>
  <si>
    <t>info@conscienceschool.be</t>
  </si>
  <si>
    <t>Kroonlaan 18</t>
  </si>
  <si>
    <t>059-70.42.95</t>
  </si>
  <si>
    <t>info@kroonlaan.be</t>
  </si>
  <si>
    <t>Schermplantenstraat 36</t>
  </si>
  <si>
    <t>059-70.95.12</t>
  </si>
  <si>
    <t>info@vermeylenschool.be</t>
  </si>
  <si>
    <t>GO! BS de morootjes</t>
  </si>
  <si>
    <t>Thomas Van Loostraat 56</t>
  </si>
  <si>
    <t>059-32.27.45</t>
  </si>
  <si>
    <t>cynthia.callebout@demorootjes.be</t>
  </si>
  <si>
    <t>Rogierlaan 12</t>
  </si>
  <si>
    <t>059-51.22.35</t>
  </si>
  <si>
    <t>saar.trybou@leefschooldevlieger.be</t>
  </si>
  <si>
    <t>059-33.15.66</t>
  </si>
  <si>
    <t>directeur@europaschool.be</t>
  </si>
  <si>
    <t>Schoollaan 10</t>
  </si>
  <si>
    <t>059-32.11.36</t>
  </si>
  <si>
    <t>directeur@dezandlopertjes.be</t>
  </si>
  <si>
    <t>Zandvoordedorpstraat 53</t>
  </si>
  <si>
    <t>059-26.74.95</t>
  </si>
  <si>
    <t>info@godepuzzel.be</t>
  </si>
  <si>
    <t>VBS Corneliusschool</t>
  </si>
  <si>
    <t>VLS De Linde</t>
  </si>
  <si>
    <t>Lindepaadje 1</t>
  </si>
  <si>
    <t>011-64.26.41</t>
  </si>
  <si>
    <t>dirk.vanseggelen@bs-delinde.be</t>
  </si>
  <si>
    <t>VKS De Linde</t>
  </si>
  <si>
    <t>Vloeterstraat 2_A</t>
  </si>
  <si>
    <t>VBS H.Familie</t>
  </si>
  <si>
    <t>secretariaat@vbshfamilie.be</t>
  </si>
  <si>
    <t>Gravenbos 6</t>
  </si>
  <si>
    <t>059-27.63.63</t>
  </si>
  <si>
    <t>info@gravenbos.be</t>
  </si>
  <si>
    <t>VBS Driespan</t>
  </si>
  <si>
    <t>Tempeldreef 6</t>
  </si>
  <si>
    <t>059-27.83.40</t>
  </si>
  <si>
    <t>directie@driespan.be</t>
  </si>
  <si>
    <t>Stationsstraat 1_A</t>
  </si>
  <si>
    <t>EERNEGEM</t>
  </si>
  <si>
    <t>059-29.99.88</t>
  </si>
  <si>
    <t>directie@vbseernegem.be</t>
  </si>
  <si>
    <t>VBS De Tandem</t>
  </si>
  <si>
    <t>Brugsesteenweg 91</t>
  </si>
  <si>
    <t>059-26.52.37</t>
  </si>
  <si>
    <t>directie@vbsdetandem.be</t>
  </si>
  <si>
    <t>VBS 't Molenholleke</t>
  </si>
  <si>
    <t>Heldenplein 15</t>
  </si>
  <si>
    <t>info@molenholleke.be</t>
  </si>
  <si>
    <t>VBS Bolderberg</t>
  </si>
  <si>
    <t>Kluisstraat 15</t>
  </si>
  <si>
    <t>011-25.44.35</t>
  </si>
  <si>
    <t>annette.palmers@vbbolderberg.be</t>
  </si>
  <si>
    <t>VBS Viversel Sint-Jan Berchmans</t>
  </si>
  <si>
    <t>Poothof 4</t>
  </si>
  <si>
    <t>011-42.95.87</t>
  </si>
  <si>
    <t>info@sintjanberchmansviversel.be</t>
  </si>
  <si>
    <t>VBS Boekt</t>
  </si>
  <si>
    <t>Reitveld 7</t>
  </si>
  <si>
    <t>ZOLDER</t>
  </si>
  <si>
    <t>011-53.78.69</t>
  </si>
  <si>
    <t>directie@basisschoolboekt.be</t>
  </si>
  <si>
    <t>011-53.81.12</t>
  </si>
  <si>
    <t>renata.hauben@heusden-zolder.be</t>
  </si>
  <si>
    <t>VKS De Toverfluit</t>
  </si>
  <si>
    <t>Brugstraat 16</t>
  </si>
  <si>
    <t>011-45.11.24</t>
  </si>
  <si>
    <t>Everselkiezel 55</t>
  </si>
  <si>
    <t>011-45.58.30</t>
  </si>
  <si>
    <t>directie@despringplankeversel.com</t>
  </si>
  <si>
    <t>Brugstraat 16_1</t>
  </si>
  <si>
    <t>011-42.59.42</t>
  </si>
  <si>
    <t>VKS Pagadder</t>
  </si>
  <si>
    <t>Sint-Maartenlaan 6</t>
  </si>
  <si>
    <t>011-57.26.30</t>
  </si>
  <si>
    <t>directie@vkspagadder.be</t>
  </si>
  <si>
    <t>Pastoor Paquaylaan 123</t>
  </si>
  <si>
    <t>011-57.36.20</t>
  </si>
  <si>
    <t>VLSBO De Linde</t>
  </si>
  <si>
    <t>Galgenbergstraat 45</t>
  </si>
  <si>
    <t>011-57.12.84</t>
  </si>
  <si>
    <t>school.delinde@scarlet.be</t>
  </si>
  <si>
    <t>GBS De Klinker</t>
  </si>
  <si>
    <t>Kerkhenis 55</t>
  </si>
  <si>
    <t>012-80.02.71</t>
  </si>
  <si>
    <t>info.gbshenis@stadtongeren.be</t>
  </si>
  <si>
    <t>GBS Alt Hoeselt</t>
  </si>
  <si>
    <t>Sportpleinstraat 2</t>
  </si>
  <si>
    <t>012-23.75.16</t>
  </si>
  <si>
    <t>info@gbs-alt-hoeselt.be</t>
  </si>
  <si>
    <t>SBS Munsterbilzen-Hoelbeek-Martenslinde</t>
  </si>
  <si>
    <t>Appelboomgaardstraat 9</t>
  </si>
  <si>
    <t>GBS De Boomhut</t>
  </si>
  <si>
    <t>Kleinmeersstraat 1</t>
  </si>
  <si>
    <t>012-80.02.78</t>
  </si>
  <si>
    <t>info.gbsmal@stadtongeren.be</t>
  </si>
  <si>
    <t>Vrerenstraat 16</t>
  </si>
  <si>
    <t>VREREN</t>
  </si>
  <si>
    <t>012-80.02.65</t>
  </si>
  <si>
    <t>GBS De Driesprong</t>
  </si>
  <si>
    <t>Kattestraat 7</t>
  </si>
  <si>
    <t>012-26.88.10</t>
  </si>
  <si>
    <t>gsmillen@riemst.be</t>
  </si>
  <si>
    <t>Hoeneveldje 1</t>
  </si>
  <si>
    <t>04-381.91.01</t>
  </si>
  <si>
    <t>Provinciale Kleuterschool</t>
  </si>
  <si>
    <t>Kwinten 3_B</t>
  </si>
  <si>
    <t>SINT-MARTENS-VOEREN</t>
  </si>
  <si>
    <t>04-381.23.00</t>
  </si>
  <si>
    <t>pks.voeren@campusvoeren.be</t>
  </si>
  <si>
    <t>St.Catarinastraat 4</t>
  </si>
  <si>
    <t>MOPERTINGEN</t>
  </si>
  <si>
    <t>089-49.13.23</t>
  </si>
  <si>
    <t>Vrije Jenaplanschool De Krullevaar</t>
  </si>
  <si>
    <t>VBS De Kievit</t>
  </si>
  <si>
    <t>Vijversstraat 6</t>
  </si>
  <si>
    <t>011-21.23.24</t>
  </si>
  <si>
    <t>dekievit@telenet.be</t>
  </si>
  <si>
    <t>VBS De Tuimelaar</t>
  </si>
  <si>
    <t>Pater Valentinuslaan 36</t>
  </si>
  <si>
    <t>011-27.13.17</t>
  </si>
  <si>
    <t>directie.de-tuimelaar@sgm-zevensprong.be</t>
  </si>
  <si>
    <t>directie.dekrullevaar@sgm-zevensprong.be</t>
  </si>
  <si>
    <t>VBS 't Kabaske</t>
  </si>
  <si>
    <t>Diestersteenweg 237</t>
  </si>
  <si>
    <t>011-25.04.48</t>
  </si>
  <si>
    <t>directie.tkabaske@sgm-zevensprong.be</t>
  </si>
  <si>
    <t>VBS 't Laantje</t>
  </si>
  <si>
    <t>St. Aldegondislaan 2</t>
  </si>
  <si>
    <t>011-31.22.33</t>
  </si>
  <si>
    <t>directie.laantje@sgm-zevensprong.be</t>
  </si>
  <si>
    <t>VBS Sint-Joris</t>
  </si>
  <si>
    <t>Schoolstraat 13</t>
  </si>
  <si>
    <t>011-31.26.85</t>
  </si>
  <si>
    <t>Pastorijstraat 23</t>
  </si>
  <si>
    <t>SINT-LAMBRECHTS-HERK</t>
  </si>
  <si>
    <t>011-31.37.31</t>
  </si>
  <si>
    <t>directie.kameleon@sgm-zevensprong.be</t>
  </si>
  <si>
    <t>VBS Stevoort</t>
  </si>
  <si>
    <t>Kolmenstraat 7</t>
  </si>
  <si>
    <t>011-31.41.54</t>
  </si>
  <si>
    <t>directie.vbstevoort@sgm-zevensprong.be</t>
  </si>
  <si>
    <t>Kleine Stadenstraat 4</t>
  </si>
  <si>
    <t>HOOGLEDE</t>
  </si>
  <si>
    <t>051-20.37.62</t>
  </si>
  <si>
    <t>dezonnebloem@staho.be</t>
  </si>
  <si>
    <t>Bruggestraat 24</t>
  </si>
  <si>
    <t>051-70.07.47</t>
  </si>
  <si>
    <t>Slijperstraat 1_A</t>
  </si>
  <si>
    <t>OOSTNIEUWKERKE</t>
  </si>
  <si>
    <t>051-24.33.05</t>
  </si>
  <si>
    <t>gvboostnieuwkerke@staho.be</t>
  </si>
  <si>
    <t>VBS De Mozaiek</t>
  </si>
  <si>
    <t>Delaeystraat 59</t>
  </si>
  <si>
    <t>051-70.23.95</t>
  </si>
  <si>
    <t>demozaiek@staho.be</t>
  </si>
  <si>
    <t>Gitsbergstraat 15</t>
  </si>
  <si>
    <t>051-20.11.86</t>
  </si>
  <si>
    <t>gitsgroeit@staho.be</t>
  </si>
  <si>
    <t>VBS Sleihage</t>
  </si>
  <si>
    <t>Diksmuidesteenweg 93</t>
  </si>
  <si>
    <t>0485-68.86.93</t>
  </si>
  <si>
    <t>hannelore.ostyn@staho.be</t>
  </si>
  <si>
    <t>Lamorinièrestraat 75</t>
  </si>
  <si>
    <t>Mallekotstraat 43</t>
  </si>
  <si>
    <t>03-491.80.10</t>
  </si>
  <si>
    <t>directie@sterrendaalders.be</t>
  </si>
  <si>
    <t>Kasteellaan 54</t>
  </si>
  <si>
    <t>09-235.28.00</t>
  </si>
  <si>
    <t>heidi.de.biscop@steinerschoolgent.be</t>
  </si>
  <si>
    <t>Zwemdoklei 3</t>
  </si>
  <si>
    <t>03-665.41.90</t>
  </si>
  <si>
    <t>Astridlaan 86</t>
  </si>
  <si>
    <t>050-37.00.75</t>
  </si>
  <si>
    <t>VBS Steinerschool Hibernia Antwerpen</t>
  </si>
  <si>
    <t>Volkstraat 40</t>
  </si>
  <si>
    <t>03-248.40.34</t>
  </si>
  <si>
    <t>Privaatweg 7</t>
  </si>
  <si>
    <t>WIJGMAAL</t>
  </si>
  <si>
    <t>016-20.29.54</t>
  </si>
  <si>
    <t>directie.basisschool@steinerschoolleuven.be</t>
  </si>
  <si>
    <t>Sint-Janskruidlaan 14</t>
  </si>
  <si>
    <t>02-521.04.92</t>
  </si>
  <si>
    <t>Elyzeese Velden 8</t>
  </si>
  <si>
    <t>09-234.39.08</t>
  </si>
  <si>
    <t>info@deteunisbloem.be</t>
  </si>
  <si>
    <t>Affligemdreef 71</t>
  </si>
  <si>
    <t>053-77.36.84</t>
  </si>
  <si>
    <t>directie@steinerschoolaalst.be</t>
  </si>
  <si>
    <t>VBS Landelijke Steinerschool Munte</t>
  </si>
  <si>
    <t>Munteplein 5_A</t>
  </si>
  <si>
    <t>09-330.62.96</t>
  </si>
  <si>
    <t>ann.cuyvers@steinerschoolmunte.be</t>
  </si>
  <si>
    <t>Generaal De Wetstraat 16</t>
  </si>
  <si>
    <t>03-297.91.28</t>
  </si>
  <si>
    <t>onthaal@dekleinewereldburger.be</t>
  </si>
  <si>
    <t>Hoveniersstraat 53_A</t>
  </si>
  <si>
    <t>014-42.37.82</t>
  </si>
  <si>
    <t>directie@steinerschoolturnhout.be</t>
  </si>
  <si>
    <t>Oudstrijderslaan 1</t>
  </si>
  <si>
    <t>057-61.10.97</t>
  </si>
  <si>
    <t>info@koningsdale.be</t>
  </si>
  <si>
    <t>VBS Steinerschool Skellig Michaël</t>
  </si>
  <si>
    <t>03-344.72.88</t>
  </si>
  <si>
    <t>ietje.visser@steinerschoolantwerpen.be</t>
  </si>
  <si>
    <t>Elzeelsesteenweg 647</t>
  </si>
  <si>
    <t>055-60.52.45</t>
  </si>
  <si>
    <t>info@deringelwikke.be</t>
  </si>
  <si>
    <t>VBS Steinerschool Kristoffel Tervuren</t>
  </si>
  <si>
    <t>Kasteelstraat 10</t>
  </si>
  <si>
    <t>02-366.31.77</t>
  </si>
  <si>
    <t>directie@steinerschooltervuren.be</t>
  </si>
  <si>
    <t>Larum 8</t>
  </si>
  <si>
    <t>014-59.44.21</t>
  </si>
  <si>
    <t>VBS Sint-Katarina</t>
  </si>
  <si>
    <t>Generaal Deschachtstraat 18</t>
  </si>
  <si>
    <t>015-33.96.69</t>
  </si>
  <si>
    <t>directie@sint-katarinaschool.be</t>
  </si>
  <si>
    <t>VBS Sancta Maria</t>
  </si>
  <si>
    <t>August Van Landeghemstraat 117</t>
  </si>
  <si>
    <t>03-886.93.68</t>
  </si>
  <si>
    <t>directie@sanctamariawillebroek.be</t>
  </si>
  <si>
    <t>015-41.45.26</t>
  </si>
  <si>
    <t>Grote Nieuwedijkstraat 58</t>
  </si>
  <si>
    <t>015-55.76.27</t>
  </si>
  <si>
    <t>directie@st-pietersschool.be</t>
  </si>
  <si>
    <t>Wolverbosstraat 25</t>
  </si>
  <si>
    <t>015-27.15.10</t>
  </si>
  <si>
    <t>directie@vbsdeark.be</t>
  </si>
  <si>
    <t>VBS Sint-Jozef Coloma</t>
  </si>
  <si>
    <t>Colomalaan 3</t>
  </si>
  <si>
    <t>015-41.68.65</t>
  </si>
  <si>
    <t>VBS Sint-Romboutscollege</t>
  </si>
  <si>
    <t>Veemarkt 56</t>
  </si>
  <si>
    <t>directie@src-veemarkt.be</t>
  </si>
  <si>
    <t>VBS Sinte-Maria</t>
  </si>
  <si>
    <t>Zwarte Leeuwstraat 18</t>
  </si>
  <si>
    <t>BONHEIDEN</t>
  </si>
  <si>
    <t>015-55.12.27</t>
  </si>
  <si>
    <t>VBS Sint-Niklaas</t>
  </si>
  <si>
    <t>Dorpstraat 10</t>
  </si>
  <si>
    <t>LEEST</t>
  </si>
  <si>
    <t>015-27.78.96</t>
  </si>
  <si>
    <t>directeur@sintniklaasschool.be</t>
  </si>
  <si>
    <t>VBS De Kriekelaar</t>
  </si>
  <si>
    <t>de Tilbourgstraat 16</t>
  </si>
  <si>
    <t>015-61.09.84</t>
  </si>
  <si>
    <t>school@kriekelaar.be</t>
  </si>
  <si>
    <t>VLSBO De Vlinder</t>
  </si>
  <si>
    <t>Nekkerspoelstraat 391</t>
  </si>
  <si>
    <t>015-21.99.30</t>
  </si>
  <si>
    <t>directie@bubaodevlinder.be</t>
  </si>
  <si>
    <t>Pastorijstraat 15</t>
  </si>
  <si>
    <t>WEERDE</t>
  </si>
  <si>
    <t>015-61.28.25</t>
  </si>
  <si>
    <t>directie@zonnewijzer.net</t>
  </si>
  <si>
    <t>VBS Sint-Maartenschool</t>
  </si>
  <si>
    <t>Hombekerkouter 18</t>
  </si>
  <si>
    <t>HOMBEEK</t>
  </si>
  <si>
    <t>015-41.55.33</t>
  </si>
  <si>
    <t>VBS De Vlieger</t>
  </si>
  <si>
    <t>Steenweg op Heindonk 8</t>
  </si>
  <si>
    <t>HEFFEN</t>
  </si>
  <si>
    <t>015-27.26.75</t>
  </si>
  <si>
    <t>info@vbheffen.be</t>
  </si>
  <si>
    <t>VBS De Parel</t>
  </si>
  <si>
    <t>Sint-Jan-Berchmansstraat 1</t>
  </si>
  <si>
    <t>015-41.57.63</t>
  </si>
  <si>
    <t>info@deparel.eu</t>
  </si>
  <si>
    <t>Breendonkstraat 160</t>
  </si>
  <si>
    <t>03-886.64.59</t>
  </si>
  <si>
    <t>directiebr@sanctamariawillebroek.be</t>
  </si>
  <si>
    <t>VBSBO De Sprankel</t>
  </si>
  <si>
    <t>Nekkerspoelstraat 358_A</t>
  </si>
  <si>
    <t>015-20.25.38</t>
  </si>
  <si>
    <t>directie@buodesprankel.be</t>
  </si>
  <si>
    <t>VBS Wildenburg</t>
  </si>
  <si>
    <t>Zandbergstraat 19</t>
  </si>
  <si>
    <t>051-65.68.52</t>
  </si>
  <si>
    <t>Balgerhoekstraat 80</t>
  </si>
  <si>
    <t>sintjan.wingene@3span.be</t>
  </si>
  <si>
    <t>wildenburg.wingene@3span.be</t>
  </si>
  <si>
    <t>VLS De Regenboog</t>
  </si>
  <si>
    <t>Regenboogstraat 50</t>
  </si>
  <si>
    <t>ZWEVEZELE</t>
  </si>
  <si>
    <t>051-61.27.39</t>
  </si>
  <si>
    <t>deregenboog.zwevezele@3span.be</t>
  </si>
  <si>
    <t>VBS De Vlieger &amp; De Horizon</t>
  </si>
  <si>
    <t>Sint-Jozefsstraat 7_A</t>
  </si>
  <si>
    <t>051-61.13.09</t>
  </si>
  <si>
    <t>dehorizon.zwevezele@3span.be</t>
  </si>
  <si>
    <t>VBS De Kiem A</t>
  </si>
  <si>
    <t>Pensionaatstraat 23</t>
  </si>
  <si>
    <t>051-68.94.31</t>
  </si>
  <si>
    <t>VBS De Linde</t>
  </si>
  <si>
    <t>Brandstraat 24</t>
  </si>
  <si>
    <t>051-68.73.37</t>
  </si>
  <si>
    <t>annelies.devolder@3span.be</t>
  </si>
  <si>
    <t>VBS De Kiem B</t>
  </si>
  <si>
    <t>051-68.70.37</t>
  </si>
  <si>
    <t>Nieuwstraat 16</t>
  </si>
  <si>
    <t>hubert.kaes@3span.be</t>
  </si>
  <si>
    <t>VBS Sint-Elooi</t>
  </si>
  <si>
    <t>Rozendalestraat 125</t>
  </si>
  <si>
    <t>051-65.75.78</t>
  </si>
  <si>
    <t>sintelooi.wingene@3span.be</t>
  </si>
  <si>
    <t>GBS De Schakel</t>
  </si>
  <si>
    <t>Rootjensweg 76</t>
  </si>
  <si>
    <t>GREMBERGEN</t>
  </si>
  <si>
    <t>052-21.28.95</t>
  </si>
  <si>
    <t>Klinkaertstraat 28</t>
  </si>
  <si>
    <t>SCHOONAARDE</t>
  </si>
  <si>
    <t>052-42.32.01</t>
  </si>
  <si>
    <t>PLSBO Kiempunt campus Buggenhout</t>
  </si>
  <si>
    <t>Klaverveld 6</t>
  </si>
  <si>
    <t>052-39.70.29</t>
  </si>
  <si>
    <t>GBS De Toverboon</t>
  </si>
  <si>
    <t>Denderbellestraat 2_A</t>
  </si>
  <si>
    <t>052-21.46.03</t>
  </si>
  <si>
    <t>VBS Sint-Catharinacollege</t>
  </si>
  <si>
    <t>Zikastraat 66</t>
  </si>
  <si>
    <t>MOERBEKE</t>
  </si>
  <si>
    <t>054-41.42.30</t>
  </si>
  <si>
    <t>Boelarestraat 1</t>
  </si>
  <si>
    <t>054-41.41.40</t>
  </si>
  <si>
    <t>christa.degauquier@sccg.be</t>
  </si>
  <si>
    <t>Kerkstraat 25</t>
  </si>
  <si>
    <t>DEFTINGE</t>
  </si>
  <si>
    <t>054-41.54.42</t>
  </si>
  <si>
    <t>directie@vbsdeftinge.be</t>
  </si>
  <si>
    <t>Dagmoedstraat 9_b</t>
  </si>
  <si>
    <t>SCHENDELBEKE</t>
  </si>
  <si>
    <t>054-41.68.28</t>
  </si>
  <si>
    <t>vks.madeliefje@hotmail.com</t>
  </si>
  <si>
    <t>VBS Sint Lutgardis</t>
  </si>
  <si>
    <t>Bovenkassei 12_A</t>
  </si>
  <si>
    <t>ZANDBERGEN</t>
  </si>
  <si>
    <t>054-32.18.62</t>
  </si>
  <si>
    <t>VBSBO De Mozaïek</t>
  </si>
  <si>
    <t>Boelarestraat 3</t>
  </si>
  <si>
    <t>054-41.83.50</t>
  </si>
  <si>
    <t>dirbubao@sint-jozefsinstituut.be</t>
  </si>
  <si>
    <t>VBS 't Karmelieten</t>
  </si>
  <si>
    <t>Karmelietenstraat 57</t>
  </si>
  <si>
    <t>054-41.07.10</t>
  </si>
  <si>
    <t>dirbao@sint-jozefsinstituut.be</t>
  </si>
  <si>
    <t>Rekestraat 13</t>
  </si>
  <si>
    <t>054-41.10.38</t>
  </si>
  <si>
    <t>catharina.meremans@sccg.be</t>
  </si>
  <si>
    <t>VBS 't Zarlarhartje</t>
  </si>
  <si>
    <t>054-41.00.33</t>
  </si>
  <si>
    <t>Polderbos 1</t>
  </si>
  <si>
    <t>09-282.64.02</t>
  </si>
  <si>
    <t>Vosselarestraat 20</t>
  </si>
  <si>
    <t>09-321.92.65</t>
  </si>
  <si>
    <t>secretariaat.wilgennest@deinze.be</t>
  </si>
  <si>
    <t>VBSBO Ten Dries</t>
  </si>
  <si>
    <t>Dennendreef 62</t>
  </si>
  <si>
    <t>09-371.67.12</t>
  </si>
  <si>
    <t>bubao@tendries.be</t>
  </si>
  <si>
    <t>GBS De Vaart</t>
  </si>
  <si>
    <t>Vaart Links 23</t>
  </si>
  <si>
    <t>09-321.92.60</t>
  </si>
  <si>
    <t>directiedevaart@deinze.be</t>
  </si>
  <si>
    <t>GBS Deurle</t>
  </si>
  <si>
    <t>Dorpsstraat 28</t>
  </si>
  <si>
    <t>DEURLE</t>
  </si>
  <si>
    <t>09-282.59.19</t>
  </si>
  <si>
    <t>directie@gbslatem-deurle.be</t>
  </si>
  <si>
    <t>GBS Gibo Driehoek</t>
  </si>
  <si>
    <t>GLS De Platanen</t>
  </si>
  <si>
    <t>Bauwinlaan 1</t>
  </si>
  <si>
    <t>03-664.26.72</t>
  </si>
  <si>
    <t>info@platanen.be</t>
  </si>
  <si>
    <t>GBS De Rekke</t>
  </si>
  <si>
    <t>Eduard de Beukelaerlaan 2</t>
  </si>
  <si>
    <t>03-665.35.44</t>
  </si>
  <si>
    <t>GBS - De Heide</t>
  </si>
  <si>
    <t>Bredabaan 1093</t>
  </si>
  <si>
    <t>03-663.10.23</t>
  </si>
  <si>
    <t>GLS De Kaart</t>
  </si>
  <si>
    <t>Leeuwenstraat 50</t>
  </si>
  <si>
    <t>03-651.78.23</t>
  </si>
  <si>
    <t>directie@gilodekaart.be</t>
  </si>
  <si>
    <t>GBS Mariaburg</t>
  </si>
  <si>
    <t>Annadreef 7</t>
  </si>
  <si>
    <t>03-664.46.37</t>
  </si>
  <si>
    <t>directie@gibomariaburg.be</t>
  </si>
  <si>
    <t>GKS Kaart 't Veldhoppertje</t>
  </si>
  <si>
    <t>03-653.15.89</t>
  </si>
  <si>
    <t>directie@veldhoppertje.be</t>
  </si>
  <si>
    <t>Het Heiken 47</t>
  </si>
  <si>
    <t>03-651.75.39</t>
  </si>
  <si>
    <t>directie@gibodriehoek.be</t>
  </si>
  <si>
    <t>VBS Het Nestkastje</t>
  </si>
  <si>
    <t>Schietstraat 16</t>
  </si>
  <si>
    <t>DIKKEBUS</t>
  </si>
  <si>
    <t>057-20.30.13</t>
  </si>
  <si>
    <t>info@vbsdikkebus.be</t>
  </si>
  <si>
    <t>VBS Boezinge-Zuidschote</t>
  </si>
  <si>
    <t>Boezingestraat 2_A</t>
  </si>
  <si>
    <t>BOEZINGE</t>
  </si>
  <si>
    <t>057-42.33.51</t>
  </si>
  <si>
    <t>directie@gvbboezinge.be</t>
  </si>
  <si>
    <t>Staanijzerstraat 53</t>
  </si>
  <si>
    <t>057-44.68.03</t>
  </si>
  <si>
    <t>info@vbswijtschate.be</t>
  </si>
  <si>
    <t>VBS Loker-De Klijte-Kemmel</t>
  </si>
  <si>
    <t>Reningelststraat 56</t>
  </si>
  <si>
    <t>KEMMEL</t>
  </si>
  <si>
    <t>057-44.44.70</t>
  </si>
  <si>
    <t>loker.deklijte.kemmel@sirh.be</t>
  </si>
  <si>
    <t>VBS Nieuwkerke</t>
  </si>
  <si>
    <t>Seulestraat 38</t>
  </si>
  <si>
    <t>NIEUWKERKE</t>
  </si>
  <si>
    <t>057-44.65.91</t>
  </si>
  <si>
    <t>directie@vbsnieuwkerke.be</t>
  </si>
  <si>
    <t>Hospitaalstraat 13</t>
  </si>
  <si>
    <t>057-20.97.60</t>
  </si>
  <si>
    <t>info@gvbvlamertinge.be</t>
  </si>
  <si>
    <t>VBS V.Z.W Hollebeke Voormezele</t>
  </si>
  <si>
    <t>Neerwaastenstraat 3</t>
  </si>
  <si>
    <t>HOLLEBEKE</t>
  </si>
  <si>
    <t>057-20.76.72</t>
  </si>
  <si>
    <t>lena.sohier@sirh.be</t>
  </si>
  <si>
    <t>GO! BS Het Schrijvertje</t>
  </si>
  <si>
    <t>GO! BS 't Klavertje</t>
  </si>
  <si>
    <t>Vonckstraat 44</t>
  </si>
  <si>
    <t>014-51.13.39</t>
  </si>
  <si>
    <t>directie@bsklavertje.be</t>
  </si>
  <si>
    <t>GO! BS De Wijngaard</t>
  </si>
  <si>
    <t>Wijngaardstraat 13</t>
  </si>
  <si>
    <t>014-51.33.82</t>
  </si>
  <si>
    <t>directie@bs-dewijngaard.be</t>
  </si>
  <si>
    <t>Hertoginstraat 124</t>
  </si>
  <si>
    <t>014-41.41.78</t>
  </si>
  <si>
    <t>directie@basisschoolkameleon.be</t>
  </si>
  <si>
    <t>GO! BS De Smiskens</t>
  </si>
  <si>
    <t>Smiskensstraat 58</t>
  </si>
  <si>
    <t>014-41.30.76</t>
  </si>
  <si>
    <t>directie@desmiskens.be</t>
  </si>
  <si>
    <t>GO! BS 't Locomotiefje</t>
  </si>
  <si>
    <t>Karel Van Nyenlaan 12</t>
  </si>
  <si>
    <t>014-61.38.40</t>
  </si>
  <si>
    <t>info@locomotiefje.be</t>
  </si>
  <si>
    <t>GO! BS Talentenschool Blink</t>
  </si>
  <si>
    <t>Bovenheide 27</t>
  </si>
  <si>
    <t>014-65.59.44</t>
  </si>
  <si>
    <t>directie@talentenschoolblink.be</t>
  </si>
  <si>
    <t>Guido Gezellestraat 10</t>
  </si>
  <si>
    <t>GO! BS De Vesten</t>
  </si>
  <si>
    <t>Augustijnenlaan 31</t>
  </si>
  <si>
    <t>014-21.10.60</t>
  </si>
  <si>
    <t>directie@bsherentals.be</t>
  </si>
  <si>
    <t>Berg 10</t>
  </si>
  <si>
    <t>014-88.06.35</t>
  </si>
  <si>
    <t>directie@freinetschoollille.be</t>
  </si>
  <si>
    <t>GO! BS Willem Tell</t>
  </si>
  <si>
    <t>Voortkapelseweg 2</t>
  </si>
  <si>
    <t>014-26.30.58</t>
  </si>
  <si>
    <t>directie@bs-willemtell.com</t>
  </si>
  <si>
    <t>GO! BS De Luchtballon</t>
  </si>
  <si>
    <t>Lebonstraat 45</t>
  </si>
  <si>
    <t>014-58.60.46</t>
  </si>
  <si>
    <t>els.lenaerts@gogeel.be</t>
  </si>
  <si>
    <t>GO! BS De Zevensprong</t>
  </si>
  <si>
    <t>Netestraat 33</t>
  </si>
  <si>
    <t>DESSEL</t>
  </si>
  <si>
    <t>014-37.74.82</t>
  </si>
  <si>
    <t>directie@zevensprongdessel.be</t>
  </si>
  <si>
    <t>Boudewijnlaan 15_1</t>
  </si>
  <si>
    <t>014-81.17.38</t>
  </si>
  <si>
    <t>directie@curieuzeneuzen.school</t>
  </si>
  <si>
    <t>Kerkstraat 10</t>
  </si>
  <si>
    <t>014-54.49.80</t>
  </si>
  <si>
    <t>directie@bs-deletterboom.be</t>
  </si>
  <si>
    <t>Spikdorenveld 22</t>
  </si>
  <si>
    <t>directie.daltonschool@hetleerlabo.be</t>
  </si>
  <si>
    <t>GO! BS De Wissel</t>
  </si>
  <si>
    <t>Kapellestraat 9</t>
  </si>
  <si>
    <t>014-84.12.02</t>
  </si>
  <si>
    <t>directie@bs-dewissel.be</t>
  </si>
  <si>
    <t>Veldstraat 81</t>
  </si>
  <si>
    <t>014-30.02.66</t>
  </si>
  <si>
    <t>directie@bs-deboomgaard.be</t>
  </si>
  <si>
    <t>Pater Damiaanstraat 10</t>
  </si>
  <si>
    <t>014-85.00.62</t>
  </si>
  <si>
    <t>basisonderwijs@de3master.be</t>
  </si>
  <si>
    <t>Beukenbosstraat 24</t>
  </si>
  <si>
    <t>014-31.99.95</t>
  </si>
  <si>
    <t>directie@bsegeltje.be</t>
  </si>
  <si>
    <t>014-65.47.65</t>
  </si>
  <si>
    <t>secretariaat@bsatlantis.be</t>
  </si>
  <si>
    <t>VLSBO Ritmica</t>
  </si>
  <si>
    <t>GKS Parkschool Mortsel</t>
  </si>
  <si>
    <t>Lusthovenlaan 12</t>
  </si>
  <si>
    <t>03-449.06.28</t>
  </si>
  <si>
    <t>parkschoolkleuter@mortsel.be</t>
  </si>
  <si>
    <t>GBS Andreas Vesalius</t>
  </si>
  <si>
    <t>Gemeenteplein 3</t>
  </si>
  <si>
    <t>03-289.21.50</t>
  </si>
  <si>
    <t>ave@edegem.be</t>
  </si>
  <si>
    <t>GBS A-Ha!School</t>
  </si>
  <si>
    <t>Molenstraat 32</t>
  </si>
  <si>
    <t>03-457.06.04</t>
  </si>
  <si>
    <t>aha@kontich.be</t>
  </si>
  <si>
    <t>SLS Parkschool</t>
  </si>
  <si>
    <t>03-449.77.41</t>
  </si>
  <si>
    <t>parkschool@mortsel.be</t>
  </si>
  <si>
    <t>GBS Jenaplanschool Lieven Gevaert</t>
  </si>
  <si>
    <t>Osylei 86</t>
  </si>
  <si>
    <t>03-449.36.70</t>
  </si>
  <si>
    <t>lievengevaert@skynet.be</t>
  </si>
  <si>
    <t>SBS De Triangel</t>
  </si>
  <si>
    <t>Diksmuidse Heerweg 159</t>
  </si>
  <si>
    <t>050-39.13.23</t>
  </si>
  <si>
    <t>secretariaat@de-triangel.be</t>
  </si>
  <si>
    <t>GBS Brugge-Noord</t>
  </si>
  <si>
    <t>Stationsstraat 25</t>
  </si>
  <si>
    <t>LISSEWEGE</t>
  </si>
  <si>
    <t>050-54.48.28</t>
  </si>
  <si>
    <t>directie@brugge-noord.be</t>
  </si>
  <si>
    <t>SBSBO De Ganzenveer</t>
  </si>
  <si>
    <t>Ganzenstraat 15</t>
  </si>
  <si>
    <t>050-33.21.86</t>
  </si>
  <si>
    <t>administratie@ganzenveer.be</t>
  </si>
  <si>
    <t>VBS 't Kantoor</t>
  </si>
  <si>
    <t>VBS Sterbos</t>
  </si>
  <si>
    <t>Molenheide 1</t>
  </si>
  <si>
    <t>03-669.72.17</t>
  </si>
  <si>
    <t>directie@vbssterbos.be</t>
  </si>
  <si>
    <t>Kloosterstraat 7</t>
  </si>
  <si>
    <t>03-669.68.86</t>
  </si>
  <si>
    <t>directie@vbstriangel.be</t>
  </si>
  <si>
    <t>VBSBO Berkenbeek 2/A</t>
  </si>
  <si>
    <t>Nieuwmoerse Steenweg 113_B</t>
  </si>
  <si>
    <t>03-669.68.19</t>
  </si>
  <si>
    <t>erwin.v.nispen@berkenbeek.be</t>
  </si>
  <si>
    <t>VLSBO Berkenbeek 1/8</t>
  </si>
  <si>
    <t>christel.loots@berkenbeek.be</t>
  </si>
  <si>
    <t>Alexianenweg 25</t>
  </si>
  <si>
    <t>016-82.59.44</t>
  </si>
  <si>
    <t>robbe.hindryckx@viatienen.be</t>
  </si>
  <si>
    <t>Waaibergstraat 5</t>
  </si>
  <si>
    <t>016-81.98.02</t>
  </si>
  <si>
    <t>basisschoolsj@viatienen.be</t>
  </si>
  <si>
    <t>Rijschoolstraat 2</t>
  </si>
  <si>
    <t>016-81.48.10</t>
  </si>
  <si>
    <t>marleen.sanders@viatienen.be</t>
  </si>
  <si>
    <t>VBS De Duizendpoot</t>
  </si>
  <si>
    <t>Schoolstraat 27</t>
  </si>
  <si>
    <t>BUNSBEEK</t>
  </si>
  <si>
    <t>016-77.75.20</t>
  </si>
  <si>
    <t>directie@vbsdeduizendpoot.be</t>
  </si>
  <si>
    <t>VBS Vroenhof</t>
  </si>
  <si>
    <t>Groenhofstraat 15</t>
  </si>
  <si>
    <t>KUMTICH</t>
  </si>
  <si>
    <t>016-81.23.18</t>
  </si>
  <si>
    <t>vrbasisschool.kumtich@telenet.be</t>
  </si>
  <si>
    <t>VBS Mariadal</t>
  </si>
  <si>
    <t>Klein Overlaar 3</t>
  </si>
  <si>
    <t>016-76.54.95</t>
  </si>
  <si>
    <t>directie@vrijebasisschoolmariadal.be</t>
  </si>
  <si>
    <t>VBS Het Toverpotlood</t>
  </si>
  <si>
    <t>Hoeledensebaan 84_a</t>
  </si>
  <si>
    <t>HOELEDEN</t>
  </si>
  <si>
    <t>016-77.15.72</t>
  </si>
  <si>
    <t>directeur@toverpotlood.be</t>
  </si>
  <si>
    <t>Oude Kerkstraat 2</t>
  </si>
  <si>
    <t>ORSMAAL-GUSSENHOVEN</t>
  </si>
  <si>
    <t>011-58.41.44</t>
  </si>
  <si>
    <t>info@vksdewegwijzer.be</t>
  </si>
  <si>
    <t>VLSBO SLO Mariadal</t>
  </si>
  <si>
    <t>016-76.54.97</t>
  </si>
  <si>
    <t>directie@slomariadal.be</t>
  </si>
  <si>
    <t>VBS Sint-Gertrudis</t>
  </si>
  <si>
    <t>Grootveldstraat 2</t>
  </si>
  <si>
    <t>011-88.23.21</t>
  </si>
  <si>
    <t>VBS Sint-Bernardus</t>
  </si>
  <si>
    <t>VBS Huveneersschool</t>
  </si>
  <si>
    <t>Victor Kegelsstraat 1</t>
  </si>
  <si>
    <t>03-889.08.62</t>
  </si>
  <si>
    <t>directie.hingene@huveneersschool.be</t>
  </si>
  <si>
    <t>Driesstraat 12</t>
  </si>
  <si>
    <t>03-889.44.26</t>
  </si>
  <si>
    <t>VBS De Appelboom</t>
  </si>
  <si>
    <t>Pastoor Peetersstraat 10</t>
  </si>
  <si>
    <t>03-889.39.16</t>
  </si>
  <si>
    <t>directie@schoolbranst.be</t>
  </si>
  <si>
    <t>Jan Hammeneckerstraat 99</t>
  </si>
  <si>
    <t>MARIEKERKE</t>
  </si>
  <si>
    <t>052-34.03.75</t>
  </si>
  <si>
    <t>VLS OLVP Bornem</t>
  </si>
  <si>
    <t>Rijkenhoek 2</t>
  </si>
  <si>
    <t>03-889.44.74</t>
  </si>
  <si>
    <t>GBS Sint-Jan</t>
  </si>
  <si>
    <t>Kerkstraat 11</t>
  </si>
  <si>
    <t>014-67.76.31</t>
  </si>
  <si>
    <t>info@basisschoolstjan.be</t>
  </si>
  <si>
    <t>GBS Voorheide</t>
  </si>
  <si>
    <t>De Brulen 2</t>
  </si>
  <si>
    <t>014-67.77.54</t>
  </si>
  <si>
    <t>secretariaat@basisschoolvoorheide.be</t>
  </si>
  <si>
    <t>Schoolstraat 33</t>
  </si>
  <si>
    <t>LICHTAART</t>
  </si>
  <si>
    <t>014-55.64.89</t>
  </si>
  <si>
    <t>depagadder@gbslichtaart.be</t>
  </si>
  <si>
    <t>GBS De Vlieger</t>
  </si>
  <si>
    <t>Mgr. Heylenstraat 22</t>
  </si>
  <si>
    <t>014-85.00.67</t>
  </si>
  <si>
    <t>woutersv@gbsdevlieger.be</t>
  </si>
  <si>
    <t>GBS De Kangoeroe</t>
  </si>
  <si>
    <t>Lorzestraat 37</t>
  </si>
  <si>
    <t>014-37.78.72</t>
  </si>
  <si>
    <t>directie@gbsdekangoeroe.be</t>
  </si>
  <si>
    <t>Meistraat 148</t>
  </si>
  <si>
    <t>014-37.78.73</t>
  </si>
  <si>
    <t>directie@gbsdemeikever.be</t>
  </si>
  <si>
    <t>VBS 't Zonnetje</t>
  </si>
  <si>
    <t>011-68.33.80</t>
  </si>
  <si>
    <t>Gazometerstraat 5</t>
  </si>
  <si>
    <t>011-68.93.71</t>
  </si>
  <si>
    <t>info@sint-ritaschool.be</t>
  </si>
  <si>
    <t>VBS Het Blavierke</t>
  </si>
  <si>
    <t>Stokstraat 1</t>
  </si>
  <si>
    <t>ZEPPEREN</t>
  </si>
  <si>
    <t>011-71.90.00</t>
  </si>
  <si>
    <t>basisschool@hetblavierke.be</t>
  </si>
  <si>
    <t>Kapelhof 8</t>
  </si>
  <si>
    <t>BRUSTEM</t>
  </si>
  <si>
    <t>011-68.39.50</t>
  </si>
  <si>
    <t>info@basisschooldeboomhut.be</t>
  </si>
  <si>
    <t>VBS 't Nieverke</t>
  </si>
  <si>
    <t>Kerkstraat 126</t>
  </si>
  <si>
    <t>NIEUWERKERKEN</t>
  </si>
  <si>
    <t>011-68.99.87</t>
  </si>
  <si>
    <t>directie@nieverke.net</t>
  </si>
  <si>
    <t>VBS De Bron</t>
  </si>
  <si>
    <t>Bloemenstraat 1</t>
  </si>
  <si>
    <t>WELLEN</t>
  </si>
  <si>
    <t>012-74.26.89</t>
  </si>
  <si>
    <t>vbs.debron.wellen@telenet.be</t>
  </si>
  <si>
    <t>VBS Nieuwland</t>
  </si>
  <si>
    <t>Nieuwland 12_A</t>
  </si>
  <si>
    <t>012-74.21.16</t>
  </si>
  <si>
    <t>info@vbsborgloon.be</t>
  </si>
  <si>
    <t>VBS De Letterboom</t>
  </si>
  <si>
    <t>Jesserenstraat 57</t>
  </si>
  <si>
    <t>012-74.30.68</t>
  </si>
  <si>
    <t>deletterboom@jesseren.be</t>
  </si>
  <si>
    <t>Tongersesteenweg 332_A</t>
  </si>
  <si>
    <t>BOMMERSHOVEN</t>
  </si>
  <si>
    <t>012-74.17.82</t>
  </si>
  <si>
    <t>vbsdeboomgaard@telenet.be</t>
  </si>
  <si>
    <t>Langegrachtstraat 1</t>
  </si>
  <si>
    <t>HOEPERTINGEN</t>
  </si>
  <si>
    <t>012-74.40.24</t>
  </si>
  <si>
    <t>gvbhoepertingen@telenet.be</t>
  </si>
  <si>
    <t>VBS Centrale Vrije School</t>
  </si>
  <si>
    <t>Ridderstraat 13</t>
  </si>
  <si>
    <t>HEERS</t>
  </si>
  <si>
    <t>011-48.65.74</t>
  </si>
  <si>
    <t>directie@vbs-kers-en-pit.be</t>
  </si>
  <si>
    <t>Schepen Dejonghstraat 55</t>
  </si>
  <si>
    <t>011-68.74.40</t>
  </si>
  <si>
    <t>secretariaat@berchmansschool.be</t>
  </si>
  <si>
    <t>Gootstraat 12</t>
  </si>
  <si>
    <t>011-68.94.15</t>
  </si>
  <si>
    <t>directie@basisschoolklimop.be</t>
  </si>
  <si>
    <t>Stenaartberg 2</t>
  </si>
  <si>
    <t>011-68.29.41</t>
  </si>
  <si>
    <t>info@hhartsinttrudo.be</t>
  </si>
  <si>
    <t>Halingenstraat 49</t>
  </si>
  <si>
    <t>VELM</t>
  </si>
  <si>
    <t>011-68.07.09</t>
  </si>
  <si>
    <t>basisschool@vlindertjevelm.be</t>
  </si>
  <si>
    <t>VBS Kozen-Wijer</t>
  </si>
  <si>
    <t>Opcosenstraat 22</t>
  </si>
  <si>
    <t>011-31.21.62</t>
  </si>
  <si>
    <t>directie@vbs-kozen-wijer.be</t>
  </si>
  <si>
    <t>Runkstersteenweg 210</t>
  </si>
  <si>
    <t>011-27.17.12</t>
  </si>
  <si>
    <t>directie@depuzzelrunkst.be</t>
  </si>
  <si>
    <t>GO! Next BS Het Kleine Atheneum</t>
  </si>
  <si>
    <t>Maastrichtersteenweg 23</t>
  </si>
  <si>
    <t>011-22.41.19</t>
  </si>
  <si>
    <t>directie@hetkleineatheneum.be</t>
  </si>
  <si>
    <t>Boomkensstraat 52</t>
  </si>
  <si>
    <t>011-25.31.00</t>
  </si>
  <si>
    <t>secretariaat@daltonschool.be</t>
  </si>
  <si>
    <t>GO! Next BS Kosmos</t>
  </si>
  <si>
    <t>Gulden Boomkensweg 8</t>
  </si>
  <si>
    <t>011-82.48.31</t>
  </si>
  <si>
    <t>directie@bs-kosmos.be</t>
  </si>
  <si>
    <t>GO! Next BS Mozaïek</t>
  </si>
  <si>
    <t>Huidevettersstraat 3</t>
  </si>
  <si>
    <t>011-51.60.43</t>
  </si>
  <si>
    <t>directie@mozaiekhouthalen.be</t>
  </si>
  <si>
    <t>Het Bergske 17</t>
  </si>
  <si>
    <t>011-53.36.70</t>
  </si>
  <si>
    <t>directeur@daltonschoolzolder.be</t>
  </si>
  <si>
    <t>Gazometerstraat 2</t>
  </si>
  <si>
    <t>011-85.05.30</t>
  </si>
  <si>
    <t>Zonneveldweg 9</t>
  </si>
  <si>
    <t>012-67.24.40</t>
  </si>
  <si>
    <t>bs.wellen@bsdeeikwellen.be</t>
  </si>
  <si>
    <t>GO! Next BS Herx</t>
  </si>
  <si>
    <t>Dokter Vanweddingenlaan 10_1</t>
  </si>
  <si>
    <t>013-53.93.23</t>
  </si>
  <si>
    <t>directie@basisschoolherx.be</t>
  </si>
  <si>
    <t>GO! Next BSBO Heideland</t>
  </si>
  <si>
    <t>Westlaan 191</t>
  </si>
  <si>
    <t>011-42.66.64</t>
  </si>
  <si>
    <t>directie@bsboheideland.be</t>
  </si>
  <si>
    <t>GO! Next MPI De Dageraad</t>
  </si>
  <si>
    <t>Tapstraat 12</t>
  </si>
  <si>
    <t>011-37.92.11</t>
  </si>
  <si>
    <t>info@mpi-dedageraad.be</t>
  </si>
  <si>
    <t>GO! Next FS de Toverfluit</t>
  </si>
  <si>
    <t>Alfons Jeurissenstraat 46</t>
  </si>
  <si>
    <t>011-26.23.46</t>
  </si>
  <si>
    <t>directie@toverfluit.be</t>
  </si>
  <si>
    <t>GO! Next LSBO de Schakelschool</t>
  </si>
  <si>
    <t>Larestraat 15</t>
  </si>
  <si>
    <t>011-25.53.16</t>
  </si>
  <si>
    <t>directeur@schakelschool.be</t>
  </si>
  <si>
    <t>Hameestraat 11</t>
  </si>
  <si>
    <t>011-31.26.83</t>
  </si>
  <si>
    <t>GO! Next MS de Loep</t>
  </si>
  <si>
    <t>Toekomststraat 45</t>
  </si>
  <si>
    <t>011-32.32.13</t>
  </si>
  <si>
    <t>info@deloep.be</t>
  </si>
  <si>
    <t>GO! Next DS de Talentuin</t>
  </si>
  <si>
    <t>Windmolenstraat 9</t>
  </si>
  <si>
    <t>013-52.13.42</t>
  </si>
  <si>
    <t>directie@daltonschooldetalentuin.be</t>
  </si>
  <si>
    <t>GO! Next BS de Schans</t>
  </si>
  <si>
    <t>Schansstraat 137</t>
  </si>
  <si>
    <t>011-57.26.51</t>
  </si>
  <si>
    <t>directie@schansluchtballon.be</t>
  </si>
  <si>
    <t>GBS De Straal</t>
  </si>
  <si>
    <t>Schoolstraat 44</t>
  </si>
  <si>
    <t>016-61.64.70</t>
  </si>
  <si>
    <t>directie@schoolheikant.be</t>
  </si>
  <si>
    <t>Steenweg op Nieuwrode 43</t>
  </si>
  <si>
    <t>WEZEMAAL</t>
  </si>
  <si>
    <t>016-61.64.90</t>
  </si>
  <si>
    <t>directie@gbshetnest.be</t>
  </si>
  <si>
    <t>De Bruynlaan 19</t>
  </si>
  <si>
    <t>BEGIJNENDIJK</t>
  </si>
  <si>
    <t>016-53.09.17</t>
  </si>
  <si>
    <t>depuzzel@begijnendijk.be</t>
  </si>
  <si>
    <t>Prof.Scharpélaan 47</t>
  </si>
  <si>
    <t>016-56.36.75</t>
  </si>
  <si>
    <t>deklimroos@begijnendijk.be</t>
  </si>
  <si>
    <t>GBS Kortrijk-Dutsel- De Gobbel</t>
  </si>
  <si>
    <t>Gobbelsrode 5</t>
  </si>
  <si>
    <t>HOLSBEEK</t>
  </si>
  <si>
    <t>016-62.22.29</t>
  </si>
  <si>
    <t>secretariaat@gemeenteschoolholsbeek.be</t>
  </si>
  <si>
    <t>Appelweg 4</t>
  </si>
  <si>
    <t>NIEUWRODE</t>
  </si>
  <si>
    <t>016-56.09.93</t>
  </si>
  <si>
    <t>GBS De Kameleon</t>
  </si>
  <si>
    <t>Sint Jansstraat 82</t>
  </si>
  <si>
    <t>WERCHTER</t>
  </si>
  <si>
    <t>0473-39.62.03</t>
  </si>
  <si>
    <t>directie@schoolwerchter.be</t>
  </si>
  <si>
    <t>VBS De Pepel</t>
  </si>
  <si>
    <t>VBS Virgo De Heide</t>
  </si>
  <si>
    <t>Topmolen 77</t>
  </si>
  <si>
    <t>052-30.98.98</t>
  </si>
  <si>
    <t>secretariaat@virgodeheide.be</t>
  </si>
  <si>
    <t>VLS Virgo Sapiens</t>
  </si>
  <si>
    <t>Heldenplein 3</t>
  </si>
  <si>
    <t>052-30.28.78</t>
  </si>
  <si>
    <t>directie@lsvirgo.be</t>
  </si>
  <si>
    <t>VKS De Huffeltjes</t>
  </si>
  <si>
    <t>052-30.02.20</t>
  </si>
  <si>
    <t>VBS Sint-Amandus</t>
  </si>
  <si>
    <t>052-33.25.71</t>
  </si>
  <si>
    <t>info@sint-amandus.be</t>
  </si>
  <si>
    <t>VBS Karamba</t>
  </si>
  <si>
    <t>Grotstraat 8</t>
  </si>
  <si>
    <t>RAMSDONK</t>
  </si>
  <si>
    <t>015-71.24.13</t>
  </si>
  <si>
    <t>Kerkhofstraat 43</t>
  </si>
  <si>
    <t>052-30.31.07</t>
  </si>
  <si>
    <t>GBS Tervuren</t>
  </si>
  <si>
    <t>GBS De Klimboom</t>
  </si>
  <si>
    <t>Emiel Bricoutlaan 61</t>
  </si>
  <si>
    <t>KRAAINEM</t>
  </si>
  <si>
    <t>02-720.15.76</t>
  </si>
  <si>
    <t>heidi.mondelaers@gbsdeklimboom.be</t>
  </si>
  <si>
    <t>GBS Vossem</t>
  </si>
  <si>
    <t>Dorpsstraat 38</t>
  </si>
  <si>
    <t>VOSSEM</t>
  </si>
  <si>
    <t>02-767.30.93</t>
  </si>
  <si>
    <t>gbsv@tervuren.be</t>
  </si>
  <si>
    <t>GBS 't Zonneveld</t>
  </si>
  <si>
    <t>A.E. Verbiststraat 6</t>
  </si>
  <si>
    <t>BERTEM</t>
  </si>
  <si>
    <t>016-48.06.58</t>
  </si>
  <si>
    <t>Dorpstraat 540</t>
  </si>
  <si>
    <t>LEEFDAAL</t>
  </si>
  <si>
    <t>02-767.51.01</t>
  </si>
  <si>
    <t>info@gbsleefdaal.be</t>
  </si>
  <si>
    <t>GBS Moorsel- De Fonkel</t>
  </si>
  <si>
    <t>Moorselstraat 252</t>
  </si>
  <si>
    <t>02-731.63.19</t>
  </si>
  <si>
    <t>gbsm@tervuren.be</t>
  </si>
  <si>
    <t>GBS Triangel</t>
  </si>
  <si>
    <t>GBS 't Rakkertje</t>
  </si>
  <si>
    <t>Assesteenweg 125</t>
  </si>
  <si>
    <t>02-532.48.02</t>
  </si>
  <si>
    <t>gemeenteschool@lennik.be</t>
  </si>
  <si>
    <t>GBS De Kiem</t>
  </si>
  <si>
    <t>Nieuwbaan 6</t>
  </si>
  <si>
    <t>053-66.04.73</t>
  </si>
  <si>
    <t>secretariaat.lombeek@gbsdekiem.be</t>
  </si>
  <si>
    <t>054-33.33.46</t>
  </si>
  <si>
    <t>peggy.meert@triangel-roosdaal.be</t>
  </si>
  <si>
    <t>GKS Dol-Fijn</t>
  </si>
  <si>
    <t>Pamelsestraat 331</t>
  </si>
  <si>
    <t>053-66.37.19</t>
  </si>
  <si>
    <t>gki@liedekerke.be</t>
  </si>
  <si>
    <t>VLSBO Levenslust</t>
  </si>
  <si>
    <t>Scheestraat 74</t>
  </si>
  <si>
    <t>02-309.28.82</t>
  </si>
  <si>
    <t>Langestraat 4</t>
  </si>
  <si>
    <t>WAMBEEK</t>
  </si>
  <si>
    <t>02-582.72.13</t>
  </si>
  <si>
    <t>secretariaat.wambeek@gbsdekiem.be</t>
  </si>
  <si>
    <t>GBS Triangel Strijtem/O.L.V.-Lombeek</t>
  </si>
  <si>
    <t>Strijtemplein 30</t>
  </si>
  <si>
    <t>054-32.61.27</t>
  </si>
  <si>
    <t>vanessa.geeraerts@triangel-roosdaal.be</t>
  </si>
  <si>
    <t>VBSBO Klimop</t>
  </si>
  <si>
    <t>Beerststraat 36</t>
  </si>
  <si>
    <t>VLADSLO</t>
  </si>
  <si>
    <t>051-50.38.12</t>
  </si>
  <si>
    <t>vb.vladslo@belgacom.net</t>
  </si>
  <si>
    <t>Nieuwpoortstraat 4</t>
  </si>
  <si>
    <t>PERVIJZE</t>
  </si>
  <si>
    <t>051-55.50.62</t>
  </si>
  <si>
    <t>Iepersteenweg 8</t>
  </si>
  <si>
    <t>WOUMEN</t>
  </si>
  <si>
    <t>051-50.38.65</t>
  </si>
  <si>
    <t>info@vbwoumen.be</t>
  </si>
  <si>
    <t>karen.ollevier@klimopdiksmuide.be</t>
  </si>
  <si>
    <t>De Breyne Peellaertstraat 23</t>
  </si>
  <si>
    <t>051-50.43.12</t>
  </si>
  <si>
    <t>GBS De Kadeekes</t>
  </si>
  <si>
    <t>GBS De Knapzak</t>
  </si>
  <si>
    <t>Soldatenstraat 19</t>
  </si>
  <si>
    <t>02-465.30.97</t>
  </si>
  <si>
    <t>gbsdeknapzak@berchem.brussels</t>
  </si>
  <si>
    <t>02-414.08.66</t>
  </si>
  <si>
    <t>croelant@koekelberg.brussels</t>
  </si>
  <si>
    <t>GBS Van de Borne</t>
  </si>
  <si>
    <t>Dansettestraat 30</t>
  </si>
  <si>
    <t>02-421.19.07</t>
  </si>
  <si>
    <t>gbs.vandeborne@jette.irisnet.be</t>
  </si>
  <si>
    <t>GBS Poelbos</t>
  </si>
  <si>
    <t>Laarbeeklaan 110</t>
  </si>
  <si>
    <t>02-479.58.92</t>
  </si>
  <si>
    <t>gbs.poelbos@jette.irisnet.be</t>
  </si>
  <si>
    <t>GBS De Wereldbrug</t>
  </si>
  <si>
    <t>Hallestraat 34</t>
  </si>
  <si>
    <t>02-376.92.15</t>
  </si>
  <si>
    <t>gbs.dewereldbrug@vorst.brussels</t>
  </si>
  <si>
    <t>GBS Van Asbroeck</t>
  </si>
  <si>
    <t>Wilgstraat 1</t>
  </si>
  <si>
    <t>02-426.97.69</t>
  </si>
  <si>
    <t>johancomhair@gbsjette.be</t>
  </si>
  <si>
    <t>GBS De Puzzel</t>
  </si>
  <si>
    <t>de Fierlantstraat 35</t>
  </si>
  <si>
    <t>02-538.49.29</t>
  </si>
  <si>
    <t>gbs.depuzzel@vorst.brussels</t>
  </si>
  <si>
    <t>VBS Ter Bunen</t>
  </si>
  <si>
    <t>Schooldreef 5</t>
  </si>
  <si>
    <t>050-78.88.91</t>
  </si>
  <si>
    <t>directie@deregenboogbeernem.be</t>
  </si>
  <si>
    <t>SINT-JORIS</t>
  </si>
  <si>
    <t>050-78.99.66</t>
  </si>
  <si>
    <t>iris.vanpachtenbeke@vrijeschoolsintjoris.be</t>
  </si>
  <si>
    <t>Bruggestraat 30_A</t>
  </si>
  <si>
    <t>directeur@terbunen.be</t>
  </si>
  <si>
    <t>VBS Sint-Maarten</t>
  </si>
  <si>
    <t>Kloosterstraat 4_A</t>
  </si>
  <si>
    <t>SIJSELE</t>
  </si>
  <si>
    <t>050-36.32.25</t>
  </si>
  <si>
    <t>info@vrijebasisschoolsijsele.be</t>
  </si>
  <si>
    <t>VBS Lapscheure</t>
  </si>
  <si>
    <t>Vredestraat 1 bus 2</t>
  </si>
  <si>
    <t>LAPSCHEURE</t>
  </si>
  <si>
    <t>050-50.10.41</t>
  </si>
  <si>
    <t>info@vbslapscheure.be</t>
  </si>
  <si>
    <t>Rollebaanstraat 8_A</t>
  </si>
  <si>
    <t>050-84.25.09</t>
  </si>
  <si>
    <t>VBS Moerkerke</t>
  </si>
  <si>
    <t>Vissersstraat 71_B</t>
  </si>
  <si>
    <t>MOERKERKE</t>
  </si>
  <si>
    <t>050-50.09.66</t>
  </si>
  <si>
    <t>info@vbsmoerkerke.be</t>
  </si>
  <si>
    <t>VBS De Ark I</t>
  </si>
  <si>
    <t>VKS De Kleuterark</t>
  </si>
  <si>
    <t>050-72.98.87</t>
  </si>
  <si>
    <t>dekleuterark@maricolen.be</t>
  </si>
  <si>
    <t>VBS De Ark II</t>
  </si>
  <si>
    <t>Zwarte Zusterslaan 1</t>
  </si>
  <si>
    <t>050-71.23.81</t>
  </si>
  <si>
    <t>karim.hermie@maricolen.be</t>
  </si>
  <si>
    <t>Donkstraat 118</t>
  </si>
  <si>
    <t>050-71.15.62</t>
  </si>
  <si>
    <t>vbsdeparel@maricolen.be</t>
  </si>
  <si>
    <t>vbsdeark1@maricolen.be</t>
  </si>
  <si>
    <t>VBS De Papaver</t>
  </si>
  <si>
    <t>Adegem-Dorp 16_A</t>
  </si>
  <si>
    <t>ADEGEM</t>
  </si>
  <si>
    <t>050-71.15.93</t>
  </si>
  <si>
    <t>directie@depapaver.be</t>
  </si>
  <si>
    <t>VBS De Kleiheuvel</t>
  </si>
  <si>
    <t>Kleitkalseide 107</t>
  </si>
  <si>
    <t>050-71.52.07</t>
  </si>
  <si>
    <t>VBS Oefenschool Torhout</t>
  </si>
  <si>
    <t>VBS 'tVlot</t>
  </si>
  <si>
    <t>Statiestraat 38</t>
  </si>
  <si>
    <t>051-72.62.21</t>
  </si>
  <si>
    <t>geert.vantyghem@sint-rembert.be</t>
  </si>
  <si>
    <t>Herderstraat 1</t>
  </si>
  <si>
    <t>050-22.05.46</t>
  </si>
  <si>
    <t>VBS De Revinze</t>
  </si>
  <si>
    <t>Revinzestraat 35</t>
  </si>
  <si>
    <t>050-21.13.21</t>
  </si>
  <si>
    <t>VBS Sint-Henricus</t>
  </si>
  <si>
    <t>Sint-Henricusstraat 4</t>
  </si>
  <si>
    <t>051-72.36.43</t>
  </si>
  <si>
    <t>VBS Wijnendale</t>
  </si>
  <si>
    <t>Kloosterstraat 5</t>
  </si>
  <si>
    <t>050-21.19.79</t>
  </si>
  <si>
    <t>wijnendale@sint-rembert.be</t>
  </si>
  <si>
    <t>VBS De Tweesprong</t>
  </si>
  <si>
    <t>Kronevoordestraat 62</t>
  </si>
  <si>
    <t>HANDZAME</t>
  </si>
  <si>
    <t>051-56.84.57</t>
  </si>
  <si>
    <t>ine.holvoet@sint-rembert.be</t>
  </si>
  <si>
    <t>Groenestraat 29</t>
  </si>
  <si>
    <t>050-20.93.40</t>
  </si>
  <si>
    <t>dorp.directie@sint-rembert.be</t>
  </si>
  <si>
    <t>VBS De Leeuw</t>
  </si>
  <si>
    <t>Pastoor Staelensstraat 3_A</t>
  </si>
  <si>
    <t>050-20.97.90</t>
  </si>
  <si>
    <t>pol.vlaeminck@sint-rembert.be</t>
  </si>
  <si>
    <t>Kloosterstraat 2</t>
  </si>
  <si>
    <t>050-27.62.12</t>
  </si>
  <si>
    <t>stapsteen.directie@sint-rembert.be</t>
  </si>
  <si>
    <t>VBS de Fonkel</t>
  </si>
  <si>
    <t>AARTRIJKE</t>
  </si>
  <si>
    <t>050-24.11.31</t>
  </si>
  <si>
    <t>marjolijn.roets@sint-rembert.be</t>
  </si>
  <si>
    <t>VBS De Schatkist</t>
  </si>
  <si>
    <t>Koekelarestraat 14</t>
  </si>
  <si>
    <t>ICHTEGEM</t>
  </si>
  <si>
    <t>051-58.97.94</t>
  </si>
  <si>
    <t>Kerkstraat 2_A</t>
  </si>
  <si>
    <t>051-58.90.26</t>
  </si>
  <si>
    <t>negensprong@sint-rembert.be</t>
  </si>
  <si>
    <t>VLSBO De Torretjes</t>
  </si>
  <si>
    <t>050-23.15.12</t>
  </si>
  <si>
    <t>blo@sint-rembert.be</t>
  </si>
  <si>
    <t>VBS Driekoningen</t>
  </si>
  <si>
    <t>Steenveldstraat 2</t>
  </si>
  <si>
    <t>050-22.36.95</t>
  </si>
  <si>
    <t>sabine.latre@sint-rembert.be</t>
  </si>
  <si>
    <t>VBS De Negensprong</t>
  </si>
  <si>
    <t>Oudstrijdersstraat 4</t>
  </si>
  <si>
    <t>GBS Jan Frans Willems</t>
  </si>
  <si>
    <t>Jan Frans Stynenlei 8</t>
  </si>
  <si>
    <t>03-321.20.21</t>
  </si>
  <si>
    <t>de.klinker@borsbeek.be</t>
  </si>
  <si>
    <t>GBS Albrecht Rodenbach</t>
  </si>
  <si>
    <t>Onderwijsstraat 19</t>
  </si>
  <si>
    <t>03-455.26.34</t>
  </si>
  <si>
    <t>rodenbachschool@hove.be</t>
  </si>
  <si>
    <t>Duffelsesteenweg 48</t>
  </si>
  <si>
    <t>03-455.48.25</t>
  </si>
  <si>
    <t>GBS 't Blokje</t>
  </si>
  <si>
    <t>LOENHOUT</t>
  </si>
  <si>
    <t>directie@blokje.be</t>
  </si>
  <si>
    <t>GBS Kadrie</t>
  </si>
  <si>
    <t>Driehoekstraat 41</t>
  </si>
  <si>
    <t>03-666.95.20</t>
  </si>
  <si>
    <t>directie@kadriemail.be</t>
  </si>
  <si>
    <t>Nieuwmoer-Dorp 10</t>
  </si>
  <si>
    <t>03-667.46.85</t>
  </si>
  <si>
    <t>info@maatjes.be</t>
  </si>
  <si>
    <t>GBS WIGO</t>
  </si>
  <si>
    <t>De Vondert 10</t>
  </si>
  <si>
    <t>03-667.57.63</t>
  </si>
  <si>
    <t>directie@wigo.be</t>
  </si>
  <si>
    <t>GLS Klim Op</t>
  </si>
  <si>
    <t>Gasthuisstraat 8</t>
  </si>
  <si>
    <t>03-690.46.65</t>
  </si>
  <si>
    <t>info@schoolklimop.be</t>
  </si>
  <si>
    <t>GBS Veeweide</t>
  </si>
  <si>
    <t>GBS Goede Lucht</t>
  </si>
  <si>
    <t>Séverineplein 1_A</t>
  </si>
  <si>
    <t>02-522.69.78</t>
  </si>
  <si>
    <t>gbsgoedelucht@anderlecht.brussels</t>
  </si>
  <si>
    <t>GBS De Vijvers</t>
  </si>
  <si>
    <t>Pierre Longinstraat 1</t>
  </si>
  <si>
    <t>gbsdevijvers@anderlecht.brussels</t>
  </si>
  <si>
    <t>GBS Dertien</t>
  </si>
  <si>
    <t>Wayezstraat 56</t>
  </si>
  <si>
    <t>02-521.72.18</t>
  </si>
  <si>
    <t>gbsdertien@anderlecht.brussels</t>
  </si>
  <si>
    <t>GBS Het Rad</t>
  </si>
  <si>
    <t>Guillaume Melckmanslaan 18_b</t>
  </si>
  <si>
    <t>02-524.23.21</t>
  </si>
  <si>
    <t>gbsradasters@anderlecht.brussels</t>
  </si>
  <si>
    <t>GBS Scheut</t>
  </si>
  <si>
    <t>Léopold De Swaefstraat 38</t>
  </si>
  <si>
    <t>02-522.95.11</t>
  </si>
  <si>
    <t>GBS Kameleon</t>
  </si>
  <si>
    <t>Ropsy Chaudronstraat 7</t>
  </si>
  <si>
    <t>0492-91.55.66</t>
  </si>
  <si>
    <t>gbskameleon@anderlecht.brussels</t>
  </si>
  <si>
    <t>Itterbeekse Laan 226</t>
  </si>
  <si>
    <t>02-431.94.60</t>
  </si>
  <si>
    <t>gfsdebeverboom@anderlecht.brussels</t>
  </si>
  <si>
    <t>VLS Arkorum 04 College Grauwzusters</t>
  </si>
  <si>
    <t>VBS Arkorum 11 Vikingschool</t>
  </si>
  <si>
    <t>Groenestraat 267</t>
  </si>
  <si>
    <t>051-22.42.59</t>
  </si>
  <si>
    <t>vikingschool@arkorum.be</t>
  </si>
  <si>
    <t>VBS Arkorum 02 Mozaïek</t>
  </si>
  <si>
    <t>Nijverheidsstraat 7</t>
  </si>
  <si>
    <t>051-22.23.38</t>
  </si>
  <si>
    <t>demozaiek@telenet.be</t>
  </si>
  <si>
    <t>VBS Arkorum 03 Lenteland</t>
  </si>
  <si>
    <t>Honzebroekstraat 44</t>
  </si>
  <si>
    <t>051-20.61.76</t>
  </si>
  <si>
    <t>tania.verbeke@arkorum.be</t>
  </si>
  <si>
    <t>VLS Arkorum 12 De Bever</t>
  </si>
  <si>
    <t>Wijnendalestraat 19</t>
  </si>
  <si>
    <t>051-24.49.56</t>
  </si>
  <si>
    <t>debever@arkorum.be</t>
  </si>
  <si>
    <t>Albrecht Rodenbachstraat 16</t>
  </si>
  <si>
    <t>051-24.28.40</t>
  </si>
  <si>
    <t>VLS Arkorum 09 Sint-Jozef</t>
  </si>
  <si>
    <t>Tulpenstraat 6</t>
  </si>
  <si>
    <t>051-22.35.41</t>
  </si>
  <si>
    <t>sint.jozef@arkorum.be</t>
  </si>
  <si>
    <t>Dokter Delbekestraat 28</t>
  </si>
  <si>
    <t>051-22.73.66</t>
  </si>
  <si>
    <t>VBS Arkorum 10 Spanjeschool-De Tassche</t>
  </si>
  <si>
    <t>Vierwegstraat 195</t>
  </si>
  <si>
    <t>051-20.70.87</t>
  </si>
  <si>
    <t>gerdi.casier@arkorum.be</t>
  </si>
  <si>
    <t>VBS Arkorum 06 De Bever</t>
  </si>
  <si>
    <t>Schoolstraat 11</t>
  </si>
  <si>
    <t>051-25.19.61</t>
  </si>
  <si>
    <t>VBS Arkorum 16 De Verrekijker</t>
  </si>
  <si>
    <t>051-20.29.28</t>
  </si>
  <si>
    <t>Meensesteenweg 715</t>
  </si>
  <si>
    <t>056-50.21.13</t>
  </si>
  <si>
    <t>VBS Arkorum 17 De Zilverberg</t>
  </si>
  <si>
    <t>Meensesteenweg 417</t>
  </si>
  <si>
    <t>051-22.44.67</t>
  </si>
  <si>
    <t>info@zilverbergschool.be</t>
  </si>
  <si>
    <t>VBS Arkorum 08 De Ark</t>
  </si>
  <si>
    <t>Sint-Eloois-Winkelsestraat 59</t>
  </si>
  <si>
    <t>OEKENE</t>
  </si>
  <si>
    <t>051-12.30.41</t>
  </si>
  <si>
    <t>ark@arkorum.be</t>
  </si>
  <si>
    <t>VBS Arkorum 14 De Boomgaard</t>
  </si>
  <si>
    <t>Blekerijstraat 5</t>
  </si>
  <si>
    <t>051-74.68.98</t>
  </si>
  <si>
    <t>deboomgaard@arkorum.be</t>
  </si>
  <si>
    <t>VBS Arkorum 15 De Horizon</t>
  </si>
  <si>
    <t>Ardooisestraat 1_A</t>
  </si>
  <si>
    <t>KOOLSKAMP</t>
  </si>
  <si>
    <t>051-74.69.50</t>
  </si>
  <si>
    <t>nadine.vanwalleghem@arkorum.be</t>
  </si>
  <si>
    <t>VBSBO Sint-Idesbald</t>
  </si>
  <si>
    <t>De Zilten 52</t>
  </si>
  <si>
    <t>VBSBO Arkorum 13 - De Hagewinde</t>
  </si>
  <si>
    <t>Vikingstraat 37</t>
  </si>
  <si>
    <t>051-20.33.12</t>
  </si>
  <si>
    <t>directie.dehagewinde@arkorum.be</t>
  </si>
  <si>
    <t>VKS Arkorum 07 Sint-Jozef</t>
  </si>
  <si>
    <t>Seringenstraat 57</t>
  </si>
  <si>
    <t>051-22.35.36</t>
  </si>
  <si>
    <t>Zuidstraat 33</t>
  </si>
  <si>
    <t>william.doom@arkorum.be</t>
  </si>
  <si>
    <t>VBS Keukeldam-Sint-Petrus</t>
  </si>
  <si>
    <t>Liebaardstraat 7_A</t>
  </si>
  <si>
    <t>DESSELGEM</t>
  </si>
  <si>
    <t>056-72.67.17</t>
  </si>
  <si>
    <t>directie.desselgem@ko-dewegwijzer.be</t>
  </si>
  <si>
    <t>Koning Albertstraat 31</t>
  </si>
  <si>
    <t>BEVEREN</t>
  </si>
  <si>
    <t>056-32.56.05</t>
  </si>
  <si>
    <t>directie.beveren-leie@ko-dewegwijzer.be</t>
  </si>
  <si>
    <t>056-60.32.70</t>
  </si>
  <si>
    <t>directie.keukeldam-sintpetrus@ko-dewegwijzer.be</t>
  </si>
  <si>
    <t>VBS Duizend+Poot</t>
  </si>
  <si>
    <t>Remi Baertlaan 2</t>
  </si>
  <si>
    <t>SINT-ELOOIS-VIJVE</t>
  </si>
  <si>
    <t>056-60.57.62</t>
  </si>
  <si>
    <t>directie.duizendpluspoot@ko-dewegwijzer.be</t>
  </si>
  <si>
    <t>Broekstraat 8</t>
  </si>
  <si>
    <t>056-60.17.41</t>
  </si>
  <si>
    <t>directie.gaverkecollege@ko-dewegwijzer.be</t>
  </si>
  <si>
    <t>Platanendreef 17</t>
  </si>
  <si>
    <t>056-60.10.44</t>
  </si>
  <si>
    <t>directie.nieuwenhove@ko-dewegwijzer.be</t>
  </si>
  <si>
    <t>Bieststraat 75</t>
  </si>
  <si>
    <t>056-60.39.41</t>
  </si>
  <si>
    <t>directie.biestjager@ko-dewegwijzer.be</t>
  </si>
  <si>
    <t>VLSBO Zonneburcht</t>
  </si>
  <si>
    <t>Sint-Jozefsstraat 3</t>
  </si>
  <si>
    <t>056-60.05.50</t>
  </si>
  <si>
    <t>directie.zonneburcht@ko-dewegwijzer.be</t>
  </si>
  <si>
    <t>VBS Zulte</t>
  </si>
  <si>
    <t>Staatsbaan 190</t>
  </si>
  <si>
    <t>ZULTE</t>
  </si>
  <si>
    <t>09-388.69.41</t>
  </si>
  <si>
    <t>zulte@ko-dewegwijzer.be</t>
  </si>
  <si>
    <t>VBS De Dames</t>
  </si>
  <si>
    <t>Isabellalei 107</t>
  </si>
  <si>
    <t>03-230.18.20</t>
  </si>
  <si>
    <t>heilig.hart@cksa.be</t>
  </si>
  <si>
    <t>Jacob Jordaensstraat 75</t>
  </si>
  <si>
    <t>03-233.32.52</t>
  </si>
  <si>
    <t>VBS De Kleine Jacob</t>
  </si>
  <si>
    <t>Sint-Jacobsmarkt 43</t>
  </si>
  <si>
    <t>03-231.71.85</t>
  </si>
  <si>
    <t>de.kleine.jacob@cksa.be</t>
  </si>
  <si>
    <t>Lange Nieuwstraat 74</t>
  </si>
  <si>
    <t>directie@basisschooldedames.be</t>
  </si>
  <si>
    <t>VBS MONTESO</t>
  </si>
  <si>
    <t>Breughelstraat 19</t>
  </si>
  <si>
    <t>03-230.55.07</t>
  </si>
  <si>
    <t>directie@monteso.be</t>
  </si>
  <si>
    <t>VBS Maria Boodschap</t>
  </si>
  <si>
    <t>Perustraat 4</t>
  </si>
  <si>
    <t>03-541.06.13</t>
  </si>
  <si>
    <t>info@mariaboodschap.be</t>
  </si>
  <si>
    <t>Begijnhoeve 6</t>
  </si>
  <si>
    <t>03-568.78.02</t>
  </si>
  <si>
    <t>info@gvbsnoordland.be</t>
  </si>
  <si>
    <t>Monnikenhofstraat 3</t>
  </si>
  <si>
    <t>03-568.63.78</t>
  </si>
  <si>
    <t>info@debrenne.be</t>
  </si>
  <si>
    <t>VBS Rodenburg</t>
  </si>
  <si>
    <t>Rodenburgplein 31</t>
  </si>
  <si>
    <t>056-21.17.37</t>
  </si>
  <si>
    <t>directie@rodenburgschool.be</t>
  </si>
  <si>
    <t>Lauwsestraat 11</t>
  </si>
  <si>
    <t>056-41.03.75</t>
  </si>
  <si>
    <t>directie@biekorfje.be</t>
  </si>
  <si>
    <t>Driekerkenstraat 6</t>
  </si>
  <si>
    <t>BISSEGEM</t>
  </si>
  <si>
    <t>056-35.62.72</t>
  </si>
  <si>
    <t>directie@vklsbissegem.be</t>
  </si>
  <si>
    <t>Hendrik Dewildestraat 4</t>
  </si>
  <si>
    <t>Pastoorstraat 4</t>
  </si>
  <si>
    <t>057-33.52.81</t>
  </si>
  <si>
    <t>vbsreningelst@kbrp.be</t>
  </si>
  <si>
    <t>Schomminkelstraat 20_a</t>
  </si>
  <si>
    <t>WESTOUTER</t>
  </si>
  <si>
    <t>057-44.43.12</t>
  </si>
  <si>
    <t>vbswestouter@kbrp.be</t>
  </si>
  <si>
    <t>VBS Sint-Benedictus</t>
  </si>
  <si>
    <t>Boeschepestraat 16</t>
  </si>
  <si>
    <t>057-33.80.18</t>
  </si>
  <si>
    <t>st.benpop@kbrp.be</t>
  </si>
  <si>
    <t>Heilig-Hartstraat 16</t>
  </si>
  <si>
    <t>VBS De Waaier</t>
  </si>
  <si>
    <t>Moenaardestraat 12</t>
  </si>
  <si>
    <t>WATOU</t>
  </si>
  <si>
    <t>057-38.83.08</t>
  </si>
  <si>
    <t>vbswatou@kbrp.be</t>
  </si>
  <si>
    <t>Trappistenweg 52</t>
  </si>
  <si>
    <t>057-33.88.20</t>
  </si>
  <si>
    <t>vbsabele@kbrp.be</t>
  </si>
  <si>
    <t>VBS Klavertje 3</t>
  </si>
  <si>
    <t>Hendrik Deberghstraat 8</t>
  </si>
  <si>
    <t>VLETEREN</t>
  </si>
  <si>
    <t>057-40.08.67</t>
  </si>
  <si>
    <t>vbsvleteren@kbrp.be</t>
  </si>
  <si>
    <t>VBS Onze Ark</t>
  </si>
  <si>
    <t>Woestendorp 4</t>
  </si>
  <si>
    <t>WOESTEN</t>
  </si>
  <si>
    <t>057-42.13.45</t>
  </si>
  <si>
    <t>vbsonzeark@kbrp.be</t>
  </si>
  <si>
    <t>VBS De Krekel</t>
  </si>
  <si>
    <t>Prof.Rubbrechtstraat 58</t>
  </si>
  <si>
    <t>ROESBRUGGE-HARINGE</t>
  </si>
  <si>
    <t>057-30.06.26</t>
  </si>
  <si>
    <t>vbsdekrekel@kbrp.be</t>
  </si>
  <si>
    <t>VBS De Kastanje</t>
  </si>
  <si>
    <t>Alexisplein 15</t>
  </si>
  <si>
    <t>PROVEN</t>
  </si>
  <si>
    <t>057-30.05.33</t>
  </si>
  <si>
    <t>VLSBO De Klimrank</t>
  </si>
  <si>
    <t>Deken De Bolaan 2</t>
  </si>
  <si>
    <t>057-33.91.95</t>
  </si>
  <si>
    <t>klimrank@kbrp.be</t>
  </si>
  <si>
    <t>Donkerstraat 11</t>
  </si>
  <si>
    <t>WESTVLETEREN</t>
  </si>
  <si>
    <t>057-40.12.37</t>
  </si>
  <si>
    <t>deakker@kbrp.be</t>
  </si>
  <si>
    <t>VBS Klein Seminarie</t>
  </si>
  <si>
    <t>VBS Spijker</t>
  </si>
  <si>
    <t>Antoon de Lalaingstraat 3_a</t>
  </si>
  <si>
    <t>03-314.58.08</t>
  </si>
  <si>
    <t>basisschool@spijker.be</t>
  </si>
  <si>
    <t>basisschool@klein-seminarie.be</t>
  </si>
  <si>
    <t>VBS Scharrel</t>
  </si>
  <si>
    <t>Witherenweg 2</t>
  </si>
  <si>
    <t>MINDERHOUT</t>
  </si>
  <si>
    <t>03-314.64.21</t>
  </si>
  <si>
    <t>directie@scharrel.be</t>
  </si>
  <si>
    <t>Ulicotenseweg 1</t>
  </si>
  <si>
    <t>03-315.82.88</t>
  </si>
  <si>
    <t>secretariaat@deklimtoren.be</t>
  </si>
  <si>
    <t>Kloosterstraat 4</t>
  </si>
  <si>
    <t>014-63.30.00</t>
  </si>
  <si>
    <t>directie@vbsmerksplas.be</t>
  </si>
  <si>
    <t>Kerkplein 4</t>
  </si>
  <si>
    <t>koenthone@vbsmerksplas.be</t>
  </si>
  <si>
    <t>GO! BS De Linde</t>
  </si>
  <si>
    <t>GO! BS De Blokkendoos</t>
  </si>
  <si>
    <t>Leon Gilliotlaan 58</t>
  </si>
  <si>
    <t>03-887.66.91</t>
  </si>
  <si>
    <t>directeur@bsdeblokkendoos.be</t>
  </si>
  <si>
    <t>GO! BS De Hoeksteen</t>
  </si>
  <si>
    <t>Tuyaertsstraat 53</t>
  </si>
  <si>
    <t>03-888.02.17</t>
  </si>
  <si>
    <t>directeur@dehoeksteen-boom.be</t>
  </si>
  <si>
    <t>GO! BS Park</t>
  </si>
  <si>
    <t>Van Leriuslaan 221</t>
  </si>
  <si>
    <t>03-888.20.18</t>
  </si>
  <si>
    <t>directeur@boompark.be</t>
  </si>
  <si>
    <t>GO! BS 't Kasteeltje</t>
  </si>
  <si>
    <t>Molenstraat 7</t>
  </si>
  <si>
    <t>03-889.15.30</t>
  </si>
  <si>
    <t>directeur@kasteeltje-puurs.be</t>
  </si>
  <si>
    <t>info@bsdelinde.net</t>
  </si>
  <si>
    <t>GO! BS De Schorre</t>
  </si>
  <si>
    <t>Jan Van Droogenbroeckstraat 49</t>
  </si>
  <si>
    <t>052-33.21.05</t>
  </si>
  <si>
    <t>directeur@bsdeschorre.be</t>
  </si>
  <si>
    <t>Predikherenhoevestraat 31</t>
  </si>
  <si>
    <t>03-888.40.16</t>
  </si>
  <si>
    <t>info@bsbo.groenlaar.be</t>
  </si>
  <si>
    <t>GO! BS De Parel</t>
  </si>
  <si>
    <t>Veldstraat 1</t>
  </si>
  <si>
    <t>03-888.25.22</t>
  </si>
  <si>
    <t>info@bsdeparel.be</t>
  </si>
  <si>
    <t>GO! BS 't Venneke</t>
  </si>
  <si>
    <t>03-886.69.09</t>
  </si>
  <si>
    <t>directeur@tvenneke.be</t>
  </si>
  <si>
    <t>GO! BS De Tovertuin</t>
  </si>
  <si>
    <t>Adrien Dezaegerplein 12_A</t>
  </si>
  <si>
    <t>03-886.66.39</t>
  </si>
  <si>
    <t>directeur@bstovertuin.be</t>
  </si>
  <si>
    <t>GO! BS 't Pleintje</t>
  </si>
  <si>
    <t>August Van Landeghemplein 4</t>
  </si>
  <si>
    <t>03-886.66.66</t>
  </si>
  <si>
    <t>directeur@pleintje.be</t>
  </si>
  <si>
    <t>GO! BS Himo</t>
  </si>
  <si>
    <t>Louis Mommaertsstraat 10</t>
  </si>
  <si>
    <t>03-886.68.95</t>
  </si>
  <si>
    <t>directeur@himo.be</t>
  </si>
  <si>
    <t>GO! freinetschool Klim-op</t>
  </si>
  <si>
    <t>Blaasveldstraat 57</t>
  </si>
  <si>
    <t>03-290.76.18</t>
  </si>
  <si>
    <t>directeur@klimoptisselt.be</t>
  </si>
  <si>
    <t>VBS 't Brugske Dadizele</t>
  </si>
  <si>
    <t>VBS De Peereboom</t>
  </si>
  <si>
    <t>Hugo Verriestlaan 49</t>
  </si>
  <si>
    <t>LEDEGEM</t>
  </si>
  <si>
    <t>056-50.95.42</t>
  </si>
  <si>
    <t>directie.ledegem@moorsledegem.be</t>
  </si>
  <si>
    <t>Rollegemstraat 216</t>
  </si>
  <si>
    <t>ROLLEGEM-KAPELLE</t>
  </si>
  <si>
    <t>directie.rollegem@moorsledegem.be</t>
  </si>
  <si>
    <t>VBS 't Brugske Slypskapelle</t>
  </si>
  <si>
    <t>MOORSLEDE</t>
  </si>
  <si>
    <t>056-50.96.97</t>
  </si>
  <si>
    <t>directie.slyps@moorsledegem.be</t>
  </si>
  <si>
    <t>VBS De Bunderboog</t>
  </si>
  <si>
    <t>Stationstraat 49_A</t>
  </si>
  <si>
    <t>051-77.22.68</t>
  </si>
  <si>
    <t>directie.moorslede@moorsledegem.be</t>
  </si>
  <si>
    <t>SINT-ELOOIS-WINKEL</t>
  </si>
  <si>
    <t>0494-87.87.92</t>
  </si>
  <si>
    <t>directie.sew@moorsledegem.be</t>
  </si>
  <si>
    <t>VBS De Fontein</t>
  </si>
  <si>
    <t>4e Regiment Karabiniersstraat 9</t>
  </si>
  <si>
    <t>PASSENDALE</t>
  </si>
  <si>
    <t>051-77.00.49</t>
  </si>
  <si>
    <t>directie.passendale@moorsledegem.be</t>
  </si>
  <si>
    <t>VBS HEHAschool</t>
  </si>
  <si>
    <t>Rootjensweg 78</t>
  </si>
  <si>
    <t>052-21.15.28</t>
  </si>
  <si>
    <t>vrijebasis.grembergen@skynet.be</t>
  </si>
  <si>
    <t>VBS ORS De Duizendpoot</t>
  </si>
  <si>
    <t>Nieuwstraat 8</t>
  </si>
  <si>
    <t>BERLARE</t>
  </si>
  <si>
    <t>052-42.37.29</t>
  </si>
  <si>
    <t>VBS Óscar Romerocollege</t>
  </si>
  <si>
    <t>Sas 39</t>
  </si>
  <si>
    <t>052-22.28.16</t>
  </si>
  <si>
    <t>basisschool@romerocollege.be</t>
  </si>
  <si>
    <t>VBS ORS vzw Campus Appels-Oudegem</t>
  </si>
  <si>
    <t>Hoofdstraat 18</t>
  </si>
  <si>
    <t>APPELS</t>
  </si>
  <si>
    <t>052-21.41.30</t>
  </si>
  <si>
    <t>directie@deoogappel.be</t>
  </si>
  <si>
    <t>VLS Óscar Romerocollege</t>
  </si>
  <si>
    <t>Kerkstraat 97</t>
  </si>
  <si>
    <t>052-25.88.92</t>
  </si>
  <si>
    <t>VBS Visitatie</t>
  </si>
  <si>
    <t>Rosstraat 7</t>
  </si>
  <si>
    <t>052-33.44.12</t>
  </si>
  <si>
    <t>visitatie.baasrode@telenet.be</t>
  </si>
  <si>
    <t>VBSBO Óscar Romerocollege Het Laar</t>
  </si>
  <si>
    <t>Zuidlaan 34</t>
  </si>
  <si>
    <t>052-21.52.13</t>
  </si>
  <si>
    <t>hetlaar@romerocollege.be</t>
  </si>
  <si>
    <t>Hofstraat 37_A</t>
  </si>
  <si>
    <t>052-21.04.58</t>
  </si>
  <si>
    <t>directie@harduynschool.be</t>
  </si>
  <si>
    <t>VBS De Stap</t>
  </si>
  <si>
    <t>Wevelgemstraat 2_A</t>
  </si>
  <si>
    <t>056-41.34.97</t>
  </si>
  <si>
    <t>directie@destap.be</t>
  </si>
  <si>
    <t>Kasteeldreef 5</t>
  </si>
  <si>
    <t>056-41.35.93</t>
  </si>
  <si>
    <t>directie@vbsrekkem.be</t>
  </si>
  <si>
    <t>J. en M. Sabbestraat 132</t>
  </si>
  <si>
    <t>056-51.28.90</t>
  </si>
  <si>
    <t>directie@sint-jansschool.net</t>
  </si>
  <si>
    <t>VBS VLAM</t>
  </si>
  <si>
    <t>Vlamingenstraat 172</t>
  </si>
  <si>
    <t>056-51.30.74</t>
  </si>
  <si>
    <t>basisschoolvlam@telenet.be</t>
  </si>
  <si>
    <t>St. Jansmolenstraat 7</t>
  </si>
  <si>
    <t>056-51.28.89</t>
  </si>
  <si>
    <t>directie@sint-joris.net</t>
  </si>
  <si>
    <t>VBS Blijdhove</t>
  </si>
  <si>
    <t>Guido Gezellelaan 77</t>
  </si>
  <si>
    <t>056-51.10.01</t>
  </si>
  <si>
    <t>directie@blijdhove.be</t>
  </si>
  <si>
    <t>VBS Binnenhof</t>
  </si>
  <si>
    <t>Binnenhof 53</t>
  </si>
  <si>
    <t>056-51.29.05</t>
  </si>
  <si>
    <t>binnenhof53@blijdhove-binnenhof.be</t>
  </si>
  <si>
    <t>VLSBO Blijdhove</t>
  </si>
  <si>
    <t>Guido Gezellelaan 106</t>
  </si>
  <si>
    <t>056-51.31.91</t>
  </si>
  <si>
    <t>administratie@buloblijdhove.be</t>
  </si>
  <si>
    <t>VBSBO De Waterlelie</t>
  </si>
  <si>
    <t>Sint-Maartensplein 19</t>
  </si>
  <si>
    <t>056-41.77.23</t>
  </si>
  <si>
    <t>els.roelstraete@dewaterlelieschool.be</t>
  </si>
  <si>
    <t>GBS De Bosmier</t>
  </si>
  <si>
    <t>St.-Rochusstraat 91</t>
  </si>
  <si>
    <t>014-74.42.50</t>
  </si>
  <si>
    <t>directie.depuzzel@balen.be</t>
  </si>
  <si>
    <t>GBS De Bijenkorf</t>
  </si>
  <si>
    <t>Haverstraat 6</t>
  </si>
  <si>
    <t>014-74.42.70</t>
  </si>
  <si>
    <t>GBS De Twinkeling</t>
  </si>
  <si>
    <t>Ossenberg 100</t>
  </si>
  <si>
    <t>014-74.42.90</t>
  </si>
  <si>
    <t>directie.detwinkeling@balen.be</t>
  </si>
  <si>
    <t>GO! BS 't Groen Schooltje</t>
  </si>
  <si>
    <t>GO! BS De Boomgaard</t>
  </si>
  <si>
    <t>Luit. Karel Caluwaertsstraat 41</t>
  </si>
  <si>
    <t>03-353.73.01</t>
  </si>
  <si>
    <t>secretariaat@bsdeboomgaard.be</t>
  </si>
  <si>
    <t>Albert Kanaalstraat 31</t>
  </si>
  <si>
    <t>03-481.82.92</t>
  </si>
  <si>
    <t>directie@bsdezevensprong.be</t>
  </si>
  <si>
    <t>GO! Atheneum Lier BS Het Molentje</t>
  </si>
  <si>
    <t>Eeuwfeestlaan 190</t>
  </si>
  <si>
    <t>03-480.05.69</t>
  </si>
  <si>
    <t>grietr@atheneumlier.be</t>
  </si>
  <si>
    <t>GO! Atheneum Lier BS Stadspark</t>
  </si>
  <si>
    <t>Arthur Vanderpoortenlaan 35</t>
  </si>
  <si>
    <t>03-480.78.80</t>
  </si>
  <si>
    <t>stadspark@atheneumlier.be</t>
  </si>
  <si>
    <t>GO! BS Bisterveld</t>
  </si>
  <si>
    <t>Nieuwstraat 26</t>
  </si>
  <si>
    <t>KESSEL</t>
  </si>
  <si>
    <t>03-480.20.39</t>
  </si>
  <si>
    <t>GO! BS De Bolster</t>
  </si>
  <si>
    <t>Hof van Riethlaan 3</t>
  </si>
  <si>
    <t>03-449.89.05</t>
  </si>
  <si>
    <t>directie@bolsterdorp.be</t>
  </si>
  <si>
    <t>GO! BS 't Kofschip</t>
  </si>
  <si>
    <t>Baron de Celleslaan 1</t>
  </si>
  <si>
    <t>03-448.13.43</t>
  </si>
  <si>
    <t>directie@bstkofschip.be</t>
  </si>
  <si>
    <t>Boechoutsesteenweg 31</t>
  </si>
  <si>
    <t>03-455.48.06</t>
  </si>
  <si>
    <t>info@tgroenschooltje.be</t>
  </si>
  <si>
    <t>GO! BS De Schans</t>
  </si>
  <si>
    <t>Kruisschanslei 42</t>
  </si>
  <si>
    <t>03-457.32.73</t>
  </si>
  <si>
    <t>directie@deschans-kontich.be</t>
  </si>
  <si>
    <t>GO! BS Kiliaan</t>
  </si>
  <si>
    <t>Rooienberg 52</t>
  </si>
  <si>
    <t>015-31.17.52</t>
  </si>
  <si>
    <t>directie@kiliaan.be</t>
  </si>
  <si>
    <t>Dorpsstraat 63</t>
  </si>
  <si>
    <t>KONINGSHOOIKT</t>
  </si>
  <si>
    <t>03-482.14.15</t>
  </si>
  <si>
    <t>Maria Clarastraat 60</t>
  </si>
  <si>
    <t>03-322.34.34</t>
  </si>
  <si>
    <t>Dasstraat 26</t>
  </si>
  <si>
    <t>GO! LSBO De Balderschool</t>
  </si>
  <si>
    <t>Doelstraat 36_A1</t>
  </si>
  <si>
    <t>03-482.00.62</t>
  </si>
  <si>
    <t>directie@balderschool.be</t>
  </si>
  <si>
    <t>GO! BS De Wilg</t>
  </si>
  <si>
    <t>Eikhof 20</t>
  </si>
  <si>
    <t>03-455.39.80</t>
  </si>
  <si>
    <t>directeur@bsdewilg.be</t>
  </si>
  <si>
    <t>GO! BS De Lotusbloem</t>
  </si>
  <si>
    <t>Zomerstraat 27</t>
  </si>
  <si>
    <t>03-482.12.60</t>
  </si>
  <si>
    <t>directie@bsdelotusbloem.be</t>
  </si>
  <si>
    <t>Theofiel Reynlaan 13</t>
  </si>
  <si>
    <t>03-440.27.59</t>
  </si>
  <si>
    <t>GO! BS Blik</t>
  </si>
  <si>
    <t>Kontichstraat 43</t>
  </si>
  <si>
    <t>03-550.53.48</t>
  </si>
  <si>
    <t>directie@basisschoolblik.be</t>
  </si>
  <si>
    <t>GBS De Notelaar</t>
  </si>
  <si>
    <t>Knesselarestraat 28</t>
  </si>
  <si>
    <t>050-78.88.32</t>
  </si>
  <si>
    <t>directeur@gemeenteschooldenotelaar.be</t>
  </si>
  <si>
    <t>GBS Het Spoor</t>
  </si>
  <si>
    <t>Stationsstraat 13</t>
  </si>
  <si>
    <t>050-35.04.15</t>
  </si>
  <si>
    <t>gemeenteschool@damme.be</t>
  </si>
  <si>
    <t>GBS Het Anker</t>
  </si>
  <si>
    <t>Pannenstraat 132</t>
  </si>
  <si>
    <t>050-63.08.70</t>
  </si>
  <si>
    <t>hetanker@knokke-heist.be</t>
  </si>
  <si>
    <t>GBS 't Polderhart Zuienkerke</t>
  </si>
  <si>
    <t>Nieuwe Steenweg 37</t>
  </si>
  <si>
    <t>ZUIENKERKE</t>
  </si>
  <si>
    <t>050-41.84.30</t>
  </si>
  <si>
    <t>Vereeckenstraat 82</t>
  </si>
  <si>
    <t>MELSBROEK</t>
  </si>
  <si>
    <t>02-751.72.95</t>
  </si>
  <si>
    <t>kleuterschooldezandkorrel@gmail.com</t>
  </si>
  <si>
    <t>Kerkdries 22</t>
  </si>
  <si>
    <t>STERREBEEK</t>
  </si>
  <si>
    <t>02-731.19.83</t>
  </si>
  <si>
    <t>VBS Mater Dei</t>
  </si>
  <si>
    <t>Engerstraat 10</t>
  </si>
  <si>
    <t>ERPS-KWERPS</t>
  </si>
  <si>
    <t>02-759.65.33</t>
  </si>
  <si>
    <t>info@vbs-erps-kwerps.be</t>
  </si>
  <si>
    <t>Burggrachtstraat 1_a</t>
  </si>
  <si>
    <t>NOSSEGEM</t>
  </si>
  <si>
    <t>02-759.46.04</t>
  </si>
  <si>
    <t>sln.directie@gmail.com</t>
  </si>
  <si>
    <t>directeurs.terham@gmail.com</t>
  </si>
  <si>
    <t>VBS ZAVO</t>
  </si>
  <si>
    <t>Hoogstraat 1</t>
  </si>
  <si>
    <t>02-720.42.18</t>
  </si>
  <si>
    <t>info@zavobasis.be</t>
  </si>
  <si>
    <t>VBS Sint-Cajetanusschool</t>
  </si>
  <si>
    <t>Tervuursesteenweg 176</t>
  </si>
  <si>
    <t>PERK</t>
  </si>
  <si>
    <t>02-751.79.18</t>
  </si>
  <si>
    <t>VBS Sint-Barbaracollega</t>
  </si>
  <si>
    <t>VBS De Groene Heuvel</t>
  </si>
  <si>
    <t>Latemdreef 77</t>
  </si>
  <si>
    <t>SINT-MARIA-LATEM</t>
  </si>
  <si>
    <t>055-49.68.82</t>
  </si>
  <si>
    <t>sabine.de.bruycker@hetgroenelilare.be</t>
  </si>
  <si>
    <t>Groenstraat 15_A</t>
  </si>
  <si>
    <t>MICHELBEKE</t>
  </si>
  <si>
    <t>055-42.17.89</t>
  </si>
  <si>
    <t>thierry.rouckhout@hetgroenelilare.be</t>
  </si>
  <si>
    <t>VBS OLVA Katrientje</t>
  </si>
  <si>
    <t>VBS Het Kleurenpalet</t>
  </si>
  <si>
    <t>VBS Sint-Andreas - Brugge</t>
  </si>
  <si>
    <t>050-47.09.67</t>
  </si>
  <si>
    <t>info@sint-andreas-brugge.be</t>
  </si>
  <si>
    <t>VLS Sint-Andreaslyceum</t>
  </si>
  <si>
    <t>Fortuinstraat 29</t>
  </si>
  <si>
    <t>lagere@sask.be</t>
  </si>
  <si>
    <t>VBS - OLVA De Touwladder</t>
  </si>
  <si>
    <t>Collegestraat 24_BI</t>
  </si>
  <si>
    <t>050-37.34.78</t>
  </si>
  <si>
    <t>directie@olvadetouwladder.be</t>
  </si>
  <si>
    <t>VBS OLVA De Meersen</t>
  </si>
  <si>
    <t>Astridlaan 400</t>
  </si>
  <si>
    <t>050-35.15.97</t>
  </si>
  <si>
    <t>Sint-Katarinastraat 132</t>
  </si>
  <si>
    <t>050-35.55.98</t>
  </si>
  <si>
    <t>directie@olvasintkatarina.be</t>
  </si>
  <si>
    <t>VBS OLVA Steenbrugge</t>
  </si>
  <si>
    <t>Baron Ruzettelaan 439</t>
  </si>
  <si>
    <t>050-35.81.18</t>
  </si>
  <si>
    <t>directie@olvasteenbrugge.be</t>
  </si>
  <si>
    <t>Bradericplein 16_A</t>
  </si>
  <si>
    <t>DAMME</t>
  </si>
  <si>
    <t>050-35.47.87</t>
  </si>
  <si>
    <t>directie@olva-viven.be</t>
  </si>
  <si>
    <t>VBS Het Palet</t>
  </si>
  <si>
    <t>Mariastraat 7</t>
  </si>
  <si>
    <t>info@paletbrugge.be</t>
  </si>
  <si>
    <t>VKS Sint-Andreaslyceum</t>
  </si>
  <si>
    <t>kleuter@sask.be</t>
  </si>
  <si>
    <t>VLSBO Wonderwijs Brugge</t>
  </si>
  <si>
    <t>Sint-Kristoffelstraat 125_B</t>
  </si>
  <si>
    <t>050-35.34.38</t>
  </si>
  <si>
    <t>directie@wonderwijsbrugge.be</t>
  </si>
  <si>
    <t>GBS Klim-op</t>
  </si>
  <si>
    <t>Albertstraat 8</t>
  </si>
  <si>
    <t>014-51.17.09</t>
  </si>
  <si>
    <t>GBS Klim-Op</t>
  </si>
  <si>
    <t>Bovenpad 7</t>
  </si>
  <si>
    <t>014-51.11.11</t>
  </si>
  <si>
    <t>grobbendonk@klimopschool.be</t>
  </si>
  <si>
    <t>Kessel-Dorp 42_A</t>
  </si>
  <si>
    <t>03-410.01.50</t>
  </si>
  <si>
    <t>directie.kessel@goezo.be</t>
  </si>
  <si>
    <t>GBS KLIM-OP</t>
  </si>
  <si>
    <t>Berdenweg 5</t>
  </si>
  <si>
    <t>BOUWEL</t>
  </si>
  <si>
    <t>014-51.37.15</t>
  </si>
  <si>
    <t>bouwel@klimopschool.be</t>
  </si>
  <si>
    <t>Klokkenlaan 25</t>
  </si>
  <si>
    <t>03-410.01.40</t>
  </si>
  <si>
    <t>directie.klokkenlaan@goezo.be</t>
  </si>
  <si>
    <t>GBS De Negensprong</t>
  </si>
  <si>
    <t>Kloosterstraat 10</t>
  </si>
  <si>
    <t>KORTENBERG</t>
  </si>
  <si>
    <t>02-759.60.69</t>
  </si>
  <si>
    <t>deregenboog@kortenberg.be</t>
  </si>
  <si>
    <t>GBS De Klimop</t>
  </si>
  <si>
    <t>Kwerpsebaan 249</t>
  </si>
  <si>
    <t>02-759.64.59</t>
  </si>
  <si>
    <t>deklimop@kortenberg.be</t>
  </si>
  <si>
    <t>GBS De Boemerang</t>
  </si>
  <si>
    <t>Alfons Dewitstraat 7</t>
  </si>
  <si>
    <t>MEERBEEK</t>
  </si>
  <si>
    <t>02-759.63.60</t>
  </si>
  <si>
    <t>deboemerang@kortenberg.be</t>
  </si>
  <si>
    <t>GO! freinetschool De Boomhut</t>
  </si>
  <si>
    <t>Spiegelrei 15</t>
  </si>
  <si>
    <t>050-33.20.21</t>
  </si>
  <si>
    <t>directie@bruggecentrum.be</t>
  </si>
  <si>
    <t>GO! BS De Springplank</t>
  </si>
  <si>
    <t>Hugo Losschaertstraat 5_B</t>
  </si>
  <si>
    <t>050-33.36.92</t>
  </si>
  <si>
    <t>wesley.vanbavinckhove@brugge-despringplank.be</t>
  </si>
  <si>
    <t>Marechalstraat 48</t>
  </si>
  <si>
    <t>050-84.19.71</t>
  </si>
  <si>
    <t>Parkstraat 4</t>
  </si>
  <si>
    <t>050-78.81.87</t>
  </si>
  <si>
    <t>Gemeneweideweg-Zuid 121</t>
  </si>
  <si>
    <t>050-35.18.48</t>
  </si>
  <si>
    <t>nathalie.david@paalbos.be</t>
  </si>
  <si>
    <t>GO! BS De Valke</t>
  </si>
  <si>
    <t>Torhoutstraat 65</t>
  </si>
  <si>
    <t>051-72.24.57</t>
  </si>
  <si>
    <t>directie@devalke.be</t>
  </si>
  <si>
    <t>Rijselstraat 110</t>
  </si>
  <si>
    <t>directie.bseureka@sgimpact.be</t>
  </si>
  <si>
    <t>GO! BS Manitoba</t>
  </si>
  <si>
    <t>Manitobalaan 48</t>
  </si>
  <si>
    <t>050-38.63.81</t>
  </si>
  <si>
    <t>dir.manitoba@telenet.be</t>
  </si>
  <si>
    <t>Sint-Elooistraat 2</t>
  </si>
  <si>
    <t>050-20.94.09</t>
  </si>
  <si>
    <t>info@deglimlach.be</t>
  </si>
  <si>
    <t>Varsenareweg 7_C</t>
  </si>
  <si>
    <t>050-81.14.02</t>
  </si>
  <si>
    <t>directie.permeke@sgimpact.be</t>
  </si>
  <si>
    <t>GO! BS miniMAKZ</t>
  </si>
  <si>
    <t>Piers de Raveschootlaan 54</t>
  </si>
  <si>
    <t>050-60.45.89</t>
  </si>
  <si>
    <t>directie@bsminimakz.be</t>
  </si>
  <si>
    <t>Brieversweg 185</t>
  </si>
  <si>
    <t>050-36.18.48</t>
  </si>
  <si>
    <t>050-36.68.82</t>
  </si>
  <si>
    <t>Van Maerlantstraat 1</t>
  </si>
  <si>
    <t>050-43.25.30</t>
  </si>
  <si>
    <t>directie@doefenschool.be</t>
  </si>
  <si>
    <t>Groenestraat 69</t>
  </si>
  <si>
    <t>050-43.35.01</t>
  </si>
  <si>
    <t>bs.zilvermeeuw@skynet.be</t>
  </si>
  <si>
    <t>Einsteinlaan 1</t>
  </si>
  <si>
    <t>059-23.37.52</t>
  </si>
  <si>
    <t>directie.einstein@sgimpact.be</t>
  </si>
  <si>
    <t>Kaproenenhof 32</t>
  </si>
  <si>
    <t>050-39.06.23</t>
  </si>
  <si>
    <t>mpi.dekaproenen@telenet.be</t>
  </si>
  <si>
    <t>Beernemstraat 4</t>
  </si>
  <si>
    <t>050-79.91.91</t>
  </si>
  <si>
    <t>directie@mpigodebevertjes.be</t>
  </si>
  <si>
    <t>Brugsesteenweg 2</t>
  </si>
  <si>
    <t>WENDUINE</t>
  </si>
  <si>
    <t>050-41.33.17</t>
  </si>
  <si>
    <t>GO! BSBO Aan Zee De Haan</t>
  </si>
  <si>
    <t>Koninklijke Baan 5</t>
  </si>
  <si>
    <t>059-23.43.36</t>
  </si>
  <si>
    <t>emily.baert@basisschoolaanzee.be</t>
  </si>
  <si>
    <t>GO! freinetschool De Tandem</t>
  </si>
  <si>
    <t>Leopold Debruynestraat 56</t>
  </si>
  <si>
    <t>050-37.76.78</t>
  </si>
  <si>
    <t>mike.goudeseune@detandem.be</t>
  </si>
  <si>
    <t>Koning Leopold III-laan 102</t>
  </si>
  <si>
    <t>Pannebekestraat 34</t>
  </si>
  <si>
    <t>050-33.75.30</t>
  </si>
  <si>
    <t>Karel Ledeganckstraat 3</t>
  </si>
  <si>
    <t>050-32.89.50</t>
  </si>
  <si>
    <t>secretariaat@brugge-destempel.be</t>
  </si>
  <si>
    <t>GBS Schransdries</t>
  </si>
  <si>
    <t>014-61.15.22</t>
  </si>
  <si>
    <t>Albertstraat 1</t>
  </si>
  <si>
    <t>014-61.15.23</t>
  </si>
  <si>
    <t>Schransdriesstraat 47</t>
  </si>
  <si>
    <t>014-61.26.50</t>
  </si>
  <si>
    <t>GBSBO De Schrieken</t>
  </si>
  <si>
    <t>Antwerpseweg 48_1</t>
  </si>
  <si>
    <t>014-61.05.49</t>
  </si>
  <si>
    <t>VBS Sint-Jozef Sint-Pieter Campus Westst</t>
  </si>
  <si>
    <t>VBS Sint-Jozef Sint-Pieter Campus Schaap</t>
  </si>
  <si>
    <t>Schaapstraat 8</t>
  </si>
  <si>
    <t>050-41.44.80</t>
  </si>
  <si>
    <t>els.teugels@atotzee.be</t>
  </si>
  <si>
    <t>VBS H.Hart</t>
  </si>
  <si>
    <t>Kerkstraat 70</t>
  </si>
  <si>
    <t>050-41.69.68</t>
  </si>
  <si>
    <t>regine.goeminne@atotzee.be</t>
  </si>
  <si>
    <t>VBS De Zeeboon</t>
  </si>
  <si>
    <t>Grotestraat 18</t>
  </si>
  <si>
    <t>059-23.57.26</t>
  </si>
  <si>
    <t>VBS Heideschool</t>
  </si>
  <si>
    <t>Heidelaan 24</t>
  </si>
  <si>
    <t>059-23.77.05</t>
  </si>
  <si>
    <t>VLSBO De Schuit</t>
  </si>
  <si>
    <t>Weststraat 115</t>
  </si>
  <si>
    <t>050-41.83.40</t>
  </si>
  <si>
    <t>VBS Sint-Jozef Sint-Pieter Campus Zuidla</t>
  </si>
  <si>
    <t>Zuidlaan 70</t>
  </si>
  <si>
    <t>050-41.35.82</t>
  </si>
  <si>
    <t>ilya.aerts@atotzee.be</t>
  </si>
  <si>
    <t>VBS De Biesweide</t>
  </si>
  <si>
    <t>Kloosterlaan 4</t>
  </si>
  <si>
    <t>BESELARE</t>
  </si>
  <si>
    <t>057-46.64.56</t>
  </si>
  <si>
    <t>info@debiesweide.be</t>
  </si>
  <si>
    <t>VBS De Wijzer Zonnebeke</t>
  </si>
  <si>
    <t>Ieperstraat 2_a</t>
  </si>
  <si>
    <t>051-77.90.95</t>
  </si>
  <si>
    <t>info@dewijzer.be</t>
  </si>
  <si>
    <t>VBS Langemark</t>
  </si>
  <si>
    <t>Zonnebekestraat 27</t>
  </si>
  <si>
    <t>057-48.82.62</t>
  </si>
  <si>
    <t>directeur@vbslangemark.be</t>
  </si>
  <si>
    <t>vbs@masj.be</t>
  </si>
  <si>
    <t>VBS De Ooievaar</t>
  </si>
  <si>
    <t>Brugseweg 118</t>
  </si>
  <si>
    <t>POELKAPELLE</t>
  </si>
  <si>
    <t>057-48.71.18</t>
  </si>
  <si>
    <t>directie@deooievaar.info</t>
  </si>
  <si>
    <t>VBS Christus-Koning Sint-Lodewijscollege</t>
  </si>
  <si>
    <t>Gerard Davidstraat 6</t>
  </si>
  <si>
    <t>050-31.16.39</t>
  </si>
  <si>
    <t>info@basisschoolchristuskoning.be</t>
  </si>
  <si>
    <t>VBS Sint-Lodewijkscollege_- De Zessprong</t>
  </si>
  <si>
    <t>Doornstraat 3</t>
  </si>
  <si>
    <t>050-40.68.77</t>
  </si>
  <si>
    <t>VBS Sint-Lodewijkscollege-afd.Zandstraat</t>
  </si>
  <si>
    <t>Zandstraat 69</t>
  </si>
  <si>
    <t>050-31.63.22</t>
  </si>
  <si>
    <t>directeur@basisschoolzandstraat.be</t>
  </si>
  <si>
    <t>VBS Sint-Lodewijkscollege-afd.Immaculata</t>
  </si>
  <si>
    <t>Koningin Astridlaan 4</t>
  </si>
  <si>
    <t>050-40.45.07</t>
  </si>
  <si>
    <t>directeur@basisschoolimmaculata.be</t>
  </si>
  <si>
    <t>VBS Sint-Lodewijkscollege</t>
  </si>
  <si>
    <t>Spoorwegstraat 250</t>
  </si>
  <si>
    <t>050-39.45.93</t>
  </si>
  <si>
    <t>anne.dierickx@baslos.be</t>
  </si>
  <si>
    <t>VBSBO Het Noordveld</t>
  </si>
  <si>
    <t>Noordveldstraat 31</t>
  </si>
  <si>
    <t>050-31.69.60</t>
  </si>
  <si>
    <t>directie@noordveld.be</t>
  </si>
  <si>
    <t>GKS Lotharingenkruis</t>
  </si>
  <si>
    <t>Heuvelstraat 57</t>
  </si>
  <si>
    <t>02-687.78.17</t>
  </si>
  <si>
    <t>info@gbsoverijse.be</t>
  </si>
  <si>
    <t>GBS Jezus- Eik</t>
  </si>
  <si>
    <t>Brusselsesteenweg 592</t>
  </si>
  <si>
    <t>02-657.11.05</t>
  </si>
  <si>
    <t>info@gbsje.be</t>
  </si>
  <si>
    <t>GBS De Letterberg</t>
  </si>
  <si>
    <t>Dorpsstraat 81</t>
  </si>
  <si>
    <t>OUD-HEVERLEE</t>
  </si>
  <si>
    <t>016-39.41.60</t>
  </si>
  <si>
    <t>gbsoudheverlee@gbsdeletterberg.be</t>
  </si>
  <si>
    <t>Armand Verheydenstraat 19</t>
  </si>
  <si>
    <t>HAASRODE</t>
  </si>
  <si>
    <t>016-39.41.70</t>
  </si>
  <si>
    <t>directie@dehazensprong.be</t>
  </si>
  <si>
    <t>GBS De Lijsterboom</t>
  </si>
  <si>
    <t>Bierbeekstraat 4</t>
  </si>
  <si>
    <t>BLANDEN</t>
  </si>
  <si>
    <t>016-39.41.50</t>
  </si>
  <si>
    <t>secretariaat@delijsterboom.be</t>
  </si>
  <si>
    <t>GBS De Letterboom</t>
  </si>
  <si>
    <t>Wilgenpad 1</t>
  </si>
  <si>
    <t>OTTENBURG</t>
  </si>
  <si>
    <t>02-302.43.90</t>
  </si>
  <si>
    <t>directiedeletterboom@huldenberg.be</t>
  </si>
  <si>
    <t>GBS Den Elzas</t>
  </si>
  <si>
    <t>Elzasstraat 19</t>
  </si>
  <si>
    <t>HULDENBERG</t>
  </si>
  <si>
    <t>02-302.43.80</t>
  </si>
  <si>
    <t>directiedenelzas@huldenberg.be</t>
  </si>
  <si>
    <t>GBS Spring in 't Veldeke</t>
  </si>
  <si>
    <t>Leuvensebaan 299</t>
  </si>
  <si>
    <t>SINT-AGATHA-RODE</t>
  </si>
  <si>
    <t>02-302.43.95</t>
  </si>
  <si>
    <t>directiegbssar@huldenberg.be</t>
  </si>
  <si>
    <t>VLS Westdiep</t>
  </si>
  <si>
    <t>059-26.82.75</t>
  </si>
  <si>
    <t>Guido Gezellestraat 19</t>
  </si>
  <si>
    <t>059-50.22.97</t>
  </si>
  <si>
    <t>directeur@lodo.be</t>
  </si>
  <si>
    <t>VBS Sint-Andreas</t>
  </si>
  <si>
    <t>Schapenstraat 32</t>
  </si>
  <si>
    <t>059-70.67.68</t>
  </si>
  <si>
    <t>info@saso.be</t>
  </si>
  <si>
    <t>Steensedijk 151_1</t>
  </si>
  <si>
    <t>059-42.75.27</t>
  </si>
  <si>
    <t>Peter Benoitlaan 15</t>
  </si>
  <si>
    <t>059-32.24.87</t>
  </si>
  <si>
    <t>directeur@vbsduinen.be</t>
  </si>
  <si>
    <t>Nukkerstraat 106</t>
  </si>
  <si>
    <t>059-32.23.45</t>
  </si>
  <si>
    <t>Steenbakkersstraat 80</t>
  </si>
  <si>
    <t>059-70.07.85</t>
  </si>
  <si>
    <t>directie@westdiepkleuter.be</t>
  </si>
  <si>
    <t>VBS De Dorpslinde</t>
  </si>
  <si>
    <t>Dorpsstraat 142</t>
  </si>
  <si>
    <t>059-32.04.53</t>
  </si>
  <si>
    <t>directeur@vbsdedorpslinde.be</t>
  </si>
  <si>
    <t>GBS Meer/Meerseldreef</t>
  </si>
  <si>
    <t>Gravin Elisabethlaan 21</t>
  </si>
  <si>
    <t>03-314.84.44</t>
  </si>
  <si>
    <t>directie@gbshoogstraten.be</t>
  </si>
  <si>
    <t>GBS De Wijsneus</t>
  </si>
  <si>
    <t>WORTEL</t>
  </si>
  <si>
    <t>03-314.50.41</t>
  </si>
  <si>
    <t>directie@dewijsneus.be</t>
  </si>
  <si>
    <t>Terbeeksestraat 6</t>
  </si>
  <si>
    <t>MEER</t>
  </si>
  <si>
    <t>03-315.77.51</t>
  </si>
  <si>
    <t>VLS De Kraal</t>
  </si>
  <si>
    <t>VLS De Ark</t>
  </si>
  <si>
    <t>Martelarenlaan 313</t>
  </si>
  <si>
    <t>016-25.96.63</t>
  </si>
  <si>
    <t>info@ark123.be</t>
  </si>
  <si>
    <t>VBS Don Bosco Sint-Lambertus</t>
  </si>
  <si>
    <t>Waversebaan 95</t>
  </si>
  <si>
    <t>016-22.44.09</t>
  </si>
  <si>
    <t>directie@donboscosintlambertus.be</t>
  </si>
  <si>
    <t>Groenveldstraat 46</t>
  </si>
  <si>
    <t>016-20.80.26</t>
  </si>
  <si>
    <t>VBSBO Windekind</t>
  </si>
  <si>
    <t>Schapenstraat 98</t>
  </si>
  <si>
    <t>VBSBO Centrum Ganspoel</t>
  </si>
  <si>
    <t>Ganspoel 2</t>
  </si>
  <si>
    <t>02-686.00.40</t>
  </si>
  <si>
    <t>katrien.strauven@ganspoel.be</t>
  </si>
  <si>
    <t>VKS De Ark</t>
  </si>
  <si>
    <t>Tiensesteenweg 190</t>
  </si>
  <si>
    <t>Termerestraat 19_C</t>
  </si>
  <si>
    <t>WINKSELE</t>
  </si>
  <si>
    <t>VKS De Kraal</t>
  </si>
  <si>
    <t>Van Bladelstraat 29</t>
  </si>
  <si>
    <t>VBS De Kraal</t>
  </si>
  <si>
    <t>Schaffelkantstraat 47</t>
  </si>
  <si>
    <t>Elststraat 95</t>
  </si>
  <si>
    <t>VBS OLVO</t>
  </si>
  <si>
    <t>VBS De Driemaster</t>
  </si>
  <si>
    <t>Pastoor de Neveplein 18</t>
  </si>
  <si>
    <t>050-60.07.09</t>
  </si>
  <si>
    <t>directie.dedriemaster@sgsaeftinghe.be</t>
  </si>
  <si>
    <t>VBS Sint-Margaretaschool</t>
  </si>
  <si>
    <t>Sportlaan 8</t>
  </si>
  <si>
    <t>050-60.05.06</t>
  </si>
  <si>
    <t>directie.margaretaschool@sgsaeftinghe.be</t>
  </si>
  <si>
    <t>Keuvelhoekstraat 100</t>
  </si>
  <si>
    <t>050-60.43.10</t>
  </si>
  <si>
    <t>directie.sintjansschool@sgsaeftinghe.be</t>
  </si>
  <si>
    <t>VBS H-Hart</t>
  </si>
  <si>
    <t>Jef Mennekenslaan 3</t>
  </si>
  <si>
    <t>050-60.04.72</t>
  </si>
  <si>
    <t>directie.heilighartschool@sgsaeftinghe.be</t>
  </si>
  <si>
    <t>VBS De Lisblomme</t>
  </si>
  <si>
    <t>Zeebruggelaan 41</t>
  </si>
  <si>
    <t>050-55.10.71</t>
  </si>
  <si>
    <t>directie.delisblomme@sgsaeftinghe.be</t>
  </si>
  <si>
    <t>VBS Roezemoes</t>
  </si>
  <si>
    <t>Zustersstraat 9</t>
  </si>
  <si>
    <t>050-54.50.96</t>
  </si>
  <si>
    <t>directie.roezemoes@sgsaeftinghe.be</t>
  </si>
  <si>
    <t>050-51.29.25</t>
  </si>
  <si>
    <t>directie.olvo@sgsaeftinghe.be</t>
  </si>
  <si>
    <t>VLSBO De Vuurtoren</t>
  </si>
  <si>
    <t>050-51.10.20</t>
  </si>
  <si>
    <t>directie.devuurtoren@sgsaeftinghe.be</t>
  </si>
  <si>
    <t>VBS De Leertrommel</t>
  </si>
  <si>
    <t>VKS 't Pleintje</t>
  </si>
  <si>
    <t>Gemeenteplein 28</t>
  </si>
  <si>
    <t>02-452.56.55</t>
  </si>
  <si>
    <t>directie@vrijekleuterschooltpleintje.be</t>
  </si>
  <si>
    <t>VLS De Kleine Wereld</t>
  </si>
  <si>
    <t>Nieuwstraat 72</t>
  </si>
  <si>
    <t>02-452.70.32</t>
  </si>
  <si>
    <t>directie@dekleinewereldasse.be</t>
  </si>
  <si>
    <t>Nijverseelstraat 131</t>
  </si>
  <si>
    <t>052-35.04.41</t>
  </si>
  <si>
    <t>directie@tluikertje.be</t>
  </si>
  <si>
    <t>VBS De Lettertuin</t>
  </si>
  <si>
    <t>Steenweg op Vilvoorde 229</t>
  </si>
  <si>
    <t>052-35.74.43</t>
  </si>
  <si>
    <t>Schooldroeshoutmazenzele@hotmail.com</t>
  </si>
  <si>
    <t>VBS De Leerheide</t>
  </si>
  <si>
    <t>02-452.70.45</t>
  </si>
  <si>
    <t>directie@deleerheide.be</t>
  </si>
  <si>
    <t>GLS De Zonnebloem</t>
  </si>
  <si>
    <t>Dorpsstraat 39</t>
  </si>
  <si>
    <t>ZELEM</t>
  </si>
  <si>
    <t>013-44.33.63</t>
  </si>
  <si>
    <t>gbsopdreef@gmail.com</t>
  </si>
  <si>
    <t>Pieter Vanhoudtstraat 44</t>
  </si>
  <si>
    <t>011-42.21.15</t>
  </si>
  <si>
    <t>directie@sbskoersel.be</t>
  </si>
  <si>
    <t>GBS De Hoeksteen</t>
  </si>
  <si>
    <t>Vossenhoek 10</t>
  </si>
  <si>
    <t>011-34.46.21</t>
  </si>
  <si>
    <t>directie@sbsdehoeksteen.be</t>
  </si>
  <si>
    <t>VBS 't Fort</t>
  </si>
  <si>
    <t>Pottelberg 15_A</t>
  </si>
  <si>
    <t>056-21.67.14</t>
  </si>
  <si>
    <t>damiaanschool@kbkscholen.be</t>
  </si>
  <si>
    <t>VBS Sint-Theresia</t>
  </si>
  <si>
    <t>Oudenaardsesteenweg 204</t>
  </si>
  <si>
    <t>056-25.38.36</t>
  </si>
  <si>
    <t>sint.theresia@kbkscholen.be</t>
  </si>
  <si>
    <t>tfort@kbkscholen.be</t>
  </si>
  <si>
    <t>Veldstraat 168</t>
  </si>
  <si>
    <t>056-22.66.39</t>
  </si>
  <si>
    <t>sint.jozef@kbkscholen.be</t>
  </si>
  <si>
    <t>VBS O.L.V.Van Vlaanderen</t>
  </si>
  <si>
    <t>Beverlaai 75</t>
  </si>
  <si>
    <t>056-17.09.00</t>
  </si>
  <si>
    <t>olv.vlaanderen@kbkscholen.be</t>
  </si>
  <si>
    <t>VBS Sint-Paulus</t>
  </si>
  <si>
    <t>056-21.32.10</t>
  </si>
  <si>
    <t>sint.paulus@kbkscholen.be</t>
  </si>
  <si>
    <t>VBS 't Hoge</t>
  </si>
  <si>
    <t>Steenbakkersstraat 2</t>
  </si>
  <si>
    <t>056-22.74.72</t>
  </si>
  <si>
    <t>thoge@kbkscholen.be</t>
  </si>
  <si>
    <t>Hoogveldweg 5</t>
  </si>
  <si>
    <t>WILSELE</t>
  </si>
  <si>
    <t>016-44.46.37</t>
  </si>
  <si>
    <t>secretariaat@hertogkarel.be</t>
  </si>
  <si>
    <t>GO! BS Pee &amp; Nel</t>
  </si>
  <si>
    <t>Jean-Baptiste Van Monsstraat 6</t>
  </si>
  <si>
    <t>016-20.74.51</t>
  </si>
  <si>
    <t>annick.tricot@huis11.be</t>
  </si>
  <si>
    <t>GO! BS De Klare Bron/De Grasmus</t>
  </si>
  <si>
    <t>Jules Vandenbemptlaan 14</t>
  </si>
  <si>
    <t>016-22.26.73</t>
  </si>
  <si>
    <t>016-25.74.46</t>
  </si>
  <si>
    <t>Oude Vestenstraat 12</t>
  </si>
  <si>
    <t>016-81.68.45</t>
  </si>
  <si>
    <t>GO! BS De Bron</t>
  </si>
  <si>
    <t>Oudebaan 317</t>
  </si>
  <si>
    <t>016-53.90.13</t>
  </si>
  <si>
    <t>secretariaat.bron@gmail.com</t>
  </si>
  <si>
    <t>GO! BS Hof Pepijn</t>
  </si>
  <si>
    <t>Bondgenotenlaan 6</t>
  </si>
  <si>
    <t>011-88.17.93</t>
  </si>
  <si>
    <t>directeur@hofpepijn.be</t>
  </si>
  <si>
    <t>GO! BSBO Woudlucht</t>
  </si>
  <si>
    <t>Prosperdreef 3</t>
  </si>
  <si>
    <t>GO! BS De Uilenboom Tienen</t>
  </si>
  <si>
    <t>Aarschotsesteenweg 638</t>
  </si>
  <si>
    <t>VISSENAKEN</t>
  </si>
  <si>
    <t>016-81.81.86</t>
  </si>
  <si>
    <t>bsgo.vissenaken@skynet.be</t>
  </si>
  <si>
    <t>GO! BS Wonderwijs Walshoutem</t>
  </si>
  <si>
    <t>Walshoutemstraat 55</t>
  </si>
  <si>
    <t>WALSHOUTEM</t>
  </si>
  <si>
    <t>011-88.12.45</t>
  </si>
  <si>
    <t>directie@wonderwijswalshoutem.be</t>
  </si>
  <si>
    <t>GO! BS De Nova Kids</t>
  </si>
  <si>
    <t>Rerum Novarumlaan 1</t>
  </si>
  <si>
    <t>016-25.29.08</t>
  </si>
  <si>
    <t>directeur@deschool.be</t>
  </si>
  <si>
    <t>Weldadigheidsstraat 74</t>
  </si>
  <si>
    <t>016-20.17.62</t>
  </si>
  <si>
    <t>secretariaat@appeltuin.be</t>
  </si>
  <si>
    <t>Sliksteenvest 1</t>
  </si>
  <si>
    <t>016-81.49.72</t>
  </si>
  <si>
    <t>renilde.dewaelheyns@huis11.be</t>
  </si>
  <si>
    <t>GO! freinetschool Tinteltuin</t>
  </si>
  <si>
    <t>Budingenweg 2</t>
  </si>
  <si>
    <t>011-78.13.29</t>
  </si>
  <si>
    <t>coordinator@tinteltuin.be</t>
  </si>
  <si>
    <t>Oudstrijderslaan 2_C</t>
  </si>
  <si>
    <t>016-67.01.49</t>
  </si>
  <si>
    <t>info@krullevaart.be</t>
  </si>
  <si>
    <t>GO! BS De Bijenkorf</t>
  </si>
  <si>
    <t>Mechelsesteenweg 397</t>
  </si>
  <si>
    <t>016-23.61.63</t>
  </si>
  <si>
    <t>directie@debijenkorfherent.be</t>
  </si>
  <si>
    <t>GO! BS De Notelaar</t>
  </si>
  <si>
    <t>Stationsstraat 81</t>
  </si>
  <si>
    <t>BOUTERSEM</t>
  </si>
  <si>
    <t>016-73.34.29</t>
  </si>
  <si>
    <t>secretariaat@godenotelaar.be</t>
  </si>
  <si>
    <t>GO! BS Wonderwijs Neerwinden</t>
  </si>
  <si>
    <t>Laarstraat 21</t>
  </si>
  <si>
    <t>NEERWINDEN</t>
  </si>
  <si>
    <t>016-78.81.62</t>
  </si>
  <si>
    <t>stefaan.mombaers@huis11.be</t>
  </si>
  <si>
    <t>VBS 't Nieuwland</t>
  </si>
  <si>
    <t>Brouwerijstraat 2_A</t>
  </si>
  <si>
    <t>MARKEGEM</t>
  </si>
  <si>
    <t>051-63.56.50</t>
  </si>
  <si>
    <t>info@vbsmikado.be</t>
  </si>
  <si>
    <t>Ontvangerstraat 7</t>
  </si>
  <si>
    <t>Driesstraat 1</t>
  </si>
  <si>
    <t>051-40.47.50</t>
  </si>
  <si>
    <t>info@vbsheiligefamilie.be</t>
  </si>
  <si>
    <t>VBS De Wijzer</t>
  </si>
  <si>
    <t>Molenweg 2</t>
  </si>
  <si>
    <t>AARSELE</t>
  </si>
  <si>
    <t>051-63.31.08</t>
  </si>
  <si>
    <t>info@vbsdewijzer.be</t>
  </si>
  <si>
    <t>VBS Zeppelin</t>
  </si>
  <si>
    <t>Statiestraat 53</t>
  </si>
  <si>
    <t>DENTERGEM</t>
  </si>
  <si>
    <t>051-63.62.36</t>
  </si>
  <si>
    <t>Oude Pittemstraat 1</t>
  </si>
  <si>
    <t>051-40.15.90</t>
  </si>
  <si>
    <t>directie@blo-devlinder.be</t>
  </si>
  <si>
    <t>VBS Het Spoor</t>
  </si>
  <si>
    <t>Stationstraat 22</t>
  </si>
  <si>
    <t>051-40.62.63</t>
  </si>
  <si>
    <t>info@vbshetspoor.be</t>
  </si>
  <si>
    <t>Kortrijksestraat 47_G</t>
  </si>
  <si>
    <t>050-82.68.44</t>
  </si>
  <si>
    <t>info@sintpieter.net</t>
  </si>
  <si>
    <t>VBS De Vaart</t>
  </si>
  <si>
    <t>Patersonstraat 98</t>
  </si>
  <si>
    <t>050-82.62.67</t>
  </si>
  <si>
    <t>info@devaart.net</t>
  </si>
  <si>
    <t>VBS Sint-Maartensschool Loppem</t>
  </si>
  <si>
    <t>Ieperweg 9</t>
  </si>
  <si>
    <t>LOPPEM</t>
  </si>
  <si>
    <t>050-36.42.00</t>
  </si>
  <si>
    <t>VBS Baliebrugge</t>
  </si>
  <si>
    <t>Torhoutsestraat 268</t>
  </si>
  <si>
    <t>RUDDERVOORDE</t>
  </si>
  <si>
    <t>050-27.59.63</t>
  </si>
  <si>
    <t>info@baliebrugge.net</t>
  </si>
  <si>
    <t>VBS De Kiem</t>
  </si>
  <si>
    <t>Leegtestraat 1</t>
  </si>
  <si>
    <t>050-27.88.50</t>
  </si>
  <si>
    <t>directeur@dekiem.net</t>
  </si>
  <si>
    <t>VBS De Sprong</t>
  </si>
  <si>
    <t>Sint-Blasiusstraat 1</t>
  </si>
  <si>
    <t>WAARDAMME</t>
  </si>
  <si>
    <t>050-27.76.95</t>
  </si>
  <si>
    <t>directeur@desprong.net</t>
  </si>
  <si>
    <t>VBS De Bosbes</t>
  </si>
  <si>
    <t>Wingensestraat 10</t>
  </si>
  <si>
    <t>HERTSBERGE</t>
  </si>
  <si>
    <t>050-54.51.57</t>
  </si>
  <si>
    <t>Kastelenlaan 109</t>
  </si>
  <si>
    <t>KOMEN-WAASTEN</t>
  </si>
  <si>
    <t>056-55.78.62</t>
  </si>
  <si>
    <t>info@detaalkoffer.be</t>
  </si>
  <si>
    <t>GO! BS Drie Hofsteden</t>
  </si>
  <si>
    <t>Minister De Taeyelaan 11</t>
  </si>
  <si>
    <t>056-22.39.52</t>
  </si>
  <si>
    <t>secretariaat@bsdriehofsteden.be</t>
  </si>
  <si>
    <t>Kalvariestraat 70</t>
  </si>
  <si>
    <t>Grote Molenstraat 113</t>
  </si>
  <si>
    <t>056-41.30.14</t>
  </si>
  <si>
    <t>directie@bstermolen.be</t>
  </si>
  <si>
    <t>Hendrik Consciencestraat 1_B</t>
  </si>
  <si>
    <t>056-75.85.51</t>
  </si>
  <si>
    <t>Veldstraat 17</t>
  </si>
  <si>
    <t>056-41.23.21</t>
  </si>
  <si>
    <t>secretariaat@bsdestartbaan.be</t>
  </si>
  <si>
    <t>Hellestraat 15</t>
  </si>
  <si>
    <t>056-31.27.03</t>
  </si>
  <si>
    <t>tom@futurascholen.be</t>
  </si>
  <si>
    <t>GO! BS De Dobbelsteen</t>
  </si>
  <si>
    <t>Albrecht Rodenbachlaan 58</t>
  </si>
  <si>
    <t>056-35.18.08</t>
  </si>
  <si>
    <t>directie@bsdedobbelsteen.be</t>
  </si>
  <si>
    <t>Arendsstraat 62_B</t>
  </si>
  <si>
    <t>056-71.92.22</t>
  </si>
  <si>
    <t>info@tergavers.be</t>
  </si>
  <si>
    <t>Pottelberg 5</t>
  </si>
  <si>
    <t>056-22.66.86</t>
  </si>
  <si>
    <t>info@mpipottelberg.be</t>
  </si>
  <si>
    <t>Guido Gezellestraat 91</t>
  </si>
  <si>
    <t>056-51.29.44</t>
  </si>
  <si>
    <t>stefanie@futurascholen.be</t>
  </si>
  <si>
    <t>GO! Futura Basisschool Menen</t>
  </si>
  <si>
    <t>Onderwijsplein 10</t>
  </si>
  <si>
    <t>056-51.35.78</t>
  </si>
  <si>
    <t>carine@futurascholen.be</t>
  </si>
  <si>
    <t>GO! Freinetschool De Baai Kortrijk</t>
  </si>
  <si>
    <t>Baaistraat 10</t>
  </si>
  <si>
    <t>056-21.37.93</t>
  </si>
  <si>
    <t>GO! BS De Kleine Kunstgalerij</t>
  </si>
  <si>
    <t>Burgemeester Felix de Bethunelaa 4 bus A</t>
  </si>
  <si>
    <t>056-24.56.69</t>
  </si>
  <si>
    <t>info@dekleinekunstgalerij.be</t>
  </si>
  <si>
    <t>Diksmuidestraat 1</t>
  </si>
  <si>
    <t>051-70.12.48</t>
  </si>
  <si>
    <t>info@bsstaden.be</t>
  </si>
  <si>
    <t>Kortwagenstraat 2</t>
  </si>
  <si>
    <t>056-50.02.60</t>
  </si>
  <si>
    <t>info@methodeschoolbloei.be</t>
  </si>
  <si>
    <t>Bellevuestraat 28</t>
  </si>
  <si>
    <t>051-30.66.50</t>
  </si>
  <si>
    <t>Boomgaardstraat 21</t>
  </si>
  <si>
    <t>056-71.36.53</t>
  </si>
  <si>
    <t>boomgaard@basisschoolkuurne.be</t>
  </si>
  <si>
    <t>Meulebekestraat 38</t>
  </si>
  <si>
    <t>051-30.26.23</t>
  </si>
  <si>
    <t>directie@go-hetwonderbos.be</t>
  </si>
  <si>
    <t>Meersstraat 13</t>
  </si>
  <si>
    <t>051-20.70.55</t>
  </si>
  <si>
    <t>info@bsdeplataan.be</t>
  </si>
  <si>
    <t>Groenestraat 174</t>
  </si>
  <si>
    <t>051-27.27.72</t>
  </si>
  <si>
    <t>info@bsring.be</t>
  </si>
  <si>
    <t>Blinde-Rodenbachstraat 44</t>
  </si>
  <si>
    <t>051-20.41.93</t>
  </si>
  <si>
    <t>info@bsrumbeke.be</t>
  </si>
  <si>
    <t>Bornstraat 52</t>
  </si>
  <si>
    <t>051-22.63.19</t>
  </si>
  <si>
    <t>conny.wallyn@campussterrebos.be</t>
  </si>
  <si>
    <t>GO! Freinetschool De Bonte Specht</t>
  </si>
  <si>
    <t>Spechtenwegel 1</t>
  </si>
  <si>
    <t>051-20.63.40</t>
  </si>
  <si>
    <t>VBS Lyceum Heilige Familie</t>
  </si>
  <si>
    <t>VBS Sint-Michiels - Sint-Vincentius</t>
  </si>
  <si>
    <t>Elverdingestraat 18</t>
  </si>
  <si>
    <t>057-20.28.61</t>
  </si>
  <si>
    <t>smzil@cdi-ieper.be</t>
  </si>
  <si>
    <t>Maloulaan 2</t>
  </si>
  <si>
    <t>mia.ingelaere@cdi-ieper.be</t>
  </si>
  <si>
    <t>Meenseweg 33</t>
  </si>
  <si>
    <t>057-20.71.24</t>
  </si>
  <si>
    <t>sintjozef@cdi-ieper.be</t>
  </si>
  <si>
    <t>Goudenpoortstraat 4</t>
  </si>
  <si>
    <t>057-20.12.79</t>
  </si>
  <si>
    <t>immabasis@cdi-ieper.be</t>
  </si>
  <si>
    <t>VBS Capucienen</t>
  </si>
  <si>
    <t>Capucienenstraat 46</t>
  </si>
  <si>
    <t>057-20.04.60</t>
  </si>
  <si>
    <t>capucienen@cdi-ieper.be</t>
  </si>
  <si>
    <t>Brugseweg 272</t>
  </si>
  <si>
    <t>057-20.19.75</t>
  </si>
  <si>
    <t>schoolsintjan@cdi-ieper.be</t>
  </si>
  <si>
    <t>Augustijnenstraat 67</t>
  </si>
  <si>
    <t>057-20.65.44</t>
  </si>
  <si>
    <t>augustijnen@cdi-ieper.be</t>
  </si>
  <si>
    <t>VBSBO Het Vlot</t>
  </si>
  <si>
    <t>Sint-Elisabethstraat 6</t>
  </si>
  <si>
    <t>057-20.40.74</t>
  </si>
  <si>
    <t>hetvlot@cdi-ieper.be</t>
  </si>
  <si>
    <t>VBS De Pinte</t>
  </si>
  <si>
    <t>VBS Sint-Barbaracollege</t>
  </si>
  <si>
    <t>Savaanstraat 118</t>
  </si>
  <si>
    <t>09-235.72.60</t>
  </si>
  <si>
    <t>basisschool@sint-barbara.be</t>
  </si>
  <si>
    <t>VBS Sint-Vincentiusschool</t>
  </si>
  <si>
    <t>Hutsepotstraat 27</t>
  </si>
  <si>
    <t>09-222.65.40</t>
  </si>
  <si>
    <t>administratie@basisschoolzwijnaarde.be</t>
  </si>
  <si>
    <t>09-282.80.40</t>
  </si>
  <si>
    <t>info@vbs-depinte.be</t>
  </si>
  <si>
    <t>VBS Zevergem</t>
  </si>
  <si>
    <t>Dorp 32</t>
  </si>
  <si>
    <t>ZEVERGEM</t>
  </si>
  <si>
    <t>09-385.47.13</t>
  </si>
  <si>
    <t>directie@vbszevergem.be</t>
  </si>
  <si>
    <t>VBS Eke</t>
  </si>
  <si>
    <t>Steenweg 52</t>
  </si>
  <si>
    <t>09-385.52.49</t>
  </si>
  <si>
    <t>info@vbseke.be</t>
  </si>
  <si>
    <t>VBS - Sint-Jozef</t>
  </si>
  <si>
    <t>Philippe de Denterghemlaan 7</t>
  </si>
  <si>
    <t>09-282.44.70</t>
  </si>
  <si>
    <t>directie@vbs-latem-deurle.be</t>
  </si>
  <si>
    <t>Latemstraat 30</t>
  </si>
  <si>
    <t>09-282.63.97</t>
  </si>
  <si>
    <t>directie@spdewonderboom.be</t>
  </si>
  <si>
    <t>VBS St Paulus</t>
  </si>
  <si>
    <t>Smidsestraat 76</t>
  </si>
  <si>
    <t>09-222.21.97</t>
  </si>
  <si>
    <t>directie@spsmidse.be</t>
  </si>
  <si>
    <t>VBS Mariavreugde</t>
  </si>
  <si>
    <t>Vinkeslagstraat 2</t>
  </si>
  <si>
    <t>WONDELGEM</t>
  </si>
  <si>
    <t>09-253.87.18</t>
  </si>
  <si>
    <t>directie@mariavreugde.be</t>
  </si>
  <si>
    <t>Kloosterstraat 6_C</t>
  </si>
  <si>
    <t>DRONGEN</t>
  </si>
  <si>
    <t>09-282.54.92</t>
  </si>
  <si>
    <t>directie@donboscobaarle.be</t>
  </si>
  <si>
    <t>VBS De Vuurtoren</t>
  </si>
  <si>
    <t>Oude-Abdijstraat 11</t>
  </si>
  <si>
    <t>09-226.25.38</t>
  </si>
  <si>
    <t>directie@vuurtorendrongen.be</t>
  </si>
  <si>
    <t>Oudeheerweg 3</t>
  </si>
  <si>
    <t>09-221.32.73</t>
  </si>
  <si>
    <t>directie@spsdw.be</t>
  </si>
  <si>
    <t>VLSBO Styrka Lager Onderwijs</t>
  </si>
  <si>
    <t>Ebergiste De Deynestraat 1</t>
  </si>
  <si>
    <t>09-245.57.46</t>
  </si>
  <si>
    <t>Vrije Basisschool BuO</t>
  </si>
  <si>
    <t>Jules Destréelaan 67</t>
  </si>
  <si>
    <t>09-210.01.60</t>
  </si>
  <si>
    <t>Gavergrachtstraat 97</t>
  </si>
  <si>
    <t>09-226.43.12</t>
  </si>
  <si>
    <t>directie@spdrongen.be</t>
  </si>
  <si>
    <t>Ottergemsesteenweg 155</t>
  </si>
  <si>
    <t>0477-04.61.01</t>
  </si>
  <si>
    <t>directie@spgent.be</t>
  </si>
  <si>
    <t>luc.braem@sjks.be</t>
  </si>
  <si>
    <t>VLS H. Familie</t>
  </si>
  <si>
    <t>Rich. Van Britsomstraat 1</t>
  </si>
  <si>
    <t>03-777.82.82</t>
  </si>
  <si>
    <t>directeur.ls@basishfam.be</t>
  </si>
  <si>
    <t>VBS St Carolus</t>
  </si>
  <si>
    <t>Lodewijk De Meesterstraat 1</t>
  </si>
  <si>
    <t>03-780.51.90</t>
  </si>
  <si>
    <t>directie@basissintcarolus.be</t>
  </si>
  <si>
    <t>VBS Berkenboom</t>
  </si>
  <si>
    <t>Ankerstraat 39</t>
  </si>
  <si>
    <t>03-760.41.62</t>
  </si>
  <si>
    <t>gvb.berkenboom.anker@telenet.be</t>
  </si>
  <si>
    <t>VBS Sint-Franciscus</t>
  </si>
  <si>
    <t>052-46.93.90</t>
  </si>
  <si>
    <t>directie@gvbsifrawa.be</t>
  </si>
  <si>
    <t>Nijverheidsstraat 35</t>
  </si>
  <si>
    <t>03-777.05.35</t>
  </si>
  <si>
    <t>info@defontein.be</t>
  </si>
  <si>
    <t>Vleeshouwersstraat 2</t>
  </si>
  <si>
    <t>SINAAI-WAAS</t>
  </si>
  <si>
    <t>03-772.34.43</t>
  </si>
  <si>
    <t>03-772.50.00</t>
  </si>
  <si>
    <t>VBSBO Berkenboom Mozaïek</t>
  </si>
  <si>
    <t>VLSBO Berkenboom Jonatan</t>
  </si>
  <si>
    <t>03-776.75.21</t>
  </si>
  <si>
    <t>directie@jonatan.be</t>
  </si>
  <si>
    <t>Heistraat 206</t>
  </si>
  <si>
    <t>03-777.73.66</t>
  </si>
  <si>
    <t>directeur@berkenboomheistraat.be</t>
  </si>
  <si>
    <t>VKS Heilige Familie</t>
  </si>
  <si>
    <t>directeur.ks@basishfam.be</t>
  </si>
  <si>
    <t>VBS Sinaai</t>
  </si>
  <si>
    <t>Leebrugstraat 65</t>
  </si>
  <si>
    <t>03-772.47.61</t>
  </si>
  <si>
    <t>VBS De Ritsheuvel Berkenboom</t>
  </si>
  <si>
    <t>Kemzekestraat 20</t>
  </si>
  <si>
    <t>BELSELE</t>
  </si>
  <si>
    <t>03-772.52.44</t>
  </si>
  <si>
    <t>info@deritsheuvel.be</t>
  </si>
  <si>
    <t>VBS Sint-Vincentius</t>
  </si>
  <si>
    <t>VLS Slotendries</t>
  </si>
  <si>
    <t>Onze Lieve Vrouwdreef 2</t>
  </si>
  <si>
    <t>09-259.02.93</t>
  </si>
  <si>
    <t>viviane.vanmossevelde@edugo.be</t>
  </si>
  <si>
    <t>Sint-Rafaëlstraat 14</t>
  </si>
  <si>
    <t>VKS Edugo Lourdes - Meerhout</t>
  </si>
  <si>
    <t>Groenstraat 31</t>
  </si>
  <si>
    <t>09-259.02.92</t>
  </si>
  <si>
    <t>christine.lafaut@edugo.be</t>
  </si>
  <si>
    <t>GBS GIBO Wichelen</t>
  </si>
  <si>
    <t>GKS Ondersteboven</t>
  </si>
  <si>
    <t>Kaaiplein 29</t>
  </si>
  <si>
    <t>052-48.03.82</t>
  </si>
  <si>
    <t>kleuterschoolondersteboven@hamme.be</t>
  </si>
  <si>
    <t>GBS De Dobbelsteen</t>
  </si>
  <si>
    <t>Vredestraat 1</t>
  </si>
  <si>
    <t>MOERZEKE</t>
  </si>
  <si>
    <t>052-47.36.30</t>
  </si>
  <si>
    <t>directiededobbelsteen@hamme.be</t>
  </si>
  <si>
    <t>GKS 't Kleuterboompje</t>
  </si>
  <si>
    <t>Boomkwekerijstraat 26</t>
  </si>
  <si>
    <t>09-369.53.94</t>
  </si>
  <si>
    <t>martine.devusser@wetteren.be</t>
  </si>
  <si>
    <t>GBS De Windwijzer</t>
  </si>
  <si>
    <t>LAARNE</t>
  </si>
  <si>
    <t>09-369.25.50</t>
  </si>
  <si>
    <t>info@gsdewindwijzer.be</t>
  </si>
  <si>
    <t>Kleine Kouterstraat 1</t>
  </si>
  <si>
    <t>UITBERGEN</t>
  </si>
  <si>
    <t>Parklaan 11</t>
  </si>
  <si>
    <t>054-33.22.36</t>
  </si>
  <si>
    <t>ikke@sbsninove.be</t>
  </si>
  <si>
    <t>Geraardsbergsesteenweg 184</t>
  </si>
  <si>
    <t>NEDERHASSELT</t>
  </si>
  <si>
    <t>054-32.20.16</t>
  </si>
  <si>
    <t>dehazelaar@sbsninove.be</t>
  </si>
  <si>
    <t>Appelterre-Dorp 48</t>
  </si>
  <si>
    <t>054-32.15.89</t>
  </si>
  <si>
    <t>appelterre@sbsninove.be</t>
  </si>
  <si>
    <t>VBS Veertjesplein</t>
  </si>
  <si>
    <t>VBS De Palster</t>
  </si>
  <si>
    <t>Crevestraat 27</t>
  </si>
  <si>
    <t>09-346.69.12</t>
  </si>
  <si>
    <t>directie@depalster.net</t>
  </si>
  <si>
    <t>Eksaarde-dorp 119</t>
  </si>
  <si>
    <t>09-346.90.90</t>
  </si>
  <si>
    <t>directie@gvbsdolfijn.be</t>
  </si>
  <si>
    <t>VKS Duizendvoet</t>
  </si>
  <si>
    <t>Dwarsstraat 1_A</t>
  </si>
  <si>
    <t>09-349.44.23</t>
  </si>
  <si>
    <t>directie@duizendvoet.be</t>
  </si>
  <si>
    <t>VBS Boskesschool</t>
  </si>
  <si>
    <t>Slagveldstraat 48</t>
  </si>
  <si>
    <t>09-348.31.90</t>
  </si>
  <si>
    <t>directie@boskesschool.be</t>
  </si>
  <si>
    <t>VBS Heiende</t>
  </si>
  <si>
    <t>Heiendestraat 2</t>
  </si>
  <si>
    <t>09-348.56.34</t>
  </si>
  <si>
    <t>directie@basisschoolheiende.be</t>
  </si>
  <si>
    <t>Fernand Hanusdreef 39</t>
  </si>
  <si>
    <t>09-355.79.06</t>
  </si>
  <si>
    <t>directie@basisschooloudenbos.be</t>
  </si>
  <si>
    <t>VBS Bengel</t>
  </si>
  <si>
    <t>Zelebaan 9</t>
  </si>
  <si>
    <t>09-348.67.18</t>
  </si>
  <si>
    <t>directie@basisschoolbengel.be</t>
  </si>
  <si>
    <t>Veerstraat 10</t>
  </si>
  <si>
    <t>directie@veertjesplein.net</t>
  </si>
  <si>
    <t>H.-Hartlaan 1_B</t>
  </si>
  <si>
    <t>09-348.72.46</t>
  </si>
  <si>
    <t>directie@olvc-lokeren.be</t>
  </si>
  <si>
    <t>Doorslaardorp 72</t>
  </si>
  <si>
    <t>09-348.64.28</t>
  </si>
  <si>
    <t>directie@gvbsdoorslaar.be</t>
  </si>
  <si>
    <t>VBSBO De Vinderij 2</t>
  </si>
  <si>
    <t>Bleekmeersstraat 17_B</t>
  </si>
  <si>
    <t>09-337.52.70</t>
  </si>
  <si>
    <t>lies.christiaens@devinderij.be</t>
  </si>
  <si>
    <t>VBSBO De Vinderij 1</t>
  </si>
  <si>
    <t>Bleekmeersstraat 17_A</t>
  </si>
  <si>
    <t>an.decoster@devinderij.be</t>
  </si>
  <si>
    <t>VBS De Talentenboog</t>
  </si>
  <si>
    <t>felix.aelvoet@scholensgvla.be</t>
  </si>
  <si>
    <t>Grote Herreweg 104_A</t>
  </si>
  <si>
    <t>RUIEN</t>
  </si>
  <si>
    <t>055-38.85.51</t>
  </si>
  <si>
    <t>info@vbsruien.be</t>
  </si>
  <si>
    <t>Kloosterstraat 33</t>
  </si>
  <si>
    <t>KLUISBERGEN</t>
  </si>
  <si>
    <t>055-38.97.39</t>
  </si>
  <si>
    <t>VBS 't Hinkelpad</t>
  </si>
  <si>
    <t>Lindestraat 16</t>
  </si>
  <si>
    <t>WORTEGEM-PETEGEM</t>
  </si>
  <si>
    <t>055-31.79.90</t>
  </si>
  <si>
    <t>secretariaat@thinkelpad.be</t>
  </si>
  <si>
    <t>VBS De Sterrenboom</t>
  </si>
  <si>
    <t>Gotstraat 1_A</t>
  </si>
  <si>
    <t>056-68.93.29</t>
  </si>
  <si>
    <t>VBS Etikhove</t>
  </si>
  <si>
    <t>Etikhoveplein 16</t>
  </si>
  <si>
    <t>ETIKHOVE</t>
  </si>
  <si>
    <t>055-31.54.33</t>
  </si>
  <si>
    <t>greta.vanmaelsaeke@scholensgvla.be</t>
  </si>
  <si>
    <t>VBS De Wante Schorisse</t>
  </si>
  <si>
    <t>Essestraat 3</t>
  </si>
  <si>
    <t>SCHORISSE</t>
  </si>
  <si>
    <t>055-45.65.45</t>
  </si>
  <si>
    <t>marie.vandriessche@scholensgvla.be</t>
  </si>
  <si>
    <t>Kleemputtenstraat 16</t>
  </si>
  <si>
    <t>info@debij.be</t>
  </si>
  <si>
    <t>GO! BS Ten Berge Berlare</t>
  </si>
  <si>
    <t>Galgenbergstraat 39</t>
  </si>
  <si>
    <t>052-42.35.04</t>
  </si>
  <si>
    <t>directeur@tenberge.be</t>
  </si>
  <si>
    <t>Binnenstraat 308</t>
  </si>
  <si>
    <t>053-81.05.65</t>
  </si>
  <si>
    <t>directie@denieuwearend.be</t>
  </si>
  <si>
    <t>Graanmarkt 14</t>
  </si>
  <si>
    <t>053-46.52.00</t>
  </si>
  <si>
    <t>directie@bsatheneumaalst.be</t>
  </si>
  <si>
    <t>Eikstraat 8</t>
  </si>
  <si>
    <t>053-60.82.55</t>
  </si>
  <si>
    <t>GO! BS De Kleine Prins</t>
  </si>
  <si>
    <t>Meirveld 13</t>
  </si>
  <si>
    <t>053-46.34.00</t>
  </si>
  <si>
    <t>directeur@bsdekleineprins.be</t>
  </si>
  <si>
    <t>Leirekenstraat 11</t>
  </si>
  <si>
    <t>053-77.39.78</t>
  </si>
  <si>
    <t>directie@bsfaluintjes.be</t>
  </si>
  <si>
    <t>Dreefstraat 33</t>
  </si>
  <si>
    <t>054-33.32.32</t>
  </si>
  <si>
    <t>secretariaat@basisschooldekameleon.be</t>
  </si>
  <si>
    <t>Kapellestraat 2</t>
  </si>
  <si>
    <t>MEERBEKE</t>
  </si>
  <si>
    <t>054-33.42.99</t>
  </si>
  <si>
    <t>directie@bsmeerbeke.be</t>
  </si>
  <si>
    <t>Leuvestraat 37</t>
  </si>
  <si>
    <t>053-46.43.00</t>
  </si>
  <si>
    <t>directie@bslpboon.be</t>
  </si>
  <si>
    <t>GO! BS De Krekel</t>
  </si>
  <si>
    <t>Kattestraat 22</t>
  </si>
  <si>
    <t>HAALTERT</t>
  </si>
  <si>
    <t>053-84.03.79</t>
  </si>
  <si>
    <t>directeur@bsdekrekel.be</t>
  </si>
  <si>
    <t>GO! BS Atheneum Denderleeuw</t>
  </si>
  <si>
    <t>De Nayerstraat 11_A</t>
  </si>
  <si>
    <t>053-46.51.00</t>
  </si>
  <si>
    <t>directie@bsgodenderleeuw.be</t>
  </si>
  <si>
    <t>GO! BS Molenveld</t>
  </si>
  <si>
    <t>Molenstraat 33</t>
  </si>
  <si>
    <t>DENDERHOUTEM</t>
  </si>
  <si>
    <t>054-33.36.18</t>
  </si>
  <si>
    <t>directie@bsmolenveld.be</t>
  </si>
  <si>
    <t>Molendreef 57</t>
  </si>
  <si>
    <t>053-72.96.42</t>
  </si>
  <si>
    <t>directeur@bsbodehorizon.be</t>
  </si>
  <si>
    <t>Koebrugstraat 7</t>
  </si>
  <si>
    <t>ERPE</t>
  </si>
  <si>
    <t>053-80.07.77</t>
  </si>
  <si>
    <t>directeur.t9@bsbodebrug.be</t>
  </si>
  <si>
    <t>GO! BS Affligem</t>
  </si>
  <si>
    <t>Driesstraat 9</t>
  </si>
  <si>
    <t>TERALFENE</t>
  </si>
  <si>
    <t>053-66.60.62</t>
  </si>
  <si>
    <t>directeur@bsaffligem.be</t>
  </si>
  <si>
    <t>Ninovestraat 27</t>
  </si>
  <si>
    <t>053-83.21.35</t>
  </si>
  <si>
    <t>directeur@dezilverberk.be</t>
  </si>
  <si>
    <t>GO! freinetschool De Speelplaneet</t>
  </si>
  <si>
    <t>Meersstraat 10</t>
  </si>
  <si>
    <t>053-41.62.70</t>
  </si>
  <si>
    <t>directie@bsdespeelplaneet.be</t>
  </si>
  <si>
    <t>GO! BS De Wereldboom</t>
  </si>
  <si>
    <t>Steenveldlaan 34</t>
  </si>
  <si>
    <t>053-46.02.10</t>
  </si>
  <si>
    <t>directie@bsdewereldboom.be</t>
  </si>
  <si>
    <t>Ommegangstraat 51</t>
  </si>
  <si>
    <t>ERPE-MERE</t>
  </si>
  <si>
    <t>053-83.59.74</t>
  </si>
  <si>
    <t>directeur@bsdegrasspriet.be</t>
  </si>
  <si>
    <t>VBS KCD</t>
  </si>
  <si>
    <t>VBS 't Landuiterke</t>
  </si>
  <si>
    <t>Landuitstraat 137</t>
  </si>
  <si>
    <t>053-66.55.07</t>
  </si>
  <si>
    <t>VBS Welle</t>
  </si>
  <si>
    <t>Kerkstraat 55</t>
  </si>
  <si>
    <t>WELLE</t>
  </si>
  <si>
    <t>053-66.48.89</t>
  </si>
  <si>
    <t>directie@welle.be</t>
  </si>
  <si>
    <t>VBS Sint-Aloysius</t>
  </si>
  <si>
    <t>Zonnestraat 4</t>
  </si>
  <si>
    <t>054-33.92.13</t>
  </si>
  <si>
    <t>directie@sabdenderhoutem.be</t>
  </si>
  <si>
    <t>053-67.06.10</t>
  </si>
  <si>
    <t>VBS KBO-Sint-Jozef 2</t>
  </si>
  <si>
    <t>VBS KBO Sint-Walburga</t>
  </si>
  <si>
    <t>Smallendam 6</t>
  </si>
  <si>
    <t>055-31.39.51</t>
  </si>
  <si>
    <t>nancy.vanderstraeten@kbonet.be</t>
  </si>
  <si>
    <t>VBS KBO-Sint-Jozef 1</t>
  </si>
  <si>
    <t>VBS KBO Leupegem-Melden</t>
  </si>
  <si>
    <t>Vontstraat 53</t>
  </si>
  <si>
    <t>LEUPEGEM</t>
  </si>
  <si>
    <t>055-30.18.85</t>
  </si>
  <si>
    <t>nathalie.dekeyzer@kbonet.be</t>
  </si>
  <si>
    <t>Nestor De Tièrestraat 102_A</t>
  </si>
  <si>
    <t>EINE</t>
  </si>
  <si>
    <t>055-31.18.65</t>
  </si>
  <si>
    <t>Achter de Wacht 23</t>
  </si>
  <si>
    <t>055-31.23.51</t>
  </si>
  <si>
    <t>info.kbocollege@kbonet.be</t>
  </si>
  <si>
    <t>Pelikaanstraat 2</t>
  </si>
  <si>
    <t>NEDERENAME</t>
  </si>
  <si>
    <t>055-31.80.77</t>
  </si>
  <si>
    <t>katrien.desmet@kbonet.be</t>
  </si>
  <si>
    <t>VBS KBO-Ename</t>
  </si>
  <si>
    <t>Martijn van Torhoutstraat 190</t>
  </si>
  <si>
    <t>ENAME</t>
  </si>
  <si>
    <t>055-30.47.41</t>
  </si>
  <si>
    <t>info.kboename@kbonet.be</t>
  </si>
  <si>
    <t>Materplein 15</t>
  </si>
  <si>
    <t>MATER</t>
  </si>
  <si>
    <t>055-45.56.26</t>
  </si>
  <si>
    <t>info.kbomaterwelden@kbonet.be</t>
  </si>
  <si>
    <t>VBS - Bevere 1</t>
  </si>
  <si>
    <t>Kortrijkstraat 3</t>
  </si>
  <si>
    <t>BEVERE</t>
  </si>
  <si>
    <t>055-31.56.69</t>
  </si>
  <si>
    <t>info.kbobevere@kbonet.be</t>
  </si>
  <si>
    <t>VLSBO De Horizon</t>
  </si>
  <si>
    <t>Sint-Jozefsplein 10</t>
  </si>
  <si>
    <t>055-31.52.00</t>
  </si>
  <si>
    <t>nathalie.kellens@kbonet.be</t>
  </si>
  <si>
    <t>VBSBO Levensblij</t>
  </si>
  <si>
    <t>Galgestraat 2</t>
  </si>
  <si>
    <t>055-31.37.38</t>
  </si>
  <si>
    <t>Nestor De Tièrestraat 102</t>
  </si>
  <si>
    <t>VBS Montessorischool De Sterrenkijker</t>
  </si>
  <si>
    <t>Volkegemberg 58</t>
  </si>
  <si>
    <t>055-31.44.74</t>
  </si>
  <si>
    <t>info.kbovolkegem@kbonet.be</t>
  </si>
  <si>
    <t>VBS Bevere 2</t>
  </si>
  <si>
    <t>VBSBO KBO Kameleon/Cocon</t>
  </si>
  <si>
    <t>Doorn 17_BI</t>
  </si>
  <si>
    <t>055-60.04.48</t>
  </si>
  <si>
    <t>greet.weyme@kbonet.be</t>
  </si>
  <si>
    <t>VBS Sint-Janscollege Visitatie</t>
  </si>
  <si>
    <t>Joseph Gérardstraat 16</t>
  </si>
  <si>
    <t>VBS Sint-Janscollege Heiveld</t>
  </si>
  <si>
    <t>Heiveldstraat 127_a</t>
  </si>
  <si>
    <t>09-228.87.65</t>
  </si>
  <si>
    <t>geert.van.malderen@sintjv.be</t>
  </si>
  <si>
    <t>VBS Sint-Janscollege - Oude Bareel</t>
  </si>
  <si>
    <t>Antwerpsesteenweg 988</t>
  </si>
  <si>
    <t>09-229.25.07</t>
  </si>
  <si>
    <t>katleen.dejonckheere@sintjv.be</t>
  </si>
  <si>
    <t>VBS O.-L.-V.- Visitatie</t>
  </si>
  <si>
    <t>Rid. A. Stas de Richellelaan 19</t>
  </si>
  <si>
    <t>BOTTELARE</t>
  </si>
  <si>
    <t>09-362.88.33</t>
  </si>
  <si>
    <t>directie@visitatiebottelare.be</t>
  </si>
  <si>
    <t>Elfnovemberstraat 23</t>
  </si>
  <si>
    <t>09-226.76.82</t>
  </si>
  <si>
    <t>VBS O.-L.-V. - Visitatie Klimop</t>
  </si>
  <si>
    <t>Theresianenstraat 34</t>
  </si>
  <si>
    <t>09-223.75.08</t>
  </si>
  <si>
    <t>directie@montessoriklimop.be</t>
  </si>
  <si>
    <t>VBS Sint-Janscollege De Krekel</t>
  </si>
  <si>
    <t>Krekelberg 1</t>
  </si>
  <si>
    <t>vbs.dekrekel@sintjv.be</t>
  </si>
  <si>
    <t>GO! BS De Wereldbrug</t>
  </si>
  <si>
    <t>Kerkhofstraat 51</t>
  </si>
  <si>
    <t>056-65.01.41</t>
  </si>
  <si>
    <t>info@bsdetoekomst.be</t>
  </si>
  <si>
    <t>Koningin Astridplein 1</t>
  </si>
  <si>
    <t>055-21.16.15</t>
  </si>
  <si>
    <t>info@decrolyschool.be</t>
  </si>
  <si>
    <t>055-45.57.88</t>
  </si>
  <si>
    <t>info@omerwattez.be</t>
  </si>
  <si>
    <t>Serpentsstraat 63</t>
  </si>
  <si>
    <t>055-31.39.64</t>
  </si>
  <si>
    <t>mpigo.oudenaarde@telenet.be</t>
  </si>
  <si>
    <t>Oudenaardseweg 75</t>
  </si>
  <si>
    <t>SPIERE-HELKIJN</t>
  </si>
  <si>
    <t>056-45.53.53</t>
  </si>
  <si>
    <t>directie@bsdepolyglot.be</t>
  </si>
  <si>
    <t>Geraardsbergenstraat 221</t>
  </si>
  <si>
    <t>055-21.49.56</t>
  </si>
  <si>
    <t>decroly.kleuter@sgr21.be</t>
  </si>
  <si>
    <t>Kloosterstraat 39</t>
  </si>
  <si>
    <t>056-21.08.31</t>
  </si>
  <si>
    <t>directie@vcsm.be</t>
  </si>
  <si>
    <t>Bellegemkerkdreef 1</t>
  </si>
  <si>
    <t>BELLEGEM</t>
  </si>
  <si>
    <t>056-21.56.80</t>
  </si>
  <si>
    <t>vbsbellegem@telenet.be</t>
  </si>
  <si>
    <t>Vrije Basisschool BuO BEMOK</t>
  </si>
  <si>
    <t>Walle 115</t>
  </si>
  <si>
    <t>056-21.58.37</t>
  </si>
  <si>
    <t>school@bemok.be</t>
  </si>
  <si>
    <t>VBSBO De Kindervriend</t>
  </si>
  <si>
    <t>Rollegemkerkstraat 51</t>
  </si>
  <si>
    <t>ROLLEGEM</t>
  </si>
  <si>
    <t>056-24.57.84</t>
  </si>
  <si>
    <t>VBS St- Theresia</t>
  </si>
  <si>
    <t>Rollegemkerkstraat 53</t>
  </si>
  <si>
    <t>056-21.34.16</t>
  </si>
  <si>
    <t>directie@vbsrol.be</t>
  </si>
  <si>
    <t>VLSBO De Sprong</t>
  </si>
  <si>
    <t>Rekollettenstraat 48</t>
  </si>
  <si>
    <t>056-35.28.90</t>
  </si>
  <si>
    <t>directie@desprongkortrijk.be</t>
  </si>
  <si>
    <t>VBS Sint-Antonius 1</t>
  </si>
  <si>
    <t>Charles de Gaullestraat 10</t>
  </si>
  <si>
    <t>055-61.25.75</t>
  </si>
  <si>
    <t>VBS Glorieux1</t>
  </si>
  <si>
    <t>Sint-Pietersnieuwstraat 4</t>
  </si>
  <si>
    <t>055-61.25.55</t>
  </si>
  <si>
    <t>bernadettedingenen@koronse.be</t>
  </si>
  <si>
    <t>055-61.25.45</t>
  </si>
  <si>
    <t>stijndemilde@koronse.be</t>
  </si>
  <si>
    <t>Stefaan Modest Glorieuxlaan 40</t>
  </si>
  <si>
    <t>055-61.25.50</t>
  </si>
  <si>
    <t>lievendelanghe@koronse.be</t>
  </si>
  <si>
    <t>VBS Sint Antonius 2</t>
  </si>
  <si>
    <t>lievenlandries@koronse.be</t>
  </si>
  <si>
    <t>VBS Sint-Antonius 3</t>
  </si>
  <si>
    <t>GBS De Oogappel</t>
  </si>
  <si>
    <t>Schoolstraat 15</t>
  </si>
  <si>
    <t>03-750.17.75</t>
  </si>
  <si>
    <t>gbs.melsele@beveren.be</t>
  </si>
  <si>
    <t>GBS Centrumschool Beveren</t>
  </si>
  <si>
    <t>Bosdamlaan 1</t>
  </si>
  <si>
    <t>03-750.10.90</t>
  </si>
  <si>
    <t>Edmond Gorrebeeckstraat 14_A</t>
  </si>
  <si>
    <t>03-774.22.03</t>
  </si>
  <si>
    <t>directie.gbsdeeenhoorn@kruibeke.be</t>
  </si>
  <si>
    <t>Willem Van Doornyckstraat 69</t>
  </si>
  <si>
    <t>HAASDONK</t>
  </si>
  <si>
    <t>03-750.10.85</t>
  </si>
  <si>
    <t>gbs.haasdonk@beveren.be</t>
  </si>
  <si>
    <t>GBS De droomwolk</t>
  </si>
  <si>
    <t>Molenstraat 58</t>
  </si>
  <si>
    <t>KIELDRECHT</t>
  </si>
  <si>
    <t>03-750.18.50</t>
  </si>
  <si>
    <t>Hoog-Kallostraat 30</t>
  </si>
  <si>
    <t>KALLO</t>
  </si>
  <si>
    <t>03-750.10.95</t>
  </si>
  <si>
    <t>gbs.kallo@beveren.be</t>
  </si>
  <si>
    <t>Nieuwe Baan 8</t>
  </si>
  <si>
    <t>VRASENE</t>
  </si>
  <si>
    <t>03-750.17.65</t>
  </si>
  <si>
    <t>VBS De Meidoorn</t>
  </si>
  <si>
    <t>Abdijstraat 33</t>
  </si>
  <si>
    <t>09-377.47.67</t>
  </si>
  <si>
    <t>leen.smets@coltd.be</t>
  </si>
  <si>
    <t>Pastoor Bontestraat 2</t>
  </si>
  <si>
    <t>09-377.32.30</t>
  </si>
  <si>
    <t>directie.sintantonius@coltd.be</t>
  </si>
  <si>
    <t>VBS Wegel A</t>
  </si>
  <si>
    <t>Burg. Lionel Pussemierstraat 120</t>
  </si>
  <si>
    <t>09-377.29.65</t>
  </si>
  <si>
    <t>info.dewegel@coltd.be</t>
  </si>
  <si>
    <t>VBS Wegel B</t>
  </si>
  <si>
    <t>SCHELLEBELLE</t>
  </si>
  <si>
    <t>09-369.51.11</t>
  </si>
  <si>
    <t>Dorpstraat 53</t>
  </si>
  <si>
    <t>09-369.24.27</t>
  </si>
  <si>
    <t>directie@sterrenkind.be</t>
  </si>
  <si>
    <t>Seugensveld 28</t>
  </si>
  <si>
    <t>WICHELEN</t>
  </si>
  <si>
    <t>052-42.29.04</t>
  </si>
  <si>
    <t>VLSBO De Meiroos</t>
  </si>
  <si>
    <t>Meidoornlaan 57</t>
  </si>
  <si>
    <t>09-366.32.49</t>
  </si>
  <si>
    <t>directie@demeiroos.be</t>
  </si>
  <si>
    <t>VBSBO Sint Lodewijk</t>
  </si>
  <si>
    <t>Kwatrechtsteenweg 168</t>
  </si>
  <si>
    <t>09-272.52.44</t>
  </si>
  <si>
    <t>bubao@sintlodewijk.be</t>
  </si>
  <si>
    <t>Massemsesteenweg 244</t>
  </si>
  <si>
    <t>MASSEMEN</t>
  </si>
  <si>
    <t>09-369.82.46</t>
  </si>
  <si>
    <t>directie@schoolmassemen.be</t>
  </si>
  <si>
    <t>Wegvoeringstraat 59</t>
  </si>
  <si>
    <t>09-369.23.91</t>
  </si>
  <si>
    <t>jozefbasisschool@skynet.be</t>
  </si>
  <si>
    <t>Leon Labytstraat 41</t>
  </si>
  <si>
    <t>03-775.60.85</t>
  </si>
  <si>
    <t>sintmartinus@sgkei.be</t>
  </si>
  <si>
    <t>VBS Sint-Lodewijk</t>
  </si>
  <si>
    <t>Stationsstraat 7</t>
  </si>
  <si>
    <t>03-775.62.80</t>
  </si>
  <si>
    <t>sintlodewijk@sgkei.be</t>
  </si>
  <si>
    <t>VBS Wegwijzer</t>
  </si>
  <si>
    <t>Pastoor Steenssensstraat 110</t>
  </si>
  <si>
    <t>03-775.97.80</t>
  </si>
  <si>
    <t>wegwijzer@sgkei.be</t>
  </si>
  <si>
    <t>VBSSancta Maria</t>
  </si>
  <si>
    <t>Kallobaan 1_A</t>
  </si>
  <si>
    <t>03-775.45.33</t>
  </si>
  <si>
    <t>sanctamaria@sgkei.be</t>
  </si>
  <si>
    <t>Poerdam 1</t>
  </si>
  <si>
    <t>03-775.72.00</t>
  </si>
  <si>
    <t>wonderwijs@sgkei.be</t>
  </si>
  <si>
    <t>VBS De Zonnepit</t>
  </si>
  <si>
    <t>Cauwenstraat 9</t>
  </si>
  <si>
    <t>03-775.43.30</t>
  </si>
  <si>
    <t>dezonnepit@sgkei.be</t>
  </si>
  <si>
    <t>VBSBO Sint-Rafael</t>
  </si>
  <si>
    <t>Kallobaan 3</t>
  </si>
  <si>
    <t>03-775.45.32</t>
  </si>
  <si>
    <t>sintrafael@sgkei.be</t>
  </si>
  <si>
    <t>Smetlededorp 21</t>
  </si>
  <si>
    <t>SMETLEDE</t>
  </si>
  <si>
    <t>09-369.75.78</t>
  </si>
  <si>
    <t>Impedorp 57_A</t>
  </si>
  <si>
    <t>IMPE</t>
  </si>
  <si>
    <t>053-80.18.26</t>
  </si>
  <si>
    <t>directie@wimpelke.be</t>
  </si>
  <si>
    <t>Kluisberg 1</t>
  </si>
  <si>
    <t>Speurtstraat 3</t>
  </si>
  <si>
    <t>OORDEGEM</t>
  </si>
  <si>
    <t>09-369.44.46</t>
  </si>
  <si>
    <t>directie@kwikstaartje.be</t>
  </si>
  <si>
    <t>Kasteeldreef 63</t>
  </si>
  <si>
    <t>053-80.09.20</t>
  </si>
  <si>
    <t>directie@vlswonderster.be</t>
  </si>
  <si>
    <t>Gelaagstraat 161</t>
  </si>
  <si>
    <t>STEENDORP</t>
  </si>
  <si>
    <t>03-774.23.10</t>
  </si>
  <si>
    <t>directie.steendorp@ksts.be</t>
  </si>
  <si>
    <t>Kaaistraat 1</t>
  </si>
  <si>
    <t>TIELRODE</t>
  </si>
  <si>
    <t>03-771.08.43</t>
  </si>
  <si>
    <t>directie@basisschooltielrode.be</t>
  </si>
  <si>
    <t>Hollebeek 6</t>
  </si>
  <si>
    <t>03-711.32.53</t>
  </si>
  <si>
    <t>Hollebeek 2</t>
  </si>
  <si>
    <t>03-771.37.62</t>
  </si>
  <si>
    <t>Velle 129</t>
  </si>
  <si>
    <t>03-711.08.03</t>
  </si>
  <si>
    <t>bsvelle.directie@gmail.com</t>
  </si>
  <si>
    <t>Dorpstraat 107</t>
  </si>
  <si>
    <t>ELVERSELE</t>
  </si>
  <si>
    <t>052-46.42.78</t>
  </si>
  <si>
    <t>directie@basisschool-elversele.be</t>
  </si>
  <si>
    <t>Akkerstraat 42</t>
  </si>
  <si>
    <t>03-771.06.03</t>
  </si>
  <si>
    <t>Cauwerburg 2</t>
  </si>
  <si>
    <t>03-771.32.47</t>
  </si>
  <si>
    <t>directeur@edu.heiligharttemse.be</t>
  </si>
  <si>
    <t>GBS De Krekel</t>
  </si>
  <si>
    <t>Emiel Caluslaan 9</t>
  </si>
  <si>
    <t>09-344.63.39</t>
  </si>
  <si>
    <t>directie@dekrekel.net</t>
  </si>
  <si>
    <t>GBS Lievegem</t>
  </si>
  <si>
    <t>Eeksken 29</t>
  </si>
  <si>
    <t>09-357.34.83</t>
  </si>
  <si>
    <t>directeur@gbslievegem.be</t>
  </si>
  <si>
    <t>GBS De Duizendpoot</t>
  </si>
  <si>
    <t>Nieuwe Boekhoutestraat 26</t>
  </si>
  <si>
    <t>09-373.74.09</t>
  </si>
  <si>
    <t>gbsbassevelde@assenede.be</t>
  </si>
  <si>
    <t>Leemweg 1</t>
  </si>
  <si>
    <t>PLSBO Kiempunt campus Eeklo</t>
  </si>
  <si>
    <t>09-377.32.82</t>
  </si>
  <si>
    <t>elien.heynssens@kiempunteeklo.be</t>
  </si>
  <si>
    <t>PBSBO Kiempunt campus Assenede</t>
  </si>
  <si>
    <t>Stoepestraat 40</t>
  </si>
  <si>
    <t>09-344.98.69</t>
  </si>
  <si>
    <t>sabine.claeys@kiempuntassenede.be</t>
  </si>
  <si>
    <t>GO! BS De Madelief</t>
  </si>
  <si>
    <t>Luikstraat 77</t>
  </si>
  <si>
    <t>09-348.11.03</t>
  </si>
  <si>
    <t>directie@de-madelief.be</t>
  </si>
  <si>
    <t>Azalealaan 2</t>
  </si>
  <si>
    <t>09-348.28.07</t>
  </si>
  <si>
    <t>directie@de-springplank.be</t>
  </si>
  <si>
    <t>Hoogstraat 51</t>
  </si>
  <si>
    <t>09-348.31.94</t>
  </si>
  <si>
    <t>directie@de-tovertuin.be</t>
  </si>
  <si>
    <t>Verbindingsstraat 66</t>
  </si>
  <si>
    <t>directie@gohamme.be</t>
  </si>
  <si>
    <t>GO! BS Campus Kompas</t>
  </si>
  <si>
    <t>Noordlaan 10</t>
  </si>
  <si>
    <t>09-365.60.30</t>
  </si>
  <si>
    <t>basisschool@campuskompas.be</t>
  </si>
  <si>
    <t>Groenweg 4</t>
  </si>
  <si>
    <t>OOSTERZELE</t>
  </si>
  <si>
    <t>09-362.49.63</t>
  </si>
  <si>
    <t>Kapellendries 85</t>
  </si>
  <si>
    <t>09-365.79.13</t>
  </si>
  <si>
    <t>anniq.patho@hetleercollectief.be</t>
  </si>
  <si>
    <t>GO! BS Atheneum</t>
  </si>
  <si>
    <t>Zuidlaan 3</t>
  </si>
  <si>
    <t>052-25.17.78</t>
  </si>
  <si>
    <t>directie.bs@kad.be</t>
  </si>
  <si>
    <t>Koning Albertstraat 45</t>
  </si>
  <si>
    <t>052-21.40.40</t>
  </si>
  <si>
    <t>directie@bijenkorf-dendermonde.be</t>
  </si>
  <si>
    <t>GO! BS Vierhuizen &amp; Meir</t>
  </si>
  <si>
    <t>Vierhuizen 19</t>
  </si>
  <si>
    <t>052-33.28.18</t>
  </si>
  <si>
    <t>directie@vierhuizen.be</t>
  </si>
  <si>
    <t>GO! BS 't Konkelgoed</t>
  </si>
  <si>
    <t>Centrumstraat 24</t>
  </si>
  <si>
    <t>052-41.19.48</t>
  </si>
  <si>
    <t>directie@konkelgoed.be</t>
  </si>
  <si>
    <t>GO! BSBO Klim Op</t>
  </si>
  <si>
    <t>Krommestraat 7</t>
  </si>
  <si>
    <t>09-348.53.58</t>
  </si>
  <si>
    <t>liselotte.botterman@hetleercollectief.be</t>
  </si>
  <si>
    <t>GO! BS De Rozen</t>
  </si>
  <si>
    <t>Kerkhofstraat 29</t>
  </si>
  <si>
    <t>09-348.25.48</t>
  </si>
  <si>
    <t>directie@derozen.be</t>
  </si>
  <si>
    <t>GO! BS Hamme</t>
  </si>
  <si>
    <t>Zouavenstraat 1_A</t>
  </si>
  <si>
    <t>052-49.97.20</t>
  </si>
  <si>
    <t>GO! BS 't Vlasbloempje</t>
  </si>
  <si>
    <t>Verbindingsstraat 24</t>
  </si>
  <si>
    <t>052-21.34.23</t>
  </si>
  <si>
    <t>directie@tvlasbloempje.be</t>
  </si>
  <si>
    <t>GO! BS De Zonnebloem</t>
  </si>
  <si>
    <t>Nerenweg 7</t>
  </si>
  <si>
    <t>09-367.56.88</t>
  </si>
  <si>
    <t>Alois De Beulelaan 17</t>
  </si>
  <si>
    <t>052-44.54.78</t>
  </si>
  <si>
    <t>VBS De Vliegenier</t>
  </si>
  <si>
    <t>Opperweg 8</t>
  </si>
  <si>
    <t>SEMMERZAKE</t>
  </si>
  <si>
    <t>devliegenier@telenet.be</t>
  </si>
  <si>
    <t>Bossemstraat 2</t>
  </si>
  <si>
    <t>DIKKELVENNE</t>
  </si>
  <si>
    <t>09-384.42.60</t>
  </si>
  <si>
    <t>directie.vbdedolfijn@sgkruizinga.be</t>
  </si>
  <si>
    <t>Kwaadstraat 20</t>
  </si>
  <si>
    <t>09-384.38.75</t>
  </si>
  <si>
    <t>Steenweg 41</t>
  </si>
  <si>
    <t>09-384.40.28</t>
  </si>
  <si>
    <t>directie.vbasper@sgkruizinga.be</t>
  </si>
  <si>
    <t>VKS Het Hukkelpad</t>
  </si>
  <si>
    <t>Lozerstraat 26</t>
  </si>
  <si>
    <t>09-383.58.18</t>
  </si>
  <si>
    <t>Kloosterstraat 18_a</t>
  </si>
  <si>
    <t>HUISE</t>
  </si>
  <si>
    <t>09-383.58.23</t>
  </si>
  <si>
    <t>directie.vbhuise@sgkruizinga.be</t>
  </si>
  <si>
    <t>Brugstraat 29</t>
  </si>
  <si>
    <t>09-383.60.88</t>
  </si>
  <si>
    <t>directie.vbkruishoutem@sgkruizinga.be</t>
  </si>
  <si>
    <t>VKS Het Nest</t>
  </si>
  <si>
    <t>Nokerepontweg 5</t>
  </si>
  <si>
    <t>WANNEGEM-LEDE</t>
  </si>
  <si>
    <t>09-383.70.04</t>
  </si>
  <si>
    <t>directie.kleuterschoolhetnest@sgkruizinga.be</t>
  </si>
  <si>
    <t>09-384.95.47</t>
  </si>
  <si>
    <t>directie.vbouwegem@sgkruizinga.be</t>
  </si>
  <si>
    <t>Edeschoolstraat 4</t>
  </si>
  <si>
    <t>09-252.38.15</t>
  </si>
  <si>
    <t>info@lagereschooltenede.be</t>
  </si>
  <si>
    <t>VKS De Spelewei</t>
  </si>
  <si>
    <t>Ten Ede Dorp 14</t>
  </si>
  <si>
    <t>09-252.39.63</t>
  </si>
  <si>
    <t>directie@despelewei.be</t>
  </si>
  <si>
    <t>Dorp 48</t>
  </si>
  <si>
    <t>09-362.65.98</t>
  </si>
  <si>
    <t>Pelgrim 48</t>
  </si>
  <si>
    <t>SCHELDEWINDEKE</t>
  </si>
  <si>
    <t>09-362.66.25</t>
  </si>
  <si>
    <t>Kloosterstraat 27</t>
  </si>
  <si>
    <t>MOORTSELE</t>
  </si>
  <si>
    <t>09-362.60.58</t>
  </si>
  <si>
    <t>directie@vbsdebloesem.be</t>
  </si>
  <si>
    <t>VBS Sint-Macharius Laarne</t>
  </si>
  <si>
    <t>Wegvoeringstraat 1</t>
  </si>
  <si>
    <t>09-369.30.23</t>
  </si>
  <si>
    <t>directie@vrijebasisschoollaarne.be</t>
  </si>
  <si>
    <t>OVERMERE</t>
  </si>
  <si>
    <t>09-367.68.36</t>
  </si>
  <si>
    <t>stjozef@olvts.be</t>
  </si>
  <si>
    <t>VBS Sint-Denijs</t>
  </si>
  <si>
    <t>Kouterstraat 14</t>
  </si>
  <si>
    <t>KALKEN</t>
  </si>
  <si>
    <t>09-367.55.51</t>
  </si>
  <si>
    <t>directie@sintdenijs.be</t>
  </si>
  <si>
    <t>Poststraat 10_A</t>
  </si>
  <si>
    <t>BALEGEM</t>
  </si>
  <si>
    <t>09-362.68.17</t>
  </si>
  <si>
    <t>VBS KOHa Zouaaf</t>
  </si>
  <si>
    <t>VBS KOHa Heilige Familie</t>
  </si>
  <si>
    <t>Dokter H. Hyleboslaan 1</t>
  </si>
  <si>
    <t>052-47.03.46</t>
  </si>
  <si>
    <t>heiligefamilie@kohamme.be</t>
  </si>
  <si>
    <t>VBS KOHa Sint-Anna</t>
  </si>
  <si>
    <t>Sint-Annastraat 167</t>
  </si>
  <si>
    <t>052-47.16.91</t>
  </si>
  <si>
    <t>info@sintannaschool-hamme.be</t>
  </si>
  <si>
    <t>VBS KOHa Sint-Pieter</t>
  </si>
  <si>
    <t>Slangstraat 12</t>
  </si>
  <si>
    <t>052-47.24.97</t>
  </si>
  <si>
    <t>VBS KOHa Zogge</t>
  </si>
  <si>
    <t>Zogge 18</t>
  </si>
  <si>
    <t>052-47.18.35</t>
  </si>
  <si>
    <t>VBS KOHa De 5-Sprong</t>
  </si>
  <si>
    <t>Killestraat 43</t>
  </si>
  <si>
    <t>052-47.36.48</t>
  </si>
  <si>
    <t>de5sprong@kohamme.be</t>
  </si>
  <si>
    <t>Evangeliestraat 85</t>
  </si>
  <si>
    <t>052-47.03.45</t>
  </si>
  <si>
    <t>zouaaf@kohamme.be</t>
  </si>
  <si>
    <t>GO! BS De Tandem</t>
  </si>
  <si>
    <t>Leegstraat 2</t>
  </si>
  <si>
    <t>09-345.59.56</t>
  </si>
  <si>
    <t>Kroonstraat 2_bis</t>
  </si>
  <si>
    <t>09-344.63.74</t>
  </si>
  <si>
    <t>bs.ertvelde@sgr23.be</t>
  </si>
  <si>
    <t>Zwaluwlaan 64</t>
  </si>
  <si>
    <t>WACHTEBEKE</t>
  </si>
  <si>
    <t>09-345.90.20</t>
  </si>
  <si>
    <t>Aalterseweg 1</t>
  </si>
  <si>
    <t>09-374.33.66</t>
  </si>
  <si>
    <t>info@bsklavertjevier.be</t>
  </si>
  <si>
    <t>Eikelstraat 41_B</t>
  </si>
  <si>
    <t>Zandstraat 25_A</t>
  </si>
  <si>
    <t>09-372.71.53</t>
  </si>
  <si>
    <t>Katsweg 1</t>
  </si>
  <si>
    <t>050-72.88.85</t>
  </si>
  <si>
    <t>directie@de3sprong.be</t>
  </si>
  <si>
    <t>Vurstjen 25</t>
  </si>
  <si>
    <t>09-253.99.56</t>
  </si>
  <si>
    <t>info@mpi-hetvindingrijk.be</t>
  </si>
  <si>
    <t>GO! BS De Kruipuit</t>
  </si>
  <si>
    <t>Kruipuit 19_A</t>
  </si>
  <si>
    <t>09-377.27.52</t>
  </si>
  <si>
    <t>directie@schoolkruipuit.be</t>
  </si>
  <si>
    <t>Leegstraat 18</t>
  </si>
  <si>
    <t>09-344.67.84</t>
  </si>
  <si>
    <t>directie@dewegwijzer-assenede.be</t>
  </si>
  <si>
    <t>Alfons Biebuycklaan 24</t>
  </si>
  <si>
    <t>09-230.82.40</t>
  </si>
  <si>
    <t>VBS Paus Johannescollege</t>
  </si>
  <si>
    <t>Hundelgemsesteenweg 239</t>
  </si>
  <si>
    <t>09-230.76.48</t>
  </si>
  <si>
    <t>VBS Sint Michielsschool</t>
  </si>
  <si>
    <t>Bergstraat 34</t>
  </si>
  <si>
    <t>09-230.71.88</t>
  </si>
  <si>
    <t>Sint-Elooistraat 79</t>
  </si>
  <si>
    <t>09-362.64.95</t>
  </si>
  <si>
    <t>Gaversesteenweg 853</t>
  </si>
  <si>
    <t>MELSEN</t>
  </si>
  <si>
    <t>09-384.30.73</t>
  </si>
  <si>
    <t>directie@sgdegraankorrel.be</t>
  </si>
  <si>
    <t>Buizemontstraat 70</t>
  </si>
  <si>
    <t>054-41.22.74</t>
  </si>
  <si>
    <t>info@bsgocentrum.be</t>
  </si>
  <si>
    <t>Sasweg 11</t>
  </si>
  <si>
    <t>054-41.31.69</t>
  </si>
  <si>
    <t>info@bsgodender.be</t>
  </si>
  <si>
    <t>GO! BS Hofkouter</t>
  </si>
  <si>
    <t>SINT-LIEVENS-HOUTEM</t>
  </si>
  <si>
    <t>053-62.29.36</t>
  </si>
  <si>
    <t>info@bshofkouter.be</t>
  </si>
  <si>
    <t>De Tramzate 9</t>
  </si>
  <si>
    <t>053-60.71.20</t>
  </si>
  <si>
    <t>info@bsgodetrampoline.be</t>
  </si>
  <si>
    <t>Jan De Coomanstraat 35</t>
  </si>
  <si>
    <t>054-33.43.00</t>
  </si>
  <si>
    <t>info@bsgoklimop.be</t>
  </si>
  <si>
    <t>GO! BS Atheneum Zottegem</t>
  </si>
  <si>
    <t>Meerlaan 25</t>
  </si>
  <si>
    <t>info@bskazottegem.be</t>
  </si>
  <si>
    <t>GO! BS De Zonnewijzer</t>
  </si>
  <si>
    <t>Zwalmlaan 3</t>
  </si>
  <si>
    <t>ZWALM</t>
  </si>
  <si>
    <t>055-49.99.95</t>
  </si>
  <si>
    <t>Kasteelstraat 32</t>
  </si>
  <si>
    <t>055-42.45.07</t>
  </si>
  <si>
    <t>info@bsderijdtmeersen.be</t>
  </si>
  <si>
    <t>Schillebeekstraat 20_A</t>
  </si>
  <si>
    <t>054-41.25.41</t>
  </si>
  <si>
    <t>info@de-drempel.be</t>
  </si>
  <si>
    <t>VBS Lebbeke B</t>
  </si>
  <si>
    <t>Schoolstraat 20</t>
  </si>
  <si>
    <t>052-33.30.40</t>
  </si>
  <si>
    <t>vbs.buggenhout@vincentrum.be</t>
  </si>
  <si>
    <t>VBS OPSTAL</t>
  </si>
  <si>
    <t>Broekstraat 29</t>
  </si>
  <si>
    <t>052-35.18.16</t>
  </si>
  <si>
    <t>info@vbsopstal.be</t>
  </si>
  <si>
    <t>VKS Sint-Jozef</t>
  </si>
  <si>
    <t>Vekenstraat 2</t>
  </si>
  <si>
    <t>OPDORP</t>
  </si>
  <si>
    <t>052-33.35.34</t>
  </si>
  <si>
    <t>info@kleuterschoolopdorp.be</t>
  </si>
  <si>
    <t>VBS A</t>
  </si>
  <si>
    <t>directie@vbslebbeke.be</t>
  </si>
  <si>
    <t>Lange Minnestraat 59</t>
  </si>
  <si>
    <t>052-35.84.20</t>
  </si>
  <si>
    <t>Kloosterstraat 1_-5</t>
  </si>
  <si>
    <t>WIEZE</t>
  </si>
  <si>
    <t>053-77.31.45</t>
  </si>
  <si>
    <t>directie@vbswieze.be</t>
  </si>
  <si>
    <t>VBS De Bellewij</t>
  </si>
  <si>
    <t>Kapellenstraat 43</t>
  </si>
  <si>
    <t>DENDERBELLE</t>
  </si>
  <si>
    <t>052-41.09.64</t>
  </si>
  <si>
    <t>directie@dorpsschoolbelle.be</t>
  </si>
  <si>
    <t>Margrietstraat 15</t>
  </si>
  <si>
    <t>BAARDEGEM</t>
  </si>
  <si>
    <t>052-35.05.97</t>
  </si>
  <si>
    <t>directie@vbsbaardegem.be</t>
  </si>
  <si>
    <t>Meldert-Dorp 19</t>
  </si>
  <si>
    <t>MELDERT</t>
  </si>
  <si>
    <t>052-35.65.03</t>
  </si>
  <si>
    <t>directie@vbsmeldert.be</t>
  </si>
  <si>
    <t>Weggevoerdenstraat 55</t>
  </si>
  <si>
    <t>info.bwe@hartencollege.be</t>
  </si>
  <si>
    <t>VBS Hartencollege Onderwijslaan</t>
  </si>
  <si>
    <t>Onderwijslaan 8</t>
  </si>
  <si>
    <t>054-31.06.65</t>
  </si>
  <si>
    <t>info.bon@hartencollege.be</t>
  </si>
  <si>
    <t>VBS Hartencollege Meerbeke</t>
  </si>
  <si>
    <t>Nieuwstraat 2</t>
  </si>
  <si>
    <t>054-33.20.49</t>
  </si>
  <si>
    <t>info.bme@hartencollege.be</t>
  </si>
  <si>
    <t>Plekkersstraat 4</t>
  </si>
  <si>
    <t>ASPELARE</t>
  </si>
  <si>
    <t>054-32.27.54</t>
  </si>
  <si>
    <t>info.bas@hartencollege.be</t>
  </si>
  <si>
    <t>VLSBO Hartencollege Buitengewoon LO</t>
  </si>
  <si>
    <t>Sint-Jorisstraat 45</t>
  </si>
  <si>
    <t>054-33.70.26</t>
  </si>
  <si>
    <t>info.bulo@hartencollege.be</t>
  </si>
  <si>
    <t>VBS Hartencollege Okegem</t>
  </si>
  <si>
    <t>Okegem-Dorp 2</t>
  </si>
  <si>
    <t>OKEGEM</t>
  </si>
  <si>
    <t>054-32.60.65</t>
  </si>
  <si>
    <t>info.bok@hartencollege.be</t>
  </si>
  <si>
    <t>VKS Sint-Maarten</t>
  </si>
  <si>
    <t>Sint Jozefstraat 5</t>
  </si>
  <si>
    <t>053-78.22.43</t>
  </si>
  <si>
    <t>kleuterschool.st.maarten@telenet.be</t>
  </si>
  <si>
    <t>Kloosterstraat 32</t>
  </si>
  <si>
    <t>053-77.61.63</t>
  </si>
  <si>
    <t>VBS Sint-Maarten Moorselbaan</t>
  </si>
  <si>
    <t>Moorselbaan 128</t>
  </si>
  <si>
    <t>053-21.54.02</t>
  </si>
  <si>
    <t>VLS Sint-Maarten</t>
  </si>
  <si>
    <t>Esplanadeplein 6</t>
  </si>
  <si>
    <t>053-21.16.44</t>
  </si>
  <si>
    <t>smi.lagereschool@telenet.be</t>
  </si>
  <si>
    <t>VBS De Bloesem</t>
  </si>
  <si>
    <t>Beekstraat 17</t>
  </si>
  <si>
    <t>KERKSKEN</t>
  </si>
  <si>
    <t>053-83.91.46</t>
  </si>
  <si>
    <t>directie@debloesem.net</t>
  </si>
  <si>
    <t>VBS Sint-Gorik</t>
  </si>
  <si>
    <t>Pluimstraat 2 bus A</t>
  </si>
  <si>
    <t>053-83.74.30</t>
  </si>
  <si>
    <t>053-70.19.16</t>
  </si>
  <si>
    <t>GBS Evergem</t>
  </si>
  <si>
    <t>GBS Belzele</t>
  </si>
  <si>
    <t>Oosteindestraat 69</t>
  </si>
  <si>
    <t>09-210.48.70</t>
  </si>
  <si>
    <t>gbs.belzele@sgevergem.be</t>
  </si>
  <si>
    <t>GBS Sleidinge</t>
  </si>
  <si>
    <t>Sleidinge-Dorp 142</t>
  </si>
  <si>
    <t>09-210.31.20</t>
  </si>
  <si>
    <t>gbs.sleidinge@sgevergem.be</t>
  </si>
  <si>
    <t>GBS Wippelgem</t>
  </si>
  <si>
    <t>Droogte 208</t>
  </si>
  <si>
    <t>09-210.31.30</t>
  </si>
  <si>
    <t>gbs.wippelgem@sgevergem.be</t>
  </si>
  <si>
    <t>Geeraard de Cremerstraat 91_A</t>
  </si>
  <si>
    <t>RUPELMONDE</t>
  </si>
  <si>
    <t>03-774.18.23</t>
  </si>
  <si>
    <t>info@mercatorschool.be</t>
  </si>
  <si>
    <t>Clemens De Landtsheerlaan 3</t>
  </si>
  <si>
    <t>03-771.07.12</t>
  </si>
  <si>
    <t>bs.klimroos.temse@telenet.be</t>
  </si>
  <si>
    <t>Slachthuisstraat 68</t>
  </si>
  <si>
    <t>03-766.64.44</t>
  </si>
  <si>
    <t>directie@detovertuin.be</t>
  </si>
  <si>
    <t>Watertorenstraat 1</t>
  </si>
  <si>
    <t>03-780.79.15</t>
  </si>
  <si>
    <t>Donkvijverstraat 30</t>
  </si>
  <si>
    <t>03-750.96.85</t>
  </si>
  <si>
    <t>directie@bsdebever.be</t>
  </si>
  <si>
    <t>Kattestraat 68</t>
  </si>
  <si>
    <t>03-774.15.68</t>
  </si>
  <si>
    <t>directie@basisschoolreynaert.be</t>
  </si>
  <si>
    <t>Buitenstraat 2</t>
  </si>
  <si>
    <t>03-770.57.11</t>
  </si>
  <si>
    <t>directie@bsdebron.be</t>
  </si>
  <si>
    <t>Beukenlaan 9</t>
  </si>
  <si>
    <t>03-773.47.90</t>
  </si>
  <si>
    <t>directie@sterappel.be</t>
  </si>
  <si>
    <t>GO! BS De Molenberg</t>
  </si>
  <si>
    <t>Kerkstraat 153_A</t>
  </si>
  <si>
    <t>03-779.74.38</t>
  </si>
  <si>
    <t>directie@demolenberg.be</t>
  </si>
  <si>
    <t>Kouterstraat 3</t>
  </si>
  <si>
    <t>052-46.99.88</t>
  </si>
  <si>
    <t>03-776.50.18</t>
  </si>
  <si>
    <t>info@mpikompas.be</t>
  </si>
  <si>
    <t>Azalealaan 101</t>
  </si>
  <si>
    <t>Kerkstraat 14</t>
  </si>
  <si>
    <t>03-771.39.31</t>
  </si>
  <si>
    <t>directie@fsdekolibrie.be</t>
  </si>
  <si>
    <t>03-775.88.34</t>
  </si>
  <si>
    <t>directie@leefschooldewollewei.be</t>
  </si>
  <si>
    <t>Zandstraat 26 bus B</t>
  </si>
  <si>
    <t>VBS Munkzwalm VZW</t>
  </si>
  <si>
    <t>Nieuwstraat 23</t>
  </si>
  <si>
    <t>SINT-MARIA-LIERDE</t>
  </si>
  <si>
    <t>055-42.22.29</t>
  </si>
  <si>
    <t>directeur@schooldekei.be</t>
  </si>
  <si>
    <t>VBS Hundelgem</t>
  </si>
  <si>
    <t>Hundelgemsebaan 96</t>
  </si>
  <si>
    <t>HUNDELGEM</t>
  </si>
  <si>
    <t>055-49.87.08</t>
  </si>
  <si>
    <t>info@basisschoolhundelgem.be</t>
  </si>
  <si>
    <t>055-42.71.82</t>
  </si>
  <si>
    <t>kleuterschool-valkenberg@skynet.be</t>
  </si>
  <si>
    <t>VBS Horebeke</t>
  </si>
  <si>
    <t>Dorpsstraat 14</t>
  </si>
  <si>
    <t>SINT-MARIA-HOREBEKE</t>
  </si>
  <si>
    <t>055-45.67.40</t>
  </si>
  <si>
    <t>VBS Sint-Augustinus</t>
  </si>
  <si>
    <t>Driehoekstraat 42_A</t>
  </si>
  <si>
    <t>NEDERBRAKEL</t>
  </si>
  <si>
    <t>055-42.35.79</t>
  </si>
  <si>
    <t>sab-basisschool@vbsab.be</t>
  </si>
  <si>
    <t>VKS Emmaüs</t>
  </si>
  <si>
    <t>VBS Sint-Gerolfsschool</t>
  </si>
  <si>
    <t>Merendreedorp 24</t>
  </si>
  <si>
    <t>MERENDREE</t>
  </si>
  <si>
    <t>09-371.62.74</t>
  </si>
  <si>
    <t>VBS Sint-Paulus Hansbeke</t>
  </si>
  <si>
    <t>Hansbekedorp 30</t>
  </si>
  <si>
    <t>HANSBEKE</t>
  </si>
  <si>
    <t>09-371.73.64</t>
  </si>
  <si>
    <t>VBS Tabor Lotenhulle</t>
  </si>
  <si>
    <t>Hullaertstraat 2</t>
  </si>
  <si>
    <t>LOTENHULLE</t>
  </si>
  <si>
    <t>051-68.94.87</t>
  </si>
  <si>
    <t>VLS Emmaüs</t>
  </si>
  <si>
    <t>Maria-Middelareslaan 5</t>
  </si>
  <si>
    <t>VBS Tabor Sint-Maria-Aalter</t>
  </si>
  <si>
    <t>VBS Sint-Medardus</t>
  </si>
  <si>
    <t>Hendelstraat 9_A</t>
  </si>
  <si>
    <t>09-334.86.40</t>
  </si>
  <si>
    <t>Kloosterstraat 79</t>
  </si>
  <si>
    <t>09-374.53.33</t>
  </si>
  <si>
    <t>VBS Tabor Bellem</t>
  </si>
  <si>
    <t>Lotenhullestraat 30</t>
  </si>
  <si>
    <t>BELLEM</t>
  </si>
  <si>
    <t>09-374.16.97</t>
  </si>
  <si>
    <t>Camille Van der Cruyssenstraat 1_A</t>
  </si>
  <si>
    <t>09-371.70.57</t>
  </si>
  <si>
    <t>VBS Tabor Aalter-Brug</t>
  </si>
  <si>
    <t>Middelweg 105</t>
  </si>
  <si>
    <t>09-374.02.00</t>
  </si>
  <si>
    <t>Overslag 1</t>
  </si>
  <si>
    <t>09-345.85.54</t>
  </si>
  <si>
    <t>directie@sloverslag.be</t>
  </si>
  <si>
    <t>VKS Sint-Laurens</t>
  </si>
  <si>
    <t>Dorp 43_A</t>
  </si>
  <si>
    <t>09-345.06.70</t>
  </si>
  <si>
    <t>dorp@slw.be</t>
  </si>
  <si>
    <t>09-345.95.24</t>
  </si>
  <si>
    <t>info@slw.be</t>
  </si>
  <si>
    <t>Patronagestraat 52</t>
  </si>
  <si>
    <t>09-345.59.95</t>
  </si>
  <si>
    <t>secretariaat@basila.be</t>
  </si>
  <si>
    <t>GBS De Vlinderdreef</t>
  </si>
  <si>
    <t>Zwaaikom 1</t>
  </si>
  <si>
    <t>09-346.88.34</t>
  </si>
  <si>
    <t>vlinderdreef@moerbeke.be</t>
  </si>
  <si>
    <t>Dendermondesteenweg 462</t>
  </si>
  <si>
    <t>09-228.49.87</t>
  </si>
  <si>
    <t>directie@gbsdestelbergen.be</t>
  </si>
  <si>
    <t>Zandakkerlaan 14</t>
  </si>
  <si>
    <t>HEUSDEN</t>
  </si>
  <si>
    <t>09-230.63.56</t>
  </si>
  <si>
    <t>secretariaat@sportbasisschool.be</t>
  </si>
  <si>
    <t>09-210.07.48</t>
  </si>
  <si>
    <t>directie@gbsmelle.be</t>
  </si>
  <si>
    <t>VBS Mozaïek</t>
  </si>
  <si>
    <t>VBS Nazareth</t>
  </si>
  <si>
    <t>Dorp 10</t>
  </si>
  <si>
    <t>NAZARETH</t>
  </si>
  <si>
    <t>09-385.42.88</t>
  </si>
  <si>
    <t>directie@vbsnazareth.be</t>
  </si>
  <si>
    <t>Kaaistraat 11</t>
  </si>
  <si>
    <t>09-381.55.50</t>
  </si>
  <si>
    <t>directie@dekerselaargottem.be</t>
  </si>
  <si>
    <t>Gaversesteenweg 126_B</t>
  </si>
  <si>
    <t>PETEGEM-AAN-DE-LEIE</t>
  </si>
  <si>
    <t>09-386.13.32</t>
  </si>
  <si>
    <t>info@driessprong.be</t>
  </si>
  <si>
    <t>VBS Sint-Hendrik</t>
  </si>
  <si>
    <t>Oostkouterlaan 7</t>
  </si>
  <si>
    <t>09-386.29.79</t>
  </si>
  <si>
    <t>directie@shpetegem.be</t>
  </si>
  <si>
    <t>Heirweg 30</t>
  </si>
  <si>
    <t>OLSENE</t>
  </si>
  <si>
    <t>09-388.73.00</t>
  </si>
  <si>
    <t>info@vbsolsene.be</t>
  </si>
  <si>
    <t>Kouter 93</t>
  </si>
  <si>
    <t>09-386.38.65</t>
  </si>
  <si>
    <t>directie@vibloleieland.be</t>
  </si>
  <si>
    <t>VBSBO Ter Leie</t>
  </si>
  <si>
    <t>Bachtekerkstraat 7</t>
  </si>
  <si>
    <t>09-386.55.80</t>
  </si>
  <si>
    <t>info@mozaiekastene.be</t>
  </si>
  <si>
    <t>VBS Leernest</t>
  </si>
  <si>
    <t>Kloosterstraat 3</t>
  </si>
  <si>
    <t>BACHTE-MARIA-LEERNE</t>
  </si>
  <si>
    <t>09-282.77.87</t>
  </si>
  <si>
    <t>directie@leernest.be</t>
  </si>
  <si>
    <t>Leeuwstraat 12_A</t>
  </si>
  <si>
    <t>09-386.80.95</t>
  </si>
  <si>
    <t>directie@zevi.be</t>
  </si>
  <si>
    <t>VBS Leiebloem</t>
  </si>
  <si>
    <t>Leihoekstraat 7</t>
  </si>
  <si>
    <t>09-386.52.57</t>
  </si>
  <si>
    <t>Kaaistraat 9</t>
  </si>
  <si>
    <t>directie@leieparel.be</t>
  </si>
  <si>
    <t>VLS Sint-Agnes</t>
  </si>
  <si>
    <t>Oudestraat 83</t>
  </si>
  <si>
    <t>03-827.80.99</t>
  </si>
  <si>
    <t>VBS De Puzzel</t>
  </si>
  <si>
    <t>Krugerstraat 103</t>
  </si>
  <si>
    <t>03-827.90.45</t>
  </si>
  <si>
    <t>Sint-Bernardsesteenweg 665</t>
  </si>
  <si>
    <t>03-825.07.76</t>
  </si>
  <si>
    <t>directie@basisschooldonbosco.be</t>
  </si>
  <si>
    <t>Oudestraat 119</t>
  </si>
  <si>
    <t>03-827.65.64</t>
  </si>
  <si>
    <t>VBS Sint-Eduardus</t>
  </si>
  <si>
    <t>Broeder Frederikstraat 3</t>
  </si>
  <si>
    <t>03-647.05.03</t>
  </si>
  <si>
    <t>basisschool@st-eduardus.be</t>
  </si>
  <si>
    <t>Hogebaan 2</t>
  </si>
  <si>
    <t>03-636.12.29</t>
  </si>
  <si>
    <t>filip.vanherck@maria-middelares.be</t>
  </si>
  <si>
    <t>VBSBO Kristus Koning</t>
  </si>
  <si>
    <t>Bethaniënlei 5</t>
  </si>
  <si>
    <t>03-217.03.13</t>
  </si>
  <si>
    <t>directie@bulokk.be</t>
  </si>
  <si>
    <t>VBSBO Sint-Rafaël</t>
  </si>
  <si>
    <t>Kerklei 44</t>
  </si>
  <si>
    <t>03-637.51.31</t>
  </si>
  <si>
    <t>st.raf@telenet.be</t>
  </si>
  <si>
    <t>GBS De Kleine Reus</t>
  </si>
  <si>
    <t>Holandstraat 22</t>
  </si>
  <si>
    <t>055-21.94.59</t>
  </si>
  <si>
    <t>directie@dekleinereus.be</t>
  </si>
  <si>
    <t>GBS De Start</t>
  </si>
  <si>
    <t>Kloosterstraat 24</t>
  </si>
  <si>
    <t>055-38.85.55</t>
  </si>
  <si>
    <t>directiedestart@kluisbergen.be</t>
  </si>
  <si>
    <t>Ommegangstraat 11_A</t>
  </si>
  <si>
    <t>09-385.48.28</t>
  </si>
  <si>
    <t>gbsnazareth@nazareth.be</t>
  </si>
  <si>
    <t>info@gbz-de-bosrank.be</t>
  </si>
  <si>
    <t>Passionistenstraat 25</t>
  </si>
  <si>
    <t>09-381.06.70</t>
  </si>
  <si>
    <t>info@deweidewereld.be</t>
  </si>
  <si>
    <t>Waalstraat 116</t>
  </si>
  <si>
    <t>09-388.80.74</t>
  </si>
  <si>
    <t>directie@gemeenteschoolzulte.be</t>
  </si>
  <si>
    <t>GBS De Kouter</t>
  </si>
  <si>
    <t>Lindestraat 30</t>
  </si>
  <si>
    <t>055-31.64.89</t>
  </si>
  <si>
    <t>gbsdekouter@wortegem-petegem.be</t>
  </si>
  <si>
    <t>GBS De Start Ruien</t>
  </si>
  <si>
    <t>De Pacht 12</t>
  </si>
  <si>
    <t>055-38.94.89</t>
  </si>
  <si>
    <t>GBS Eke De Vlinderboom</t>
  </si>
  <si>
    <t>Steenweg 132</t>
  </si>
  <si>
    <t>09-385.59.08</t>
  </si>
  <si>
    <t>myriam.neirynck@nazareth.be</t>
  </si>
  <si>
    <t>VLS Sint-Jan</t>
  </si>
  <si>
    <t>Sint Jozefstraat 12</t>
  </si>
  <si>
    <t>014-26.07.98</t>
  </si>
  <si>
    <t>Schoolstraat 10</t>
  </si>
  <si>
    <t>03-482.15.91</t>
  </si>
  <si>
    <t>directie@heilig-hart.be</t>
  </si>
  <si>
    <t>Pastorijstraat 3</t>
  </si>
  <si>
    <t>03-482.41.93</t>
  </si>
  <si>
    <t>secretariaat@vbsberlaar.be</t>
  </si>
  <si>
    <t>Ballaarweg 1</t>
  </si>
  <si>
    <t>03-422.52.49</t>
  </si>
  <si>
    <t>directie@vrijebasisschoolberlaar.be</t>
  </si>
  <si>
    <t>Peulisstraat 18</t>
  </si>
  <si>
    <t>015-75.66.41</t>
  </si>
  <si>
    <t>info@parochieschoolpeulis.be</t>
  </si>
  <si>
    <t>VBS Putte</t>
  </si>
  <si>
    <t>Waverlei 22</t>
  </si>
  <si>
    <t>015-75.71.33</t>
  </si>
  <si>
    <t>Bergstraatje 10</t>
  </si>
  <si>
    <t>BEERZEL</t>
  </si>
  <si>
    <t>015-75.74.67</t>
  </si>
  <si>
    <t>directie@basisschoolbeerzel.be</t>
  </si>
  <si>
    <t>VBS Heist-Centrum</t>
  </si>
  <si>
    <t>015-24.78.62</t>
  </si>
  <si>
    <t>L. Carréstraat 16_c</t>
  </si>
  <si>
    <t>HALLAAR</t>
  </si>
  <si>
    <t>015-24.11.20</t>
  </si>
  <si>
    <t>VBSBO Instituut Mevrouw Govaerts</t>
  </si>
  <si>
    <t>Kastanjedreef 12</t>
  </si>
  <si>
    <t>Schoolstraat 23</t>
  </si>
  <si>
    <t>ITEGEM</t>
  </si>
  <si>
    <t>015-24.68.04</t>
  </si>
  <si>
    <t>GBS MOZAwIEK</t>
  </si>
  <si>
    <t>Schoolstraat 3</t>
  </si>
  <si>
    <t>014-31.50.99</t>
  </si>
  <si>
    <t>directie.gbsmozawiek@gemeentemol.be</t>
  </si>
  <si>
    <t>GBS Alles Kids Mol-Gompel</t>
  </si>
  <si>
    <t>Pastoor Vaesstraat 24</t>
  </si>
  <si>
    <t>014-31.28.93</t>
  </si>
  <si>
    <t>directie.gbsalleskids@gemeentemol.be</t>
  </si>
  <si>
    <t>GLSBO SAIGO STERRENBOS</t>
  </si>
  <si>
    <t>Don Boscostraat 37</t>
  </si>
  <si>
    <t>014-31.36.96</t>
  </si>
  <si>
    <t>directie.saigosterrenbos@gemeentemol.be</t>
  </si>
  <si>
    <t>Gemeenteheistraat 1</t>
  </si>
  <si>
    <t>014-81.00.33</t>
  </si>
  <si>
    <t>secretariaat.gbsdezandloper@gemeentemol.be</t>
  </si>
  <si>
    <t>VBS Sint-Antonius</t>
  </si>
  <si>
    <t>VBS Sint-Jan Berchmanscollege</t>
  </si>
  <si>
    <t>Kasteellaan 18</t>
  </si>
  <si>
    <t>03-312.98.88</t>
  </si>
  <si>
    <t>basis@sjbmalle.be</t>
  </si>
  <si>
    <t>info@antoniusschool.be</t>
  </si>
  <si>
    <t>Kleinveldweg 2_A</t>
  </si>
  <si>
    <t>03-384.06.28</t>
  </si>
  <si>
    <t>VBS Heilig-Hart</t>
  </si>
  <si>
    <t>Oudaen 76_1</t>
  </si>
  <si>
    <t>03-658.12.46</t>
  </si>
  <si>
    <t>secretariaat@basisschool-hhart.be</t>
  </si>
  <si>
    <t>VBS Dorpsschool Vremde</t>
  </si>
  <si>
    <t>Dorpsplaats 5</t>
  </si>
  <si>
    <t>VREMDE</t>
  </si>
  <si>
    <t>03-455.22.42</t>
  </si>
  <si>
    <t>directie@dorpsschool.be</t>
  </si>
  <si>
    <t>VBS Wonderwijzer</t>
  </si>
  <si>
    <t>Kerkelei 57</t>
  </si>
  <si>
    <t>directie.lagereschool@wonderwijzer.be</t>
  </si>
  <si>
    <t>VBS Mariaschool</t>
  </si>
  <si>
    <t>Kapelstraat 19_A</t>
  </si>
  <si>
    <t>03-485.80.79</t>
  </si>
  <si>
    <t>VBS Sint-Calasanz</t>
  </si>
  <si>
    <t>Nonnenstraat 21</t>
  </si>
  <si>
    <t>03-481.97.43</t>
  </si>
  <si>
    <t>directie@basisschool-calasanz.be</t>
  </si>
  <si>
    <t>Zandlaan 46</t>
  </si>
  <si>
    <t>03-481.87.67</t>
  </si>
  <si>
    <t>secretariaat@zandlopernijlen.be</t>
  </si>
  <si>
    <t>VBS Klavertjedrie</t>
  </si>
  <si>
    <t>Dorp 57</t>
  </si>
  <si>
    <t>014-51.27.42</t>
  </si>
  <si>
    <t>directie@klavertje3.be</t>
  </si>
  <si>
    <t>VBS St-Calasanz</t>
  </si>
  <si>
    <t>Prinshoeveweg 44</t>
  </si>
  <si>
    <t>03-645.61.67</t>
  </si>
  <si>
    <t>directie@sint-jozefekeren.be</t>
  </si>
  <si>
    <t>VLS Zilverenhoek Maria Immaculata</t>
  </si>
  <si>
    <t>Zilverenhoeklaan 2</t>
  </si>
  <si>
    <t>03-664.36.23</t>
  </si>
  <si>
    <t>directiels@basisschoolzilverenhoek.be</t>
  </si>
  <si>
    <t>Hoge Weg 15</t>
  </si>
  <si>
    <t>VKS Maria Immaculata</t>
  </si>
  <si>
    <t>directieks@basisschoolzilverenhoek.be</t>
  </si>
  <si>
    <t>VLS Sint-Michielschool</t>
  </si>
  <si>
    <t>Dorpsstraat 12</t>
  </si>
  <si>
    <t>SINT-LENAARTS</t>
  </si>
  <si>
    <t>03-313.03.20</t>
  </si>
  <si>
    <t>directie@leonardusschool.be</t>
  </si>
  <si>
    <t>VBS Mater Dei Gooreind</t>
  </si>
  <si>
    <t>Oude Baan 92</t>
  </si>
  <si>
    <t>03-663.52.70</t>
  </si>
  <si>
    <t>directie@materdeigooreind.be</t>
  </si>
  <si>
    <t>VKS De Zevensprong</t>
  </si>
  <si>
    <t>Sint Willebrordusstraat 29</t>
  </si>
  <si>
    <t>directie@de7sprong.be</t>
  </si>
  <si>
    <t>VLS Windekind</t>
  </si>
  <si>
    <t>VBS 't Klavernest</t>
  </si>
  <si>
    <t>WECHELDERZANDE</t>
  </si>
  <si>
    <t>03-312.05.92</t>
  </si>
  <si>
    <t>directie@klavernest.be</t>
  </si>
  <si>
    <t>Hoeksken 30</t>
  </si>
  <si>
    <t>014-88.19.65</t>
  </si>
  <si>
    <t>directie@gvb-springplank.be</t>
  </si>
  <si>
    <t>Wijngaard 11</t>
  </si>
  <si>
    <t>POEDERLEE</t>
  </si>
  <si>
    <t>014-88.27.72</t>
  </si>
  <si>
    <t>directie@gvbs-dewingerd.be</t>
  </si>
  <si>
    <t>VKS De Duizendpoot</t>
  </si>
  <si>
    <t>Lepelstraat 38_A</t>
  </si>
  <si>
    <t>014-50.93.40</t>
  </si>
  <si>
    <t>directie@ks-vorselaar.be</t>
  </si>
  <si>
    <t>VBS Sint-Elisabethschool</t>
  </si>
  <si>
    <t>Zandstraat 39</t>
  </si>
  <si>
    <t>03-312.35.10</t>
  </si>
  <si>
    <t>VBS Impuls</t>
  </si>
  <si>
    <t>PULLE</t>
  </si>
  <si>
    <t>03-484.41.68</t>
  </si>
  <si>
    <t>directie@basisschoolimpuls.be</t>
  </si>
  <si>
    <t>Veerstraat 59</t>
  </si>
  <si>
    <t>VIERSEL</t>
  </si>
  <si>
    <t>03-485.73.98</t>
  </si>
  <si>
    <t>VBS Klaproos</t>
  </si>
  <si>
    <t>Molenheide 12</t>
  </si>
  <si>
    <t>03-464.10.54</t>
  </si>
  <si>
    <t>directie@klaproos-school.be</t>
  </si>
  <si>
    <t>GBS Het Beverbos</t>
  </si>
  <si>
    <t>GBS De Kreke</t>
  </si>
  <si>
    <t>Torhoutstraat 38</t>
  </si>
  <si>
    <t>051-56.66.15</t>
  </si>
  <si>
    <t>directie.dekreke@kortemark.be</t>
  </si>
  <si>
    <t>Westkerkestraat 53</t>
  </si>
  <si>
    <t>059-29.92.98</t>
  </si>
  <si>
    <t>directie@gbsichtegem.be</t>
  </si>
  <si>
    <t>GBS De Wingerd</t>
  </si>
  <si>
    <t>Schoolstraat 4_a</t>
  </si>
  <si>
    <t>051-30.36.13</t>
  </si>
  <si>
    <t>directie@gbs-dewingerd.be</t>
  </si>
  <si>
    <t>GBS De WegWijzer</t>
  </si>
  <si>
    <t>Markegemstraat 49</t>
  </si>
  <si>
    <t>WAKKEN</t>
  </si>
  <si>
    <t>056-60.37.41</t>
  </si>
  <si>
    <t>info@dewegwijzer.be</t>
  </si>
  <si>
    <t>Schoolstraat 9</t>
  </si>
  <si>
    <t>051-20.53.81</t>
  </si>
  <si>
    <t>Hemelstraat 14</t>
  </si>
  <si>
    <t>051-74.49.16</t>
  </si>
  <si>
    <t>jan.dedecker@gbsardooie.be</t>
  </si>
  <si>
    <t>Tieltseweg 66</t>
  </si>
  <si>
    <t>051-40.85.81</t>
  </si>
  <si>
    <t>directie@veldschool.be</t>
  </si>
  <si>
    <t>Bollewerpstraat 5_A</t>
  </si>
  <si>
    <t>directie@dezon-blo.be</t>
  </si>
  <si>
    <t>GBS De Linde</t>
  </si>
  <si>
    <t>Stadenstraat 14</t>
  </si>
  <si>
    <t>051-56.72.53</t>
  </si>
  <si>
    <t>directie.delinde@kortemark.be</t>
  </si>
  <si>
    <t>GBS De Bever</t>
  </si>
  <si>
    <t>Engelstraat 52</t>
  </si>
  <si>
    <t>051-58.85.10</t>
  </si>
  <si>
    <t>VBS Mater Dei Driehoek</t>
  </si>
  <si>
    <t>Heislag 35</t>
  </si>
  <si>
    <t>03-651.69.56</t>
  </si>
  <si>
    <t>driehoek@bsmaterdei.be</t>
  </si>
  <si>
    <t>della Faillestraat 16</t>
  </si>
  <si>
    <t>03-633.38.05</t>
  </si>
  <si>
    <t>mariaterheide@bsmaterdei.be</t>
  </si>
  <si>
    <t>VBS De Vlinder</t>
  </si>
  <si>
    <t>Lage Kaart 266</t>
  </si>
  <si>
    <t>03-651.50.25</t>
  </si>
  <si>
    <t>vlinder@bsmaterdei.be</t>
  </si>
  <si>
    <t>Zegersdreef 66</t>
  </si>
  <si>
    <t>03-651.68.16</t>
  </si>
  <si>
    <t>zegersdreef@bsmaterdei.be</t>
  </si>
  <si>
    <t>VBS De Omnibus</t>
  </si>
  <si>
    <t>Tielendorp 43</t>
  </si>
  <si>
    <t>TIELEN</t>
  </si>
  <si>
    <t>014-55.63.88</t>
  </si>
  <si>
    <t>info@vbs-omnibus.be</t>
  </si>
  <si>
    <t>Kloosterstraat 2_A</t>
  </si>
  <si>
    <t>014-55.20.00</t>
  </si>
  <si>
    <t>info@vbs-deparel.be</t>
  </si>
  <si>
    <t>VKS 't Bosvriendje</t>
  </si>
  <si>
    <t>Poederleesteenweg 67</t>
  </si>
  <si>
    <t>014-55.70.40</t>
  </si>
  <si>
    <t>info@vks-bosvriendje.be</t>
  </si>
  <si>
    <t>Boslaan 2</t>
  </si>
  <si>
    <t>014-85.00.66</t>
  </si>
  <si>
    <t>info@vks-klimtoren.be</t>
  </si>
  <si>
    <t>VBS Het Kompas</t>
  </si>
  <si>
    <t>Past. Lambrechtsstraat 3</t>
  </si>
  <si>
    <t>03-312.37.33</t>
  </si>
  <si>
    <t>directie@het-kompas.be</t>
  </si>
  <si>
    <t>03-314.61.87</t>
  </si>
  <si>
    <t>directie@sint-luciaschool.be</t>
  </si>
  <si>
    <t>VKS Het Moleke</t>
  </si>
  <si>
    <t>Banmolenweg 9</t>
  </si>
  <si>
    <t>03-314.12.69</t>
  </si>
  <si>
    <t>directie@het-moleke.be</t>
  </si>
  <si>
    <t>03-311.67.58</t>
  </si>
  <si>
    <t>directie.kleuters@immaculata-oostmalle.be</t>
  </si>
  <si>
    <t>Winkelstap 108</t>
  </si>
  <si>
    <t>03-645.99.15</t>
  </si>
  <si>
    <t>info@sint-jozef.net</t>
  </si>
  <si>
    <t>Kluizeveldenstraat 104_B</t>
  </si>
  <si>
    <t>Terlindenhofstraat 220</t>
  </si>
  <si>
    <t>03-645.56.29</t>
  </si>
  <si>
    <t>ks@virgomaria.be</t>
  </si>
  <si>
    <t>VLS Joma</t>
  </si>
  <si>
    <t>Maantjessteenweg 130</t>
  </si>
  <si>
    <t>directie@jomabasis.be</t>
  </si>
  <si>
    <t>Gagelveldenstraat 71</t>
  </si>
  <si>
    <t>VKS Joma</t>
  </si>
  <si>
    <t>Frans Adriaenssensstraat 123</t>
  </si>
  <si>
    <t>Terlindenhofstraat 206</t>
  </si>
  <si>
    <t>03-645.97.96</t>
  </si>
  <si>
    <t>Ls@virgomaria.be</t>
  </si>
  <si>
    <t>VLS Potlodenschool</t>
  </si>
  <si>
    <t>Maststraat 2_A</t>
  </si>
  <si>
    <t>03-667.63.47</t>
  </si>
  <si>
    <t>directie@potlodenschool.be</t>
  </si>
  <si>
    <t>VBS Vincentius</t>
  </si>
  <si>
    <t>Horendonk 265</t>
  </si>
  <si>
    <t>03-667.54.91</t>
  </si>
  <si>
    <t>VLS College Essen</t>
  </si>
  <si>
    <t>Rouwmoer 7_A</t>
  </si>
  <si>
    <t>03-667.33.65</t>
  </si>
  <si>
    <t>secretariaat@lagercollegeessen.be</t>
  </si>
  <si>
    <t>VKS Mariaberg</t>
  </si>
  <si>
    <t>Grensstraat 14</t>
  </si>
  <si>
    <t>kleuterschool@mariaberg.be</t>
  </si>
  <si>
    <t>GBS De Schans</t>
  </si>
  <si>
    <t>Veerledorp 18</t>
  </si>
  <si>
    <t>014-84.12.80</t>
  </si>
  <si>
    <t>info@gbsdeschans.be</t>
  </si>
  <si>
    <t>Schoolstraat 42</t>
  </si>
  <si>
    <t>EINDHOUT</t>
  </si>
  <si>
    <t>014-86.63.40</t>
  </si>
  <si>
    <t>info@gbseindhout.be</t>
  </si>
  <si>
    <t>Zoete Moederstraat 30</t>
  </si>
  <si>
    <t>03-774.43.88</t>
  </si>
  <si>
    <t>sjb@ksas.be</t>
  </si>
  <si>
    <t>Idsteinlaan 16</t>
  </si>
  <si>
    <t>BURCHT</t>
  </si>
  <si>
    <t>03-252.82.38</t>
  </si>
  <si>
    <t>sintmartinus@ksas.be</t>
  </si>
  <si>
    <t>Idsteinlaan 18</t>
  </si>
  <si>
    <t>VLS De Krinkel 2</t>
  </si>
  <si>
    <t>Schoolstraat 32</t>
  </si>
  <si>
    <t>ZWIJNDRECHT</t>
  </si>
  <si>
    <t>03-252.76.03</t>
  </si>
  <si>
    <t>dekrinkel2@ksas.be</t>
  </si>
  <si>
    <t>dekrinkel1@ksas.be</t>
  </si>
  <si>
    <t>Vrije kleuterschool</t>
  </si>
  <si>
    <t>Regenbooglaan 20</t>
  </si>
  <si>
    <t>03-252.58.88</t>
  </si>
  <si>
    <t>dekrinkelrups@ksas.be</t>
  </si>
  <si>
    <t>Ambachtstraat 7_b</t>
  </si>
  <si>
    <t>Rupelmondestraat 42</t>
  </si>
  <si>
    <t>03-774.15.64</t>
  </si>
  <si>
    <t>sintpetrus@ksas.be</t>
  </si>
  <si>
    <t>VBS Het Hinkelpad</t>
  </si>
  <si>
    <t>Sint-Reinhildisstraat 15_B</t>
  </si>
  <si>
    <t>03-449.56.39</t>
  </si>
  <si>
    <t>rozenregen.directie@ankerwijs.be</t>
  </si>
  <si>
    <t>VBS Klimboom</t>
  </si>
  <si>
    <t>Liersesteenweg 314</t>
  </si>
  <si>
    <t>03-455.49.13</t>
  </si>
  <si>
    <t>klimboom.directie@ankerwijs.be</t>
  </si>
  <si>
    <t>Frans Van Hombeeckplein 17</t>
  </si>
  <si>
    <t>03-230.97.86</t>
  </si>
  <si>
    <t>schooldemerode.info@ankerwijs.be</t>
  </si>
  <si>
    <t>Geluwestraat 4</t>
  </si>
  <si>
    <t>03-286.78.90</t>
  </si>
  <si>
    <t>hethinkelpad.info@ankerwijs.be</t>
  </si>
  <si>
    <t>Sint-Benedictusstraat 14_A</t>
  </si>
  <si>
    <t>03-440.51.19</t>
  </si>
  <si>
    <t>ilse.de.vooght@ankerwijs.be</t>
  </si>
  <si>
    <t>VBS De Knikkerbaan</t>
  </si>
  <si>
    <t>Frederik de Merodestraat 36</t>
  </si>
  <si>
    <t>03-285.94.30</t>
  </si>
  <si>
    <t>Sint-Hubertusstraat 12</t>
  </si>
  <si>
    <t>VBS Trapop</t>
  </si>
  <si>
    <t>VBS Sint-Clara</t>
  </si>
  <si>
    <t>Kloosterbaan 1</t>
  </si>
  <si>
    <t>014-67.85.75</t>
  </si>
  <si>
    <t>VKS Hoeven</t>
  </si>
  <si>
    <t>Bos en Bremdreef 4</t>
  </si>
  <si>
    <t>014-37.07.78</t>
  </si>
  <si>
    <t>VKS Spelewei</t>
  </si>
  <si>
    <t>Hodonk 35</t>
  </si>
  <si>
    <t>014-37.94.76</t>
  </si>
  <si>
    <t>VBS Weg-Wijzer</t>
  </si>
  <si>
    <t>Hannekestraat 22</t>
  </si>
  <si>
    <t>014-37.80.06</t>
  </si>
  <si>
    <t>directie@weg-wijzer.be</t>
  </si>
  <si>
    <t>VBS OLVE-Basisschool</t>
  </si>
  <si>
    <t>VLS De Link</t>
  </si>
  <si>
    <t>Patronaatstraat 21</t>
  </si>
  <si>
    <t>03-457.04.22</t>
  </si>
  <si>
    <t>VBS Olfa 't Plein</t>
  </si>
  <si>
    <t>Pieter van Maldereplein 8</t>
  </si>
  <si>
    <t>03-449.41.22</t>
  </si>
  <si>
    <t>directie@olfatplein.be</t>
  </si>
  <si>
    <t>Patronaatstraat 28</t>
  </si>
  <si>
    <t>VBS OLFA Elsdonk</t>
  </si>
  <si>
    <t>Ingenieur Haesaertslaan 4</t>
  </si>
  <si>
    <t>03-449.85.59</t>
  </si>
  <si>
    <t>directie@olfaelsdonk.be</t>
  </si>
  <si>
    <t>VBS OLFA Drie Eiken</t>
  </si>
  <si>
    <t>Renaat de Rudderlaan 35</t>
  </si>
  <si>
    <t>03-458.47.88</t>
  </si>
  <si>
    <t>directie@olfa3eiken.be</t>
  </si>
  <si>
    <t>VBS Den Heuvel</t>
  </si>
  <si>
    <t>Heuvel 37</t>
  </si>
  <si>
    <t>03-666.95.21</t>
  </si>
  <si>
    <t>info@denheuvel.be</t>
  </si>
  <si>
    <t>Achterbroeksteenweg 190</t>
  </si>
  <si>
    <t>03-666.81.15</t>
  </si>
  <si>
    <t>VBS Zonnekind</t>
  </si>
  <si>
    <t>Zonnekinddreef 2</t>
  </si>
  <si>
    <t>03-666.53.40</t>
  </si>
  <si>
    <t>GO! BS Irishof</t>
  </si>
  <si>
    <t>GO! BS 3Hoek Ekeren</t>
  </si>
  <si>
    <t>03-541.62.54</t>
  </si>
  <si>
    <t>directie@3hoek-ekeren.be</t>
  </si>
  <si>
    <t>Kapelsestraat 37</t>
  </si>
  <si>
    <t>GO! BS De Stappe</t>
  </si>
  <si>
    <t>Geelvinckstraat 15</t>
  </si>
  <si>
    <t>03-568.31.92</t>
  </si>
  <si>
    <t>directie@bs-destappe.be</t>
  </si>
  <si>
    <t>Nieuwe Buiten 1</t>
  </si>
  <si>
    <t>03-669.63.61</t>
  </si>
  <si>
    <t>directie@tscholeke-devinkjes.be</t>
  </si>
  <si>
    <t>GO! BS De 4sprong-3D</t>
  </si>
  <si>
    <t>Ganzendries 14</t>
  </si>
  <si>
    <t>03-666.98.35</t>
  </si>
  <si>
    <t>directie@de4sprong-3D.be</t>
  </si>
  <si>
    <t>GO! BS Freinetschool WonderWereld</t>
  </si>
  <si>
    <t>Hofstraat 14</t>
  </si>
  <si>
    <t>03-667.25.03</t>
  </si>
  <si>
    <t>directie@freinetwonderwereld.be</t>
  </si>
  <si>
    <t>Vogelenzangstraat 115</t>
  </si>
  <si>
    <t>03-666.60.24</t>
  </si>
  <si>
    <t>directie@wilgenduin.be</t>
  </si>
  <si>
    <t>VBSBO Triolo</t>
  </si>
  <si>
    <t>Miksebaan 264_B</t>
  </si>
  <si>
    <t>03-633.25.70</t>
  </si>
  <si>
    <t>bubao@olo.be</t>
  </si>
  <si>
    <t>GO! Daltonschool in 't Groen</t>
  </si>
  <si>
    <t>Leopoldstraat 15</t>
  </si>
  <si>
    <t>03-313.86.63</t>
  </si>
  <si>
    <t>info@bs-intgroen.be</t>
  </si>
  <si>
    <t>Laar 1</t>
  </si>
  <si>
    <t>nicole.boonen@kogeka.be</t>
  </si>
  <si>
    <t>VBSBO De Ark Oosterlo</t>
  </si>
  <si>
    <t>Eindhoutseweg 25</t>
  </si>
  <si>
    <t>014-86.11.41</t>
  </si>
  <si>
    <t>secretariaat.blo@bkoblo-oosterlo.be</t>
  </si>
  <si>
    <t>VBS De Toverboom</t>
  </si>
  <si>
    <t>Bel 131</t>
  </si>
  <si>
    <t>014-58.92.44</t>
  </si>
  <si>
    <t>directie@detoverboom.be</t>
  </si>
  <si>
    <t>VLS Sint-Dimpna</t>
  </si>
  <si>
    <t>VBS Sint-Rumoldus</t>
  </si>
  <si>
    <t>Paulus Beyestraat 153</t>
  </si>
  <si>
    <t>03-325.16.88</t>
  </si>
  <si>
    <t>directie.sintrumoldus@sgkod.be</t>
  </si>
  <si>
    <t>VBS Mariagaarde</t>
  </si>
  <si>
    <t>Griffier Schobbenslaan 45</t>
  </si>
  <si>
    <t>03-272.06.73</t>
  </si>
  <si>
    <t>directie.mariagaarde@sgkod.be</t>
  </si>
  <si>
    <t>VBS Drakenhof</t>
  </si>
  <si>
    <t>Drakenhoflaan 242</t>
  </si>
  <si>
    <t>03-321.56.84</t>
  </si>
  <si>
    <t>directie.drakenhof@sgkod.be</t>
  </si>
  <si>
    <t>Pieter De Ridderstraat 5</t>
  </si>
  <si>
    <t>directie.sanctamaria@sgkod.be</t>
  </si>
  <si>
    <t>VBS Sint-Bernadette</t>
  </si>
  <si>
    <t>Antoon Van den Bosschelaan 145</t>
  </si>
  <si>
    <t>03-324.97.97</t>
  </si>
  <si>
    <t>directie.sintbernadette@sgkod.be</t>
  </si>
  <si>
    <t>VBS Ibex</t>
  </si>
  <si>
    <t>Seraphin de Grootestraat 120</t>
  </si>
  <si>
    <t>03-325.60.94</t>
  </si>
  <si>
    <t>directie.ibex@sgkod.be</t>
  </si>
  <si>
    <t>Van Dornestraat 125</t>
  </si>
  <si>
    <t>03-325.08.69</t>
  </si>
  <si>
    <t>directie.immaculata@sgkod.be</t>
  </si>
  <si>
    <t>VBS Axijoma</t>
  </si>
  <si>
    <t>Sint-Fredegandusstraat 32</t>
  </si>
  <si>
    <t>03-324.79.92</t>
  </si>
  <si>
    <t>directie.axijoma@sgkod.be</t>
  </si>
  <si>
    <t>VBS Andromeda</t>
  </si>
  <si>
    <t>Herentalsebaan 482</t>
  </si>
  <si>
    <t>03-321.99.50</t>
  </si>
  <si>
    <t>directie.andromeda@sgkod.be</t>
  </si>
  <si>
    <t>VBS DE LINDE</t>
  </si>
  <si>
    <t>Van Steenlandstraat 15</t>
  </si>
  <si>
    <t>03-321.02.58</t>
  </si>
  <si>
    <t>directie.delinde@sgkod.be</t>
  </si>
  <si>
    <t>VBS Sint-Godelieve</t>
  </si>
  <si>
    <t>Van Cortbeemdelei 277</t>
  </si>
  <si>
    <t>03-324.16.25</t>
  </si>
  <si>
    <t>directie.sintgodelieve@sgkod.be</t>
  </si>
  <si>
    <t>GVBS Hertenhof</t>
  </si>
  <si>
    <t>Schotensesteenweg 69</t>
  </si>
  <si>
    <t>03-324.00.76</t>
  </si>
  <si>
    <t>els.vanmencxel@sgkod.be</t>
  </si>
  <si>
    <t>VBS Dromenvanger</t>
  </si>
  <si>
    <t>Coeveltstraat 7_A</t>
  </si>
  <si>
    <t>033-24.00.63</t>
  </si>
  <si>
    <t>directie.dromenvanger@sgkod.be</t>
  </si>
  <si>
    <t>VBS Sint-Bavo</t>
  </si>
  <si>
    <t>Sint-Salvatorstraat 14 bus A</t>
  </si>
  <si>
    <t>09-223.68.44</t>
  </si>
  <si>
    <t>VBS De Mozaïek</t>
  </si>
  <si>
    <t>Sint-Margrietstraat 33</t>
  </si>
  <si>
    <t>09-233.78.64</t>
  </si>
  <si>
    <t>basisschool@demozaiek.be</t>
  </si>
  <si>
    <t>Reinaertstraat 26</t>
  </si>
  <si>
    <t>09-227.82.95</t>
  </si>
  <si>
    <t>anne.vereecken@schoolklimrek.be</t>
  </si>
  <si>
    <t>Boomstraat 77</t>
  </si>
  <si>
    <t>09-227.85.15</t>
  </si>
  <si>
    <t>VBS De Sprankel</t>
  </si>
  <si>
    <t>BEERVELDE</t>
  </si>
  <si>
    <t>09-355.88.00</t>
  </si>
  <si>
    <t>directie@desprankel.be</t>
  </si>
  <si>
    <t>VBS De Weg-Wijzer</t>
  </si>
  <si>
    <t>Zaffelare-Dorp 6</t>
  </si>
  <si>
    <t>ZAFFELARE</t>
  </si>
  <si>
    <t>09-355.13.82</t>
  </si>
  <si>
    <t>info@deweg-wijzer.be</t>
  </si>
  <si>
    <t>VBSBO Sint-Lievenspoort</t>
  </si>
  <si>
    <t>Sint-Lievenspoortstraat 129</t>
  </si>
  <si>
    <t>09-268.26.50</t>
  </si>
  <si>
    <t>bubao@sintlievenspoort.be</t>
  </si>
  <si>
    <t>VBS De Mozaïek Bis</t>
  </si>
  <si>
    <t>Kaprijkestraat 12</t>
  </si>
  <si>
    <t>VBS Klimrek - Van Beverenplein</t>
  </si>
  <si>
    <t>Edmond van Beverenplein 15</t>
  </si>
  <si>
    <t>09-226.02.66</t>
  </si>
  <si>
    <t>VBS Sint-Victor</t>
  </si>
  <si>
    <t>Begijnendreef 27</t>
  </si>
  <si>
    <t>014-41.41.08</t>
  </si>
  <si>
    <t>tom.vermeylen@sint-victor.be</t>
  </si>
  <si>
    <t>Molenbaan 1 bus 1</t>
  </si>
  <si>
    <t>BAARLE-HERTOG</t>
  </si>
  <si>
    <t>014-69.92.43</t>
  </si>
  <si>
    <t>Kasteeldreef 2</t>
  </si>
  <si>
    <t>014-41.71.48</t>
  </si>
  <si>
    <t>chris.vangool@sint-victor.be</t>
  </si>
  <si>
    <t>Zondereigen 57</t>
  </si>
  <si>
    <t>014-63.37.10</t>
  </si>
  <si>
    <t>secretariaat@dehorizon-tspoor.kobart.be</t>
  </si>
  <si>
    <t>VBS 't Spoor</t>
  </si>
  <si>
    <t>Bredaseweg 52</t>
  </si>
  <si>
    <t>SBS Bollekensschool</t>
  </si>
  <si>
    <t>SBS De Spiegel</t>
  </si>
  <si>
    <t>Zwijnaardsesteenweg 250</t>
  </si>
  <si>
    <t>09-243.80.20</t>
  </si>
  <si>
    <t>despiegel.dir@onderwijs.gent.be</t>
  </si>
  <si>
    <t>09-323.54.80</t>
  </si>
  <si>
    <t>detriangel.dir@onderwijs.gent.be</t>
  </si>
  <si>
    <t>SBS Het Trappenhuis</t>
  </si>
  <si>
    <t>Lucas Munichstraat 29</t>
  </si>
  <si>
    <t>09-224.05.04</t>
  </si>
  <si>
    <t>trappenhuis.dir@onderwijs.gent.be</t>
  </si>
  <si>
    <t>Slinke Molenstraat 26_A</t>
  </si>
  <si>
    <t>09-323.54.60</t>
  </si>
  <si>
    <t>piramide.dir@onderwijs.gent.be</t>
  </si>
  <si>
    <t>SBS De Dialoog</t>
  </si>
  <si>
    <t>Frans van Ryhovelaan 191</t>
  </si>
  <si>
    <t>09-226.14.57</t>
  </si>
  <si>
    <t>dialoog.dir@onderwijs.gent.be</t>
  </si>
  <si>
    <t>Bagattenstraat 155</t>
  </si>
  <si>
    <t>09-323.50.20</t>
  </si>
  <si>
    <t>deharp.dir@onderwijs.gent.be</t>
  </si>
  <si>
    <t>SBS De Muze</t>
  </si>
  <si>
    <t>Begijnhofdries 42</t>
  </si>
  <si>
    <t>09-225.14.55</t>
  </si>
  <si>
    <t>demuze.dir@onderwijs.gent.be</t>
  </si>
  <si>
    <t>SBS Daltonschool De Lotus</t>
  </si>
  <si>
    <t>Grensstraat 202</t>
  </si>
  <si>
    <t>09-323.52.10</t>
  </si>
  <si>
    <t>delotus.dir@onderwijs.gent.be</t>
  </si>
  <si>
    <t>Neermeerskaai 2</t>
  </si>
  <si>
    <t>SBS Désiré van Monckhoven</t>
  </si>
  <si>
    <t>Désiré Van Monckhovenstraat 34</t>
  </si>
  <si>
    <t>09-222.29.45</t>
  </si>
  <si>
    <t>dvanmonckhoven.dir@onderwijs.gent.be</t>
  </si>
  <si>
    <t>SBS Jenaplanschool De Feniks</t>
  </si>
  <si>
    <t>Acaciastraat 11</t>
  </si>
  <si>
    <t>defeniks.dir@onderwijs.gent.be</t>
  </si>
  <si>
    <t>SBS De Stadspoort</t>
  </si>
  <si>
    <t>Coupure Rechts 54</t>
  </si>
  <si>
    <t>09-225.59.28</t>
  </si>
  <si>
    <t>stadspoort.dir@onderwijs.gent.be</t>
  </si>
  <si>
    <t>SKS Ter Leie</t>
  </si>
  <si>
    <t>Gordunakaai 58</t>
  </si>
  <si>
    <t>09-323.55.20</t>
  </si>
  <si>
    <t>terleie.dir@onderwijs.gent.be</t>
  </si>
  <si>
    <t>SBS Victor Carpentier</t>
  </si>
  <si>
    <t>Meulesteedsesteenweg 390</t>
  </si>
  <si>
    <t>09-251.04.24</t>
  </si>
  <si>
    <t>victorcarpentier.dir@onderwijs.gent.be</t>
  </si>
  <si>
    <t>SBS Francois Laurentinstituut</t>
  </si>
  <si>
    <t>Onderstraat 10</t>
  </si>
  <si>
    <t>frlaurent.dir@onderwijs.gent.be</t>
  </si>
  <si>
    <t>Sint-Sebastiaanstraat 8</t>
  </si>
  <si>
    <t>09-253.84.19</t>
  </si>
  <si>
    <t>regenboog.dir@onderwijs.gent.be</t>
  </si>
  <si>
    <t>SBS De Panda</t>
  </si>
  <si>
    <t>August Vermeylenstraat 2</t>
  </si>
  <si>
    <t>09-221.61.03</t>
  </si>
  <si>
    <t>depanda.dir@onderwijs.gent.be</t>
  </si>
  <si>
    <t>09-228.60.71</t>
  </si>
  <si>
    <t>toverberg.dir@onderwijs.gent.be</t>
  </si>
  <si>
    <t>SBS De Kleurdoos</t>
  </si>
  <si>
    <t>Onderwijsstraat 10</t>
  </si>
  <si>
    <t>09-231.22.78</t>
  </si>
  <si>
    <t>kleurdoos.dir@onderwijs.gent.be</t>
  </si>
  <si>
    <t>SBS Henri D'Haese</t>
  </si>
  <si>
    <t>Tweekapellenstraat 38</t>
  </si>
  <si>
    <t>henridhaese.dir@onderwijs.gent.be</t>
  </si>
  <si>
    <t>SBS De Sportschool</t>
  </si>
  <si>
    <t>Jules de Saint-Genoisstraat 93</t>
  </si>
  <si>
    <t>sportschool@onderwijs.gent.be</t>
  </si>
  <si>
    <t>SBS Klaverdries</t>
  </si>
  <si>
    <t>Klaverdries 1</t>
  </si>
  <si>
    <t>09-323.55.94</t>
  </si>
  <si>
    <t>klaverdries.dir@onderwijs.gent.be</t>
  </si>
  <si>
    <t>SBS Westerhem</t>
  </si>
  <si>
    <t>Kerkdreef 9</t>
  </si>
  <si>
    <t>09-222.33.30</t>
  </si>
  <si>
    <t>westerhem.dir@onderwijs.gent.be</t>
  </si>
  <si>
    <t>Trekweg 1</t>
  </si>
  <si>
    <t>09-226.13.96</t>
  </si>
  <si>
    <t>debrug.dir@onderwijs.gent.be</t>
  </si>
  <si>
    <t>SBSBO Ziekenhuisschool Stad Gent</t>
  </si>
  <si>
    <t>Corneel Heymanslaan 10</t>
  </si>
  <si>
    <t>ziekenhuisschool.bao.directeur@onderwijs.gent.be</t>
  </si>
  <si>
    <t>SLSBO De Octopus</t>
  </si>
  <si>
    <t>Drongensesteenweg 146</t>
  </si>
  <si>
    <t>09-251.02.75</t>
  </si>
  <si>
    <t>octopus.dir@onderwijs.gent.be</t>
  </si>
  <si>
    <t>SBSBO De Zonnepoort</t>
  </si>
  <si>
    <t>Sint-Lievenspoortstraat 2_-8</t>
  </si>
  <si>
    <t>09-323.52.20</t>
  </si>
  <si>
    <t>zonnepoort.dir@onderwijs.gent.be</t>
  </si>
  <si>
    <t>Ijskelderstraat 29</t>
  </si>
  <si>
    <t>kompas.dir@onderwijs.gent.be</t>
  </si>
  <si>
    <t>SBSBO Sassepoort - Spoor 9</t>
  </si>
  <si>
    <t>Bevelandstraat 22_24</t>
  </si>
  <si>
    <t>09-233.36.58</t>
  </si>
  <si>
    <t>sassepoort.directeur@onderwijs.gent.be</t>
  </si>
  <si>
    <t>SBS De Boomgaard</t>
  </si>
  <si>
    <t>Bommelstraat 24</t>
  </si>
  <si>
    <t>deboomgaard.dir@onderwijs.gent.be</t>
  </si>
  <si>
    <t>Wasstraat 120</t>
  </si>
  <si>
    <t>devlieger.dir@onderwijs.gent.be</t>
  </si>
  <si>
    <t>SBS Mandala</t>
  </si>
  <si>
    <t>Jozef II-straat 28</t>
  </si>
  <si>
    <t>mandala.dir@onderwijs.gent.be</t>
  </si>
  <si>
    <t>SBS De Letterdoos - MI school</t>
  </si>
  <si>
    <t>Gentstraat 212</t>
  </si>
  <si>
    <t>09-255.17.61</t>
  </si>
  <si>
    <t>letterdoos.dir@onderwijs.gent.be</t>
  </si>
  <si>
    <t>Heldenplein 45</t>
  </si>
  <si>
    <t>09-323.55.40</t>
  </si>
  <si>
    <t>heteiland.dir@onderwijs.gent.be</t>
  </si>
  <si>
    <t>SBS Het Prisma</t>
  </si>
  <si>
    <t>Steenakker 4</t>
  </si>
  <si>
    <t>09-222.08.22</t>
  </si>
  <si>
    <t>prisma.dir@onderwijs.gent.be</t>
  </si>
  <si>
    <t>SBS Melopee</t>
  </si>
  <si>
    <t>Kompasplein 1</t>
  </si>
  <si>
    <t>09-323.56.00</t>
  </si>
  <si>
    <t>melopee.dir@onderwijs.gent.be</t>
  </si>
  <si>
    <t>SBS Freinetschool 't Groen Drieske</t>
  </si>
  <si>
    <t>Voordries 31</t>
  </si>
  <si>
    <t>09-323.54.00</t>
  </si>
  <si>
    <t>groendrieske.dir@onderwijs.gent.be</t>
  </si>
  <si>
    <t>Hippoliet Lammensstraat 10</t>
  </si>
  <si>
    <t>0470-20.43.68</t>
  </si>
  <si>
    <t>hipposhof.dir@onderwijs.gent.be</t>
  </si>
  <si>
    <t>SBS Freinetschool De Loods</t>
  </si>
  <si>
    <t>Patrijsstraat 12</t>
  </si>
  <si>
    <t>09-251.06.61</t>
  </si>
  <si>
    <t>deloods.dir@onderwijs.gent.be</t>
  </si>
  <si>
    <t>SBS De Tovertuin</t>
  </si>
  <si>
    <t>Francisco Ferrerlaan 42</t>
  </si>
  <si>
    <t>09-323.54.10</t>
  </si>
  <si>
    <t>tovertuin.dir@onderwijs.gent.be</t>
  </si>
  <si>
    <t>SBS Het Tandwiel</t>
  </si>
  <si>
    <t>Sint-Bernadettestraat 258</t>
  </si>
  <si>
    <t>09-323.51.80</t>
  </si>
  <si>
    <t>tandwiel.dir@onderwijs.gent.be</t>
  </si>
  <si>
    <t>VBS 1 Bloemendaal</t>
  </si>
  <si>
    <t>VBS Sint-Filippus</t>
  </si>
  <si>
    <t>Wijngaardlaan 7</t>
  </si>
  <si>
    <t>03-658.81.70</t>
  </si>
  <si>
    <t>directeur@sint-filippus.be</t>
  </si>
  <si>
    <t>VBS 1 Sint-Cordula</t>
  </si>
  <si>
    <t>Vordensteinstraat 32</t>
  </si>
  <si>
    <t>03-658.94.51</t>
  </si>
  <si>
    <t>sintcordulakleuterschool@sg-kbs.be</t>
  </si>
  <si>
    <t>VBS Heilige Familie</t>
  </si>
  <si>
    <t>Laaglandlei 20</t>
  </si>
  <si>
    <t>03-658.51.95</t>
  </si>
  <si>
    <t>basisschool@hfamilie.be</t>
  </si>
  <si>
    <t>info@bloemendaal.be</t>
  </si>
  <si>
    <t>VBS 2 Bloemendaal</t>
  </si>
  <si>
    <t>VBS 2 Sint-Cordula</t>
  </si>
  <si>
    <t>sintcordulalagereschool@sg-kbs.be</t>
  </si>
  <si>
    <t>Alfons Jeurissenstraat 13</t>
  </si>
  <si>
    <t>03-541.39.40</t>
  </si>
  <si>
    <t>olv-ls@telenet.be</t>
  </si>
  <si>
    <t>Leugenberg 143</t>
  </si>
  <si>
    <t>03-665.05.51</t>
  </si>
  <si>
    <t>directie@sint-vincentschool.be</t>
  </si>
  <si>
    <t>VBS VBSM</t>
  </si>
  <si>
    <t>Frans Standaertlei 54</t>
  </si>
  <si>
    <t>03-605.71.52</t>
  </si>
  <si>
    <t>directie@vbsm.be</t>
  </si>
  <si>
    <t>Waterstraat 16</t>
  </si>
  <si>
    <t>03-542.37.72</t>
  </si>
  <si>
    <t>basisschool.bunt@telenet.be</t>
  </si>
  <si>
    <t>VB De Putse Knipoog</t>
  </si>
  <si>
    <t>Partizanenstraat 5</t>
  </si>
  <si>
    <t>03-664.79.20</t>
  </si>
  <si>
    <t>directie.deputseknipoog@telenet.be</t>
  </si>
  <si>
    <t>Dorpsstraat 61</t>
  </si>
  <si>
    <t>03-568.66.65</t>
  </si>
  <si>
    <t>sintcatharina@noordkant.be</t>
  </si>
  <si>
    <t>VKS O.L.V. van Lourdesinstituut</t>
  </si>
  <si>
    <t>Kloosterstraat 82</t>
  </si>
  <si>
    <t>03-541.75.70</t>
  </si>
  <si>
    <t>ks-olv@telenet.be</t>
  </si>
  <si>
    <t>Engelselei 10</t>
  </si>
  <si>
    <t>03-664.56.90</t>
  </si>
  <si>
    <t>school@bk4.be</t>
  </si>
  <si>
    <t>VLS Sint-Ursula Klim Op</t>
  </si>
  <si>
    <t>VKS Sint-Ursula Klim Op</t>
  </si>
  <si>
    <t>03-491.92.36</t>
  </si>
  <si>
    <t>directie.kleuter@klimoplier.be</t>
  </si>
  <si>
    <t>Kesselsesteenweg 1</t>
  </si>
  <si>
    <t>03-480.12.20</t>
  </si>
  <si>
    <t>directeur@hfamlier.be</t>
  </si>
  <si>
    <t>directie.lager@klimoplier.be</t>
  </si>
  <si>
    <t>VBS Sint-Ursula-Lisp</t>
  </si>
  <si>
    <t>Frankenweg 6</t>
  </si>
  <si>
    <t>03-480.26.91</t>
  </si>
  <si>
    <t>directie@sintursulalisp.be</t>
  </si>
  <si>
    <t>VBS Pullaar</t>
  </si>
  <si>
    <t>Rode-Kruislaan 1</t>
  </si>
  <si>
    <t>03-480.33.29</t>
  </si>
  <si>
    <t>Spoorweglei 6</t>
  </si>
  <si>
    <t>03-480.63.23</t>
  </si>
  <si>
    <t>het.spoor.basisschool@skynet.be</t>
  </si>
  <si>
    <t>Oude Bevelsesteenweg 107</t>
  </si>
  <si>
    <t>03-480.28.58</t>
  </si>
  <si>
    <t>directie@bubaoderegenboog.be</t>
  </si>
  <si>
    <t>VBS Sint-Gummaruscollege</t>
  </si>
  <si>
    <t>Lisperstraat 112</t>
  </si>
  <si>
    <t>03-480.06.10</t>
  </si>
  <si>
    <t>secretariaat@sgcbasis.be</t>
  </si>
  <si>
    <t>Pijlstraat 2</t>
  </si>
  <si>
    <t>03-232.71.50</t>
  </si>
  <si>
    <t>directie@depijl.be</t>
  </si>
  <si>
    <t>Laarsebaan 100</t>
  </si>
  <si>
    <t>03-645.08.06</t>
  </si>
  <si>
    <t>directie@hetlaerhof.be</t>
  </si>
  <si>
    <t>GO! KS Het Notendopje</t>
  </si>
  <si>
    <t>Veldstraat 80</t>
  </si>
  <si>
    <t>03-354.30.23</t>
  </si>
  <si>
    <t>GO! BS Plantijntje</t>
  </si>
  <si>
    <t>Plantin en Moretuslei 163</t>
  </si>
  <si>
    <t>03-235.36.90</t>
  </si>
  <si>
    <t>directie@bsplantijntje.be</t>
  </si>
  <si>
    <t>Melgesdreef 113</t>
  </si>
  <si>
    <t>03-647.01.12</t>
  </si>
  <si>
    <t>GO! BS Veltwijck</t>
  </si>
  <si>
    <t>Veltwijcklaan 235</t>
  </si>
  <si>
    <t>03-645.10.33</t>
  </si>
  <si>
    <t>directie@veltwijck.be</t>
  </si>
  <si>
    <t>GO! freinetschool De Pientere Piste</t>
  </si>
  <si>
    <t>03-336.25.27</t>
  </si>
  <si>
    <t>directie@pienterepiste.be</t>
  </si>
  <si>
    <t>0478-48.12.69</t>
  </si>
  <si>
    <t>directie@bsdetrampoline.be</t>
  </si>
  <si>
    <t>GO! Muzische BS K'DO</t>
  </si>
  <si>
    <t>Schildersstraat 41</t>
  </si>
  <si>
    <t>03-290.68.08</t>
  </si>
  <si>
    <t>GO! BS Kadee</t>
  </si>
  <si>
    <t>Frank Craeybeckxlaan 24</t>
  </si>
  <si>
    <t>03-328.02.30</t>
  </si>
  <si>
    <t>directie@bskadee.be</t>
  </si>
  <si>
    <t>Slachthuislaan 68</t>
  </si>
  <si>
    <t>03-344.50.94</t>
  </si>
  <si>
    <t>directie@bshetweilandje.be</t>
  </si>
  <si>
    <t>VBS Sint-Norbertusinstituut</t>
  </si>
  <si>
    <t>Groenstraat 73</t>
  </si>
  <si>
    <t>03-235.68.55</t>
  </si>
  <si>
    <t>directie@sngroenstraat.be</t>
  </si>
  <si>
    <t>VBS Sint-Jan-Berchmanscollege</t>
  </si>
  <si>
    <t>Jodenstraat 15</t>
  </si>
  <si>
    <t>03-233.79.95</t>
  </si>
  <si>
    <t>VBS De Toermalijn</t>
  </si>
  <si>
    <t>Paleisstraat 48</t>
  </si>
  <si>
    <t>Vrije basisschool</t>
  </si>
  <si>
    <t>VIIde-Olympiadelaan 25</t>
  </si>
  <si>
    <t>03-820.66.05</t>
  </si>
  <si>
    <t>directielager@piustien.net</t>
  </si>
  <si>
    <t>VBS Franciscus</t>
  </si>
  <si>
    <t>Berchemlei 93</t>
  </si>
  <si>
    <t>03-236.04.44</t>
  </si>
  <si>
    <t>directeur@franciscusschool.be</t>
  </si>
  <si>
    <t>Ferdinand Coosemansstraat 15</t>
  </si>
  <si>
    <t>03-239.27.87</t>
  </si>
  <si>
    <t>schatkist@dsbvb.be</t>
  </si>
  <si>
    <t>Gustaaf Garittestraat 1</t>
  </si>
  <si>
    <t>03-230.46.92</t>
  </si>
  <si>
    <t>directeur@heilige-familie.be</t>
  </si>
  <si>
    <t>Aarschotsebaan 60</t>
  </si>
  <si>
    <t>015-24.57.43</t>
  </si>
  <si>
    <t>GBS De Hei</t>
  </si>
  <si>
    <t>Schrieksesteenweg 30</t>
  </si>
  <si>
    <t>BOOISCHOT</t>
  </si>
  <si>
    <t>015-22.27.17</t>
  </si>
  <si>
    <t>directie@basisschooldehei.be</t>
  </si>
  <si>
    <t>Stijn Streuvelsstraat 11</t>
  </si>
  <si>
    <t>014-26.50.33</t>
  </si>
  <si>
    <t>GBS Oevel - Het Lo</t>
  </si>
  <si>
    <t>Gemeentestraat 9</t>
  </si>
  <si>
    <t>OEVEL</t>
  </si>
  <si>
    <t>014-23.44.46</t>
  </si>
  <si>
    <t>directie.basisschool.oevel@westerlo.be</t>
  </si>
  <si>
    <t>GBS De Klimboom Heultje</t>
  </si>
  <si>
    <t>016-69.97.80</t>
  </si>
  <si>
    <t>secretariaat.basisschool.heultje@westerlo.be</t>
  </si>
  <si>
    <t>GBS De Zonne</t>
  </si>
  <si>
    <t>Zonderschotsesteenweg 65</t>
  </si>
  <si>
    <t>015-22.05.62</t>
  </si>
  <si>
    <t>basisschool.zonderschot@telenet.be</t>
  </si>
  <si>
    <t>GBS Berlaar-Heikant</t>
  </si>
  <si>
    <t>VKS Sint-Jozefcollege</t>
  </si>
  <si>
    <t>VLS Sint-Jozefcollege</t>
  </si>
  <si>
    <t>Pieter De Nefstraat 4</t>
  </si>
  <si>
    <t>014-41.17.02</t>
  </si>
  <si>
    <t>directie@sjt-lager.be</t>
  </si>
  <si>
    <t>VBS Sint-Jozefcollege</t>
  </si>
  <si>
    <t>Koningin Astridlaan 33</t>
  </si>
  <si>
    <t>014-41.24.84</t>
  </si>
  <si>
    <t>sjt.bsa.directeur@telenet.be</t>
  </si>
  <si>
    <t>Vrije Lagere School BuO</t>
  </si>
  <si>
    <t>Noord-Brabantlaan 79</t>
  </si>
  <si>
    <t>014-42.69.45</t>
  </si>
  <si>
    <t>directieblo@vibo-dering.be</t>
  </si>
  <si>
    <t>Oude Arendonkse Baan 36</t>
  </si>
  <si>
    <t>014-45.07.37</t>
  </si>
  <si>
    <t>directiebklo@vibo-debrem.be</t>
  </si>
  <si>
    <t>VBS Champagnat</t>
  </si>
  <si>
    <t>VBS Heilige Familie Schaarbeek</t>
  </si>
  <si>
    <t>Helmetsesteenweg 216</t>
  </si>
  <si>
    <t>02-242.66.28</t>
  </si>
  <si>
    <t>VBS Maria Schaarbeek</t>
  </si>
  <si>
    <t>Rubensstraat 108</t>
  </si>
  <si>
    <t>02-216.10.61</t>
  </si>
  <si>
    <t>directie@champagnatschool.be</t>
  </si>
  <si>
    <t>VBS Ten Nude</t>
  </si>
  <si>
    <t>John Waterloo Wilsonstraat 21</t>
  </si>
  <si>
    <t>02-230.75.28</t>
  </si>
  <si>
    <t>directie@tennude.be</t>
  </si>
  <si>
    <t>VBS Vier Winden</t>
  </si>
  <si>
    <t>Steenweg op Merchtem 9</t>
  </si>
  <si>
    <t>024-11.73.14</t>
  </si>
  <si>
    <t>info@vierwinden.be</t>
  </si>
  <si>
    <t>VBS Kameleon</t>
  </si>
  <si>
    <t>Beemdgrachtstraat 2</t>
  </si>
  <si>
    <t>HAREN</t>
  </si>
  <si>
    <t>02-215.90.20</t>
  </si>
  <si>
    <t>directie@kameleonharen.be</t>
  </si>
  <si>
    <t>VBS Sint-Jozef Evere</t>
  </si>
  <si>
    <t>Edward Dekosterstraat 38</t>
  </si>
  <si>
    <t>02-242.92.83</t>
  </si>
  <si>
    <t>directie@sintjozefevere.be</t>
  </si>
  <si>
    <t>VBS Heilig Hart van Maria</t>
  </si>
  <si>
    <t>Oud-Strijderslaan 61_b</t>
  </si>
  <si>
    <t>02-705.25.65</t>
  </si>
  <si>
    <t>directie@hhmi.be</t>
  </si>
  <si>
    <t>VBS OLV Evere</t>
  </si>
  <si>
    <t>Pater Damiaanstraat 40</t>
  </si>
  <si>
    <t>02-216.21.27</t>
  </si>
  <si>
    <t>directie@olvevere.be</t>
  </si>
  <si>
    <t>GBS De Boot</t>
  </si>
  <si>
    <t>GBS Ten Bos</t>
  </si>
  <si>
    <t>Nieuwbaan 71</t>
  </si>
  <si>
    <t>052-37.12.20</t>
  </si>
  <si>
    <t>directie@tenbos.be</t>
  </si>
  <si>
    <t>GBS De Plataan</t>
  </si>
  <si>
    <t>Stationsstraat 43</t>
  </si>
  <si>
    <t>052-37.01.38</t>
  </si>
  <si>
    <t>GLS - De Pupil</t>
  </si>
  <si>
    <t>052-33.95.58</t>
  </si>
  <si>
    <t>directie@depupil.be</t>
  </si>
  <si>
    <t>Opwijksestraat 1_A</t>
  </si>
  <si>
    <t>052-46.82.86</t>
  </si>
  <si>
    <t>gemeenteschool@lebbeke.be</t>
  </si>
  <si>
    <t>GBSBO MOZA-IK</t>
  </si>
  <si>
    <t>Heiveld 17</t>
  </si>
  <si>
    <t>052-35.41.95</t>
  </si>
  <si>
    <t>GBS 't Sprinkhaantje</t>
  </si>
  <si>
    <t>Collegestraat 1</t>
  </si>
  <si>
    <t>052-33.95.67</t>
  </si>
  <si>
    <t>directie@gbsbuggenhout.be</t>
  </si>
  <si>
    <t>VLS Heilig Hart</t>
  </si>
  <si>
    <t>VBS Pastoor De Clerck</t>
  </si>
  <si>
    <t>Pastoor De Clerckstraat 1</t>
  </si>
  <si>
    <t>016-48.23.91</t>
  </si>
  <si>
    <t>Egenhovenstraat 24_A</t>
  </si>
  <si>
    <t>016-48.93.08</t>
  </si>
  <si>
    <t>VKS Heilig Hart</t>
  </si>
  <si>
    <t>016-39.90.35</t>
  </si>
  <si>
    <t>Dorpsstraat 48</t>
  </si>
  <si>
    <t>NEERIJSE</t>
  </si>
  <si>
    <t>016-47.74.97</t>
  </si>
  <si>
    <t>VBS Sint-Norbertus</t>
  </si>
  <si>
    <t>Geldenaaksebaan 200</t>
  </si>
  <si>
    <t>016-40.43.06</t>
  </si>
  <si>
    <t>directie.sintnorbertus@sgarchipel.be</t>
  </si>
  <si>
    <t>GO! BS Klim-Op Vilvoorde</t>
  </si>
  <si>
    <t>Ledeganckstraat (Karel) 16</t>
  </si>
  <si>
    <t>02-251.35.61</t>
  </si>
  <si>
    <t>info@klimopvilvoorde.be</t>
  </si>
  <si>
    <t>GO! BS Kaleido</t>
  </si>
  <si>
    <t>Leuvensestraat 117</t>
  </si>
  <si>
    <t>02-251.58.17</t>
  </si>
  <si>
    <t>directeur@kaleido-vilvoorde.be</t>
  </si>
  <si>
    <t>GO! BS De Sterrenhemel</t>
  </si>
  <si>
    <t>Koning Albertlaan 1</t>
  </si>
  <si>
    <t>02-251.39.31</t>
  </si>
  <si>
    <t>directeur@desterrenhemel.be</t>
  </si>
  <si>
    <t>GO! BS De Regenboog</t>
  </si>
  <si>
    <t>Speelbroek 38</t>
  </si>
  <si>
    <t>02-269.31.45</t>
  </si>
  <si>
    <t>directeur@deregenbooggrimbergen.be</t>
  </si>
  <si>
    <t>Stafh. Braffortlaan 6</t>
  </si>
  <si>
    <t>02-688.22.31</t>
  </si>
  <si>
    <t>bs.overijse@telenet.be</t>
  </si>
  <si>
    <t>GO! BS De Vleugel</t>
  </si>
  <si>
    <t>Spoorwegstraat 27</t>
  </si>
  <si>
    <t>02-720.17.92</t>
  </si>
  <si>
    <t>info@go-devleugel.be</t>
  </si>
  <si>
    <t>Hippolyte Boulengerlaan 7</t>
  </si>
  <si>
    <t>02-766.11.12</t>
  </si>
  <si>
    <t>info@kattensprong.be</t>
  </si>
  <si>
    <t>GO! BS Het Groene Dal</t>
  </si>
  <si>
    <t>Willem Matstraat 4</t>
  </si>
  <si>
    <t>02-657.42.98</t>
  </si>
  <si>
    <t>GO! BS Hertog Jan</t>
  </si>
  <si>
    <t>Kerkhoflaan 28</t>
  </si>
  <si>
    <t>02-759.68.25</t>
  </si>
  <si>
    <t>directie@hertogjan.be</t>
  </si>
  <si>
    <t>GO! BS Spectrum</t>
  </si>
  <si>
    <t>Tiendeschuurstraat 17</t>
  </si>
  <si>
    <t>KAMPENHOUT</t>
  </si>
  <si>
    <t>016-65.54.27</t>
  </si>
  <si>
    <t>directie@go-spectrum.be</t>
  </si>
  <si>
    <t>de Bavaylei 134 bus 1</t>
  </si>
  <si>
    <t>02-252.62.04</t>
  </si>
  <si>
    <t>GO!BS tienerschool Tangram</t>
  </si>
  <si>
    <t>Broekplein 9</t>
  </si>
  <si>
    <t>info@tangramvilvoorde.be</t>
  </si>
  <si>
    <t>VBS De Groeituin</t>
  </si>
  <si>
    <t>Albertstraat 38</t>
  </si>
  <si>
    <t>015-20.96.14</t>
  </si>
  <si>
    <t>Kloosterstraat 14</t>
  </si>
  <si>
    <t>RIJMENAM</t>
  </si>
  <si>
    <t>015-51.42.95</t>
  </si>
  <si>
    <t>Kempenlaan 29</t>
  </si>
  <si>
    <t>015-51.74.44</t>
  </si>
  <si>
    <t>VBS Grasheide</t>
  </si>
  <si>
    <t>Meester van der Borghtstraat 148</t>
  </si>
  <si>
    <t>015-23.48.55</t>
  </si>
  <si>
    <t>info@vbsgrasheide.be</t>
  </si>
  <si>
    <t>Brouwerijstraat 2</t>
  </si>
  <si>
    <t>016-65.74.86</t>
  </si>
  <si>
    <t>info@vgskdeboomhut.be</t>
  </si>
  <si>
    <t>VKS 't Okkerzeeltje</t>
  </si>
  <si>
    <t>Bogaertstraat 4</t>
  </si>
  <si>
    <t>NEDEROKKERZEEL</t>
  </si>
  <si>
    <t>016-65.54.85</t>
  </si>
  <si>
    <t>directie@tokkerzeeltje.be</t>
  </si>
  <si>
    <t>Pastoor Mellaertsstraat 32</t>
  </si>
  <si>
    <t>015-24.76.64</t>
  </si>
  <si>
    <t>VBS Houtvenne</t>
  </si>
  <si>
    <t>Langestraat 11</t>
  </si>
  <si>
    <t>HOUTVENNE</t>
  </si>
  <si>
    <t>016-69.93.14</t>
  </si>
  <si>
    <t>directie@vbshoutvenne.be</t>
  </si>
  <si>
    <t>VBS Booischot</t>
  </si>
  <si>
    <t>Ter Laken 7</t>
  </si>
  <si>
    <t>0473-11.13.49</t>
  </si>
  <si>
    <t>directie@gvbbooischot.be</t>
  </si>
  <si>
    <t>VBS 't Hagekind</t>
  </si>
  <si>
    <t>Rillaarseweg 23</t>
  </si>
  <si>
    <t>016-63.44.45</t>
  </si>
  <si>
    <t>Veerlestraat 7</t>
  </si>
  <si>
    <t>LANGDORP</t>
  </si>
  <si>
    <t>013-77.56.44</t>
  </si>
  <si>
    <t>Hombergstraat 1</t>
  </si>
  <si>
    <t>016-56.91.41</t>
  </si>
  <si>
    <t>VBS Sint-Jozefsschool Schoonderbuken</t>
  </si>
  <si>
    <t>Houwaartstraat 305</t>
  </si>
  <si>
    <t>013-77.31.85</t>
  </si>
  <si>
    <t>Aarschotsebaan 130</t>
  </si>
  <si>
    <t>016-65.53.53</t>
  </si>
  <si>
    <t>info@parkschool-relst.be</t>
  </si>
  <si>
    <t>VBS Sint-Jozefsschool</t>
  </si>
  <si>
    <t>Eikeveldstraat 15</t>
  </si>
  <si>
    <t>MESSELBROEK</t>
  </si>
  <si>
    <t>013-77.80.58</t>
  </si>
  <si>
    <t>elke.vanwezemael@sjsm.be</t>
  </si>
  <si>
    <t>VBS Sint-Paulus Ukkel</t>
  </si>
  <si>
    <t>VBS Lutgardiscollege Wonderwoud</t>
  </si>
  <si>
    <t>Emile Steenostraat 4</t>
  </si>
  <si>
    <t>02-673.06.34</t>
  </si>
  <si>
    <t>directie@wonderwoud.be</t>
  </si>
  <si>
    <t>VBS Sint-Juliaan de Vlindertuin</t>
  </si>
  <si>
    <t>St-Juliaanskerklaan 16</t>
  </si>
  <si>
    <t>02-673.79.98</t>
  </si>
  <si>
    <t>Jagersveld 5</t>
  </si>
  <si>
    <t>WATERMAAL-BOSVOORDE</t>
  </si>
  <si>
    <t>02-673.88.68</t>
  </si>
  <si>
    <t>VBS De Wemelweide</t>
  </si>
  <si>
    <t>Léopold Wienerlaan 32</t>
  </si>
  <si>
    <t>02-660.87.91</t>
  </si>
  <si>
    <t>directie@dewemelweide.be</t>
  </si>
  <si>
    <t>VBS Sint-Jozef Ukkel</t>
  </si>
  <si>
    <t>Sint-Jobsesteenweg 608</t>
  </si>
  <si>
    <t>02-375.53.20</t>
  </si>
  <si>
    <t>directie@sintjozefschool.be</t>
  </si>
  <si>
    <t>Horzelstraat 28</t>
  </si>
  <si>
    <t>02-376.19.08</t>
  </si>
  <si>
    <t>directie@vrijevlaamsebasisschool.be</t>
  </si>
  <si>
    <t>Sint-Augustinuslaan 16</t>
  </si>
  <si>
    <t>02-345.82.94</t>
  </si>
  <si>
    <t>directie@sint-augustinusschool.be</t>
  </si>
  <si>
    <t>Albert Dumontlaan 1</t>
  </si>
  <si>
    <t>02-762.14.08</t>
  </si>
  <si>
    <t>directie@sint-jozefsschool-woluwe.be</t>
  </si>
  <si>
    <t>Beeckmanstraat 99</t>
  </si>
  <si>
    <t>02-346.64.57</t>
  </si>
  <si>
    <t>directie@sintvincentiusschool.be</t>
  </si>
  <si>
    <t>VBS Stap Voor Stap</t>
  </si>
  <si>
    <t>Hollestraat 22</t>
  </si>
  <si>
    <t>HAKENDOVER</t>
  </si>
  <si>
    <t>016-78.01.65</t>
  </si>
  <si>
    <t>directie@gvbshakendover.be</t>
  </si>
  <si>
    <t>Sint-Genovevaplein 8</t>
  </si>
  <si>
    <t>OPLINTER</t>
  </si>
  <si>
    <t>016-82.14.58</t>
  </si>
  <si>
    <t>directie@gvbsoplinter.be</t>
  </si>
  <si>
    <t>Grote Steenweg 282</t>
  </si>
  <si>
    <t>DRIESLINTER</t>
  </si>
  <si>
    <t>011-78.13.39</t>
  </si>
  <si>
    <t>directie@gvbslinter.be</t>
  </si>
  <si>
    <t>Rectorijstraat 2</t>
  </si>
  <si>
    <t>RANSBERG</t>
  </si>
  <si>
    <t>011-58.78.70</t>
  </si>
  <si>
    <t>directie@gvksdekiem.be</t>
  </si>
  <si>
    <t>011-78.20.88</t>
  </si>
  <si>
    <t>directie@gvbszoutleeuw.be</t>
  </si>
  <si>
    <t>Linterseweg 10</t>
  </si>
  <si>
    <t>BUDINGEN</t>
  </si>
  <si>
    <t>011-58.86.92</t>
  </si>
  <si>
    <t>directie@gvbsbudingen.be</t>
  </si>
  <si>
    <t>Dorpsstraat 7_b</t>
  </si>
  <si>
    <t>GEETBETS</t>
  </si>
  <si>
    <t>011-58.46.53</t>
  </si>
  <si>
    <t>directie@gvbsgeetbets.be</t>
  </si>
  <si>
    <t>KORTENAKEN</t>
  </si>
  <si>
    <t>011-58.84.79</t>
  </si>
  <si>
    <t>directie@gvbskortenaken.be</t>
  </si>
  <si>
    <t>Ketelstraat 27_a</t>
  </si>
  <si>
    <t>RUMMEN</t>
  </si>
  <si>
    <t>011-58.11.43</t>
  </si>
  <si>
    <t>directie@gvbsrummen.be</t>
  </si>
  <si>
    <t>VLSBO De Oogappel Sint-Leonardus</t>
  </si>
  <si>
    <t>Sint-Truidensestraat 14</t>
  </si>
  <si>
    <t>011-78.12.29</t>
  </si>
  <si>
    <t>directie@bubaodeoogappel.be</t>
  </si>
  <si>
    <t>VBS KATOBA Maria Boodschap Brussel</t>
  </si>
  <si>
    <t>Vlaamsesteenweg 155</t>
  </si>
  <si>
    <t>directie@mabobasis.be</t>
  </si>
  <si>
    <t>Cellebroersstraat 16</t>
  </si>
  <si>
    <t>0472-21.59.53</t>
  </si>
  <si>
    <t>jcauwels@sintjorisbasisschool.be</t>
  </si>
  <si>
    <t>VBS Boodschap</t>
  </si>
  <si>
    <t>Jan Stobbaertslaan 58</t>
  </si>
  <si>
    <t>02-241.73.87</t>
  </si>
  <si>
    <t>ann.claes@katoba.be</t>
  </si>
  <si>
    <t>VBS Lutgardis Elsene</t>
  </si>
  <si>
    <t>Emile de Becolaan 57</t>
  </si>
  <si>
    <t>ELSENE</t>
  </si>
  <si>
    <t>02-648.74.30</t>
  </si>
  <si>
    <t>directie.lutgardis@katoba.be</t>
  </si>
  <si>
    <t>VKS Paruckschool</t>
  </si>
  <si>
    <t>Paruckstraat 20</t>
  </si>
  <si>
    <t>02-410.83.64</t>
  </si>
  <si>
    <t>VLS Sint-Karel</t>
  </si>
  <si>
    <t>Klokbloemenstraat 14</t>
  </si>
  <si>
    <t>VBS Imelda</t>
  </si>
  <si>
    <t>Ninoofsesteenweg 130</t>
  </si>
  <si>
    <t>02-410.37.85</t>
  </si>
  <si>
    <t>info@imeldabasisschool.be</t>
  </si>
  <si>
    <t>VBS Instituut van de Ursulinen</t>
  </si>
  <si>
    <t>Herkoliersstraat 65</t>
  </si>
  <si>
    <t>02-411.86.40</t>
  </si>
  <si>
    <t>directie-ursulinen@telenet.be</t>
  </si>
  <si>
    <t>VKS Mater Dei</t>
  </si>
  <si>
    <t>Duizend Meterlaan 13</t>
  </si>
  <si>
    <t>02-779.09.94</t>
  </si>
  <si>
    <t>kleuterschool@materdei-spw.be</t>
  </si>
  <si>
    <t>VLS Mater Dei</t>
  </si>
  <si>
    <t>Luchtvaartlaan 70</t>
  </si>
  <si>
    <t>gvls@materdei-spw.be</t>
  </si>
  <si>
    <t>Fabrystraat 40</t>
  </si>
  <si>
    <t>02-772.60.97</t>
  </si>
  <si>
    <t>sigridmahy.voorzienigheid@gmail.com</t>
  </si>
  <si>
    <t>Georges Henrilaan 278</t>
  </si>
  <si>
    <t>02-739.43.02</t>
  </si>
  <si>
    <t>bubao@kiwoluwe.broedersvanliefde.be</t>
  </si>
  <si>
    <t>VBS Sint-Pieterscollege</t>
  </si>
  <si>
    <t>VBS Lutgardis</t>
  </si>
  <si>
    <t>Generaal Fivéstraat 42</t>
  </si>
  <si>
    <t>02-649.57.20</t>
  </si>
  <si>
    <t>directie@lutgardisschool.be</t>
  </si>
  <si>
    <t>Léon Theodorstraat 167</t>
  </si>
  <si>
    <t>vvh@sint-pieterscollege.be</t>
  </si>
  <si>
    <t>VBS Sint-Michiels</t>
  </si>
  <si>
    <t>Leopold I straat 362</t>
  </si>
  <si>
    <t>02-428.68.02</t>
  </si>
  <si>
    <t>directie@sintmichielsschool-jette.be</t>
  </si>
  <si>
    <t>VBS Heilig-Hart Jette</t>
  </si>
  <si>
    <t>Heilig-Hartlaan 6</t>
  </si>
  <si>
    <t>directie@heilighartjette.be</t>
  </si>
  <si>
    <t>VBS Sint-Jozefscollege</t>
  </si>
  <si>
    <t>Woluwelaan 18</t>
  </si>
  <si>
    <t>02-761.03.90</t>
  </si>
  <si>
    <t>directie@sjcbasisschool.be</t>
  </si>
  <si>
    <t>VBS Angelusinstituut</t>
  </si>
  <si>
    <t>Roodebeeksteenweg 586</t>
  </si>
  <si>
    <t>02-770.28.40</t>
  </si>
  <si>
    <t>directie@angelusinstituut.be</t>
  </si>
  <si>
    <t>VBSBO SPES</t>
  </si>
  <si>
    <t>02-426.61.23</t>
  </si>
  <si>
    <t>directie@spesbubao.be</t>
  </si>
  <si>
    <t>VBS Sint-Pieterscollege De Zenne</t>
  </si>
  <si>
    <t>Drootbeekstraat 8</t>
  </si>
  <si>
    <t>02-420.14.40</t>
  </si>
  <si>
    <t>Gallaitstraat 58</t>
  </si>
  <si>
    <t>GBS Wolvertem - Fusieschool</t>
  </si>
  <si>
    <t>GBS De Leertuin</t>
  </si>
  <si>
    <t>02-892.23.50</t>
  </si>
  <si>
    <t>directie@deleertuin.be</t>
  </si>
  <si>
    <t>GBS Klim Op</t>
  </si>
  <si>
    <t>Jan Hammeneckerstraat 44</t>
  </si>
  <si>
    <t>02-892.23.70</t>
  </si>
  <si>
    <t>timothy.joosten@klimop.net</t>
  </si>
  <si>
    <t>GBS Rode</t>
  </si>
  <si>
    <t>Papenmeuter 8</t>
  </si>
  <si>
    <t>02-892.23.80</t>
  </si>
  <si>
    <t>info@gbsrode.be</t>
  </si>
  <si>
    <t>VBS Sint-Victor Alsemberg</t>
  </si>
  <si>
    <t>Brusselsesteenweg 20</t>
  </si>
  <si>
    <t>02-381.08.38</t>
  </si>
  <si>
    <t>info@vbsasintvictor.be</t>
  </si>
  <si>
    <t>VBS Sint-Victor Beersel</t>
  </si>
  <si>
    <t>Hoogstraat 52</t>
  </si>
  <si>
    <t>BEERSEL</t>
  </si>
  <si>
    <t>02-378.16.52</t>
  </si>
  <si>
    <t>directie@svbeersel.be</t>
  </si>
  <si>
    <t>VLSBO Sint-Victor</t>
  </si>
  <si>
    <t>02-381.09.28</t>
  </si>
  <si>
    <t>info@svbulo.be</t>
  </si>
  <si>
    <t>Vrije Basisschool Sint-Victor Dworp</t>
  </si>
  <si>
    <t>Kerkstraat 3</t>
  </si>
  <si>
    <t>02-380.08.08</t>
  </si>
  <si>
    <t>info@sint-victordworp.be</t>
  </si>
  <si>
    <t>GBS Ket &amp; Co</t>
  </si>
  <si>
    <t>GBS Regenboog</t>
  </si>
  <si>
    <t>Ulensstraat 83</t>
  </si>
  <si>
    <t>02-426.40.42</t>
  </si>
  <si>
    <t>regenboog.1080@molenbeek.irisnet.be</t>
  </si>
  <si>
    <t>GBS Windroos</t>
  </si>
  <si>
    <t>Kortrijkstraat 52</t>
  </si>
  <si>
    <t>02-410.08.00</t>
  </si>
  <si>
    <t>windroos.1080@molenbeek.irisnet.be</t>
  </si>
  <si>
    <t>GBS Paloke</t>
  </si>
  <si>
    <t>Ninoofsesteenweg 1001</t>
  </si>
  <si>
    <t>02-523.47.95</t>
  </si>
  <si>
    <t>paloke.1080@molenbeek.irisnet.be</t>
  </si>
  <si>
    <t>Zaadstraat 30</t>
  </si>
  <si>
    <t>02-414.35.40</t>
  </si>
  <si>
    <t>deknipoog.1080@molenbeek.irisnet.be</t>
  </si>
  <si>
    <t>Moutstraat 24</t>
  </si>
  <si>
    <t>02-512.49.79</t>
  </si>
  <si>
    <t>info@bsdekleurdoos.be</t>
  </si>
  <si>
    <t>Cansstraat 14</t>
  </si>
  <si>
    <t>02-511.52.30</t>
  </si>
  <si>
    <t>secretariaat@dewimpel.be</t>
  </si>
  <si>
    <t>Grote Prijzenlaan 59</t>
  </si>
  <si>
    <t>02-770.85.56</t>
  </si>
  <si>
    <t>heidi.trappeniers@de-zonnewijzer.be</t>
  </si>
  <si>
    <t>Henri de Brouckèrelaan 16</t>
  </si>
  <si>
    <t>02-672.87.18</t>
  </si>
  <si>
    <t>secretariaat@destadsmus.be</t>
  </si>
  <si>
    <t>Louis Vander Swaelmenlaan 25</t>
  </si>
  <si>
    <t>02-660.39.41</t>
  </si>
  <si>
    <t>kristel.derdelinckx@debloeiendekerselaar.be</t>
  </si>
  <si>
    <t>Floréallaan 14</t>
  </si>
  <si>
    <t>02-340.68.90</t>
  </si>
  <si>
    <t>directie@bsfloreal.be</t>
  </si>
  <si>
    <t>GO! BS 't Regenboogje</t>
  </si>
  <si>
    <t>Generaal Capiaumontstraat 73</t>
  </si>
  <si>
    <t>02-646.22.97</t>
  </si>
  <si>
    <t>directie@regenboogje-etterbeek.be</t>
  </si>
  <si>
    <t>Paalstraat 61</t>
  </si>
  <si>
    <t>02-411.56.04</t>
  </si>
  <si>
    <t>info@klimpaal.be</t>
  </si>
  <si>
    <t>Nekkersgatlaan 17</t>
  </si>
  <si>
    <t>02-332.57.52</t>
  </si>
  <si>
    <t>info@bs-de-iris.be</t>
  </si>
  <si>
    <t>GBS G.L.O.C.</t>
  </si>
  <si>
    <t>GBS 't Kompas</t>
  </si>
  <si>
    <t>Nieuwstraat 11_B</t>
  </si>
  <si>
    <t>015-31.25.80</t>
  </si>
  <si>
    <t>directie@tkompas.be</t>
  </si>
  <si>
    <t>Mijlstraat 91</t>
  </si>
  <si>
    <t>015-31.19.06</t>
  </si>
  <si>
    <t>directie@demeyl.be</t>
  </si>
  <si>
    <t>GBS 't Kofschip</t>
  </si>
  <si>
    <t>Kwakkelenberg 51</t>
  </si>
  <si>
    <t>015-31.11.02</t>
  </si>
  <si>
    <t>directie@tkofschip.be</t>
  </si>
  <si>
    <t>GBS Octopus</t>
  </si>
  <si>
    <t>Clemenceaustraat 115</t>
  </si>
  <si>
    <t>015-21.01.79</t>
  </si>
  <si>
    <t>directie@octopusschool.be</t>
  </si>
  <si>
    <t>GBS Dijkstein</t>
  </si>
  <si>
    <t>Maanhoeveweg 33</t>
  </si>
  <si>
    <t>015-55.36.90</t>
  </si>
  <si>
    <t>directie@dijkstein.be</t>
  </si>
  <si>
    <t>Schommen 1</t>
  </si>
  <si>
    <t>015-51.26.38</t>
  </si>
  <si>
    <t>directie@geboschool.be</t>
  </si>
  <si>
    <t>GKS GEKKO</t>
  </si>
  <si>
    <t>Dorp 19</t>
  </si>
  <si>
    <t>015-51.22.61</t>
  </si>
  <si>
    <t>directie@gekkoschool.be</t>
  </si>
  <si>
    <t>VBS De Toren</t>
  </si>
  <si>
    <t>Jakob Smitslaan 36</t>
  </si>
  <si>
    <t>014-32.07.51</t>
  </si>
  <si>
    <t>directie@sjblo.be</t>
  </si>
  <si>
    <t>VLS Rozenberg</t>
  </si>
  <si>
    <t>Rozenberg 2</t>
  </si>
  <si>
    <t>014-34.74.09</t>
  </si>
  <si>
    <t>directie.ls@vbsrozenberg.be</t>
  </si>
  <si>
    <t>Keiheuvelstraat 7_A</t>
  </si>
  <si>
    <t>014-81.03.16</t>
  </si>
  <si>
    <t>directie@basisschoolwezel.be</t>
  </si>
  <si>
    <t>Jozef Calasanzstraat 2_A</t>
  </si>
  <si>
    <t>directie@vbsdetoren.be</t>
  </si>
  <si>
    <t>St.-Odradastraat 40</t>
  </si>
  <si>
    <t>014-31.18.96</t>
  </si>
  <si>
    <t>VBS Stapsteen</t>
  </si>
  <si>
    <t>Sluis 156</t>
  </si>
  <si>
    <t>014-31.41.44</t>
  </si>
  <si>
    <t>VKS De Tovertuin</t>
  </si>
  <si>
    <t>Rozenberg 4</t>
  </si>
  <si>
    <t>directie.ks@vbsrozenberg.be</t>
  </si>
  <si>
    <t>VBS Balen Centrum</t>
  </si>
  <si>
    <t>Gustaaf Woutersstraat 31</t>
  </si>
  <si>
    <t>014-81.19.25</t>
  </si>
  <si>
    <t>directie@vbscentrum.be</t>
  </si>
  <si>
    <t>OLMEN</t>
  </si>
  <si>
    <t>014-30.11.02</t>
  </si>
  <si>
    <t>vbs.klavertje4@telenet.be</t>
  </si>
  <si>
    <t>GO! BS Wonderwijs</t>
  </si>
  <si>
    <t>03-658.61.81</t>
  </si>
  <si>
    <t>directie@bsschoten.be</t>
  </si>
  <si>
    <t>GO! BS De Brug</t>
  </si>
  <si>
    <t>Brugstraat 83</t>
  </si>
  <si>
    <t>03-636.11.44</t>
  </si>
  <si>
    <t>directie@bsdebrug.be</t>
  </si>
  <si>
    <t>Augustijnslei 54</t>
  </si>
  <si>
    <t>GO! BS 't Park</t>
  </si>
  <si>
    <t>Herentalsebaan 54</t>
  </si>
  <si>
    <t>03-312.02.31</t>
  </si>
  <si>
    <t>emmanuela.vervoort@inventoscholen.be</t>
  </si>
  <si>
    <t>GO! BS Klim-op</t>
  </si>
  <si>
    <t>Heybleukenstraat 21</t>
  </si>
  <si>
    <t>03-383.25.95</t>
  </si>
  <si>
    <t>GO! BS Vennebos</t>
  </si>
  <si>
    <t>Kasteeldreef 24</t>
  </si>
  <si>
    <t>03-383.08.15</t>
  </si>
  <si>
    <t>Liersebaan 51</t>
  </si>
  <si>
    <t>03-484.34.48</t>
  </si>
  <si>
    <t>directie@zandhofje.be</t>
  </si>
  <si>
    <t>Moerstraat 50_1</t>
  </si>
  <si>
    <t>03-680.12.60</t>
  </si>
  <si>
    <t>patrick.leppens@mpi-zonnebos.be</t>
  </si>
  <si>
    <t>GO! BS Freinetschool Het Toverbos</t>
  </si>
  <si>
    <t>Lage Kaart 542</t>
  </si>
  <si>
    <t>03-653.51.37</t>
  </si>
  <si>
    <t>toverbos@inventoscholen.be</t>
  </si>
  <si>
    <t>GO! BS Deuzeldpark</t>
  </si>
  <si>
    <t>Sterrestraat 1</t>
  </si>
  <si>
    <t>03-645.55.62</t>
  </si>
  <si>
    <t>directie@bsdeuzeldpark.be</t>
  </si>
  <si>
    <t>VBS (W)onderwijs 1</t>
  </si>
  <si>
    <t>VBS Wijngaard</t>
  </si>
  <si>
    <t>Wijngaard 9</t>
  </si>
  <si>
    <t>014-21.62.49</t>
  </si>
  <si>
    <t>wijngaard@kosh.be</t>
  </si>
  <si>
    <t>VBS Leertuin</t>
  </si>
  <si>
    <t>Populierenlaan 1</t>
  </si>
  <si>
    <t>014-21.29.06</t>
  </si>
  <si>
    <t>rina.vets@kosh.be</t>
  </si>
  <si>
    <t>VBS (W)onderwijs 2</t>
  </si>
  <si>
    <t>Nonnenstraat 16</t>
  </si>
  <si>
    <t>014-28.68.90</t>
  </si>
  <si>
    <t>wonderwijs@kosh.be</t>
  </si>
  <si>
    <t>VBS (W)onderwijs 3</t>
  </si>
  <si>
    <t>GO! BS Alice Nahon</t>
  </si>
  <si>
    <t>GO! BS Atheneum Keerbergen</t>
  </si>
  <si>
    <t>Vlieghavenlaan 18</t>
  </si>
  <si>
    <t>015-23.53.61</t>
  </si>
  <si>
    <t>directie@basisschool-keerbergen.be</t>
  </si>
  <si>
    <t>GO! BS Dr Jozef Weyns</t>
  </si>
  <si>
    <t>Jan De Cordesstr. 58</t>
  </si>
  <si>
    <t>015-76.71.21</t>
  </si>
  <si>
    <t>secretariaat@bs-drjozefweyns.be</t>
  </si>
  <si>
    <t>GO! BS 't Wensbos</t>
  </si>
  <si>
    <t>Frans Coeckelbergsstraat 17_A</t>
  </si>
  <si>
    <t>0477-82.11.21</t>
  </si>
  <si>
    <t>directie.twensbos@atheneumheist.be</t>
  </si>
  <si>
    <t>GO! BS De Cocon</t>
  </si>
  <si>
    <t>Veldonkstraat 10</t>
  </si>
  <si>
    <t>TREMELO</t>
  </si>
  <si>
    <t>016-53.16.98</t>
  </si>
  <si>
    <t>directie@bs-decocon.be</t>
  </si>
  <si>
    <t>GO! BS De Puzzel</t>
  </si>
  <si>
    <t>Leuvensesteenweg 41</t>
  </si>
  <si>
    <t>015-41.54.18</t>
  </si>
  <si>
    <t>directie@depuzzel.be</t>
  </si>
  <si>
    <t>GO! Freinetschool Triangel</t>
  </si>
  <si>
    <t>Kleine steenweg 33</t>
  </si>
  <si>
    <t>015-22.16.30</t>
  </si>
  <si>
    <t>info@freinetschool-triangel.be</t>
  </si>
  <si>
    <t>GO! leefschool Pluishoek</t>
  </si>
  <si>
    <t>Pluishoekstraat 3</t>
  </si>
  <si>
    <t>0486-97.62.18</t>
  </si>
  <si>
    <t>leefschool@pluishoek.be</t>
  </si>
  <si>
    <t>GO! BS De Bel</t>
  </si>
  <si>
    <t>Peter Benoitstraat 2_A</t>
  </si>
  <si>
    <t>015-67.69.21</t>
  </si>
  <si>
    <t>directie@debel.be</t>
  </si>
  <si>
    <t>015-51.26.44</t>
  </si>
  <si>
    <t>directie@bs-klimop.be</t>
  </si>
  <si>
    <t>VBS School met de Bijbel De Ark</t>
  </si>
  <si>
    <t>VBS School met De Bijbel De Wegwijzer</t>
  </si>
  <si>
    <t>Lakenmakersstraat 158</t>
  </si>
  <si>
    <t>015-55.64.74</t>
  </si>
  <si>
    <t>directie@schooldewegwijzer.be</t>
  </si>
  <si>
    <t>VBS School met de Bijbel De Padvinder</t>
  </si>
  <si>
    <t>Evence Coppéelaan 27</t>
  </si>
  <si>
    <t>089-30.43.50</t>
  </si>
  <si>
    <t>directie@depadvinder.be</t>
  </si>
  <si>
    <t>VBS School met De Bijbel De Gaspard</t>
  </si>
  <si>
    <t>Rijsenbergstraat 40</t>
  </si>
  <si>
    <t>09-222.65.47</t>
  </si>
  <si>
    <t>info@mijnschool.be</t>
  </si>
  <si>
    <t>VBS Met De Bijbel Den Akker</t>
  </si>
  <si>
    <t>Sint-Janstraat 16_A</t>
  </si>
  <si>
    <t>011-34.60.21</t>
  </si>
  <si>
    <t>directie@denakker.be</t>
  </si>
  <si>
    <t>directie@smdb-ark.be</t>
  </si>
  <si>
    <t>VBS 't piepelke</t>
  </si>
  <si>
    <t>Vlinderhof 1</t>
  </si>
  <si>
    <t>089-51.14.57</t>
  </si>
  <si>
    <t>directie@tpiepelke.be</t>
  </si>
  <si>
    <t>VLSBO School met de Bijbel Mijn Oogappel</t>
  </si>
  <si>
    <t>info@mijnoogappel.be</t>
  </si>
  <si>
    <t>VBS De Springplank School Met De Bijbel</t>
  </si>
  <si>
    <t>Godshertogestraat 36</t>
  </si>
  <si>
    <t>016-43.78.79</t>
  </si>
  <si>
    <t>info@despringplank.net</t>
  </si>
  <si>
    <t>VBS De Schatkist Evangelische BS</t>
  </si>
  <si>
    <t>Arthur Maesstraat 58</t>
  </si>
  <si>
    <t>02-208.25.41</t>
  </si>
  <si>
    <t>directie@deschatkist.org</t>
  </si>
  <si>
    <t>VBS School met de Bijbel Mijn Oogappel</t>
  </si>
  <si>
    <t>Peter Benoitstraat 17</t>
  </si>
  <si>
    <t>056-18.57.60</t>
  </si>
  <si>
    <t>SBS Guido Gezelle</t>
  </si>
  <si>
    <t>Stedelijke Basisschool</t>
  </si>
  <si>
    <t>Koekoekstraat 26</t>
  </si>
  <si>
    <t>056-60.65.85</t>
  </si>
  <si>
    <t>info@vijve.be</t>
  </si>
  <si>
    <t>Koning Albertstraat 41</t>
  </si>
  <si>
    <t>056-71.39.50</t>
  </si>
  <si>
    <t>SBS Torenhof</t>
  </si>
  <si>
    <t>Albert Servaeslaan 60</t>
  </si>
  <si>
    <t>056-60.31.48</t>
  </si>
  <si>
    <t>info@torenhofschool.be</t>
  </si>
  <si>
    <t>Pompoenstraat 44</t>
  </si>
  <si>
    <t>056-71.38.36</t>
  </si>
  <si>
    <t>info@sbsdesselgem.be</t>
  </si>
  <si>
    <t>VBS De Knipoog 1</t>
  </si>
  <si>
    <t>VBS De Knipoog 2</t>
  </si>
  <si>
    <t>Rooseveltlaan (Franklin) 98</t>
  </si>
  <si>
    <t>sofie.slaets@kov.be</t>
  </si>
  <si>
    <t>Groenstraat 244</t>
  </si>
  <si>
    <t>02-251.34.09</t>
  </si>
  <si>
    <t>info.sjg@kov.be</t>
  </si>
  <si>
    <t>VBS De Windroos</t>
  </si>
  <si>
    <t>02-251.34.46</t>
  </si>
  <si>
    <t>info.dewindroos@kov.be</t>
  </si>
  <si>
    <t>VLSBO Klavertje Vier</t>
  </si>
  <si>
    <t>Guldenschaapstraat 27</t>
  </si>
  <si>
    <t>02-251.33.57</t>
  </si>
  <si>
    <t>info.k4@kov.be</t>
  </si>
  <si>
    <t>Oude Haachtsesteenweg 125</t>
  </si>
  <si>
    <t>DIEGEM</t>
  </si>
  <si>
    <t>02-720.33.43</t>
  </si>
  <si>
    <t>info.pbd@kov.be</t>
  </si>
  <si>
    <t>kathy.stockmans@kov.be</t>
  </si>
  <si>
    <t>Thaelstraat 7</t>
  </si>
  <si>
    <t>02-251.67.67</t>
  </si>
  <si>
    <t>info.hh@kov.be</t>
  </si>
  <si>
    <t>VBS De Lampion</t>
  </si>
  <si>
    <t>PEUTIE</t>
  </si>
  <si>
    <t>02-251.29.39</t>
  </si>
  <si>
    <t>info.lmp@kov.be</t>
  </si>
  <si>
    <t>VBS De Biekorf</t>
  </si>
  <si>
    <t>Trekelsstraat (Karel) 42</t>
  </si>
  <si>
    <t>02-757.08.72</t>
  </si>
  <si>
    <t>katelijne.dekeye@kov.be</t>
  </si>
  <si>
    <t>GBS school 3212</t>
  </si>
  <si>
    <t>GBS 't Klavertje Bierbeek</t>
  </si>
  <si>
    <t>Schoolstraat 37</t>
  </si>
  <si>
    <t>BIERBEEK</t>
  </si>
  <si>
    <t>016-46.37.02</t>
  </si>
  <si>
    <t>secretariaat@gemeenteschoolbierbeek.be</t>
  </si>
  <si>
    <t>Kerkomsesteenweg 45</t>
  </si>
  <si>
    <t>016-73.33.41</t>
  </si>
  <si>
    <t>secretariaat@gbboutersem.be</t>
  </si>
  <si>
    <t>GBS De Stip Linden</t>
  </si>
  <si>
    <t>Martelarenplaats 1</t>
  </si>
  <si>
    <t>LINDEN</t>
  </si>
  <si>
    <t>016-28.40.30</t>
  </si>
  <si>
    <t>directie.linden@gbslubbeek.be</t>
  </si>
  <si>
    <t>GBS De Stip</t>
  </si>
  <si>
    <t>BINKOM</t>
  </si>
  <si>
    <t>016-63.11.54</t>
  </si>
  <si>
    <t>directie.binkom@gbslubbeek.be</t>
  </si>
  <si>
    <t>Halensebaan 16</t>
  </si>
  <si>
    <t>SINT-JORIS-WINGE</t>
  </si>
  <si>
    <t>016-63.45.32</t>
  </si>
  <si>
    <t>Bogaardenlaan 8</t>
  </si>
  <si>
    <t>Herseltsesteenweg 221</t>
  </si>
  <si>
    <t>016-56.62.64</t>
  </si>
  <si>
    <t>Ebdries 11</t>
  </si>
  <si>
    <t>RILLAAR</t>
  </si>
  <si>
    <t>016-50.91.00</t>
  </si>
  <si>
    <t>Overstraat 37</t>
  </si>
  <si>
    <t>Tessenderlosesteenweg 82</t>
  </si>
  <si>
    <t>011-42.28.82</t>
  </si>
  <si>
    <t>GO! BS De Klimop Ham</t>
  </si>
  <si>
    <t>Speelstraat 1</t>
  </si>
  <si>
    <t>013-66.16.91</t>
  </si>
  <si>
    <t>Gerhagenstraat 62</t>
  </si>
  <si>
    <t>013-66.27.47</t>
  </si>
  <si>
    <t>GBSBO Elzenhof</t>
  </si>
  <si>
    <t>Nieuwland 1</t>
  </si>
  <si>
    <t>016-56.76.17</t>
  </si>
  <si>
    <t>schoolelzenhof@telenet.be</t>
  </si>
  <si>
    <t>Diestsesteenweg 387_A</t>
  </si>
  <si>
    <t>016-50.06.50</t>
  </si>
  <si>
    <t>HSBS De Droomboom</t>
  </si>
  <si>
    <t>HSBS Klavertje Vier</t>
  </si>
  <si>
    <t>Groendreef 16</t>
  </si>
  <si>
    <t>02-274.09.25</t>
  </si>
  <si>
    <t>katrien.kovaleni@brucity.education</t>
  </si>
  <si>
    <t>HSLS Koningin Astrid</t>
  </si>
  <si>
    <t>Mutsaardlaan 69</t>
  </si>
  <si>
    <t>02-260.11.50</t>
  </si>
  <si>
    <t>katleen.koopmans@brucity.education</t>
  </si>
  <si>
    <t>HSBS Kakelbont</t>
  </si>
  <si>
    <t>Reper-Vrevenstraat 100</t>
  </si>
  <si>
    <t>02-474.11.40</t>
  </si>
  <si>
    <t>an.ghys@brucity.education</t>
  </si>
  <si>
    <t>HSBS Harenheide</t>
  </si>
  <si>
    <t>Verdunstraat 381</t>
  </si>
  <si>
    <t>02-247.03.00</t>
  </si>
  <si>
    <t>joelle.verhulst@brucity.education</t>
  </si>
  <si>
    <t>HSBS Peter Benoit</t>
  </si>
  <si>
    <t>Driegatenstraat 2</t>
  </si>
  <si>
    <t>02-266.82.50</t>
  </si>
  <si>
    <t>charlotte.thielemans@brucity.education</t>
  </si>
  <si>
    <t>HBS Leidstar</t>
  </si>
  <si>
    <t>Claessensstraat 59</t>
  </si>
  <si>
    <t>02-422.03.80</t>
  </si>
  <si>
    <t>sec.leidstar@brucity.education</t>
  </si>
  <si>
    <t>HSKS Koningin Astrid</t>
  </si>
  <si>
    <t>Donderberg 35</t>
  </si>
  <si>
    <t>02-263.06.00</t>
  </si>
  <si>
    <t>nadine.bracke@brucity.education</t>
  </si>
  <si>
    <t>Kapellestraat 18</t>
  </si>
  <si>
    <t>02-396.18.45</t>
  </si>
  <si>
    <t>directie@de-bloesem-herne.be</t>
  </si>
  <si>
    <t>Kroonstraat 40</t>
  </si>
  <si>
    <t>02-532.43.87</t>
  </si>
  <si>
    <t>directie@kleineprins.be</t>
  </si>
  <si>
    <t>VBS SGI</t>
  </si>
  <si>
    <t>Schapenstraat 39</t>
  </si>
  <si>
    <t>02-532.14.53</t>
  </si>
  <si>
    <t>basisschool@sgi-lennik.be</t>
  </si>
  <si>
    <t>Bronnenweg 2</t>
  </si>
  <si>
    <t>02-532.09.06</t>
  </si>
  <si>
    <t>directie@vbsdebrongooik.be</t>
  </si>
  <si>
    <t>Kapelleweide 7</t>
  </si>
  <si>
    <t>054-32.31.02</t>
  </si>
  <si>
    <t>directie@imi-basis.be</t>
  </si>
  <si>
    <t>VBS De Klimming</t>
  </si>
  <si>
    <t>Assestraat 5</t>
  </si>
  <si>
    <t>ESSENE</t>
  </si>
  <si>
    <t>02-582.20.17</t>
  </si>
  <si>
    <t>directie@klimming.be</t>
  </si>
  <si>
    <t>VBS De Droomgaard 2</t>
  </si>
  <si>
    <t>Dahlialaan 1</t>
  </si>
  <si>
    <t>053-66.67.27</t>
  </si>
  <si>
    <t>GLS De Regenboog</t>
  </si>
  <si>
    <t>GBS Centrum - Krokegem</t>
  </si>
  <si>
    <t>Mollestraat 31</t>
  </si>
  <si>
    <t>02-452.95.24</t>
  </si>
  <si>
    <t>gbscentrum@asse.be</t>
  </si>
  <si>
    <t>GBS Sleutelbos Walfergem</t>
  </si>
  <si>
    <t>Stevensveld 16</t>
  </si>
  <si>
    <t>02-452.27.62</t>
  </si>
  <si>
    <t>gbswalfergem@asse.be</t>
  </si>
  <si>
    <t>Kasteelstraat 49</t>
  </si>
  <si>
    <t>MOLLEM</t>
  </si>
  <si>
    <t>02-452.50.73</t>
  </si>
  <si>
    <t>gbsmollem@asse.be</t>
  </si>
  <si>
    <t>Dorpsstraat 1</t>
  </si>
  <si>
    <t>RELEGEM</t>
  </si>
  <si>
    <t>02-453.98.62</t>
  </si>
  <si>
    <t>gbsrelegem@asse.be</t>
  </si>
  <si>
    <t>VLS Sint- Clemensschool</t>
  </si>
  <si>
    <t>Duisburgsesteenweg 134</t>
  </si>
  <si>
    <t>02-687.87.67</t>
  </si>
  <si>
    <t>VBS O.L.V. Jezus- Eik</t>
  </si>
  <si>
    <t>Witherendreef 25</t>
  </si>
  <si>
    <t>0472-13.19.25</t>
  </si>
  <si>
    <t>directie@vbsjezuseik.be</t>
  </si>
  <si>
    <t>VBS Maleizen</t>
  </si>
  <si>
    <t>Terhulpensesteenweg 524</t>
  </si>
  <si>
    <t>02-687.38.75</t>
  </si>
  <si>
    <t>secretariaat@vbsmaleizen.be</t>
  </si>
  <si>
    <t>Albertlaan 44</t>
  </si>
  <si>
    <t>02-767.11.85</t>
  </si>
  <si>
    <t>directiebs@hhc.world</t>
  </si>
  <si>
    <t>Nieuwstraat 17</t>
  </si>
  <si>
    <t>02-767.49.73</t>
  </si>
  <si>
    <t>directie.mariaschool@zonien.org</t>
  </si>
  <si>
    <t>admdir.sint-clemens@telenet.be</t>
  </si>
  <si>
    <t>VKS Sint- Clemensschool</t>
  </si>
  <si>
    <t>Désiré Vandervaerenstraat 1_a</t>
  </si>
  <si>
    <t>02-657.51.95</t>
  </si>
  <si>
    <t>VBS Sint-Annaschool</t>
  </si>
  <si>
    <t>Rootstraat 34</t>
  </si>
  <si>
    <t>02-768.13.83</t>
  </si>
  <si>
    <t>directie@sintannaschool.be</t>
  </si>
  <si>
    <t>VBS De Lanetuin</t>
  </si>
  <si>
    <t>Lanestraat 57</t>
  </si>
  <si>
    <t>02-687.29.05</t>
  </si>
  <si>
    <t>secretariaat@delanetuin.be</t>
  </si>
  <si>
    <t>VBS De Brug</t>
  </si>
  <si>
    <t>Kaudenaardestraat 112</t>
  </si>
  <si>
    <t>02-568.18.32</t>
  </si>
  <si>
    <t>miranda.meertens@rclager.be</t>
  </si>
  <si>
    <t>VBS Sint Alena</t>
  </si>
  <si>
    <t>Spanjebergstraat 1</t>
  </si>
  <si>
    <t>02-569.42.74</t>
  </si>
  <si>
    <t>directie@sintalena.be</t>
  </si>
  <si>
    <t>VLS Broederschool Groot-Bijgaarden/Dilbe</t>
  </si>
  <si>
    <t>Hendrik Placestraat 45</t>
  </si>
  <si>
    <t>02-466.96.60</t>
  </si>
  <si>
    <t>a.vrijders@donboscogbd.be</t>
  </si>
  <si>
    <t>Konijnenberg 2</t>
  </si>
  <si>
    <t>02-466.51.90</t>
  </si>
  <si>
    <t>VBS 't Klavertje Vier</t>
  </si>
  <si>
    <t>Sint-Martinusstraat 10</t>
  </si>
  <si>
    <t>SINT-MARTENS-BODEGEM</t>
  </si>
  <si>
    <t>02-582.26.32</t>
  </si>
  <si>
    <t>directie@klavertje-vier.be</t>
  </si>
  <si>
    <t>VKS Klein Klein Kleuterke</t>
  </si>
  <si>
    <t>Brusselstraat 711</t>
  </si>
  <si>
    <t>SINT-ULRIKS-KAPELLE</t>
  </si>
  <si>
    <t>02-453.93.21</t>
  </si>
  <si>
    <t>directie@kleinkleinkleuterke.be</t>
  </si>
  <si>
    <t>VKS Trip Trap</t>
  </si>
  <si>
    <t>E. Eylenboschstraat 50</t>
  </si>
  <si>
    <t>SCHEPDAAL</t>
  </si>
  <si>
    <t>02-569.20.58</t>
  </si>
  <si>
    <t>directie@triptrapschool.be</t>
  </si>
  <si>
    <t>Bosstraat 32</t>
  </si>
  <si>
    <t>053-66.52.88</t>
  </si>
  <si>
    <t>directie@sint-amandusschool.be</t>
  </si>
  <si>
    <t>Opperstraat 32</t>
  </si>
  <si>
    <t>053-66.88.35</t>
  </si>
  <si>
    <t>directie@sint-antoniusschool.be</t>
  </si>
  <si>
    <t>St-Gabriëlstraat 152</t>
  </si>
  <si>
    <t>053-64.57.60</t>
  </si>
  <si>
    <t>directie@mulhof.be</t>
  </si>
  <si>
    <t>VLSBO Sint-Franciscus</t>
  </si>
  <si>
    <t>Luitenant Jacopsstraat 41</t>
  </si>
  <si>
    <t>02-582.54.58</t>
  </si>
  <si>
    <t>VBSBO Sint-Franciscus</t>
  </si>
  <si>
    <t>Lostraat 175</t>
  </si>
  <si>
    <t>053-64.66.50</t>
  </si>
  <si>
    <t>kristy.van.den.eeckhout@sintfranciscus.be</t>
  </si>
  <si>
    <t>Kaudenaardestraat 121</t>
  </si>
  <si>
    <t>02-568.18.38</t>
  </si>
  <si>
    <t>directie@rckleuter.be</t>
  </si>
  <si>
    <t>Statiestraat 35_A</t>
  </si>
  <si>
    <t>02-582.93.29</t>
  </si>
  <si>
    <t>pascal.blijkers@debrugternat.be</t>
  </si>
  <si>
    <t>Stationsstraat 271</t>
  </si>
  <si>
    <t>02-466.20.36</t>
  </si>
  <si>
    <t>H. Theresialaan 77</t>
  </si>
  <si>
    <t>VBS Don Bosco De Puzzel</t>
  </si>
  <si>
    <t>directie@depuzzelhaacht.be</t>
  </si>
  <si>
    <t>VBS Kringeling</t>
  </si>
  <si>
    <t>Ravesteinstraat 2</t>
  </si>
  <si>
    <t>HEVER</t>
  </si>
  <si>
    <t>015-51.86.25</t>
  </si>
  <si>
    <t>directie@kringeling.be</t>
  </si>
  <si>
    <t>VBS_De Wegwijzer</t>
  </si>
  <si>
    <t>Hanswijkstraat 20</t>
  </si>
  <si>
    <t>015-51.28.83</t>
  </si>
  <si>
    <t>VKS Pit</t>
  </si>
  <si>
    <t>Nieuwstraat 1</t>
  </si>
  <si>
    <t>WESPELAAR</t>
  </si>
  <si>
    <t>016-60.51.71</t>
  </si>
  <si>
    <t>directie@pitwespelaar.be</t>
  </si>
  <si>
    <t>VBS Haacht Station De Wieltjes</t>
  </si>
  <si>
    <t>Neysetterstraat 3</t>
  </si>
  <si>
    <t>016-60.25.71</t>
  </si>
  <si>
    <t>directie@haachtstation.be</t>
  </si>
  <si>
    <t>VBS Lambertzhoeve</t>
  </si>
  <si>
    <t>Kouterstraat 2</t>
  </si>
  <si>
    <t>016-56.84.00</t>
  </si>
  <si>
    <t>directie@lambertzhoeve.be</t>
  </si>
  <si>
    <t>VBS De Bosstraat</t>
  </si>
  <si>
    <t>016-44.58.83</t>
  </si>
  <si>
    <t>directie@debosstraat.be</t>
  </si>
  <si>
    <t>VKS De Rank</t>
  </si>
  <si>
    <t>Aarschotsesteenweg 172</t>
  </si>
  <si>
    <t>016-58.20.68</t>
  </si>
  <si>
    <t>info@derank.be</t>
  </si>
  <si>
    <t>Pastoriestraat 48</t>
  </si>
  <si>
    <t>016-60.88.85</t>
  </si>
  <si>
    <t>VBS De Plein</t>
  </si>
  <si>
    <t>Klein Langeveld 30</t>
  </si>
  <si>
    <t>016-44.90.43</t>
  </si>
  <si>
    <t>directie@vbsdeplein.be</t>
  </si>
  <si>
    <t>VBSBO Damiaanschool</t>
  </si>
  <si>
    <t>Baalsebaan 10</t>
  </si>
  <si>
    <t>016-53.37.98</t>
  </si>
  <si>
    <t>info@damiaanschool.be</t>
  </si>
  <si>
    <t>Losting 43</t>
  </si>
  <si>
    <t>016-56.09.18</t>
  </si>
  <si>
    <t>VBS De Klinker</t>
  </si>
  <si>
    <t>Torenstraat 62</t>
  </si>
  <si>
    <t>016-44.90.46</t>
  </si>
  <si>
    <t>secretariaat@deklinker.be</t>
  </si>
  <si>
    <t>VLS De Rank</t>
  </si>
  <si>
    <t>Aarschotsesteenweg 172_a</t>
  </si>
  <si>
    <t>VBS De Bosuiltjes</t>
  </si>
  <si>
    <t>Bieststraat 229</t>
  </si>
  <si>
    <t>015-61.10.73</t>
  </si>
  <si>
    <t>directie@debosuiltjes.be</t>
  </si>
  <si>
    <t>SBS Dilsen</t>
  </si>
  <si>
    <t>GBS Rekem</t>
  </si>
  <si>
    <t>Populierenlaan 14</t>
  </si>
  <si>
    <t>REKEM</t>
  </si>
  <si>
    <t>089-71.31.06</t>
  </si>
  <si>
    <t>Marleen.slootmaekers@lanaken.be</t>
  </si>
  <si>
    <t>St-Jorisstraat 11</t>
  </si>
  <si>
    <t>BOORSEM</t>
  </si>
  <si>
    <t>089-76.97.40</t>
  </si>
  <si>
    <t>gemschoolboorsem@maasmechelen.be</t>
  </si>
  <si>
    <t>SBS 1</t>
  </si>
  <si>
    <t>089-79.08.70</t>
  </si>
  <si>
    <t>lutgarde.aerts@dilsen-stokkem.be</t>
  </si>
  <si>
    <t>Haagstraat 19</t>
  </si>
  <si>
    <t>089-75.60.02</t>
  </si>
  <si>
    <t>horizonrotem@dilsen-stokkem.be</t>
  </si>
  <si>
    <t>GBS As</t>
  </si>
  <si>
    <t>NIEL-BIJ-AS</t>
  </si>
  <si>
    <t>089-39.10.50</t>
  </si>
  <si>
    <t>secretariaat@gbas.be</t>
  </si>
  <si>
    <t>GLSBO 't Schakeltje</t>
  </si>
  <si>
    <t>Borreshoefstraat 10</t>
  </si>
  <si>
    <t>089-79.08.72</t>
  </si>
  <si>
    <t>089-36.35.33</t>
  </si>
  <si>
    <t>VBS Mickey Mouse- De Sleutel</t>
  </si>
  <si>
    <t>Brandweg 1</t>
  </si>
  <si>
    <t>089-61.23.74</t>
  </si>
  <si>
    <t>VBS Sterrenrijk</t>
  </si>
  <si>
    <t>Kuurstraat 6</t>
  </si>
  <si>
    <t>011-22.93.75</t>
  </si>
  <si>
    <t>info@sterrenrijk.be</t>
  </si>
  <si>
    <t>Plattewijerstraat 4</t>
  </si>
  <si>
    <t>089-36.78.13</t>
  </si>
  <si>
    <t>Driehoevenstraat 82</t>
  </si>
  <si>
    <t>089-38.14.98</t>
  </si>
  <si>
    <t>info@driehoeven.be</t>
  </si>
  <si>
    <t>VBS Oud-Waterschei 't Schoolke</t>
  </si>
  <si>
    <t>Oude Driesstraat 8</t>
  </si>
  <si>
    <t>089-38.12.87</t>
  </si>
  <si>
    <t>info@bsow.be</t>
  </si>
  <si>
    <t>VBS St.-Michiel</t>
  </si>
  <si>
    <t>Margarethalaan 70</t>
  </si>
  <si>
    <t>089-35.30.57</t>
  </si>
  <si>
    <t>directie.sintmichiel@telenet.be</t>
  </si>
  <si>
    <t>Boxbergstraat 1</t>
  </si>
  <si>
    <t>089-35.13.35</t>
  </si>
  <si>
    <t>info@bsboxbergheide.be</t>
  </si>
  <si>
    <t>Schabartstraat 10</t>
  </si>
  <si>
    <t>089-35.24.81</t>
  </si>
  <si>
    <t>info@broederschool-genk.be</t>
  </si>
  <si>
    <t>VBSBO Sint-Martinusschool</t>
  </si>
  <si>
    <t>Emiel Van Dorenlaan 145</t>
  </si>
  <si>
    <t>089-36.31.04</t>
  </si>
  <si>
    <t>info@sima-genk.be</t>
  </si>
  <si>
    <t>Kerkplein 3</t>
  </si>
  <si>
    <t>089-38.11.17</t>
  </si>
  <si>
    <t>directie@sintalbertus.be</t>
  </si>
  <si>
    <t>VBS De Bladwijzer</t>
  </si>
  <si>
    <t>Binnenlaan 1</t>
  </si>
  <si>
    <t>089-38.26.44</t>
  </si>
  <si>
    <t>info@debladwijzer.be</t>
  </si>
  <si>
    <t>De Schom 8</t>
  </si>
  <si>
    <t>Annunciadenstraat 13</t>
  </si>
  <si>
    <t>089-30.74.01</t>
  </si>
  <si>
    <t>info@debret.be</t>
  </si>
  <si>
    <t>Halmstraat 5</t>
  </si>
  <si>
    <t>089-38.36.45</t>
  </si>
  <si>
    <t>directeur@sintjozefhoevenzavel.be</t>
  </si>
  <si>
    <t>Kievitveldstraat 7</t>
  </si>
  <si>
    <t>011-82.44.44</t>
  </si>
  <si>
    <t>VBS De Startbaan</t>
  </si>
  <si>
    <t>Schelstraat 10</t>
  </si>
  <si>
    <t>011-81.47.45</t>
  </si>
  <si>
    <t>VKS De Kleurdoos</t>
  </si>
  <si>
    <t>Klodsbergweg 9</t>
  </si>
  <si>
    <t>011-81.40.74</t>
  </si>
  <si>
    <t>VLS De Zonnewijzer</t>
  </si>
  <si>
    <t>Kleine Hemmenweg 2</t>
  </si>
  <si>
    <t>011-81.35.28</t>
  </si>
  <si>
    <t>GLS De Griffel</t>
  </si>
  <si>
    <t>GBS 't Centrum</t>
  </si>
  <si>
    <t>Guldensporenlaan 13</t>
  </si>
  <si>
    <t>011-49.23.90</t>
  </si>
  <si>
    <t>tcentrum@houthalen-helchteren.be</t>
  </si>
  <si>
    <t>GKS De Kleine Kunstenaar</t>
  </si>
  <si>
    <t>Edelweisstraat 4</t>
  </si>
  <si>
    <t>011-49.23.92</t>
  </si>
  <si>
    <t>GLS De Lakerberg</t>
  </si>
  <si>
    <t>Kerkhofstraat 88</t>
  </si>
  <si>
    <t>011-49.23.91</t>
  </si>
  <si>
    <t>VBS Annuncia-Instituut</t>
  </si>
  <si>
    <t>Gasthuisstraat 19_A</t>
  </si>
  <si>
    <t>03-485.54.58</t>
  </si>
  <si>
    <t>info@annuncia-ranst.be</t>
  </si>
  <si>
    <t>VBS Sint-Jozefschool</t>
  </si>
  <si>
    <t>EMBLEM</t>
  </si>
  <si>
    <t>03-480.19.29</t>
  </si>
  <si>
    <t>dir@sintjozefschool-emblem.be</t>
  </si>
  <si>
    <t>Emblemsesteenweg 1_A</t>
  </si>
  <si>
    <t>03-480.27.44</t>
  </si>
  <si>
    <t>directie@vbs-deceder.be</t>
  </si>
  <si>
    <t>VBS Kinderpad</t>
  </si>
  <si>
    <t>Kinderpad 1</t>
  </si>
  <si>
    <t>BEVEL</t>
  </si>
  <si>
    <t>03-385.04.79</t>
  </si>
  <si>
    <t>directie@kinderpad.be</t>
  </si>
  <si>
    <t>VBS Heilig-Hartcollege</t>
  </si>
  <si>
    <t>Biekorfstraat 8</t>
  </si>
  <si>
    <t>directie@hhc-basis.be</t>
  </si>
  <si>
    <t>VBS Onze-Lieve-Vrouwcollege</t>
  </si>
  <si>
    <t>Van Helmontstraat 29</t>
  </si>
  <si>
    <t>03-217.42.41</t>
  </si>
  <si>
    <t>lagere-school@sint-eligius.be</t>
  </si>
  <si>
    <t>VBS Xaveriuscollege</t>
  </si>
  <si>
    <t>Collegelaan 36</t>
  </si>
  <si>
    <t>directeur.ls@xaco.be</t>
  </si>
  <si>
    <t>info@gb3k.be</t>
  </si>
  <si>
    <t>GBS De Maaskei</t>
  </si>
  <si>
    <t>De Belder 21</t>
  </si>
  <si>
    <t>089-56.53.47</t>
  </si>
  <si>
    <t>basisschool@maaskei.be</t>
  </si>
  <si>
    <t>VBS De Wieken</t>
  </si>
  <si>
    <t>Kleine Scheurestraat 1</t>
  </si>
  <si>
    <t>089-70.15.54</t>
  </si>
  <si>
    <t>info@dewieken.be</t>
  </si>
  <si>
    <t>VBS De Bommesaar</t>
  </si>
  <si>
    <t>Meierstraat 46</t>
  </si>
  <si>
    <t>089-56.59.54</t>
  </si>
  <si>
    <t>info@debommesaar.be</t>
  </si>
  <si>
    <t>Arthur Van Dormaelstraat 2_A</t>
  </si>
  <si>
    <t>02-380.77.16</t>
  </si>
  <si>
    <t>directie@gbsdeschakel.be</t>
  </si>
  <si>
    <t>GBS Wauterbos</t>
  </si>
  <si>
    <t>Wauterbos 1</t>
  </si>
  <si>
    <t>02-380.98.84</t>
  </si>
  <si>
    <t>sofie.swalens@sint-genesius-rode.be</t>
  </si>
  <si>
    <t>J. Vanden Broeckstraat 29</t>
  </si>
  <si>
    <t>02-462.06.31</t>
  </si>
  <si>
    <t>info@gbswemmel.be</t>
  </si>
  <si>
    <t>GBS De Letterbijter</t>
  </si>
  <si>
    <t>02-783.12.23</t>
  </si>
  <si>
    <t>directie@letterbijter.be</t>
  </si>
  <si>
    <t>VBS Sint-Gabriëlcollege</t>
  </si>
  <si>
    <t>Lange Kroonstraat 72</t>
  </si>
  <si>
    <t>03-460.32.14</t>
  </si>
  <si>
    <t>VBS Neerland</t>
  </si>
  <si>
    <t>Mogendhedenlaan 1</t>
  </si>
  <si>
    <t>03-825.84.30</t>
  </si>
  <si>
    <t>lievem@neerlandschool.be</t>
  </si>
  <si>
    <t>Heistraat 255</t>
  </si>
  <si>
    <t>VBS Johannes</t>
  </si>
  <si>
    <t>Frans Stienletlaan 39</t>
  </si>
  <si>
    <t>03-827.64.95</t>
  </si>
  <si>
    <t>sonja.heughebaert@johannes-valaar.be</t>
  </si>
  <si>
    <t>VBS De Reuzenboom</t>
  </si>
  <si>
    <t>Spoorweglaan 25</t>
  </si>
  <si>
    <t>03-888.92.92</t>
  </si>
  <si>
    <t>secretariaat@dereuzenboom.be</t>
  </si>
  <si>
    <t>VBS De Kade</t>
  </si>
  <si>
    <t>Bassinstraat 15_A</t>
  </si>
  <si>
    <t>03-880.27.40</t>
  </si>
  <si>
    <t>GBS Cade</t>
  </si>
  <si>
    <t>GBS Ter Doelhagen</t>
  </si>
  <si>
    <t>Doelhaagstraat 4</t>
  </si>
  <si>
    <t>03-888.14.67</t>
  </si>
  <si>
    <t>Provinciale steenweg 11</t>
  </si>
  <si>
    <t>HEMIKSEM</t>
  </si>
  <si>
    <t>03-887.43.83</t>
  </si>
  <si>
    <t>directie@deregenbooghemiksem.be</t>
  </si>
  <si>
    <t>GBS Het Klaverbos</t>
  </si>
  <si>
    <t>Jan Sanderslaan 154</t>
  </si>
  <si>
    <t>03-887.43.71</t>
  </si>
  <si>
    <t>GBS De Klim</t>
  </si>
  <si>
    <t>Provinciale Steenweg 100</t>
  </si>
  <si>
    <t>SCHELLE</t>
  </si>
  <si>
    <t>03-887.61.26</t>
  </si>
  <si>
    <t>gbs.deklim@schelle.be</t>
  </si>
  <si>
    <t>GBS Eikenlaar</t>
  </si>
  <si>
    <t>Processieweg 2</t>
  </si>
  <si>
    <t>03-888.57.23</t>
  </si>
  <si>
    <t>VBSBO De Berk</t>
  </si>
  <si>
    <t>VBSBO KIDS</t>
  </si>
  <si>
    <t>Borggravevijversstraat 9</t>
  </si>
  <si>
    <t>nele.beckers@kids.be</t>
  </si>
  <si>
    <t>VBSBO Buidtelberg</t>
  </si>
  <si>
    <t>Wildrozenstraat 17</t>
  </si>
  <si>
    <t>011-52.57.17</t>
  </si>
  <si>
    <t>info@buidtelberg.be</t>
  </si>
  <si>
    <t>VKS Prinsenhof</t>
  </si>
  <si>
    <t>Kaasmarkt 38</t>
  </si>
  <si>
    <t>02-460.11.65</t>
  </si>
  <si>
    <t>stjozefwemmel@gmail.com</t>
  </si>
  <si>
    <t>Sint-Amandsplein 31</t>
  </si>
  <si>
    <t>02-267.16.85</t>
  </si>
  <si>
    <t>deborah.stoffels@sint-jozefsschool.be</t>
  </si>
  <si>
    <t>VLS Prinsenhof</t>
  </si>
  <si>
    <t>Prinsenstraat 19</t>
  </si>
  <si>
    <t>VBS De Ankering</t>
  </si>
  <si>
    <t>Heienbeekstraat 26</t>
  </si>
  <si>
    <t>02-251.71.00</t>
  </si>
  <si>
    <t>directie@vbs-deankering.be</t>
  </si>
  <si>
    <t>VBS Sinte Maarten</t>
  </si>
  <si>
    <t>Limbosweg 13</t>
  </si>
  <si>
    <t>02-269.49.15</t>
  </si>
  <si>
    <t>secretariaat@sinte-maartenschool.be</t>
  </si>
  <si>
    <t>Zalighedenlaan 16</t>
  </si>
  <si>
    <t>02-461.39.56</t>
  </si>
  <si>
    <t>directie@materdeiwemmel.be</t>
  </si>
  <si>
    <t>VBS De Cirkel</t>
  </si>
  <si>
    <t>02-269.39.41</t>
  </si>
  <si>
    <t>directie@vbs-decirkel.be</t>
  </si>
  <si>
    <t>VKS OLV van Gaverland</t>
  </si>
  <si>
    <t>VLS OLV Van Gaverland</t>
  </si>
  <si>
    <t>Sint-Elisabethstraat 66</t>
  </si>
  <si>
    <t>03-775.74.51</t>
  </si>
  <si>
    <t>directie@lagereschool-olvg.be</t>
  </si>
  <si>
    <t>VBS De Verrekijker</t>
  </si>
  <si>
    <t>Sint-Laurentiusstraat 17</t>
  </si>
  <si>
    <t>VERREBROEK</t>
  </si>
  <si>
    <t>03-773.52.39</t>
  </si>
  <si>
    <t>vbsverrebroek@telenet.be</t>
  </si>
  <si>
    <t>VBS De Kreek</t>
  </si>
  <si>
    <t>Kreek 1_F</t>
  </si>
  <si>
    <t>03-773.40.15</t>
  </si>
  <si>
    <t>Gemeentelijke Basisschool (FR)</t>
  </si>
  <si>
    <t>Grote Baan 228</t>
  </si>
  <si>
    <t>02-377.57.43</t>
  </si>
  <si>
    <t>info@lepetitchemin-drogenbos.be</t>
  </si>
  <si>
    <t>Vredelaan 25</t>
  </si>
  <si>
    <t>02-358.34.44</t>
  </si>
  <si>
    <t>Winkel 56</t>
  </si>
  <si>
    <t>02-462.06.41</t>
  </si>
  <si>
    <t>info@ecfwemmel.be</t>
  </si>
  <si>
    <t>Hebronlaan 17</t>
  </si>
  <si>
    <t>02-716.32.90</t>
  </si>
  <si>
    <t>info@ecolediabolo.be</t>
  </si>
  <si>
    <t>Bosweg 9</t>
  </si>
  <si>
    <t>02-731.74.86</t>
  </si>
  <si>
    <t>secretariatlafermette@gmail.com</t>
  </si>
  <si>
    <t>GBS De Droomballon</t>
  </si>
  <si>
    <t>Gavermolenstraat 83</t>
  </si>
  <si>
    <t>03-778.39.00</t>
  </si>
  <si>
    <t>directie@gavertjevier.be</t>
  </si>
  <si>
    <t>VBS Sint-Pietersinstituut Zevendonk</t>
  </si>
  <si>
    <t>Kapelweg 56</t>
  </si>
  <si>
    <t>014-41.37.92</t>
  </si>
  <si>
    <t>VBS Sint-Pietersinstituut</t>
  </si>
  <si>
    <t>Jubileumlaan 1</t>
  </si>
  <si>
    <t>014-63.99.22</t>
  </si>
  <si>
    <t>Gustave Latinislaan 94</t>
  </si>
  <si>
    <t>02-215.99.95</t>
  </si>
  <si>
    <t>directeur@hendrikconscience.be</t>
  </si>
  <si>
    <t>Pater Eudore Devroyestraat 29</t>
  </si>
  <si>
    <t>02-734.19.05</t>
  </si>
  <si>
    <t>directie@tehuisbrussel.be</t>
  </si>
  <si>
    <t>GO! BS Kasteel Beiaard</t>
  </si>
  <si>
    <t>Kruipweg 23</t>
  </si>
  <si>
    <t>02-268.18.97</t>
  </si>
  <si>
    <t>Sint-Vincentiusstraat 29</t>
  </si>
  <si>
    <t>02-241.58.09</t>
  </si>
  <si>
    <t>directie@de-wegwijzer.be</t>
  </si>
  <si>
    <t>GO! BS Floralia</t>
  </si>
  <si>
    <t>Floraliënstraat 29</t>
  </si>
  <si>
    <t>02-771.59.71</t>
  </si>
  <si>
    <t>directie@bsfloralia.be</t>
  </si>
  <si>
    <t>Andere</t>
  </si>
  <si>
    <t>Kasterlinden BUBAO</t>
  </si>
  <si>
    <t>Groot-Bijgaardenstraat 434</t>
  </si>
  <si>
    <t>02-430.67.00</t>
  </si>
  <si>
    <t>secretariaat@kasterlinden-vgc.be</t>
  </si>
  <si>
    <t>Van Ysendyckstraat 24</t>
  </si>
  <si>
    <t>02-215.09.50</t>
  </si>
  <si>
    <t>secretariaat@bsmozaiek.be</t>
  </si>
  <si>
    <t>GO! BS De Buurt Schaarbeek</t>
  </si>
  <si>
    <t>Groenstraat 136</t>
  </si>
  <si>
    <t>02-217.18.58</t>
  </si>
  <si>
    <t>directeur@bsdebuurt.be</t>
  </si>
  <si>
    <t>GO! BS Carolus Magnus</t>
  </si>
  <si>
    <t>de Jamblinne de Meuxplein 8</t>
  </si>
  <si>
    <t>02-733.10.97</t>
  </si>
  <si>
    <t>directie@carolusmagnus.be</t>
  </si>
  <si>
    <t>GO! BS De Muziekladder</t>
  </si>
  <si>
    <t>Jan Blockxstraat 23</t>
  </si>
  <si>
    <t>02-216.55.80</t>
  </si>
  <si>
    <t>marinka.van.ingelgom@muziekladder.be</t>
  </si>
  <si>
    <t>VBS St.Jozef</t>
  </si>
  <si>
    <t>Langelede 146</t>
  </si>
  <si>
    <t>09-345.72.84</t>
  </si>
  <si>
    <t>stjozef@vbs-lochristi.be</t>
  </si>
  <si>
    <t>VBS Sint-Elooischool</t>
  </si>
  <si>
    <t>Sint-Elooistraat 58</t>
  </si>
  <si>
    <t>ZEVENEKEN</t>
  </si>
  <si>
    <t>09-355.73.20</t>
  </si>
  <si>
    <t>directie@sintelooischool.be</t>
  </si>
  <si>
    <t>GBS 't Groentje</t>
  </si>
  <si>
    <t>GBS Kinderkoppen</t>
  </si>
  <si>
    <t>Vlierkensstraat 49</t>
  </si>
  <si>
    <t>02-251.27.43</t>
  </si>
  <si>
    <t>directie.kinderkoppen@sovilvoorde.be</t>
  </si>
  <si>
    <t>SBS De Groene Planeet</t>
  </si>
  <si>
    <t>Trekelsstraat (Karel) 30</t>
  </si>
  <si>
    <t>02-251.10.79</t>
  </si>
  <si>
    <t>directie.degroeneplaneet@sovilvoorde.be</t>
  </si>
  <si>
    <t>SBS De Puzzel</t>
  </si>
  <si>
    <t>Streekbaan 189</t>
  </si>
  <si>
    <t>02-267.35.33</t>
  </si>
  <si>
    <t>directie.depuzzel@sovilvoorde.be</t>
  </si>
  <si>
    <t>GBS De kastanjelaar</t>
  </si>
  <si>
    <t>Perksestraat 125</t>
  </si>
  <si>
    <t>02-251.27.63</t>
  </si>
  <si>
    <t>directie.dekastanjelaar@sovilvoorde.be</t>
  </si>
  <si>
    <t>GLSBO Oase</t>
  </si>
  <si>
    <t>de Bavaylei 130</t>
  </si>
  <si>
    <t>02-255.47.93</t>
  </si>
  <si>
    <t>directie.oase@sovilvoorde.be</t>
  </si>
  <si>
    <t>GBS De Doening</t>
  </si>
  <si>
    <t>Aarschotsestraat 94</t>
  </si>
  <si>
    <t>02-251.92.21</t>
  </si>
  <si>
    <t>directie.dedoening@sovilvoorde.be</t>
  </si>
  <si>
    <t>Voskenslaan 60</t>
  </si>
  <si>
    <t>09-240.00.51</t>
  </si>
  <si>
    <t>info@bsvoskenslaan.be</t>
  </si>
  <si>
    <t>Karel Lodewijk Ledeganckstraat 4</t>
  </si>
  <si>
    <t>dir.dekleineicarus@scholengroep.gent</t>
  </si>
  <si>
    <t>Goedlevenstraat 78</t>
  </si>
  <si>
    <t>09-251.13.32</t>
  </si>
  <si>
    <t>info@bsdevogelzang.be</t>
  </si>
  <si>
    <t>GO! BS Het Molenschip</t>
  </si>
  <si>
    <t>09-216.44.96</t>
  </si>
  <si>
    <t>tim.godyn@scholengroep.gent</t>
  </si>
  <si>
    <t>Zeveneken-Dorp 6</t>
  </si>
  <si>
    <t>09-355.63.40</t>
  </si>
  <si>
    <t>directie@eikenkring.be</t>
  </si>
  <si>
    <t>GO! BS De Wijze Boom</t>
  </si>
  <si>
    <t>Sint-Baafskouterstraat 129</t>
  </si>
  <si>
    <t>09-218.86.76</t>
  </si>
  <si>
    <t>info@bsdewijzeboom.be</t>
  </si>
  <si>
    <t>Meersstraat 17</t>
  </si>
  <si>
    <t>09-230.87.11</t>
  </si>
  <si>
    <t>elke.de.smet@de-klaver.be</t>
  </si>
  <si>
    <t>Hazenakker 1</t>
  </si>
  <si>
    <t>09-210.51.50</t>
  </si>
  <si>
    <t>info@bs-gentbrugge.be</t>
  </si>
  <si>
    <t>Gaversesteenweg 195</t>
  </si>
  <si>
    <t>09-231.64.57</t>
  </si>
  <si>
    <t>dir.bs-merelbeke@scholengroep.gent</t>
  </si>
  <si>
    <t>Groenewandeling 80</t>
  </si>
  <si>
    <t>09-226.75.00</t>
  </si>
  <si>
    <t>info@bsmijlpaal.be</t>
  </si>
  <si>
    <t>GO! BS De Wijze Eik Mariakerke</t>
  </si>
  <si>
    <t>Eeklostraat 121</t>
  </si>
  <si>
    <t>09-226.52.80</t>
  </si>
  <si>
    <t>dir.dewijzeeik@scholengroep.gent</t>
  </si>
  <si>
    <t>Voskenslaan 362</t>
  </si>
  <si>
    <t>09-220.18.30</t>
  </si>
  <si>
    <t>dir.mpideoase@scholengroep.gent</t>
  </si>
  <si>
    <t>Nederkouter 112</t>
  </si>
  <si>
    <t>arnould.van.houtryve@ivgschool.be</t>
  </si>
  <si>
    <t>VBS Simonnet</t>
  </si>
  <si>
    <t>Maenhoutstraat 68</t>
  </si>
  <si>
    <t>09-282.78.70</t>
  </si>
  <si>
    <t>directie@basisschoolsimonnet.be</t>
  </si>
  <si>
    <t>Bisdomkaai 1_B</t>
  </si>
  <si>
    <t>09-233.85.32</t>
  </si>
  <si>
    <t>dir.bsdeoogappel@scholengroep.gent</t>
  </si>
  <si>
    <t>VLS De Zandkorrel</t>
  </si>
  <si>
    <t>Twaalf septemberstraat 9</t>
  </si>
  <si>
    <t>011-73.29.20</t>
  </si>
  <si>
    <t>lagereschool@dezandkorrel.be</t>
  </si>
  <si>
    <t>VKS De Zandkorrel</t>
  </si>
  <si>
    <t>Rhijnweg 5</t>
  </si>
  <si>
    <t>kleuterschool@dezandkorrel.be</t>
  </si>
  <si>
    <t>VBS De Dommelbrug</t>
  </si>
  <si>
    <t>Grotstraat 5</t>
  </si>
  <si>
    <t>011-79.13.78</t>
  </si>
  <si>
    <t>info@dedommelbrug.be</t>
  </si>
  <si>
    <t>VBS Pieter Brueghel</t>
  </si>
  <si>
    <t>Dorpsstraat 19</t>
  </si>
  <si>
    <t>GROTE-BROGEL</t>
  </si>
  <si>
    <t>011-61.20.97</t>
  </si>
  <si>
    <t>secretariaat@bspieterbrueghel.be</t>
  </si>
  <si>
    <t>VBS Ticheleer</t>
  </si>
  <si>
    <t>Tichelovenstraat 2</t>
  </si>
  <si>
    <t>011-63.30.32</t>
  </si>
  <si>
    <t>directie@bsticheleer.be</t>
  </si>
  <si>
    <t>VBS Viejool</t>
  </si>
  <si>
    <t>011-73.33.65</t>
  </si>
  <si>
    <t>directeur@viejool.be</t>
  </si>
  <si>
    <t>VBSBO St.Elisabethschool voor BuBaO</t>
  </si>
  <si>
    <t>Steenovenstraat 20_A</t>
  </si>
  <si>
    <t>011-34.08.00</t>
  </si>
  <si>
    <t>info@st-elisabethschool.be</t>
  </si>
  <si>
    <t>011-63.26.06</t>
  </si>
  <si>
    <t>info@basisschooldepuzzel.be</t>
  </si>
  <si>
    <t>VBS De mAgneet</t>
  </si>
  <si>
    <t>Albertus Morrenstraat 6</t>
  </si>
  <si>
    <t>011-38.38.01</t>
  </si>
  <si>
    <t>info@basisschoolpeer.be</t>
  </si>
  <si>
    <t>GBS De Fonkel</t>
  </si>
  <si>
    <t>Watermolenstraat 75</t>
  </si>
  <si>
    <t>02-720.11.88</t>
  </si>
  <si>
    <t>ulla.wynants@machelen.be</t>
  </si>
  <si>
    <t>Leuvensesteenweg 194</t>
  </si>
  <si>
    <t>SINT-STEVENS-WOLUWE</t>
  </si>
  <si>
    <t>02-720.42.99</t>
  </si>
  <si>
    <t>Schapenweg 30</t>
  </si>
  <si>
    <t>02-731.95.43</t>
  </si>
  <si>
    <t>directie@stegbs.com</t>
  </si>
  <si>
    <t>VBS Ter Veste</t>
  </si>
  <si>
    <t>directie@terveste.be</t>
  </si>
  <si>
    <t>VBS Oosterwijk</t>
  </si>
  <si>
    <t>Emiel Stalmanslaan 2</t>
  </si>
  <si>
    <t>014-26.54.39</t>
  </si>
  <si>
    <t>directie@webkeoosterwijk.be</t>
  </si>
  <si>
    <t>VBS Het Rietje</t>
  </si>
  <si>
    <t>de Merodedreef 110</t>
  </si>
  <si>
    <t>014-54.51.71</t>
  </si>
  <si>
    <t>info@hetrietje.be</t>
  </si>
  <si>
    <t>Jaak Lemmenslaan 12</t>
  </si>
  <si>
    <t>014-54.82.90</t>
  </si>
  <si>
    <t>directie@springplank.be</t>
  </si>
  <si>
    <t>Geraardsbergse steenweg 69</t>
  </si>
  <si>
    <t>09-362.61.20</t>
  </si>
  <si>
    <t>els.francois@oosterzele.be</t>
  </si>
  <si>
    <t>GBS De Zonnevlier</t>
  </si>
  <si>
    <t>Uilebroek 29</t>
  </si>
  <si>
    <t>VLIERZELE</t>
  </si>
  <si>
    <t>053-62.54.24</t>
  </si>
  <si>
    <t>directie@dezonnevlier.be</t>
  </si>
  <si>
    <t>053-66.53.93</t>
  </si>
  <si>
    <t>gemeenteschoolwelle@telenet.be</t>
  </si>
  <si>
    <t>GBS Erpe-Mere</t>
  </si>
  <si>
    <t>Molenveld 11</t>
  </si>
  <si>
    <t>BURST</t>
  </si>
  <si>
    <t>053-60.35.30</t>
  </si>
  <si>
    <t>directeur@gbs.erpe-mere.be</t>
  </si>
  <si>
    <t>Pastorijstraat 3 bus a</t>
  </si>
  <si>
    <t>BORSBEKE</t>
  </si>
  <si>
    <t>GKS 't Kapoentje</t>
  </si>
  <si>
    <t>Paepmunte 32</t>
  </si>
  <si>
    <t>HEMELVEERDEGEM</t>
  </si>
  <si>
    <t>054-41.06.41</t>
  </si>
  <si>
    <t>magy.vandaele@gkslierde.be</t>
  </si>
  <si>
    <t>GBS SBS Zottegem De Kleine Planeet</t>
  </si>
  <si>
    <t>Wolvenstraat 13</t>
  </si>
  <si>
    <t>09-361.02.04</t>
  </si>
  <si>
    <t>info@sbszottegem.be</t>
  </si>
  <si>
    <t>Steenweg 93</t>
  </si>
  <si>
    <t>PARIKE</t>
  </si>
  <si>
    <t>055-42.30.94</t>
  </si>
  <si>
    <t>SBS Zottegem De Smidse</t>
  </si>
  <si>
    <t>Smissenhoek 103</t>
  </si>
  <si>
    <t>09-360.79.57</t>
  </si>
  <si>
    <t>GBS De Kersentuin</t>
  </si>
  <si>
    <t>Tuinwijkstraat 2</t>
  </si>
  <si>
    <t>anja.vandelsen@gbsherzele.be</t>
  </si>
  <si>
    <t>VBS VLOM</t>
  </si>
  <si>
    <t>Kartuizerlaan 20</t>
  </si>
  <si>
    <t>09-225.05.20</t>
  </si>
  <si>
    <t>Eekhoornlei 9</t>
  </si>
  <si>
    <t>03-658.01.96</t>
  </si>
  <si>
    <t>VBS De Zevensprong</t>
  </si>
  <si>
    <t>Vital Decosterstraat 67</t>
  </si>
  <si>
    <t>016-29.15.44</t>
  </si>
  <si>
    <t>secretariaat@zevensprong.org</t>
  </si>
  <si>
    <t>VBS Freinetschool De Torteltuin</t>
  </si>
  <si>
    <t>Werf 52_A</t>
  </si>
  <si>
    <t>057-33.30.85</t>
  </si>
  <si>
    <t>info@detorteltuin.be</t>
  </si>
  <si>
    <t>VBS De Step</t>
  </si>
  <si>
    <t>Veltwijcklaan 134</t>
  </si>
  <si>
    <t>03-544.84.45</t>
  </si>
  <si>
    <t>info@vzwdestep.be</t>
  </si>
  <si>
    <t>VBS Onafhank. Freinetschool De Klaproos</t>
  </si>
  <si>
    <t>Groteweg 240</t>
  </si>
  <si>
    <t>054-42.21.71</t>
  </si>
  <si>
    <t>postbus@freinetschooldeklaproos.be</t>
  </si>
  <si>
    <t>VBS De Levensboom</t>
  </si>
  <si>
    <t>Bruyningstraat 56_B</t>
  </si>
  <si>
    <t>info@levensboom.be</t>
  </si>
  <si>
    <t>Nederenamestraat 30</t>
  </si>
  <si>
    <t>055-30.37.66</t>
  </si>
  <si>
    <t>info@deviertuinen.be</t>
  </si>
  <si>
    <t>VBS De Wonder-wijzer</t>
  </si>
  <si>
    <t>089-25.61.71</t>
  </si>
  <si>
    <t>info@de-wonder-wijzer.be</t>
  </si>
  <si>
    <t>VBS De Levensboom Wevelgem-Kortrijk</t>
  </si>
  <si>
    <t>Kijkuitstraat 10</t>
  </si>
  <si>
    <t>056-42.80.49</t>
  </si>
  <si>
    <t>VBS Speelscholeke</t>
  </si>
  <si>
    <t>Hertstraat 7</t>
  </si>
  <si>
    <t>03-324.71.71</t>
  </si>
  <si>
    <t>info@speelscholeke.be</t>
  </si>
  <si>
    <t>VBS Wondere Wereld</t>
  </si>
  <si>
    <t>Dr. Vanderhoeydonckstraat 14</t>
  </si>
  <si>
    <t>013-29.65.77</t>
  </si>
  <si>
    <t>info@wondere-wereld.be</t>
  </si>
  <si>
    <t>VBS 't Schommelbootje</t>
  </si>
  <si>
    <t>Dieregaertstraat 9</t>
  </si>
  <si>
    <t>011-72.92.26</t>
  </si>
  <si>
    <t>info@schommelbootje.be</t>
  </si>
  <si>
    <t>VBS IQRA</t>
  </si>
  <si>
    <t>Hogeweg 51</t>
  </si>
  <si>
    <t>03-667.17.40</t>
  </si>
  <si>
    <t>info@iqra-school.be</t>
  </si>
  <si>
    <t>VBS De Kleine Tovenaar</t>
  </si>
  <si>
    <t>Tinnenpotstraat 43</t>
  </si>
  <si>
    <t>051-80.90.42</t>
  </si>
  <si>
    <t>info@kleinetovenaar.be</t>
  </si>
  <si>
    <t>VBS De Kleine Wereld</t>
  </si>
  <si>
    <t>Nokerseweg 105</t>
  </si>
  <si>
    <t>0470-41.75.12</t>
  </si>
  <si>
    <t>info@freinetwaregem.be</t>
  </si>
  <si>
    <t>VBS Buurtschool De Winde</t>
  </si>
  <si>
    <t>Albertstraat 2</t>
  </si>
  <si>
    <t>02-426.46.41</t>
  </si>
  <si>
    <t>hilde@buurtschooldewinde.be</t>
  </si>
  <si>
    <t>Lieven Gevaertstraat 54</t>
  </si>
  <si>
    <t>03-449.40.18</t>
  </si>
  <si>
    <t>studio@zeppelinfo.be</t>
  </si>
  <si>
    <t>Rijmenamsesteenweg 194</t>
  </si>
  <si>
    <t>016-26.09.00</t>
  </si>
  <si>
    <t>VBS De Sterrebloem</t>
  </si>
  <si>
    <t>Lange Akkerstraat 17_A</t>
  </si>
  <si>
    <t>09-386.14.10</t>
  </si>
  <si>
    <t>info@desterrebloem.be</t>
  </si>
  <si>
    <t>VBS Freinetschool De Kasteeltuin</t>
  </si>
  <si>
    <t>Koolskampstraat 26</t>
  </si>
  <si>
    <t>0497-10.48.92</t>
  </si>
  <si>
    <t>coordinator@dekasteeltuin.be</t>
  </si>
  <si>
    <t>GLS Ter Elst</t>
  </si>
  <si>
    <t>GBS Centrumschool</t>
  </si>
  <si>
    <t>Stationsstraat 58</t>
  </si>
  <si>
    <t>052-30.00.63</t>
  </si>
  <si>
    <t>directie@centrumschool.londerzeel.be</t>
  </si>
  <si>
    <t>GBS Kouterschool</t>
  </si>
  <si>
    <t>Kouterbaan 17</t>
  </si>
  <si>
    <t>MALDEREN</t>
  </si>
  <si>
    <t>052-33.50.60</t>
  </si>
  <si>
    <t>secretariaat@kouterschool.londerzeel.be</t>
  </si>
  <si>
    <t>Oudstrijdersstraat 28</t>
  </si>
  <si>
    <t>015-71.18.60</t>
  </si>
  <si>
    <t>directie@gebaska.be</t>
  </si>
  <si>
    <t>Kapel ter Rustestraat 3</t>
  </si>
  <si>
    <t>056-71.36.52</t>
  </si>
  <si>
    <t>isabellechristiaens@bs-dedriesprong.be</t>
  </si>
  <si>
    <t>056-60.10.17</t>
  </si>
  <si>
    <t>ann.pepermans@talentensprong.be</t>
  </si>
  <si>
    <t>Tulpenlaan 14</t>
  </si>
  <si>
    <t>051-40.27.63</t>
  </si>
  <si>
    <t>directie@despringplank-tielt.be</t>
  </si>
  <si>
    <t>Kasteellaan 1</t>
  </si>
  <si>
    <t>09-282.46.02</t>
  </si>
  <si>
    <t>annstur@schooldekleineprins.be</t>
  </si>
  <si>
    <t>Stropstraat 21</t>
  </si>
  <si>
    <t>09-385.44.52</t>
  </si>
  <si>
    <t>directie@schoolvanmorgennazareth.be</t>
  </si>
  <si>
    <t>Olsensesteenweg 2</t>
  </si>
  <si>
    <t>09-383.56.14</t>
  </si>
  <si>
    <t>vanessa.truyen@dekeimolen.be</t>
  </si>
  <si>
    <t>GO! basisschool Erasmus</t>
  </si>
  <si>
    <t>Volhardingslaan 5</t>
  </si>
  <si>
    <t>09-381.56.09</t>
  </si>
  <si>
    <t>directie@bserasmus.be</t>
  </si>
  <si>
    <t>09-374.42.77</t>
  </si>
  <si>
    <t>basisschool@debeuk.be</t>
  </si>
  <si>
    <t>GO! freinetschool Het Reuzenhuis Tielt</t>
  </si>
  <si>
    <t>Gruuthusestraat 90</t>
  </si>
  <si>
    <t>051-40.92.72</t>
  </si>
  <si>
    <t>info@reuzenhuis.be</t>
  </si>
  <si>
    <t>Peter Benoitlaan 10</t>
  </si>
  <si>
    <t>Baljuw Vermeulenstraat 1</t>
  </si>
  <si>
    <t>051-48.85.76</t>
  </si>
  <si>
    <t>info@dekoorddanser.be</t>
  </si>
  <si>
    <t>Pontstraat 45</t>
  </si>
  <si>
    <t>09-386.03.58</t>
  </si>
  <si>
    <t>directie@deveerboot.be</t>
  </si>
  <si>
    <t>Kerkstraat 30</t>
  </si>
  <si>
    <t>056-68.88.30</t>
  </si>
  <si>
    <t>ilse.delombaerde@hetbollebos.be</t>
  </si>
  <si>
    <t>GO! Leefschool Klavertje 4 Nevele</t>
  </si>
  <si>
    <t>Biebuyckstraat 1</t>
  </si>
  <si>
    <t>09-371.57.79</t>
  </si>
  <si>
    <t>directie@leefschoolklavertje4.be</t>
  </si>
  <si>
    <t>Henri D'Hontstraat 42</t>
  </si>
  <si>
    <t>SCHUIFERSKAPELLE</t>
  </si>
  <si>
    <t>051-40.46.87</t>
  </si>
  <si>
    <t>directie@dedorpsparel.be</t>
  </si>
  <si>
    <t>Bronstraat 86_A</t>
  </si>
  <si>
    <t>02-538.54.52</t>
  </si>
  <si>
    <t>secretariaat.debron@sgrbrussel.be</t>
  </si>
  <si>
    <t>GO! LS Toverfluit</t>
  </si>
  <si>
    <t>Toverfluitstraat 21</t>
  </si>
  <si>
    <t>02-413.11.30</t>
  </si>
  <si>
    <t>sabine.vanheeswijck@campustoverfluit.be</t>
  </si>
  <si>
    <t>GO! BS De Goudenregen</t>
  </si>
  <si>
    <t>Frans Vervaeckstraat 47</t>
  </si>
  <si>
    <t>GANSHOREN</t>
  </si>
  <si>
    <t>02-421.54.00</t>
  </si>
  <si>
    <t>secretariaat@degoudenregen.be</t>
  </si>
  <si>
    <t>Beizegemstraat 132</t>
  </si>
  <si>
    <t>02-262.03.20</t>
  </si>
  <si>
    <t>info.mpi@campusheemschool.be</t>
  </si>
  <si>
    <t>GO! BS T' Overbeek Ganshoren</t>
  </si>
  <si>
    <t>Van Overbekelaan 229</t>
  </si>
  <si>
    <t>02-428.41.87</t>
  </si>
  <si>
    <t>GO! KS Toverfluit</t>
  </si>
  <si>
    <t>Toverfluitstraat 19</t>
  </si>
  <si>
    <t>02-413.11.32</t>
  </si>
  <si>
    <t>GO! BS Zavelput</t>
  </si>
  <si>
    <t>Gulden Koornstraat 15</t>
  </si>
  <si>
    <t>02-465.44.39</t>
  </si>
  <si>
    <t>directie@zavelput.be</t>
  </si>
  <si>
    <t>Oude Postweg 76</t>
  </si>
  <si>
    <t>02-356.45.65</t>
  </si>
  <si>
    <t>directie@boomhut.be</t>
  </si>
  <si>
    <t>Nellie Melbalaan 71</t>
  </si>
  <si>
    <t>02-521.04.84</t>
  </si>
  <si>
    <t>secretariaat@nelliemelba.be</t>
  </si>
  <si>
    <t>GO! BS Campus Comenius</t>
  </si>
  <si>
    <t>Félix Vande Sandestraat 15</t>
  </si>
  <si>
    <t>02-897.50.37</t>
  </si>
  <si>
    <t>GO! BS De Spreeuwen</t>
  </si>
  <si>
    <t>GO! BS Dubbelsprong</t>
  </si>
  <si>
    <t>Zandpoortvest 9</t>
  </si>
  <si>
    <t>015-20.32.36</t>
  </si>
  <si>
    <t>directie@dubbelsprong.be</t>
  </si>
  <si>
    <t>GO! BS Lyceum</t>
  </si>
  <si>
    <t>015-20.43.09</t>
  </si>
  <si>
    <t>info@bslyceum.be</t>
  </si>
  <si>
    <t>GO! BS de Vlindertuin</t>
  </si>
  <si>
    <t>Cypriaan de Rorestraat 25</t>
  </si>
  <si>
    <t>015-41.16.02</t>
  </si>
  <si>
    <t>directie@devlindertuinmechelen.be</t>
  </si>
  <si>
    <t>GO! BS Ter Berken</t>
  </si>
  <si>
    <t>Ambroossteenweg 13</t>
  </si>
  <si>
    <t>015-61.23.69</t>
  </si>
  <si>
    <t>directie@terberken.be</t>
  </si>
  <si>
    <t>GO! BS De Zonnebergen</t>
  </si>
  <si>
    <t>Pastorijstraat 84</t>
  </si>
  <si>
    <t>WALEM</t>
  </si>
  <si>
    <t>015-21.83.48</t>
  </si>
  <si>
    <t>directie@dezonnebergen.be</t>
  </si>
  <si>
    <t>GO! BS Maurits Sabbe</t>
  </si>
  <si>
    <t>Ieperleestraat 19</t>
  </si>
  <si>
    <t>015-20.51.79</t>
  </si>
  <si>
    <t>directie@mauritssabbe.be</t>
  </si>
  <si>
    <t>GO! BS Victor Van De Walle</t>
  </si>
  <si>
    <t>Brusselsesteenweg 168</t>
  </si>
  <si>
    <t>015-41.51.80</t>
  </si>
  <si>
    <t>Oude Antwerpsebaan 92</t>
  </si>
  <si>
    <t>015-20.38.96</t>
  </si>
  <si>
    <t>debaan@telenet.be</t>
  </si>
  <si>
    <t>Louizastraat 3</t>
  </si>
  <si>
    <t>015-41.20.02</t>
  </si>
  <si>
    <t>shil@telenet.be</t>
  </si>
  <si>
    <t>GO! BS De Esdoorn</t>
  </si>
  <si>
    <t>Bankstraat 29</t>
  </si>
  <si>
    <t>015-41.45.03</t>
  </si>
  <si>
    <t>esdoornschool@telenet.be</t>
  </si>
  <si>
    <t>GO! BS De Spiegel</t>
  </si>
  <si>
    <t>Ten Moortele 3</t>
  </si>
  <si>
    <t>015-27.28.16</t>
  </si>
  <si>
    <t>GO! BSBO Den Anker</t>
  </si>
  <si>
    <t>Sint-Janstraat 4</t>
  </si>
  <si>
    <t>015-20.37.95</t>
  </si>
  <si>
    <t>directie@denankerblo.be</t>
  </si>
  <si>
    <t>GO! Freinetschool Villa Zonnebloem</t>
  </si>
  <si>
    <t>Berthoudersplein 22</t>
  </si>
  <si>
    <t>015-33.66.60</t>
  </si>
  <si>
    <t>info@villazonnebloem.be</t>
  </si>
  <si>
    <t>Bovenweg 17</t>
  </si>
  <si>
    <t>015-61.27.29</t>
  </si>
  <si>
    <t>VBS Sint-Lutgardis</t>
  </si>
  <si>
    <t>VBS Sint-Albert</t>
  </si>
  <si>
    <t>Haeckstraat 61_1</t>
  </si>
  <si>
    <t>02-427.08.02</t>
  </si>
  <si>
    <t>sintalbertschool@skynet.be</t>
  </si>
  <si>
    <t>Dokter Jacobsstraat 49</t>
  </si>
  <si>
    <t>02-521.90.44</t>
  </si>
  <si>
    <t>directie@sintpieter-sintguido.be</t>
  </si>
  <si>
    <t>VBS Sint-Guido</t>
  </si>
  <si>
    <t>Dokter Jacobsstraat 67</t>
  </si>
  <si>
    <t>VBS De Groene School</t>
  </si>
  <si>
    <t>Bloeistraat 41</t>
  </si>
  <si>
    <t>02-523.40.19</t>
  </si>
  <si>
    <t>directie@degroeneschool.be</t>
  </si>
  <si>
    <t>Palokestraat 79</t>
  </si>
  <si>
    <t>02-522.08.86</t>
  </si>
  <si>
    <t>dirpeter.stmartinus@gmail.com</t>
  </si>
  <si>
    <t>Jean De Greefstraat 3</t>
  </si>
  <si>
    <t>directie@slganshoren.be</t>
  </si>
  <si>
    <t>Landsroemlaan 126</t>
  </si>
  <si>
    <t>02-426.12.45</t>
  </si>
  <si>
    <t>directie@hhcbasisschool.be</t>
  </si>
  <si>
    <t>VKS Het Klimmertje</t>
  </si>
  <si>
    <t>02-466.25.61</t>
  </si>
  <si>
    <t>directie@vrijekleuterschoolzellik.be</t>
  </si>
  <si>
    <t>VLSBO Sint-Jozefschool</t>
  </si>
  <si>
    <t>Vandernootstraat 52</t>
  </si>
  <si>
    <t>02-428.17.97</t>
  </si>
  <si>
    <t>buitengewone.jozef@telenet.be</t>
  </si>
  <si>
    <t>VLSBO Klim-Op</t>
  </si>
  <si>
    <t>VBSBO Het Sas</t>
  </si>
  <si>
    <t>03-541.32.64</t>
  </si>
  <si>
    <t>het.sas@cksa.be</t>
  </si>
  <si>
    <t>VLSBO Het Veer</t>
  </si>
  <si>
    <t>Canadalaan 252</t>
  </si>
  <si>
    <t>03-541.16.88</t>
  </si>
  <si>
    <t>directie@bulohetveer.be</t>
  </si>
  <si>
    <t>VBSBO De Mostheuvel</t>
  </si>
  <si>
    <t>Mostheuvellaan 27</t>
  </si>
  <si>
    <t>03-311.78.93</t>
  </si>
  <si>
    <t>school@demostheuvel.be</t>
  </si>
  <si>
    <t>VBSBO Dennenhof</t>
  </si>
  <si>
    <t>De Rentfort 9</t>
  </si>
  <si>
    <t>03-383.11.43</t>
  </si>
  <si>
    <t>directie@openluchtschooldennenhof.be</t>
  </si>
  <si>
    <t>Mauroystraat 52</t>
  </si>
  <si>
    <t>klim-op@cksa.be</t>
  </si>
  <si>
    <t>VBS Onze Lieve Vrouw Presentatie</t>
  </si>
  <si>
    <t>Watermolendreef 167</t>
  </si>
  <si>
    <t>03-776.45.22</t>
  </si>
  <si>
    <t>bs.watermolendreef@olvp.be</t>
  </si>
  <si>
    <t>Oude Molenstraat 58</t>
  </si>
  <si>
    <t>03-776.41.20</t>
  </si>
  <si>
    <t>directeur-ilse@sintcamillus.be</t>
  </si>
  <si>
    <t>VBS Don Bosco A</t>
  </si>
  <si>
    <t>Tulpenstraat 16</t>
  </si>
  <si>
    <t>03-776.55.88</t>
  </si>
  <si>
    <t>directeur-stefan@donboscoschool.be</t>
  </si>
  <si>
    <t>Tereken 33_B</t>
  </si>
  <si>
    <t>03-776.28.14</t>
  </si>
  <si>
    <t>info@heilighartschooltereken.be</t>
  </si>
  <si>
    <t>Turkyen 1</t>
  </si>
  <si>
    <t>03-776.20.18</t>
  </si>
  <si>
    <t>info@olvtenbos.be</t>
  </si>
  <si>
    <t>Kerkstraat 13</t>
  </si>
  <si>
    <t>03-772.35.12</t>
  </si>
  <si>
    <t>info@sintlutgart.be</t>
  </si>
  <si>
    <t>Driegaaienstraat 8</t>
  </si>
  <si>
    <t>03-780.92.12</t>
  </si>
  <si>
    <t>directie@basis3.broeders.be</t>
  </si>
  <si>
    <t>basisschool.plezant@olvp.be</t>
  </si>
  <si>
    <t>VBS Don Bosco B</t>
  </si>
  <si>
    <t>03-777.71.11</t>
  </si>
  <si>
    <t>directeur-marc@donboscoschool.be</t>
  </si>
  <si>
    <t>Nieuwstraat 75</t>
  </si>
  <si>
    <t>03-780.92.10</t>
  </si>
  <si>
    <t>vnb@broeders.be</t>
  </si>
  <si>
    <t>Halenplein 11</t>
  </si>
  <si>
    <t>056-21.52.56</t>
  </si>
  <si>
    <t>gemeenteschool@kortrijk.be</t>
  </si>
  <si>
    <t>Kerkdreef 4</t>
  </si>
  <si>
    <t>VICHTE</t>
  </si>
  <si>
    <t>056-77.73.03</t>
  </si>
  <si>
    <t>Pastoor Verrieststraat 12</t>
  </si>
  <si>
    <t>INGOOIGEM</t>
  </si>
  <si>
    <t>056-77.92.46</t>
  </si>
  <si>
    <t>gemeenteschool@scholeningooigem.be</t>
  </si>
  <si>
    <t>056-65.18.90</t>
  </si>
  <si>
    <t>info@vba.be</t>
  </si>
  <si>
    <t>VBS Sint- Theresia</t>
  </si>
  <si>
    <t>Vichtsesteenweg 109</t>
  </si>
  <si>
    <t>056-68.93.92</t>
  </si>
  <si>
    <t>VBS leefschool Groene Poortje</t>
  </si>
  <si>
    <t>Groeningestraat 11</t>
  </si>
  <si>
    <t>KASTER</t>
  </si>
  <si>
    <t>056-68.85.44</t>
  </si>
  <si>
    <t>info@groenepoortje.be</t>
  </si>
  <si>
    <t>Neerstraat 1</t>
  </si>
  <si>
    <t>TIEGEM</t>
  </si>
  <si>
    <t>056-68.05.15</t>
  </si>
  <si>
    <t>info@debergop.be</t>
  </si>
  <si>
    <t>Hogestraat 66</t>
  </si>
  <si>
    <t>KACHTEM</t>
  </si>
  <si>
    <t>051-31.11.64</t>
  </si>
  <si>
    <t>Breestraat 65</t>
  </si>
  <si>
    <t>056-77.50.75</t>
  </si>
  <si>
    <t>directeur@basisschoolbelgiek.be</t>
  </si>
  <si>
    <t>Sint-Amandusstraat 26</t>
  </si>
  <si>
    <t>056-71.19.49</t>
  </si>
  <si>
    <t>de.beuk@deerlijk.be</t>
  </si>
  <si>
    <t>GBSBO De Kim</t>
  </si>
  <si>
    <t>Sint-Amandusstraat 28_A</t>
  </si>
  <si>
    <t>056-71.68.40</t>
  </si>
  <si>
    <t>directie@kimsam.net</t>
  </si>
  <si>
    <t>GBSBO Sancta Maria</t>
  </si>
  <si>
    <t>Nieuwstraat 3_B</t>
  </si>
  <si>
    <t>056-71.26.89</t>
  </si>
  <si>
    <t>VBS 't Minnepoortje</t>
  </si>
  <si>
    <t>Minnestraat 9</t>
  </si>
  <si>
    <t>ASSENT</t>
  </si>
  <si>
    <t>013-31.20.88</t>
  </si>
  <si>
    <t>Oude Diestsestraat 4</t>
  </si>
  <si>
    <t>WAANRODE</t>
  </si>
  <si>
    <t>016-77.72.67</t>
  </si>
  <si>
    <t>Rozenkranslaan 4_b</t>
  </si>
  <si>
    <t>013-77.20.30</t>
  </si>
  <si>
    <t>VBS Ons Wereldje</t>
  </si>
  <si>
    <t>Brabantsebaan 46</t>
  </si>
  <si>
    <t>013-77.70.88</t>
  </si>
  <si>
    <t>VBS De Vlindertuin</t>
  </si>
  <si>
    <t>Herseltsebaan 1</t>
  </si>
  <si>
    <t>AVERBODE</t>
  </si>
  <si>
    <t>013-77.36.58</t>
  </si>
  <si>
    <t>devlindertuin@ksdiest.be</t>
  </si>
  <si>
    <t>VBS Den Hulst</t>
  </si>
  <si>
    <t>Hulst 16</t>
  </si>
  <si>
    <t>013-77.19.29</t>
  </si>
  <si>
    <t>013-33.46.31</t>
  </si>
  <si>
    <t>christine.vaneylen@ksdiest.be</t>
  </si>
  <si>
    <t>VKS De Notelaar</t>
  </si>
  <si>
    <t>Groenenweg 1</t>
  </si>
  <si>
    <t>KAGGEVINNE</t>
  </si>
  <si>
    <t>013-31.47.95</t>
  </si>
  <si>
    <t>VBS 't Scholeke</t>
  </si>
  <si>
    <t>Halensebaan 102</t>
  </si>
  <si>
    <t>MOLENBEEK-WERSBEEK</t>
  </si>
  <si>
    <t>016-77.73.80</t>
  </si>
  <si>
    <t>tscholeke@ksdiest.be</t>
  </si>
  <si>
    <t>Rode Kruisstraat 13</t>
  </si>
  <si>
    <t>013-31.13.26</t>
  </si>
  <si>
    <t>warandeschool@ksdiest.be</t>
  </si>
  <si>
    <t>VBSBO De Bremberg</t>
  </si>
  <si>
    <t>Groenstraat 16</t>
  </si>
  <si>
    <t>Vrije Kleuterschool KSD Sint-Jan</t>
  </si>
  <si>
    <t>Peetersstraat 14</t>
  </si>
  <si>
    <t>013-35.19.23</t>
  </si>
  <si>
    <t>basisschool.sj@ksdiest.be</t>
  </si>
  <si>
    <t>VBS Sint-Vincentius Hekelgem</t>
  </si>
  <si>
    <t>Bellestraat 4</t>
  </si>
  <si>
    <t>AFFLIGEM</t>
  </si>
  <si>
    <t>053-66.36.90</t>
  </si>
  <si>
    <t>directeur@svshekelgem.be</t>
  </si>
  <si>
    <t>053-60.58.67</t>
  </si>
  <si>
    <t>VLS Sint Jozefscollege</t>
  </si>
  <si>
    <t>Capucienenlaan 95</t>
  </si>
  <si>
    <t>053-21.38.84</t>
  </si>
  <si>
    <t>directeur.lscapucienen@sjcaalst.be</t>
  </si>
  <si>
    <t>VBS Sint-Jozefscollege campus Eikstraat</t>
  </si>
  <si>
    <t>Eikstraat 2</t>
  </si>
  <si>
    <t>053-77.70.49</t>
  </si>
  <si>
    <t>directeur.bseikstraat@sjcaalst.be</t>
  </si>
  <si>
    <t>VBS Herdersem</t>
  </si>
  <si>
    <t>Alfons De Cockstraat 10_A</t>
  </si>
  <si>
    <t>053-77.39.40</t>
  </si>
  <si>
    <t>directie@vsherdersem.be</t>
  </si>
  <si>
    <t>VBS Sint-Martinusschool</t>
  </si>
  <si>
    <t>Botermelkstraat 74</t>
  </si>
  <si>
    <t>053-80.20.60</t>
  </si>
  <si>
    <t>directeur@smserpe.be</t>
  </si>
  <si>
    <t>VBS Sint-Franciscusschool</t>
  </si>
  <si>
    <t>Kapelhofstraat 6</t>
  </si>
  <si>
    <t>ERONDEGEM</t>
  </si>
  <si>
    <t>053-80.85.10</t>
  </si>
  <si>
    <t>directeur@sfserondegem.be</t>
  </si>
  <si>
    <t>Botermelkstraat 201</t>
  </si>
  <si>
    <t>directeur@zonnerooslevensvreugde.be</t>
  </si>
  <si>
    <t>Burstdorp 1</t>
  </si>
  <si>
    <t>053-62.61.78</t>
  </si>
  <si>
    <t>directeur@sfsburst.be</t>
  </si>
  <si>
    <t>VBS Grotenberge</t>
  </si>
  <si>
    <t>053-62.36.98</t>
  </si>
  <si>
    <t>info@vbsh.be</t>
  </si>
  <si>
    <t>VBS Sint-Katrien</t>
  </si>
  <si>
    <t>Kloosterberg 25</t>
  </si>
  <si>
    <t>STEENHUIZE-WIJNHUIZE</t>
  </si>
  <si>
    <t>054-50.00.88</t>
  </si>
  <si>
    <t>info@vbssintkatrien.be</t>
  </si>
  <si>
    <t>Kuregoed 4</t>
  </si>
  <si>
    <t>OPHASSELT</t>
  </si>
  <si>
    <t>054-50.15.52</t>
  </si>
  <si>
    <t>directie@tschoolke.be</t>
  </si>
  <si>
    <t>GROTENBERGE</t>
  </si>
  <si>
    <t>Kruiswaterplein 10</t>
  </si>
  <si>
    <t>09-360.47.79</t>
  </si>
  <si>
    <t>directie@schoolsintgoriksstrijpen.be</t>
  </si>
  <si>
    <t>Penitentenlaan 18</t>
  </si>
  <si>
    <t>VELZEKE-RUDDERSHOVE</t>
  </si>
  <si>
    <t>09-360.34.68</t>
  </si>
  <si>
    <t>VBS De Groene Poort</t>
  </si>
  <si>
    <t>Lilarestraat 2</t>
  </si>
  <si>
    <t>09-360.23.51</t>
  </si>
  <si>
    <t>basisschoolsmo@gmail.com</t>
  </si>
  <si>
    <t>Parkstraat 2</t>
  </si>
  <si>
    <t>09-360.29.21</t>
  </si>
  <si>
    <t>info@bernadetteschool.be</t>
  </si>
  <si>
    <t>Provincieweg 73_B</t>
  </si>
  <si>
    <t>053-62.43.77</t>
  </si>
  <si>
    <t>vbsborsbeke@telenet.be</t>
  </si>
  <si>
    <t>VBS Sint-Lievensinstituut</t>
  </si>
  <si>
    <t>Marktplein 13</t>
  </si>
  <si>
    <t>053-62.23.18</t>
  </si>
  <si>
    <t>Kerkkouterstraat 58</t>
  </si>
  <si>
    <t>BAVEGEM</t>
  </si>
  <si>
    <t>09-362.98.03</t>
  </si>
  <si>
    <t>VBSBO Katrinahof</t>
  </si>
  <si>
    <t>VLSBO KOCA Basisonderwijs</t>
  </si>
  <si>
    <t>Rudolfstraat 40</t>
  </si>
  <si>
    <t>03-244.94.94</t>
  </si>
  <si>
    <t>basisonderwijs@koca.be</t>
  </si>
  <si>
    <t>Solvynsstraat 75</t>
  </si>
  <si>
    <t>VKSBO KOCA</t>
  </si>
  <si>
    <t>Rudolfstraat 16</t>
  </si>
  <si>
    <t>VKS De Speelfontein</t>
  </si>
  <si>
    <t>Kasteellaan 9</t>
  </si>
  <si>
    <t>VINDERHOUTE</t>
  </si>
  <si>
    <t>09-226.96.40</t>
  </si>
  <si>
    <t>directie@kleuterschoolvinderhoute.be</t>
  </si>
  <si>
    <t>VBS Beke</t>
  </si>
  <si>
    <t>Oude Staatsbaan 64</t>
  </si>
  <si>
    <t>09-372.75.79</t>
  </si>
  <si>
    <t>schoolbeke@telenet.be</t>
  </si>
  <si>
    <t>VBS Twinkel</t>
  </si>
  <si>
    <t>Veldhoek 4</t>
  </si>
  <si>
    <t>OOSTWINKEL</t>
  </si>
  <si>
    <t>09-377.26.08</t>
  </si>
  <si>
    <t>directie@basisschooloostwinkel.be</t>
  </si>
  <si>
    <t>VLS De Lieve</t>
  </si>
  <si>
    <t>Toekomststraat 15</t>
  </si>
  <si>
    <t>09-377.57.78</t>
  </si>
  <si>
    <t>directie@delieve.be</t>
  </si>
  <si>
    <t>VKS 't Kersenpitje</t>
  </si>
  <si>
    <t>Toekomststraat 14</t>
  </si>
  <si>
    <t>09-377.86.89</t>
  </si>
  <si>
    <t>directie@kersenpitje.be</t>
  </si>
  <si>
    <t>VBS De Hei(r)akker</t>
  </si>
  <si>
    <t>Heihoekse Kerkwegel 9</t>
  </si>
  <si>
    <t>LEMBEKE</t>
  </si>
  <si>
    <t>09-377.80.04</t>
  </si>
  <si>
    <t>directie@deheirakker.be</t>
  </si>
  <si>
    <t>VBSBO De Triangel</t>
  </si>
  <si>
    <t>Molendreef 16_c</t>
  </si>
  <si>
    <t>09-370.72.16</t>
  </si>
  <si>
    <t>nancy.deroo@dvcdetriangel.be</t>
  </si>
  <si>
    <t>VBS De Kap(r)oenen</t>
  </si>
  <si>
    <t>Alfred De Taeyestraat 40_A</t>
  </si>
  <si>
    <t>KAPRIJKE</t>
  </si>
  <si>
    <t>09-373.73.81</t>
  </si>
  <si>
    <t>directie@dekaproenen.be</t>
  </si>
  <si>
    <t>Molendreef 16</t>
  </si>
  <si>
    <t>09-355.68.76</t>
  </si>
  <si>
    <t>erwinmeire@debron-lovendegem.be</t>
  </si>
  <si>
    <t>Thonetlaan 106</t>
  </si>
  <si>
    <t>03-210.95.84</t>
  </si>
  <si>
    <t>GO! BS Parkschool Ieperman</t>
  </si>
  <si>
    <t>Kerkelei 43</t>
  </si>
  <si>
    <t>03-827.11.18</t>
  </si>
  <si>
    <t>info@parkschoolieperman.be</t>
  </si>
  <si>
    <t>GO! BS Het Laar</t>
  </si>
  <si>
    <t>Laarstraat 10</t>
  </si>
  <si>
    <t>03-252.80.95</t>
  </si>
  <si>
    <t>directie@basisschoolhetlaar.be</t>
  </si>
  <si>
    <t>Weerstandlaan 141</t>
  </si>
  <si>
    <t>03-827.62.58</t>
  </si>
  <si>
    <t>directie@bsgo-deschakel.be</t>
  </si>
  <si>
    <t>Uitbreidingstraat 251</t>
  </si>
  <si>
    <t>03-239.30.22</t>
  </si>
  <si>
    <t>directie@de-kring.com</t>
  </si>
  <si>
    <t>Filip Williotstraat 11</t>
  </si>
  <si>
    <t>03-281.84.27</t>
  </si>
  <si>
    <t>secretariaat@hetavontuur.be</t>
  </si>
  <si>
    <t>Pauwenlaan 55</t>
  </si>
  <si>
    <t>03-899.37.70</t>
  </si>
  <si>
    <t>directie@freinetschooldepluim.be</t>
  </si>
  <si>
    <t>de Robianostraat 11</t>
  </si>
  <si>
    <t>03-322.53.54</t>
  </si>
  <si>
    <t>directie@sji-basisschool.be</t>
  </si>
  <si>
    <t>Antwerpsesteenweg 73</t>
  </si>
  <si>
    <t>03-457.03.43</t>
  </si>
  <si>
    <t>directieLS@altena.be</t>
  </si>
  <si>
    <t>VBS Zonnekesschool</t>
  </si>
  <si>
    <t>Heiligstraat 6</t>
  </si>
  <si>
    <t>03-887.69.78</t>
  </si>
  <si>
    <t>secretariaat@zonnekesschool.be</t>
  </si>
  <si>
    <t>Peperstraat 17</t>
  </si>
  <si>
    <t>03-887.42.06</t>
  </si>
  <si>
    <t>Rozenlaan 44</t>
  </si>
  <si>
    <t>03-888.35.56</t>
  </si>
  <si>
    <t>Kerkstraat 5</t>
  </si>
  <si>
    <t>03-888.37.62</t>
  </si>
  <si>
    <t>Edegemsesteenweg 116_A</t>
  </si>
  <si>
    <t>directieKS@altena.be</t>
  </si>
  <si>
    <t>Astridstraat 4</t>
  </si>
  <si>
    <t>016-53.37.32</t>
  </si>
  <si>
    <t>Baalsebaan 330</t>
  </si>
  <si>
    <t>BAAL</t>
  </si>
  <si>
    <t>Schoolstraat 26</t>
  </si>
  <si>
    <t>RAMSEL</t>
  </si>
  <si>
    <t>016-69.71.44</t>
  </si>
  <si>
    <t>directie@vbsramsel.be</t>
  </si>
  <si>
    <t>Haldertstraat 13</t>
  </si>
  <si>
    <t>HOUWAART</t>
  </si>
  <si>
    <t>016-63.20.73</t>
  </si>
  <si>
    <t>directie@vbshouwaart.be</t>
  </si>
  <si>
    <t>Bekaflaan 65</t>
  </si>
  <si>
    <t>016-55.11.34</t>
  </si>
  <si>
    <t>secretariaat.basisschool@sjca.be</t>
  </si>
  <si>
    <t>Kard. Mercierstraat 10</t>
  </si>
  <si>
    <t>016-56.74.92</t>
  </si>
  <si>
    <t>directie@sancta-maria-aarschot.be</t>
  </si>
  <si>
    <t>Kerkstraat 27</t>
  </si>
  <si>
    <t>016-56.12.58</t>
  </si>
  <si>
    <t>directie@ourodenberg.be</t>
  </si>
  <si>
    <t>Pastoor Dergentstraat 109</t>
  </si>
  <si>
    <t>GELRODE</t>
  </si>
  <si>
    <t>016-56.61.50</t>
  </si>
  <si>
    <t>directie@vbspastoordergent.be</t>
  </si>
  <si>
    <t>Pastoor Pitetlaan 26</t>
  </si>
  <si>
    <t>016-56.25.72</t>
  </si>
  <si>
    <t>directie@sjibke.be</t>
  </si>
  <si>
    <t>Oscar Ruelensplein 13</t>
  </si>
  <si>
    <t>02-482.01.05</t>
  </si>
  <si>
    <t>liesbet.doucet@zavelberg.be</t>
  </si>
  <si>
    <t>Drogenbossesteenweg 156</t>
  </si>
  <si>
    <t>02-376.92.70</t>
  </si>
  <si>
    <t>secretariaat@bsgo-magnolia.be</t>
  </si>
  <si>
    <t>GO! BS Papageno</t>
  </si>
  <si>
    <t>Twee Huizenstraat 43</t>
  </si>
  <si>
    <t>02-705.24.92</t>
  </si>
  <si>
    <t>benedicte.stenier@bspapageno.be</t>
  </si>
  <si>
    <t>GO! BS De Telescoop</t>
  </si>
  <si>
    <t>Mathieu Desmaréstraat 16</t>
  </si>
  <si>
    <t>02-424.14.12</t>
  </si>
  <si>
    <t>Laarbeeklaan 117</t>
  </si>
  <si>
    <t>02-479.61.28</t>
  </si>
  <si>
    <t>veerle.dierick@theodoortje.be</t>
  </si>
  <si>
    <t>de Mérodestraat 105</t>
  </si>
  <si>
    <t>02-897.56.10</t>
  </si>
  <si>
    <t>GO! BS Eugeen Laermans</t>
  </si>
  <si>
    <t>Ninoofsesteenweg 191</t>
  </si>
  <si>
    <t>02-313.80.80</t>
  </si>
  <si>
    <t>directie@elaermans.be</t>
  </si>
  <si>
    <t>Mgr. Schottestraat 3_b</t>
  </si>
  <si>
    <t>051-62.71.34</t>
  </si>
  <si>
    <t>gemeenteschool.jonkershove@telenet.be</t>
  </si>
  <si>
    <t>Oude Zandvoordestraat 1</t>
  </si>
  <si>
    <t>GELUVELD</t>
  </si>
  <si>
    <t>057-46.62.04</t>
  </si>
  <si>
    <t>info@regenbooggeluveld.be</t>
  </si>
  <si>
    <t>GBS Klavertje Vier</t>
  </si>
  <si>
    <t>Roeselaarsestraat 60</t>
  </si>
  <si>
    <t>051-77.94.52</t>
  </si>
  <si>
    <t>info@gbsklavertjevier.be</t>
  </si>
  <si>
    <t>GBS Bikschooltje</t>
  </si>
  <si>
    <t>Bikschotestraat 107</t>
  </si>
  <si>
    <t>BIKSCHOTE</t>
  </si>
  <si>
    <t>051-54.54.27</t>
  </si>
  <si>
    <t>gbsbikschote@langemark-poelkapelle.be</t>
  </si>
  <si>
    <t>GBS De Zafant</t>
  </si>
  <si>
    <t>Koudekotstraat 5</t>
  </si>
  <si>
    <t>DRANOUTER</t>
  </si>
  <si>
    <t>057-44.57.64</t>
  </si>
  <si>
    <t>school@dezafant.be</t>
  </si>
  <si>
    <t>Meersstraat 131</t>
  </si>
  <si>
    <t>09-221.56.54</t>
  </si>
  <si>
    <t>stpieters@telenet.be</t>
  </si>
  <si>
    <t>09-228.44.70</t>
  </si>
  <si>
    <t>Bredenakkerstraat 31</t>
  </si>
  <si>
    <t>09-228.36.69</t>
  </si>
  <si>
    <t>Steenvoordestraat 13</t>
  </si>
  <si>
    <t>09-230.81.51</t>
  </si>
  <si>
    <t>Wezenstraat 8</t>
  </si>
  <si>
    <t>09-252.27.87</t>
  </si>
  <si>
    <t>directie@svsmelle.be</t>
  </si>
  <si>
    <t>Tuinstraat 103</t>
  </si>
  <si>
    <t>09-230.88.57</t>
  </si>
  <si>
    <t>directeur@sfb-melle.be</t>
  </si>
  <si>
    <t>Brusselsesteenweg 459</t>
  </si>
  <si>
    <t>dir.lo@collegemelle.be</t>
  </si>
  <si>
    <t>GBS Den Top</t>
  </si>
  <si>
    <t>Garebaan 5</t>
  </si>
  <si>
    <t>02-377.19.51</t>
  </si>
  <si>
    <t>GBS Wegwijzer</t>
  </si>
  <si>
    <t>directie.wegwijzer@sint-pieters-leeuw.be</t>
  </si>
  <si>
    <t>GBS 't Populiertje</t>
  </si>
  <si>
    <t>Jan Vanderstraetenstraat 91</t>
  </si>
  <si>
    <t>02-377.03.83</t>
  </si>
  <si>
    <t>ingrid.borremans@sint-pieters-leeuw.be</t>
  </si>
  <si>
    <t>VBS Sint-Maria</t>
  </si>
  <si>
    <t>VLS Sint-Henricus</t>
  </si>
  <si>
    <t>Oudesteenweg 81</t>
  </si>
  <si>
    <t>03-226.37.79</t>
  </si>
  <si>
    <t>directie@sint-henricus.be</t>
  </si>
  <si>
    <t>VBS Mikado</t>
  </si>
  <si>
    <t>Borgerhoutsestraat 74</t>
  </si>
  <si>
    <t>03-235.62.08</t>
  </si>
  <si>
    <t>mikado@cksa.be</t>
  </si>
  <si>
    <t>Vliegenstraat 37</t>
  </si>
  <si>
    <t>03-232.47.95</t>
  </si>
  <si>
    <t>sint.aloysius@cksa.be</t>
  </si>
  <si>
    <t>Lange Kongostraat 21</t>
  </si>
  <si>
    <t>03-235.66.43</t>
  </si>
  <si>
    <t>Lange Kongostraat 17</t>
  </si>
  <si>
    <t>03-236.43.05</t>
  </si>
  <si>
    <t>de.vuurtoren@cksa.be</t>
  </si>
  <si>
    <t>VBS 'T Spoor</t>
  </si>
  <si>
    <t>Demerstraat 18</t>
  </si>
  <si>
    <t>03-233.34.30</t>
  </si>
  <si>
    <t>tspoor@cksa.be</t>
  </si>
  <si>
    <t>Van Trierstraat 28</t>
  </si>
  <si>
    <t>03-237.77.73</t>
  </si>
  <si>
    <t>zonnebloem@cksa.be</t>
  </si>
  <si>
    <t>VBS De Reuzenpoort</t>
  </si>
  <si>
    <t>Zonstraat 71</t>
  </si>
  <si>
    <t>03-291.30.83</t>
  </si>
  <si>
    <t>de.reuzenpoort@cksa.be</t>
  </si>
  <si>
    <t>VBS Domino</t>
  </si>
  <si>
    <t>VBS Afrit Zuid</t>
  </si>
  <si>
    <t>Kronenburgstraat 30</t>
  </si>
  <si>
    <t>03-238.49.72</t>
  </si>
  <si>
    <t>afritzuid@cksa.be</t>
  </si>
  <si>
    <t>Grotebeerstraat 31</t>
  </si>
  <si>
    <t>03-281.07.24</t>
  </si>
  <si>
    <t>de.brug@cksa.be</t>
  </si>
  <si>
    <t>Jan De Voslei 23_A</t>
  </si>
  <si>
    <t>03-237.62.63</t>
  </si>
  <si>
    <t>VBS Sint-Annacollege</t>
  </si>
  <si>
    <t>Goethestraat 1</t>
  </si>
  <si>
    <t>03-219.33.24</t>
  </si>
  <si>
    <t>sint.anna@cksa.be</t>
  </si>
  <si>
    <t>Schoenstraat 41</t>
  </si>
  <si>
    <t>03-235.05.61</t>
  </si>
  <si>
    <t>marianne.bel@cksa.be</t>
  </si>
  <si>
    <t>Turnhoutsebaan 79</t>
  </si>
  <si>
    <t>03-236.37.25</t>
  </si>
  <si>
    <t>VBS De Toverbol</t>
  </si>
  <si>
    <t>Wittestraat 116</t>
  </si>
  <si>
    <t>03-248.00.48</t>
  </si>
  <si>
    <t>info@toverbol.be</t>
  </si>
  <si>
    <t>VBS Leefschool De Dageraad</t>
  </si>
  <si>
    <t>Lange Altaarstraat 4</t>
  </si>
  <si>
    <t>03-288.65.66</t>
  </si>
  <si>
    <t>info@leefschooldedageraad.be</t>
  </si>
  <si>
    <t>VBS De Dobbelsteen</t>
  </si>
  <si>
    <t>Emile Verhaerenlaan 19</t>
  </si>
  <si>
    <t>03-288.84.52</t>
  </si>
  <si>
    <t>de.dobbelsteen@cksa.be</t>
  </si>
  <si>
    <t>GO! BS Atheneeke</t>
  </si>
  <si>
    <t>Moerenstraat 4</t>
  </si>
  <si>
    <t>012-39.89.39</t>
  </si>
  <si>
    <t>info@atheneeketongeren.be</t>
  </si>
  <si>
    <t>GO! BS Merlijn Tongeren</t>
  </si>
  <si>
    <t>Sacramentstraat 70</t>
  </si>
  <si>
    <t>012-23.30.31</t>
  </si>
  <si>
    <t>directie@bsmerlijntongeren.be</t>
  </si>
  <si>
    <t>Koninksemsteenweg 174</t>
  </si>
  <si>
    <t>012-24.20.40</t>
  </si>
  <si>
    <t>directie@mijlpaal.org</t>
  </si>
  <si>
    <t>GO! BS GoBiLijn</t>
  </si>
  <si>
    <t>Sint Martinusstraat 3</t>
  </si>
  <si>
    <t>089-41.52.87</t>
  </si>
  <si>
    <t>GO! BS De Bilter Heers</t>
  </si>
  <si>
    <t>Nieuwe Steenweg 20</t>
  </si>
  <si>
    <t>011-48.57.84</t>
  </si>
  <si>
    <t>info@debilter.be</t>
  </si>
  <si>
    <t>Hasseltsesteenweg 135</t>
  </si>
  <si>
    <t>012-23.70.23</t>
  </si>
  <si>
    <t>administratie@zonnestraal-tongeren.be</t>
  </si>
  <si>
    <t>Stationsstraat 32</t>
  </si>
  <si>
    <t>012-74.13.95</t>
  </si>
  <si>
    <t>Koning Albertlaan 58</t>
  </si>
  <si>
    <t>089-73.06.72</t>
  </si>
  <si>
    <t>info@bsengelsehof.be</t>
  </si>
  <si>
    <t>VBS Tuimeling</t>
  </si>
  <si>
    <t>VBS Scheppers</t>
  </si>
  <si>
    <t>Melaan 16</t>
  </si>
  <si>
    <t>inge.vekemans@scheppers-mechelen.be</t>
  </si>
  <si>
    <t>VBS Wavo</t>
  </si>
  <si>
    <t>Leemstraat 20</t>
  </si>
  <si>
    <t>015-76.03.10</t>
  </si>
  <si>
    <t>directie@wavo.be</t>
  </si>
  <si>
    <t>015-61.03.31</t>
  </si>
  <si>
    <t>Zandstraat 30</t>
  </si>
  <si>
    <t>015-30.75.99</t>
  </si>
  <si>
    <t>info@schoolterelst.be</t>
  </si>
  <si>
    <t>Nielstraat 1_A</t>
  </si>
  <si>
    <t>GINGELOM</t>
  </si>
  <si>
    <t>011-88.23.24</t>
  </si>
  <si>
    <t>directie@de-regent.be</t>
  </si>
  <si>
    <t>GO! BS Momentum</t>
  </si>
  <si>
    <t>Grevensmolenweg 21</t>
  </si>
  <si>
    <t>011-68.38.13</t>
  </si>
  <si>
    <t>kris.selis@momentumsinttruiden.be</t>
  </si>
  <si>
    <t>Tichelrijlaan 1</t>
  </si>
  <si>
    <t>011-68.43.89</t>
  </si>
  <si>
    <t>directie@bsschuttershof.be</t>
  </si>
  <si>
    <t>Halmaalweg 31</t>
  </si>
  <si>
    <t>011-67.25.55</t>
  </si>
  <si>
    <t>Hannuitstraat 4</t>
  </si>
  <si>
    <t>MONTENAKEN</t>
  </si>
  <si>
    <t>011-88.45.82</t>
  </si>
  <si>
    <t>secretariaat@go-de-kleurenboom.be</t>
  </si>
  <si>
    <t>DURAS</t>
  </si>
  <si>
    <t>011-68.42.31</t>
  </si>
  <si>
    <t>directie@bswilderen.be</t>
  </si>
  <si>
    <t>GO! BS De Groeiboog</t>
  </si>
  <si>
    <t>Houtstraat 117</t>
  </si>
  <si>
    <t>JEUK</t>
  </si>
  <si>
    <t>011-48.69.24</t>
  </si>
  <si>
    <t>secretariaat@go-de-groeiboog.be</t>
  </si>
  <si>
    <t>Driewilgenstraat 23</t>
  </si>
  <si>
    <t>011-48.46.18</t>
  </si>
  <si>
    <t>Geelstraat 51_A</t>
  </si>
  <si>
    <t>011-48.04.00</t>
  </si>
  <si>
    <t>GO! BS Leefschool de WonderWijzer</t>
  </si>
  <si>
    <t>Pastorijstraat 5</t>
  </si>
  <si>
    <t>0497-54.52.71</t>
  </si>
  <si>
    <t>carmen.dalli@leefschooldewonderwijzer.be</t>
  </si>
  <si>
    <t>Pastoor Tilemansstraat 4</t>
  </si>
  <si>
    <t>SINT-JORIS-WEERT</t>
  </si>
  <si>
    <t>016-47.73.18</t>
  </si>
  <si>
    <t>Jozef Pierrestraat 104</t>
  </si>
  <si>
    <t>016-25.18.53</t>
  </si>
  <si>
    <t>VBS Vlierbeek</t>
  </si>
  <si>
    <t>Molenstraat 90</t>
  </si>
  <si>
    <t>016-26.03.63</t>
  </si>
  <si>
    <t>VBS Boven-Lo</t>
  </si>
  <si>
    <t>Heidebergstraat 275</t>
  </si>
  <si>
    <t>016-25.30.82</t>
  </si>
  <si>
    <t>Patroonschapstraat 5</t>
  </si>
  <si>
    <t>016-25.28.56</t>
  </si>
  <si>
    <t>Waversebaan 81</t>
  </si>
  <si>
    <t>016-40.44.58</t>
  </si>
  <si>
    <t>Ortolanenstraat 2</t>
  </si>
  <si>
    <t>0490-11.84.33</t>
  </si>
  <si>
    <t>VBS SLHD De Lenaard</t>
  </si>
  <si>
    <t>Sint-Lenardsstraat 58</t>
  </si>
  <si>
    <t>DUDZELE</t>
  </si>
  <si>
    <t>050-59.94.78</t>
  </si>
  <si>
    <t>VBS SLHD De Komme</t>
  </si>
  <si>
    <t>Ronsaardbekestraat 57</t>
  </si>
  <si>
    <t>050-33.56.97</t>
  </si>
  <si>
    <t>Sint-Jansstraat 16</t>
  </si>
  <si>
    <t>050-33.15.43</t>
  </si>
  <si>
    <t>VBS SLHD Sint-Leo - Sint-Pieters</t>
  </si>
  <si>
    <t>Blankenbergse Steenweg 219</t>
  </si>
  <si>
    <t>050-31.21.39</t>
  </si>
  <si>
    <t>VBS SLHD Sint-Leo Sint-Pieters (afd.B)</t>
  </si>
  <si>
    <t>Potentestraat 28</t>
  </si>
  <si>
    <t>tina.vanoost@slhd.be</t>
  </si>
  <si>
    <t>De Linde 94</t>
  </si>
  <si>
    <t>050-35.14.25</t>
  </si>
  <si>
    <t>directie@kantelberg.be</t>
  </si>
  <si>
    <t>VBS De Zonnetuin</t>
  </si>
  <si>
    <t>050-35.89.09</t>
  </si>
  <si>
    <t>directie@zonnetuin.be</t>
  </si>
  <si>
    <t>Pastorieweg 4</t>
  </si>
  <si>
    <t>050-35.12.10</t>
  </si>
  <si>
    <t>info@basisschoolmozaiek.be</t>
  </si>
  <si>
    <t>VBS SLHD De Smalle</t>
  </si>
  <si>
    <t>Smallestraat 2</t>
  </si>
  <si>
    <t>050-33.29.04</t>
  </si>
  <si>
    <t>annelies.vercoutter@slhd.be</t>
  </si>
  <si>
    <t>VLS De Boomgaard</t>
  </si>
  <si>
    <t>VBS De Startbaan Lanklaar</t>
  </si>
  <si>
    <t>Groenstraat 22</t>
  </si>
  <si>
    <t>089-75.52.89</t>
  </si>
  <si>
    <t>directie@basisschool-lanklaar.be</t>
  </si>
  <si>
    <t>VBS De Twinkelaar Elen</t>
  </si>
  <si>
    <t>Langstraat 24</t>
  </si>
  <si>
    <t>089-56.53.44</t>
  </si>
  <si>
    <t>directie@basisschool-elen.be</t>
  </si>
  <si>
    <t>VBS Uiterwaard Stokkem</t>
  </si>
  <si>
    <t>Gallestraat 6</t>
  </si>
  <si>
    <t>089-75.55.82</t>
  </si>
  <si>
    <t>directie@uiterwaard.be</t>
  </si>
  <si>
    <t>Maaseikerlaan 2_A</t>
  </si>
  <si>
    <t>NEEROETEREN</t>
  </si>
  <si>
    <t>089-86.33.40</t>
  </si>
  <si>
    <t>dewissel@kbaoneeroeteren.be</t>
  </si>
  <si>
    <t>VBS Oogappel</t>
  </si>
  <si>
    <t>Molenweg 79</t>
  </si>
  <si>
    <t>089-86.74.36</t>
  </si>
  <si>
    <t>marijke.vanberckelaer@kbaoneeroeteren.be</t>
  </si>
  <si>
    <t>VBS Kornuit</t>
  </si>
  <si>
    <t>Weg naar As 78</t>
  </si>
  <si>
    <t>OPOETEREN</t>
  </si>
  <si>
    <t>089-85.84.36</t>
  </si>
  <si>
    <t>secretariaat@dekornuit.be</t>
  </si>
  <si>
    <t>VBS Hink Stap Sprong</t>
  </si>
  <si>
    <t>089-86.53.53</t>
  </si>
  <si>
    <t>info@basisschoolopoeteren.be</t>
  </si>
  <si>
    <t>VKS De Beverburcht</t>
  </si>
  <si>
    <t>Eerste Straat 23</t>
  </si>
  <si>
    <t>089-56.71.66</t>
  </si>
  <si>
    <t>info@debeverburcht.be</t>
  </si>
  <si>
    <t>VBSBO De Wikke</t>
  </si>
  <si>
    <t>Burgemeester Philipslaan 15</t>
  </si>
  <si>
    <t>089-56.69.85</t>
  </si>
  <si>
    <t>info@dewikkemaaseik.be</t>
  </si>
  <si>
    <t>VBS Oeterveld</t>
  </si>
  <si>
    <t>Ophovenstraat 71</t>
  </si>
  <si>
    <t>089-86.30.71</t>
  </si>
  <si>
    <t>oeterveld@kbaoneeroeteren.be</t>
  </si>
  <si>
    <t>VBS Paridaens</t>
  </si>
  <si>
    <t>VBS Sint-Jansschool</t>
  </si>
  <si>
    <t>Mechelsevest 2</t>
  </si>
  <si>
    <t>016-23.35.31</t>
  </si>
  <si>
    <t>inge@sintjanleuven.be</t>
  </si>
  <si>
    <t>Sint-Jacobsplein 15_A</t>
  </si>
  <si>
    <t>016-30.90.26</t>
  </si>
  <si>
    <t>directie.kleuter@materdei-leuven.be</t>
  </si>
  <si>
    <t>VBS Bleydenberg</t>
  </si>
  <si>
    <t>Albert Woutersstraat 15 bus 1</t>
  </si>
  <si>
    <t>016-23.85.81</t>
  </si>
  <si>
    <t>directie@bleydenberg.be</t>
  </si>
  <si>
    <t>VBS Terbank-Egenhoven</t>
  </si>
  <si>
    <t>Egenhovenweg 43</t>
  </si>
  <si>
    <t>016-22.36.23</t>
  </si>
  <si>
    <t>directie@terbank-egenhoven.be</t>
  </si>
  <si>
    <t>VBS Sint-Pietersschool</t>
  </si>
  <si>
    <t>KORBEEK-LO</t>
  </si>
  <si>
    <t>016-46.03.60</t>
  </si>
  <si>
    <t>VBS De Kinderberg</t>
  </si>
  <si>
    <t>Bergstraat 18</t>
  </si>
  <si>
    <t>016-46.40.37</t>
  </si>
  <si>
    <t>directie@vrijeschoolbierbeek.be</t>
  </si>
  <si>
    <t>Wolvendreef 1</t>
  </si>
  <si>
    <t>016-62.24.13</t>
  </si>
  <si>
    <t>directie@vbsdelinde.be</t>
  </si>
  <si>
    <t>Tiensesteenweg 4</t>
  </si>
  <si>
    <t>016-64.06.97</t>
  </si>
  <si>
    <t>info@sintjorisschool.be</t>
  </si>
  <si>
    <t>Dorpsstraat 18</t>
  </si>
  <si>
    <t>LUBBEEK</t>
  </si>
  <si>
    <t>016-63.42.78</t>
  </si>
  <si>
    <t>directie@sintmartinusschool.be</t>
  </si>
  <si>
    <t>Lubbeeksestraat 42</t>
  </si>
  <si>
    <t>016-73.50.91</t>
  </si>
  <si>
    <t>directie@vbroosbeek.be</t>
  </si>
  <si>
    <t>VBSBO Ter Bank</t>
  </si>
  <si>
    <t>Tervuursesteenweg 295</t>
  </si>
  <si>
    <t>damiaan.ovaere@teb.ksleuven.be</t>
  </si>
  <si>
    <t>VBSBO Ten Desselaer</t>
  </si>
  <si>
    <t>Klein Park 4</t>
  </si>
  <si>
    <t>LOVENJOEL</t>
  </si>
  <si>
    <t>016-85.21.70</t>
  </si>
  <si>
    <t>directie@tendesselaer.be</t>
  </si>
  <si>
    <t>VBS De Twijg</t>
  </si>
  <si>
    <t>Ursulinenstraat 1</t>
  </si>
  <si>
    <t>016-44.63.48</t>
  </si>
  <si>
    <t>directie@detwijg.be</t>
  </si>
  <si>
    <t>Charles Deberiotstraat 3</t>
  </si>
  <si>
    <t>016-23.67.15</t>
  </si>
  <si>
    <t>directie@sanctamariabasisschool.be</t>
  </si>
  <si>
    <t>Sint-Jacobsplein 15</t>
  </si>
  <si>
    <t>016-22.64.37</t>
  </si>
  <si>
    <t>directie.lager@materdei-leuven.be</t>
  </si>
  <si>
    <t>VLS KLIM</t>
  </si>
  <si>
    <t>VBS Crombeen</t>
  </si>
  <si>
    <t>Tentoonstellingslaan 4</t>
  </si>
  <si>
    <t>directie@basisschoolcrombeen.be</t>
  </si>
  <si>
    <t>Sint-Pietersaalststraat 86</t>
  </si>
  <si>
    <t>09-221.23.53</t>
  </si>
  <si>
    <t>VKS KLIM</t>
  </si>
  <si>
    <t>Sint-Pietersaalststraat 82</t>
  </si>
  <si>
    <t>09-221.15.11</t>
  </si>
  <si>
    <t>kleuterschool@klim.be</t>
  </si>
  <si>
    <t>VBS Nieuwen Bosch</t>
  </si>
  <si>
    <t>Tweebruggenstraat 34</t>
  </si>
  <si>
    <t>09-225.54.85</t>
  </si>
  <si>
    <t>directie@nieuwenboschbasisschool.com</t>
  </si>
  <si>
    <t>Langestraat 70</t>
  </si>
  <si>
    <t>0470-97.97.08</t>
  </si>
  <si>
    <t>Gentbruggekouter 8</t>
  </si>
  <si>
    <t>09-230.31.03</t>
  </si>
  <si>
    <t>aline.noyelle@sancta-maria-gentbrugge.be</t>
  </si>
  <si>
    <t>VLS Sint-Lieven Kolegem</t>
  </si>
  <si>
    <t>Eeklostraat 7</t>
  </si>
  <si>
    <t>09-226.52.73</t>
  </si>
  <si>
    <t>directie.lager@sintlievenkolegem.be</t>
  </si>
  <si>
    <t>VKS Sint Lieven Kolegem</t>
  </si>
  <si>
    <t>Eeklostraat 144</t>
  </si>
  <si>
    <t>09-226.39.77</t>
  </si>
  <si>
    <t>directie.kleuter@sintlievenkolegem.be</t>
  </si>
  <si>
    <t>VBSBO Rozemarijn</t>
  </si>
  <si>
    <t>Kloosterstraat 6_D</t>
  </si>
  <si>
    <t>09-282.09.34</t>
  </si>
  <si>
    <t>school@rozemarijn.org</t>
  </si>
  <si>
    <t>VBSBO Salvator</t>
  </si>
  <si>
    <t>Meerhoutstraat 55</t>
  </si>
  <si>
    <t>09-255.92.20</t>
  </si>
  <si>
    <t>info@ivio-salvator.be</t>
  </si>
  <si>
    <t>VLSBO Macarius</t>
  </si>
  <si>
    <t>Karel Lodewijk Dierickxstraat 28</t>
  </si>
  <si>
    <t>school@school-balans.be</t>
  </si>
  <si>
    <t>VLSBO Korenbloem</t>
  </si>
  <si>
    <t>Korenbloemstraat 17</t>
  </si>
  <si>
    <t>09-269.92.70</t>
  </si>
  <si>
    <t>VBS Sint-Lievenscollege</t>
  </si>
  <si>
    <t>Keizer Karelstraat 12</t>
  </si>
  <si>
    <t>09-225.05.93</t>
  </si>
  <si>
    <t>directie@slckeizerkarel.be</t>
  </si>
  <si>
    <t>Sint-Pietersaalststraat 78_A</t>
  </si>
  <si>
    <t>09-220.62.79</t>
  </si>
  <si>
    <t>VBSBO De Berkjes</t>
  </si>
  <si>
    <t>Handzamestraat 14</t>
  </si>
  <si>
    <t>051-56.91.66</t>
  </si>
  <si>
    <t>info@mmibasisschool.be</t>
  </si>
  <si>
    <t>Ieperstraat 47</t>
  </si>
  <si>
    <t>051-56.93.72</t>
  </si>
  <si>
    <t>vbs.elle@telenet.be</t>
  </si>
  <si>
    <t>VBSBO Spermalie</t>
  </si>
  <si>
    <t>Oliebaan 2_B</t>
  </si>
  <si>
    <t>050-47.19.84</t>
  </si>
  <si>
    <t>VBSBO Het Anker</t>
  </si>
  <si>
    <t>Beisbroekdreef 12</t>
  </si>
  <si>
    <t>050-39.09.35</t>
  </si>
  <si>
    <t>Torhoutse Steenweg 513_B</t>
  </si>
  <si>
    <t>050-40.41.68</t>
  </si>
  <si>
    <t>VBSBO Zonnehart</t>
  </si>
  <si>
    <t>Sportlaan 18</t>
  </si>
  <si>
    <t>050-54.84.35</t>
  </si>
  <si>
    <t>directie@zonnehart.be</t>
  </si>
  <si>
    <t>VBSBO Dominiek Savio</t>
  </si>
  <si>
    <t>Koolskampstraat 37</t>
  </si>
  <si>
    <t>051-23.06.15</t>
  </si>
  <si>
    <t>annabel.deneckere@dominiek-savio.be</t>
  </si>
  <si>
    <t>Lenniksesteenweg 2</t>
  </si>
  <si>
    <t>02-360.01.44</t>
  </si>
  <si>
    <t>VKS Sancta Maria</t>
  </si>
  <si>
    <t>Heerweg 75</t>
  </si>
  <si>
    <t>02-361.13.62</t>
  </si>
  <si>
    <t>directie@sanctamariakleuterschool.be</t>
  </si>
  <si>
    <t>02-377.32.35</t>
  </si>
  <si>
    <t>info.donbosco@telenet.be</t>
  </si>
  <si>
    <t>VBS Dorpsschool Kester</t>
  </si>
  <si>
    <t>De Ham 2</t>
  </si>
  <si>
    <t>KESTER</t>
  </si>
  <si>
    <t>054-56.61.45</t>
  </si>
  <si>
    <t>VBS Ave-Mariabasisschool</t>
  </si>
  <si>
    <t>02-569.07.24</t>
  </si>
  <si>
    <t>info@ambvlezenbeek.be</t>
  </si>
  <si>
    <t>VLSBO Don Bosco</t>
  </si>
  <si>
    <t>02-360.32.01</t>
  </si>
  <si>
    <t>VLS Sancta Maria</t>
  </si>
  <si>
    <t>Stevens-de Waelplein 13</t>
  </si>
  <si>
    <t>02-356.67.21</t>
  </si>
  <si>
    <t>sanctamariasdw@gvbslembeek.be</t>
  </si>
  <si>
    <t>directie.pedagogisch@donboscobasishalle.net</t>
  </si>
  <si>
    <t>GBS Jongslag</t>
  </si>
  <si>
    <t>02-569.55.78</t>
  </si>
  <si>
    <t>Kerkstraat 1</t>
  </si>
  <si>
    <t>02-451.65.40</t>
  </si>
  <si>
    <t>secretariaat@dekriebel.be</t>
  </si>
  <si>
    <t>GLS De Klimop</t>
  </si>
  <si>
    <t>Marktstraat 25</t>
  </si>
  <si>
    <t>02-568.02.50</t>
  </si>
  <si>
    <t>secretariaat@deklimop.be</t>
  </si>
  <si>
    <t>Keperenbergstraat 37_A</t>
  </si>
  <si>
    <t>ITTERBEEK</t>
  </si>
  <si>
    <t>02-456.81.80</t>
  </si>
  <si>
    <t>VLS Sint-Ursula Instituut</t>
  </si>
  <si>
    <t>Kapucinessenstraat 28</t>
  </si>
  <si>
    <t>Kerkhofstraat 1_a</t>
  </si>
  <si>
    <t>kristine.verelst@suwvb.be</t>
  </si>
  <si>
    <t>Valkenveld 73</t>
  </si>
  <si>
    <t>03-827.93.21</t>
  </si>
  <si>
    <t>school@arknet.be</t>
  </si>
  <si>
    <t>Carillolei 16</t>
  </si>
  <si>
    <t>03-887.58.04</t>
  </si>
  <si>
    <t>Kasteelpleinstraat 31</t>
  </si>
  <si>
    <t>basisonderwijs@slca.be</t>
  </si>
  <si>
    <t>VBS HHC Vondel</t>
  </si>
  <si>
    <t>Handbooghof 10</t>
  </si>
  <si>
    <t>02-363.80.41</t>
  </si>
  <si>
    <t>griet.pierreux@hhchalle.be</t>
  </si>
  <si>
    <t>Arthur Quintusstraat 45</t>
  </si>
  <si>
    <t>02-377.16.29</t>
  </si>
  <si>
    <t>veerle.cannoot@gmail.com</t>
  </si>
  <si>
    <t>VBS Sint-Stevensschool Negenmanneke</t>
  </si>
  <si>
    <t>Gustave Gibonstraat 1_A</t>
  </si>
  <si>
    <t>02-377.70.42</t>
  </si>
  <si>
    <t>kathy.vanlinthout@st-steven.be</t>
  </si>
  <si>
    <t>VBS Jan Ruusbroec</t>
  </si>
  <si>
    <t>Fabriekstraat 3</t>
  </si>
  <si>
    <t>02-377.67.59</t>
  </si>
  <si>
    <t>Kloosterweg 1</t>
  </si>
  <si>
    <t>bernard.schatteman@olvrode.be</t>
  </si>
  <si>
    <t>VBS Harten Troef</t>
  </si>
  <si>
    <t>Boekhoutstraat 1</t>
  </si>
  <si>
    <t>PEPINGEN</t>
  </si>
  <si>
    <t>02-356.62.83</t>
  </si>
  <si>
    <t>directie@hartentroef.be</t>
  </si>
  <si>
    <t>VBS Spring in't Veld</t>
  </si>
  <si>
    <t>Kareelstraat 19</t>
  </si>
  <si>
    <t>BELLINGEN</t>
  </si>
  <si>
    <t>02-360.32.78</t>
  </si>
  <si>
    <t>Halleweg 220</t>
  </si>
  <si>
    <t>02-356.95.14</t>
  </si>
  <si>
    <t>bart.parrez@hhchalle.be</t>
  </si>
  <si>
    <t>Kloosterweg 1_B</t>
  </si>
  <si>
    <t>secretariaat@olvrodebasis.be</t>
  </si>
  <si>
    <t>kris.cooman@hhchalle.be</t>
  </si>
  <si>
    <t>Gehuchtstraat 170</t>
  </si>
  <si>
    <t>02-358.24.27</t>
  </si>
  <si>
    <t>info@basisschooldehoek.be</t>
  </si>
  <si>
    <t>anja.devos@springintveldbellingen.be</t>
  </si>
  <si>
    <t>Weg naar Zwartberg 147</t>
  </si>
  <si>
    <t>089-38.23.04</t>
  </si>
  <si>
    <t>hermans.suzy@scholengroep14.be</t>
  </si>
  <si>
    <t>GO! BS Daltonschool Meeuwen-Gruitrode</t>
  </si>
  <si>
    <t>Kiëstraat 1</t>
  </si>
  <si>
    <t>011-79.25.21</t>
  </si>
  <si>
    <t>directie@daltonschoolmeeuwen-gruitrode.be</t>
  </si>
  <si>
    <t>GO! BS De Reinpad-Gelieren Genk</t>
  </si>
  <si>
    <t>Weg Naar As 199</t>
  </si>
  <si>
    <t>089-32.23.10</t>
  </si>
  <si>
    <t>dereinpadgelieren@scholengroep14.be</t>
  </si>
  <si>
    <t>GO! BS Europaschool</t>
  </si>
  <si>
    <t>Keinkesstraat 19</t>
  </si>
  <si>
    <t>089-35.53.35</t>
  </si>
  <si>
    <t>Ijzersteenweg 10</t>
  </si>
  <si>
    <t>089-65.60.31</t>
  </si>
  <si>
    <t>freinetonthemove@scholengroep14.be</t>
  </si>
  <si>
    <t>089-84.99.10</t>
  </si>
  <si>
    <t>Zonhoverweg 67</t>
  </si>
  <si>
    <t>089-35.35.30</t>
  </si>
  <si>
    <t>bshetkompas@scholengroep14.be</t>
  </si>
  <si>
    <t>GO! BS Op Het Boseind Maasmechelen</t>
  </si>
  <si>
    <t>Oude Baan 372</t>
  </si>
  <si>
    <t>089-76.47.81</t>
  </si>
  <si>
    <t>ophetboseind@scholengroep14.be</t>
  </si>
  <si>
    <t>Heikampstraat 35</t>
  </si>
  <si>
    <t>089-76.42.28</t>
  </si>
  <si>
    <t>bs.kameleon@scholengroep14.be</t>
  </si>
  <si>
    <t>Heikampstraat 37</t>
  </si>
  <si>
    <t>089-76.45.50</t>
  </si>
  <si>
    <t>gokubik@scholengroep14.be</t>
  </si>
  <si>
    <t>Brammertstraatje 12</t>
  </si>
  <si>
    <t>089-56.96.85</t>
  </si>
  <si>
    <t>GO! BS De Lettertuin</t>
  </si>
  <si>
    <t>Weg naar Opoeteren 13</t>
  </si>
  <si>
    <t>089-85.44.63</t>
  </si>
  <si>
    <t>info.delettertuin@scholengroep14.be</t>
  </si>
  <si>
    <t>089-65.71.76</t>
  </si>
  <si>
    <t>deduizendpoot@scholengroep14.be</t>
  </si>
  <si>
    <t>Scholtisplein 21</t>
  </si>
  <si>
    <t>089-86.43.25</t>
  </si>
  <si>
    <t>directie.despringplank@scholengroep14.be</t>
  </si>
  <si>
    <t>Burgemeester Philipslaan 78</t>
  </si>
  <si>
    <t>089-56.04.82</t>
  </si>
  <si>
    <t>directie@desprongmaaseik.be</t>
  </si>
  <si>
    <t>GO! BS Klimaatschool</t>
  </si>
  <si>
    <t>Regenboogstraat 5_A</t>
  </si>
  <si>
    <t>089-47.13.86</t>
  </si>
  <si>
    <t>klimaatschool@scholengroep14.be</t>
  </si>
  <si>
    <t>Richter 25</t>
  </si>
  <si>
    <t>089-50.00.50</t>
  </si>
  <si>
    <t>Bosweg 71</t>
  </si>
  <si>
    <t>089-76.02.77</t>
  </si>
  <si>
    <t>bsbomikado@scholengroep14.be</t>
  </si>
  <si>
    <t>Daalstraat 9</t>
  </si>
  <si>
    <t>089-77.39.30</t>
  </si>
  <si>
    <t>secretariaat@deknappeontdekker.be</t>
  </si>
  <si>
    <t>Kasteelstraat 3</t>
  </si>
  <si>
    <t>089-56.20.18</t>
  </si>
  <si>
    <t>info@bsicarus.be</t>
  </si>
  <si>
    <t>GO!BS Freinet Op Stelten</t>
  </si>
  <si>
    <t>Europalaan 95_A</t>
  </si>
  <si>
    <t>089-79-27.25</t>
  </si>
  <si>
    <t>directie@freinetopstelten.be</t>
  </si>
  <si>
    <t>SBS De Schommel</t>
  </si>
  <si>
    <t>Haardstraat 20</t>
  </si>
  <si>
    <t>011-54.46.76</t>
  </si>
  <si>
    <t>info@de-schommel.be</t>
  </si>
  <si>
    <t>Slinkerstraat 62</t>
  </si>
  <si>
    <t>011-54.02.58</t>
  </si>
  <si>
    <t>denheuvel@LKB-net.be</t>
  </si>
  <si>
    <t>VBS BaLu</t>
  </si>
  <si>
    <t>Hanekapstraat 8</t>
  </si>
  <si>
    <t>011-54.05.16</t>
  </si>
  <si>
    <t>info@balu.be</t>
  </si>
  <si>
    <t>VBS Boudewijnschool</t>
  </si>
  <si>
    <t>Einde 5</t>
  </si>
  <si>
    <t>011-54.46.74</t>
  </si>
  <si>
    <t>directie@boudewijnschoollommel.be</t>
  </si>
  <si>
    <t>VLS De Speling</t>
  </si>
  <si>
    <t>011-54.42.24</t>
  </si>
  <si>
    <t>speling.lager@lkb-net.be</t>
  </si>
  <si>
    <t>Kerkweg 22</t>
  </si>
  <si>
    <t>011-34.42.20</t>
  </si>
  <si>
    <t>VBS Lommel-West</t>
  </si>
  <si>
    <t>Godfried Bomansstraat 17</t>
  </si>
  <si>
    <t>011-54.03.50</t>
  </si>
  <si>
    <t>renke.bots@lkb-net.be</t>
  </si>
  <si>
    <t>Luikersteenweg 243</t>
  </si>
  <si>
    <t>011-64.03.18</t>
  </si>
  <si>
    <t>directie.klimtoren@lkb-net.be</t>
  </si>
  <si>
    <t>VKS De Speling</t>
  </si>
  <si>
    <t>Kloosterstraat 11</t>
  </si>
  <si>
    <t>011-54.08.56</t>
  </si>
  <si>
    <t>kleuterschool.despeling@lkb-net.be</t>
  </si>
  <si>
    <t>Luikersteenweg 447</t>
  </si>
  <si>
    <t>011-64.23.77</t>
  </si>
  <si>
    <t>stekske@lommel.be</t>
  </si>
  <si>
    <t>VBSBO Eymardschool</t>
  </si>
  <si>
    <t>Oude Diestersebaan 5</t>
  </si>
  <si>
    <t>011-54.03.25</t>
  </si>
  <si>
    <t>info@eymardschool.be</t>
  </si>
  <si>
    <t>VBS Lucernacollege Brussel</t>
  </si>
  <si>
    <t>Poxcatstraat 6</t>
  </si>
  <si>
    <t>VBS Lucerna</t>
  </si>
  <si>
    <t>Hendriklei 209</t>
  </si>
  <si>
    <t>03-808.01.57</t>
  </si>
  <si>
    <t>niyazi.koycu@lucerna.be</t>
  </si>
  <si>
    <t>011-89.17.22</t>
  </si>
  <si>
    <t>VBS Arkades</t>
  </si>
  <si>
    <t>Herenthoutseweg 124</t>
  </si>
  <si>
    <t>014-74.96.94</t>
  </si>
  <si>
    <t>directie.herentals@bsarkades.be</t>
  </si>
  <si>
    <t>Balleistraat 20</t>
  </si>
  <si>
    <t>053-68.44.35</t>
  </si>
  <si>
    <t>directie@sint-jan.be</t>
  </si>
  <si>
    <t>Kruisstraat 2</t>
  </si>
  <si>
    <t>Hofstade-Dorp 44</t>
  </si>
  <si>
    <t>053-78.73.99</t>
  </si>
  <si>
    <t>directie@vbsdevlieger.be</t>
  </si>
  <si>
    <t>Kloosterstraat 29</t>
  </si>
  <si>
    <t>053-83.75.33</t>
  </si>
  <si>
    <t>vbsmere@yahoo.com</t>
  </si>
  <si>
    <t>Tolstraat 1</t>
  </si>
  <si>
    <t>053-83.82.52</t>
  </si>
  <si>
    <t>secretariaat@basisschooldelinde.be</t>
  </si>
  <si>
    <t>VBS De Stip</t>
  </si>
  <si>
    <t>Termurenlaan 24</t>
  </si>
  <si>
    <t>053-70.22.14</t>
  </si>
  <si>
    <t>directie@vbsdestip.be</t>
  </si>
  <si>
    <t>Geraardsbergsesteenweg 77</t>
  </si>
  <si>
    <t>053-83.20.80</t>
  </si>
  <si>
    <t>directie@deluchtballon.be</t>
  </si>
  <si>
    <t>Aaigemdorp 66</t>
  </si>
  <si>
    <t>AAIGEM</t>
  </si>
  <si>
    <t>053-62.60.02</t>
  </si>
  <si>
    <t>directie@vbsaaigem.be</t>
  </si>
  <si>
    <t>Bergemeersenstraat 106</t>
  </si>
  <si>
    <t>053-39.66.99</t>
  </si>
  <si>
    <t>contact@donboscobuloaalst.be</t>
  </si>
  <si>
    <t>VBS DvM</t>
  </si>
  <si>
    <t>Sint Martensplein 2_A</t>
  </si>
  <si>
    <t>053-21.29.88</t>
  </si>
  <si>
    <t>info@dvmbasis.be</t>
  </si>
  <si>
    <t>Mgr. Raeymaekersstraat 15</t>
  </si>
  <si>
    <t>WESTMEERBEEK</t>
  </si>
  <si>
    <t>016-69.93.33</t>
  </si>
  <si>
    <t>VBS Bergom</t>
  </si>
  <si>
    <t>Hoge Dreef 7</t>
  </si>
  <si>
    <t>014-54.73.93</t>
  </si>
  <si>
    <t>basisschool.bergom@telenet.be</t>
  </si>
  <si>
    <t>VBS 't Grafiekje</t>
  </si>
  <si>
    <t>Abdijstraat 3</t>
  </si>
  <si>
    <t>TONGERLO</t>
  </si>
  <si>
    <t>014-54.42.87</t>
  </si>
  <si>
    <t>info@tgrafiekje.be</t>
  </si>
  <si>
    <t>VLSBO Tongelsbos</t>
  </si>
  <si>
    <t>Oevelse dreef 20</t>
  </si>
  <si>
    <t>014-53.81.82</t>
  </si>
  <si>
    <t>info@blo.tongelsbos.be</t>
  </si>
  <si>
    <t>Wie vult dit formulier in en wie ondertekent het?</t>
  </si>
  <si>
    <t xml:space="preserve">Op basis van de gegevens die u bij vraag 1 hebt ingevuld, wordt hieronder aangeduid welke formaliteiten u moet vervullen. </t>
  </si>
  <si>
    <t>verschillende IM?</t>
  </si>
  <si>
    <t>verschillende IM en net?</t>
  </si>
  <si>
    <t>Ondertekening</t>
  </si>
  <si>
    <t>Ik bevestig dat alle gegevens in dit formulier naar waarheid zijn ingevuld.</t>
  </si>
  <si>
    <t xml:space="preserve">datum </t>
  </si>
  <si>
    <t xml:space="preserve">voor- en achternaam </t>
  </si>
  <si>
    <t>02 553 00 49 (basisonderwijs)</t>
  </si>
  <si>
    <r>
      <rPr>
        <i/>
        <sz val="10"/>
        <rFont val="Calibri"/>
        <family val="2"/>
        <scheme val="minor"/>
      </rPr>
      <t xml:space="preserve">voor het basisonderwijs: </t>
    </r>
    <r>
      <rPr>
        <i/>
        <u/>
        <sz val="10"/>
        <color theme="10"/>
        <rFont val="Calibri"/>
        <family val="2"/>
        <scheme val="minor"/>
      </rPr>
      <t>https://data-onderwijs.vlaanderen.be/edulex/document.aspx?docid=13620;</t>
    </r>
  </si>
  <si>
    <r>
      <rPr>
        <i/>
        <sz val="10"/>
        <rFont val="Calibri"/>
        <family val="2"/>
        <scheme val="minor"/>
      </rPr>
      <t xml:space="preserve">voor het secundair onderwijs: </t>
    </r>
    <r>
      <rPr>
        <i/>
        <u/>
        <sz val="10"/>
        <color theme="10"/>
        <rFont val="Calibri"/>
        <family val="2"/>
        <scheme val="minor"/>
      </rPr>
      <t>https://data-onderwijs.vlaanderen.be/edulex/document.aspx?docid=13001.</t>
    </r>
  </si>
  <si>
    <t>handtekening</t>
  </si>
  <si>
    <t>gevolmachtigde</t>
  </si>
  <si>
    <t>Gegevens van de scholengemeenschapsinstelling</t>
  </si>
  <si>
    <t>datum oprichting</t>
  </si>
  <si>
    <t>contactpersoon</t>
  </si>
  <si>
    <t>Vul de gegevens van de scholengemeenschapsinstelling in.</t>
  </si>
  <si>
    <t>U hoeft alleen de grijze vakken in te vullen als dat nodig is. De overige berekeningen en controles worden automatisch uitgevoerd. Het formulier moet wel nog door de gemandateerde worden ondertekend.</t>
  </si>
  <si>
    <t>Met dit formulier meldt u de oprichting van een scholengemeenschapsinstelling (SGI).</t>
  </si>
  <si>
    <t>Vul de onderstaande verklaring in en laat het formulier door de gemandateerde ondertekenen.</t>
  </si>
  <si>
    <t>02 553 87 03 (secundair onderwijs)</t>
  </si>
  <si>
    <t>MD141</t>
  </si>
  <si>
    <r>
      <t xml:space="preserve">De scholen binnen uw scholengemeenschap behoren allen tot </t>
    </r>
    <r>
      <rPr>
        <b/>
        <sz val="10"/>
        <rFont val="Arial"/>
        <family val="2"/>
      </rPr>
      <t>hetzelfde schoolbestuur</t>
    </r>
    <r>
      <rPr>
        <sz val="10"/>
        <rFont val="Arial"/>
        <family val="2"/>
      </rPr>
      <t>. Uw schoolbestuur is verantwoordelijk voor uw scholengemeenschapsinstelling (SGI). Dit meldingsformulier is voldoende om uw SGI op te richten. Uw dossier is afgerond, van zodra AGODI u een instellingsnummer, specifiek voor uw SGI, heeft bezorgd.</t>
    </r>
  </si>
  <si>
    <r>
      <t>De scholen binnen uw scholengemeenschap behoren allen tot</t>
    </r>
    <r>
      <rPr>
        <b/>
        <sz val="10"/>
        <rFont val="Arial"/>
        <family val="2"/>
      </rPr>
      <t xml:space="preserve"> verschillende schoolbesturen</t>
    </r>
    <r>
      <rPr>
        <sz val="10"/>
        <rFont val="Arial"/>
        <family val="2"/>
      </rPr>
      <t>. Dat betekent dat alle schoolbesturen samen een nieuwe rechtspersoon moeten oprichten die dan verantwoordelijk is voor deze scholengemeenschapsinstelling (SGI). Voeg bij dit meldingsformulier een bewijs van de gemeenschappelijke oprichting van deze rechtspersoon. Zodra uw dossier volledig is, bezorgt AGODI u een instellingsnummer, specifiek voor uw SGI.</t>
    </r>
  </si>
  <si>
    <t>De scholen binnen uw scholengemeenschap behoren tot verschillende onderwijsnetten. Binnen uw scholengemeenschap moet u per onderwijsnet een afzonderlijke scholengemeenschapsinstelling (SGI) oprichten. Zo niet, kan AGODI uw melding niet aanvaarden. Bezorg AGODI een afzonderlijk meldingsformulier per onderwijsnet binnen uw scholengemeenschap.
- Behoren binnen uw scholengemeenschap de scholen van hetzelfde onderwijsnet tot hetzelfde
  schoolbestuur, dan is dit schoolbestuur verantwoordelijk voor de SGI.
- Behoren binnen uw scholengemeenschap de scholen van hetzelfde onderwijsnet tot verschillende
  schoolbesturen, dan moeten alle schoolbesturen van uw onderwijsnet binnen de scholengemeenschap
  samen een nieuwe rechtspersoon oprichten die dan verantwoordelijk is voor deze SGI.
  Voeg bij dit formulier een bewijs van de gemeenschappelijke oprichting van deze rechtspersoon.</t>
  </si>
  <si>
    <t>Meer informatie en de meest recente versie van dit formulier vindt u in de volgende omzendbrieven:</t>
  </si>
  <si>
    <t>Als het document opgeladen is, vindt u het terug bij het tabblad 'Documenten' bij 'Verstuurd door instelling'.</t>
  </si>
  <si>
    <t>De gemandateerde van de SGI vult dit formulier in en bezorgt het aan AGODI. Als de scholen tot meer dan één net behoren, moet een vertegenwoordiger van elk net een afzonderlijk formulier indienen.</t>
  </si>
  <si>
    <t>SGKSO Scholen aan de Durme</t>
  </si>
  <si>
    <t>H.-Hartlaan 1_A</t>
  </si>
  <si>
    <t>09-335.69.87</t>
  </si>
  <si>
    <t>codi@durme.be</t>
  </si>
  <si>
    <t>SGKSO Oost-Brabant</t>
  </si>
  <si>
    <t>tom.sevenants@sbsintpaulus.be</t>
  </si>
  <si>
    <t>SG SO Adite</t>
  </si>
  <si>
    <t>Boudewijnvest 1</t>
  </si>
  <si>
    <t>013-35.14.01</t>
  </si>
  <si>
    <t>SGKSO Noordwest-Brabant</t>
  </si>
  <si>
    <t>Veldstraat 11</t>
  </si>
  <si>
    <t>015-71.93.80</t>
  </si>
  <si>
    <t>danielverelst@sg-noordwestbrabant.be</t>
  </si>
  <si>
    <t>SGKSO Vorselaar-Nijlen</t>
  </si>
  <si>
    <t>Mgr. Donchelei 7</t>
  </si>
  <si>
    <t>birgit.mylle@kvri.be</t>
  </si>
  <si>
    <t>SG GO Brussel</t>
  </si>
  <si>
    <t>Oud-Strijderslaan 200</t>
  </si>
  <si>
    <t>0486-52.06.66</t>
  </si>
  <si>
    <t>SGKSO Sint-Gorik Brussel</t>
  </si>
  <si>
    <t>02-421.17.36</t>
  </si>
  <si>
    <t>SGKSO Scholen aan de Leie</t>
  </si>
  <si>
    <t>Koestraat 24</t>
  </si>
  <si>
    <t>056-44.30.07</t>
  </si>
  <si>
    <t>codi@scholenaandeleie.be</t>
  </si>
  <si>
    <t>SGKSO Bertinus Collectief</t>
  </si>
  <si>
    <t>SGSO Leuven</t>
  </si>
  <si>
    <t>016-31.45.87</t>
  </si>
  <si>
    <t>saskia.dekocker@huis11.be</t>
  </si>
  <si>
    <t>SG Waasland 17</t>
  </si>
  <si>
    <t>SGKSO HeLiKs</t>
  </si>
  <si>
    <t>Kanunnik Davidlaan 15</t>
  </si>
  <si>
    <t>03-491.20.00</t>
  </si>
  <si>
    <t>veerle.bernaerts@campussintursula.be</t>
  </si>
  <si>
    <t>SGKSO DRIEKLANK Overijse-Tervur-Zaventem</t>
  </si>
  <si>
    <t>Abdijdreef 22</t>
  </si>
  <si>
    <t>02-893.91.20</t>
  </si>
  <si>
    <t>frank.dirix@drieklank.be</t>
  </si>
  <si>
    <t>SG GIB/GITOK</t>
  </si>
  <si>
    <t>Kapellensteenweg 112</t>
  </si>
  <si>
    <t>03-666.34.57</t>
  </si>
  <si>
    <t>SGKSO Hasp-O</t>
  </si>
  <si>
    <t>011-59.01.15</t>
  </si>
  <si>
    <t>suzanne.bex@hasp-o.be</t>
  </si>
  <si>
    <t>SG Kortrijk</t>
  </si>
  <si>
    <t>0478-54.86.36</t>
  </si>
  <si>
    <t>jan.buyl@sgr26.be</t>
  </si>
  <si>
    <t>SGKSO Geraardsbergen</t>
  </si>
  <si>
    <t>Collegestraat 11</t>
  </si>
  <si>
    <t>filip.santens@sintcatharinacollege.be</t>
  </si>
  <si>
    <t>SGKSO Prizma</t>
  </si>
  <si>
    <t>051-33.59.34</t>
  </si>
  <si>
    <t>SG Prov. en Stedelijk onderwijs Limburg</t>
  </si>
  <si>
    <t>Universiteitslaan 1</t>
  </si>
  <si>
    <t>0477-63.69.41</t>
  </si>
  <si>
    <t>SGKSO KOGEKA</t>
  </si>
  <si>
    <t>Technische-Schoolstraat 52</t>
  </si>
  <si>
    <t>014-57.85.64</t>
  </si>
  <si>
    <t>danny.vanderveken@kogeka.be</t>
  </si>
  <si>
    <t>SG Artevelde</t>
  </si>
  <si>
    <t>09-268.21.69</t>
  </si>
  <si>
    <t>karen.dobbelaere@stad.gent</t>
  </si>
  <si>
    <t>SG Eeklo-Maldegem-Zelzate</t>
  </si>
  <si>
    <t>Beukenstraat 1</t>
  </si>
  <si>
    <t>SG Reinaert</t>
  </si>
  <si>
    <t>0497-12.09.77</t>
  </si>
  <si>
    <t>karin.reubrecht@hetleercollectief.be</t>
  </si>
  <si>
    <t>SGKSO Karel De Goede</t>
  </si>
  <si>
    <t>Collegestraat 24</t>
  </si>
  <si>
    <t>050-37.64.57</t>
  </si>
  <si>
    <t>sophie.vanhulle@karel-de-goede.be</t>
  </si>
  <si>
    <t>SGKSO SALEM</t>
  </si>
  <si>
    <t>SGKSO Kardinaal Cardijn</t>
  </si>
  <si>
    <t>SGGO Fluxus Lier/Mortsel/Edegem</t>
  </si>
  <si>
    <t>0473-49.25.42</t>
  </si>
  <si>
    <t>SGGO Fluxus Geel/Herentals/Westerlo</t>
  </si>
  <si>
    <t>Technische-Schoolstraat 15</t>
  </si>
  <si>
    <t>0474-93.01.54</t>
  </si>
  <si>
    <t>SG Geraardsb.-Brakel-Herzele-Zottegem</t>
  </si>
  <si>
    <t>Kattestraat 5</t>
  </si>
  <si>
    <t>054-41.07.24</t>
  </si>
  <si>
    <t>sabine.eeman@scholengroep20.be</t>
  </si>
  <si>
    <t>SGGO Fluxus Mol</t>
  </si>
  <si>
    <t>SG Dendermonde-Hamme</t>
  </si>
  <si>
    <t>directie.ka@kad.be</t>
  </si>
  <si>
    <t>SG Boom-Willebroek</t>
  </si>
  <si>
    <t>0474-35.47.04</t>
  </si>
  <si>
    <t>annouk.peelman@rvl.be</t>
  </si>
  <si>
    <t>SGSO SCOOP</t>
  </si>
  <si>
    <t>alain.clits@scoop.be</t>
  </si>
  <si>
    <t>SG INVENTO</t>
  </si>
  <si>
    <t>03-331.88.00</t>
  </si>
  <si>
    <t>codi@inventoscholen.be</t>
  </si>
  <si>
    <t>SG SO Xpert</t>
  </si>
  <si>
    <t>011-26.09.19</t>
  </si>
  <si>
    <t>chris.cuyvers@xpert.school</t>
  </si>
  <si>
    <t>SGGO Fluxus Turnhout</t>
  </si>
  <si>
    <t>Boomgaardstraat 56</t>
  </si>
  <si>
    <t>0494-33.98.45</t>
  </si>
  <si>
    <t>SGGO Lanaken-Tongeren-Sint-Truiden</t>
  </si>
  <si>
    <t>0474-97.83.35</t>
  </si>
  <si>
    <t>rita.utens@szl13.be</t>
  </si>
  <si>
    <t>SG Mechelen-Keerbergen-Heist O/D Berg</t>
  </si>
  <si>
    <t>Mechelbaan 561</t>
  </si>
  <si>
    <t>015-50.41.50</t>
  </si>
  <si>
    <t>codiso@sgr5.be</t>
  </si>
  <si>
    <t>SG Avelgem-Kortrijk-Oudenaarde-Ronse</t>
  </si>
  <si>
    <t>0486-51.91.24</t>
  </si>
  <si>
    <t>peter.de.mezel@sgr21.be</t>
  </si>
  <si>
    <t>Aarschotsesteenweg 39</t>
  </si>
  <si>
    <t>016-44.18.40</t>
  </si>
  <si>
    <t>SG Oostende</t>
  </si>
  <si>
    <t>Leffingestraat 1</t>
  </si>
  <si>
    <t>SG Aalter-Deinze-Tielt-Waregem</t>
  </si>
  <si>
    <t>09-280.73.10</t>
  </si>
  <si>
    <t>miguel.detemmerman@sgr24.be</t>
  </si>
  <si>
    <t>SG Hasselt</t>
  </si>
  <si>
    <t>SGKSO Boom-Bornem-Puurs</t>
  </si>
  <si>
    <t>SGKSO Vilvoorde</t>
  </si>
  <si>
    <t>02-257.10.46</t>
  </si>
  <si>
    <t>johan.vanengelant@kov.be</t>
  </si>
  <si>
    <t>SGGO nr1 Antwerpen-Wommelgem-Zwijndrecht</t>
  </si>
  <si>
    <t>0486-48.87.91</t>
  </si>
  <si>
    <t>codi@go-antwerpen.be</t>
  </si>
  <si>
    <t>SG Roeselare-Menen</t>
  </si>
  <si>
    <t>SGKSO Leuven</t>
  </si>
  <si>
    <t>Minderbroedersstraat 13</t>
  </si>
  <si>
    <t>016-79.90.63</t>
  </si>
  <si>
    <t>danny.pijls@ksleuven.be</t>
  </si>
  <si>
    <t>SGKSO Meetjesland</t>
  </si>
  <si>
    <t>09-381.82.04</t>
  </si>
  <si>
    <t>codi.meetjesland@kommee.be</t>
  </si>
  <si>
    <t>SG Westhoek</t>
  </si>
  <si>
    <t>051-82.00.07</t>
  </si>
  <si>
    <t>dominique.vanbiervliet@go-scholengroepwesthoek.be</t>
  </si>
  <si>
    <t>SGKSO WIJS!</t>
  </si>
  <si>
    <t>03-760.08.71</t>
  </si>
  <si>
    <t>gertjan.desmet@sowijs.be</t>
  </si>
  <si>
    <t>SG Ichthus</t>
  </si>
  <si>
    <t>Steensedijk 151</t>
  </si>
  <si>
    <t>codi@sgichthus.be</t>
  </si>
  <si>
    <t>GO! Scholengemeenschap impact</t>
  </si>
  <si>
    <t>SGKSO Tes-Le-Lu</t>
  </si>
  <si>
    <t>H. Hartlaan 16</t>
  </si>
  <si>
    <t>0478-27.60.96</t>
  </si>
  <si>
    <t>SG Gent 22</t>
  </si>
  <si>
    <t>09/272.77.78</t>
  </si>
  <si>
    <t>codi@scholengroep.gent</t>
  </si>
  <si>
    <t>KSGWL Katholieke SG Wetteren-Lede</t>
  </si>
  <si>
    <t>Cooppallaan 128</t>
  </si>
  <si>
    <t>09-365.45.92</t>
  </si>
  <si>
    <t>nadine.de.bruycker@ksgwl.be</t>
  </si>
  <si>
    <t>VORM - K.S. Regio Mechelen</t>
  </si>
  <si>
    <t>0496-45.56.93</t>
  </si>
  <si>
    <t>ria.marechal@vormscholen.be</t>
  </si>
  <si>
    <t>SGSO AMO Asse-Merchtem-Opwijk</t>
  </si>
  <si>
    <t>SGKSO Oscar Romero</t>
  </si>
  <si>
    <t>Oudestraat 34_A</t>
  </si>
  <si>
    <t>03-827.16.23</t>
  </si>
  <si>
    <t>codi@oscarromero.be</t>
  </si>
  <si>
    <t>SGKSO Ekeren - Merksem</t>
  </si>
  <si>
    <t>Stella Marisstraat 4</t>
  </si>
  <si>
    <t>sgem@scarlet.be</t>
  </si>
  <si>
    <t>SGKSO Antwerpen-Oost</t>
  </si>
  <si>
    <t>b.verhelst@scheppers.be</t>
  </si>
  <si>
    <t>SGKSO Onze-Lieve-Vrouw-van-Antwerpen</t>
  </si>
  <si>
    <t>Noorderlaan 108</t>
  </si>
  <si>
    <t>03-304.92.50</t>
  </si>
  <si>
    <t>codi@olvant.be</t>
  </si>
  <si>
    <t>SGKSO Noorderkempen</t>
  </si>
  <si>
    <t>Hofstraat 56</t>
  </si>
  <si>
    <t>directie@ksn.be</t>
  </si>
  <si>
    <t>SGKSO Voorkempen</t>
  </si>
  <si>
    <t>Wilgendaalstraat 5</t>
  </si>
  <si>
    <t>03-685.45.46</t>
  </si>
  <si>
    <t>genevieve.vanneste@sgvoorkempen.be</t>
  </si>
  <si>
    <t>SGKSO Malle - Zandhoven</t>
  </si>
  <si>
    <t>codi@sgmz.be</t>
  </si>
  <si>
    <t>SGKSO Markdal</t>
  </si>
  <si>
    <t>03-320.81.16</t>
  </si>
  <si>
    <t>SGKSO regio Turnhout</t>
  </si>
  <si>
    <t>SGKSO Mol</t>
  </si>
  <si>
    <t>014-20.20.00</t>
  </si>
  <si>
    <t>theo.gorssen@ksom.be</t>
  </si>
  <si>
    <t>SGKSO Westerlo</t>
  </si>
  <si>
    <t>Denis Voetsstraat 21</t>
  </si>
  <si>
    <t>SGKSO Stad Herentals</t>
  </si>
  <si>
    <t>014-24.70.83</t>
  </si>
  <si>
    <t>patrick.heremans@kosh.be</t>
  </si>
  <si>
    <t>SGKSO Briljant SO</t>
  </si>
  <si>
    <t>Markt 13</t>
  </si>
  <si>
    <t>0496-11.95.12</t>
  </si>
  <si>
    <t>annick.vanasch@briljantvzw.be</t>
  </si>
  <si>
    <t>SGKSO Erasmus</t>
  </si>
  <si>
    <t>Pierstraat 3</t>
  </si>
  <si>
    <t>0475-96.65.19</t>
  </si>
  <si>
    <t>erwinvanwassenhove@gmail.com</t>
  </si>
  <si>
    <t>SGKSOVZW KORBEM</t>
  </si>
  <si>
    <t>Lucien Hendrickxlei 2_B</t>
  </si>
  <si>
    <t>Lieve.Blommaerts@sji-borsbeek.be</t>
  </si>
  <si>
    <t>SGKSO Sint-Donaas Brugge</t>
  </si>
  <si>
    <t>Magdalenastraat 30</t>
  </si>
  <si>
    <t>050-40.68.48</t>
  </si>
  <si>
    <t>sint-donaas@sint-donaas.be</t>
  </si>
  <si>
    <t>SGKSO Sint-Leonardus</t>
  </si>
  <si>
    <t>SGKSO Veurne-Westkust</t>
  </si>
  <si>
    <t>Ieperse Steenweg 92</t>
  </si>
  <si>
    <t>0483-25.23.73</t>
  </si>
  <si>
    <t>rita.willaert@sgvw.be</t>
  </si>
  <si>
    <t>SGKSO Sint-Maartensscholen Ieper</t>
  </si>
  <si>
    <t>Augustijnenstraat 60</t>
  </si>
  <si>
    <t>057-21.18.15</t>
  </si>
  <si>
    <t>matthias.archie@smsi.be</t>
  </si>
  <si>
    <t>SGKSO Groeninge</t>
  </si>
  <si>
    <t>Graaf Gwijde van Namenstraat 2</t>
  </si>
  <si>
    <t>056-82.82.82</t>
  </si>
  <si>
    <t>nancy.dedeurwaerder@rhizo.be</t>
  </si>
  <si>
    <t>Sint-Paulusschool</t>
  </si>
  <si>
    <t>Vijfseweg 2</t>
  </si>
  <si>
    <t>SGKSO Molenland</t>
  </si>
  <si>
    <t>carine.vandamme@molenland.be</t>
  </si>
  <si>
    <t>SGKSO Houtland</t>
  </si>
  <si>
    <t>SGKSO Sint-Michiel</t>
  </si>
  <si>
    <t>051-62.12.00</t>
  </si>
  <si>
    <t>damienne.cottens@sint-michiel.be</t>
  </si>
  <si>
    <t>SGKSO Stroming Gent Noord-West</t>
  </si>
  <si>
    <t>Eksaardserijweg 24</t>
  </si>
  <si>
    <t>0473-21.88.37</t>
  </si>
  <si>
    <t>patrick.vandemoortele@edugo.be</t>
  </si>
  <si>
    <t>SGKSO Edith Stein</t>
  </si>
  <si>
    <t>Lange Violettestraat 29</t>
  </si>
  <si>
    <t>09-328.84.53</t>
  </si>
  <si>
    <t>geert.malfliet@sg-edithstein.be</t>
  </si>
  <si>
    <t>Kortrijksesteenweg 1025</t>
  </si>
  <si>
    <t>0468-50.88.91</t>
  </si>
  <si>
    <t>Ideaal.- In Deinze en Aalter</t>
  </si>
  <si>
    <t>Leon Declercqstraat 1</t>
  </si>
  <si>
    <t>directie@vtideinze.be</t>
  </si>
  <si>
    <t>SGKSO Vlaamse Ardennen</t>
  </si>
  <si>
    <t>Hoogstraat 30</t>
  </si>
  <si>
    <t>055-33.46.91</t>
  </si>
  <si>
    <t>thierry.godefroidt@sgkso-vlar.be</t>
  </si>
  <si>
    <t>SGKSO Emmaüs</t>
  </si>
  <si>
    <t>09-360.37.12</t>
  </si>
  <si>
    <t>codi@sgemmaus.be</t>
  </si>
  <si>
    <t>Scholengemeenschap Archipel</t>
  </si>
  <si>
    <t>Kerkstraat 60</t>
  </si>
  <si>
    <t>052-25.88.96</t>
  </si>
  <si>
    <t>info@sg-archipel.be</t>
  </si>
  <si>
    <t>SGVGSO Beveren en Bazel</t>
  </si>
  <si>
    <t>Kloosterstraat 37</t>
  </si>
  <si>
    <t>03-775.79.59</t>
  </si>
  <si>
    <t>piet.de.graeve@sgbb.be</t>
  </si>
  <si>
    <t>Scholengemeenschap SInt-Quintinus</t>
  </si>
  <si>
    <t>Kempische steenweg 400</t>
  </si>
  <si>
    <t>011-72.07.47</t>
  </si>
  <si>
    <t>SGKSO Spectrumcollege</t>
  </si>
  <si>
    <t>Bogaarsveldstraat 13</t>
  </si>
  <si>
    <t>SGKSO Sint-Martinus Herk-de-Stad</t>
  </si>
  <si>
    <t>Veearts Strauvenlaan 5</t>
  </si>
  <si>
    <t>013-38.00.32</t>
  </si>
  <si>
    <t>SGKSO viio</t>
  </si>
  <si>
    <t>Sint-Truidersteenweg 17</t>
  </si>
  <si>
    <t>guy.voets@viio.be</t>
  </si>
  <si>
    <t>SGKSO Sint-Jozef Bilzen-Hoeselt</t>
  </si>
  <si>
    <t>Winterstraat 12</t>
  </si>
  <si>
    <t>089-41.82.35</t>
  </si>
  <si>
    <t>SGKSO Sint-Servaas Maasland</t>
  </si>
  <si>
    <t>Rijksweg 357</t>
  </si>
  <si>
    <t>0493-50.67.76</t>
  </si>
  <si>
    <t>SGKSO Mosa-RT</t>
  </si>
  <si>
    <t>Weertersteenweg 135_A</t>
  </si>
  <si>
    <t>erik.peeten@mosa-rt.be</t>
  </si>
  <si>
    <t>SGKSO Sint-Maarten</t>
  </si>
  <si>
    <t>0477-37.32.76</t>
  </si>
  <si>
    <t>guy.geukens@sgsintmaarten.be</t>
  </si>
  <si>
    <t>Sint-Jacobstraat 12</t>
  </si>
  <si>
    <t>089-73.01.62</t>
  </si>
  <si>
    <t>SGKSO WICO</t>
  </si>
  <si>
    <t>Watermolenstraat 14</t>
  </si>
  <si>
    <t>011-53.99.70</t>
  </si>
  <si>
    <t>SGKSO Dilbeek - Ternat</t>
  </si>
  <si>
    <t>0456-19.43.31</t>
  </si>
  <si>
    <t>griet.dekimpe@sgdilbeekternat.be</t>
  </si>
  <si>
    <t>SGKSO Aarschot - Betekom</t>
  </si>
  <si>
    <t>Herseltsesteenweg 4_A</t>
  </si>
  <si>
    <t>016-30.08.20</t>
  </si>
  <si>
    <t>remco.babijn@arcadiascholen.be</t>
  </si>
  <si>
    <t>SGKSO Denderland</t>
  </si>
  <si>
    <t>Onderwijslaan 4</t>
  </si>
  <si>
    <t>SG Asse-Wemmel-Halle</t>
  </si>
  <si>
    <t>02-460.47.97</t>
  </si>
  <si>
    <t>codi@ringscholen.be</t>
  </si>
  <si>
    <t>SGGO Tienen-Landen</t>
  </si>
  <si>
    <t>Alexianenweg 2</t>
  </si>
  <si>
    <t>SG Denderland</t>
  </si>
  <si>
    <t>Welvaartstraat 70_4</t>
  </si>
  <si>
    <t>053-46.93.11</t>
  </si>
  <si>
    <t>mario.hoste@sgrdender.be</t>
  </si>
  <si>
    <t>SG Steinerscholen SO</t>
  </si>
  <si>
    <t>03-213.23.33</t>
  </si>
  <si>
    <t>werner.govaerts@steinerscholen.be</t>
  </si>
  <si>
    <t>SG Progem</t>
  </si>
  <si>
    <t>Koningin Elisabethlei 22</t>
  </si>
  <si>
    <t>03-240.56.93</t>
  </si>
  <si>
    <t>gerd.vandenbroeck@provincieantwerpen.be</t>
  </si>
  <si>
    <t>SG Lieven Gevaert</t>
  </si>
  <si>
    <t>Sint-Bavostraat 49</t>
  </si>
  <si>
    <t>patrickdebruyn1@telenet.be</t>
  </si>
  <si>
    <t>SG SO Genk-Maasland</t>
  </si>
  <si>
    <t>Mosselerlaan 94</t>
  </si>
  <si>
    <t>SG Stedelijk Lyceum Antwerpen</t>
  </si>
  <si>
    <t>Frankrijklei 71_</t>
  </si>
  <si>
    <t>SGKSO Sint-Aloysius</t>
  </si>
  <si>
    <t>Cardijnlaan 2</t>
  </si>
  <si>
    <t>bart.laleman@tsaam.be</t>
  </si>
  <si>
    <t>SG Brussel Vlaams Brabant</t>
  </si>
  <si>
    <t>Groot Eiland 39</t>
  </si>
  <si>
    <t>0478-77.00.75</t>
  </si>
  <si>
    <t>dirk.veldeman@brucity.education</t>
  </si>
  <si>
    <t>SGGO Antwerpen 2</t>
  </si>
  <si>
    <t>Thonetlaan 106_</t>
  </si>
  <si>
    <t>SGKSO Diest</t>
  </si>
  <si>
    <t>SGKSO Connect</t>
  </si>
  <si>
    <t>Minderbroedersstraat 11</t>
  </si>
  <si>
    <t>011-52.07.24</t>
  </si>
  <si>
    <t>geert.missotten@sfc.be</t>
  </si>
  <si>
    <t>Diesterstraat 1</t>
  </si>
  <si>
    <t>Sinte Annalaan 99_B</t>
  </si>
  <si>
    <t>Driesstraat 10</t>
  </si>
  <si>
    <t>Hofbilkstraat 21</t>
  </si>
  <si>
    <t>Marktstraat 1</t>
  </si>
  <si>
    <t>codi@vbnm.be</t>
  </si>
  <si>
    <t>089791896</t>
  </si>
  <si>
    <t>codi@kodb.be</t>
  </si>
  <si>
    <t>089-79.00.68</t>
  </si>
  <si>
    <t>SG KBT</t>
  </si>
  <si>
    <t>Beringsesteenweg 12</t>
  </si>
  <si>
    <t>0479-89.00.77</t>
  </si>
  <si>
    <t>codi@sgkustenpolder.be</t>
  </si>
  <si>
    <t>sieglinde.baeyens@leoxiii.be</t>
  </si>
  <si>
    <t>Kardinaal Cardijnlaan 1</t>
  </si>
  <si>
    <t>info@sintjorisblaasveld.be</t>
  </si>
  <si>
    <t>Bewonderwijs</t>
  </si>
  <si>
    <t>algemeendirecteur@bewonderwijs.be</t>
  </si>
  <si>
    <t>051-15.11.00</t>
  </si>
  <si>
    <t>tony.lecoutre@prizma.be</t>
  </si>
  <si>
    <t>secretariaat@deknipoogranst.be</t>
  </si>
  <si>
    <t>info@kbhonline.be</t>
  </si>
  <si>
    <t>barbara.ferny@so.antwerpen.be</t>
  </si>
  <si>
    <t>freia.nuijten@SO.antwerpen.be</t>
  </si>
  <si>
    <t>info.dworp@gbsbeersel.be</t>
  </si>
  <si>
    <t>veronique.verlackt@so.antwerpen.be</t>
  </si>
  <si>
    <t>mireille.lauwyck@so.antwerpen.be</t>
  </si>
  <si>
    <t>annick.dehelt@so.antwerpen.be</t>
  </si>
  <si>
    <t>0497-70.07.53</t>
  </si>
  <si>
    <t>info@sghz.be</t>
  </si>
  <si>
    <t>Stedelijk BAO Brugge Beiresterk Onderwij</t>
  </si>
  <si>
    <t>A GO! Next</t>
  </si>
  <si>
    <t>depepel@kobos.be</t>
  </si>
  <si>
    <t>0476-42.45.26</t>
  </si>
  <si>
    <t>marina.sweertvaegher@sghetvlakkeland.be</t>
  </si>
  <si>
    <t>SGSpectrum@outlook.be</t>
  </si>
  <si>
    <t>claridaen@anderlecht.brussels</t>
  </si>
  <si>
    <t>051-17.02.03</t>
  </si>
  <si>
    <t>Kerkstraat 1_A</t>
  </si>
  <si>
    <t>03-500.95.80</t>
  </si>
  <si>
    <t>karine.eyckmans@rvl.be</t>
  </si>
  <si>
    <t>saar_hermans@hotmail.com</t>
  </si>
  <si>
    <t>Gistelse Steenweg 294</t>
  </si>
  <si>
    <t>directie.deboomhut@sgimpact.be</t>
  </si>
  <si>
    <t>0499-40.67.66</t>
  </si>
  <si>
    <t>marc.brosens@beerse.be</t>
  </si>
  <si>
    <t>gerdirectie@sintjv.be</t>
  </si>
  <si>
    <t>09-341.82.36</t>
  </si>
  <si>
    <t>052499721</t>
  </si>
  <si>
    <t>bert.reyns@hetleercollectief.be</t>
  </si>
  <si>
    <t>codi@sgkruizinga.be</t>
  </si>
  <si>
    <t>0477-65.45.44</t>
  </si>
  <si>
    <t>pascal.scheyvaerts@sgvbd.be</t>
  </si>
  <si>
    <t>dirco@sgmeander.be</t>
  </si>
  <si>
    <t>directie@sintjanschool.be</t>
  </si>
  <si>
    <t>werner.cornelis@kobavoorkempen.be</t>
  </si>
  <si>
    <t>Katholieke Scholen aan Schelde</t>
  </si>
  <si>
    <t>jan.cox@ankerwijs.be</t>
  </si>
  <si>
    <t>directie@olvebasis.be</t>
  </si>
  <si>
    <t>info@denegensprong.kobart.be</t>
  </si>
  <si>
    <t>KBS</t>
  </si>
  <si>
    <t>Paalstraat 285_A</t>
  </si>
  <si>
    <t>info@schoolhulshout.be</t>
  </si>
  <si>
    <t>directie.hhh.lager@sgarchipel.be</t>
  </si>
  <si>
    <t>codi.zonienrand@gmail.com</t>
  </si>
  <si>
    <t>basisschool@wonderwijsbrasschaat.be</t>
  </si>
  <si>
    <t>secretariaat.lettermolen@sgkabaz.be</t>
  </si>
  <si>
    <t>degriffel@houthalen-helchteren.be</t>
  </si>
  <si>
    <t>elke.verlinden@vbs-prinsenhof.be</t>
  </si>
  <si>
    <t>Welleplein 1</t>
  </si>
  <si>
    <t>directie.vbwonderwijs@ksdh.be</t>
  </si>
  <si>
    <t>Archipel!</t>
  </si>
  <si>
    <t>directie.hhoh@sgarchipel.be</t>
  </si>
  <si>
    <t>gunter.haeldermans@sgmaasenkempen.be</t>
  </si>
  <si>
    <t>SGE GO! 4-1</t>
  </si>
  <si>
    <t>ramazan.kocaklioglu@lucerna.be</t>
  </si>
  <si>
    <t>peggy.alaerts@adite.be</t>
  </si>
  <si>
    <t>petra.desaegher@sgr17.be</t>
  </si>
  <si>
    <t>patricia.joosten@prizma.be</t>
  </si>
  <si>
    <t>johan.vanransbeek@limburg.be</t>
  </si>
  <si>
    <t>053-73.92.86</t>
  </si>
  <si>
    <t>ann.heymans@sgsalem.be</t>
  </si>
  <si>
    <t>Scholengemeenschap KRACHT</t>
  </si>
  <si>
    <t>willy.schreurs@sgkracht.be</t>
  </si>
  <si>
    <t>codi@go-next.be</t>
  </si>
  <si>
    <t>03-361.41.38</t>
  </si>
  <si>
    <t>wim.piqueur@olvpbornem.be</t>
  </si>
  <si>
    <t>0497-43.10.46</t>
  </si>
  <si>
    <t>davy.mellemans@campusmax.be</t>
  </si>
  <si>
    <t>Melaan 6</t>
  </si>
  <si>
    <t>0485-18.56.61</t>
  </si>
  <si>
    <t>directie@scholengemeenschapamo.be</t>
  </si>
  <si>
    <t>greet.desair@spt.kobart.be</t>
  </si>
  <si>
    <t>joost.wynants@silawesterlo.anker.be</t>
  </si>
  <si>
    <t>Vaartdijkstraat 3</t>
  </si>
  <si>
    <t>050-89.59.03</t>
  </si>
  <si>
    <t>hendrik.cornilly@skobo.be</t>
  </si>
  <si>
    <t>Ieperstraat 32</t>
  </si>
  <si>
    <t>051-42.71.90</t>
  </si>
  <si>
    <t>SGKSO De Bron</t>
  </si>
  <si>
    <t>liesbet.jacobs@sg-debron.be</t>
  </si>
  <si>
    <t>09-381.60.82</t>
  </si>
  <si>
    <t>tom.cox@sgsq.be</t>
  </si>
  <si>
    <t>011-49.34.10</t>
  </si>
  <si>
    <t>eva.kuijpers@spectrumcollege.be</t>
  </si>
  <si>
    <t>nico.sillen@sgsj.be</t>
  </si>
  <si>
    <t>erichendriks@wico.be</t>
  </si>
  <si>
    <t>koen.kempeneers@vlaamsbrabant.be</t>
  </si>
  <si>
    <t>directie.tadewijzer@gocampusgenk.be</t>
  </si>
  <si>
    <t>VBS Mandelbloesem</t>
  </si>
  <si>
    <t>VBS De Geluksvlinder</t>
  </si>
  <si>
    <t>VBS Sint Joris</t>
  </si>
  <si>
    <t>VBS Regina Pacis 2</t>
  </si>
  <si>
    <t>VBS Sint- Katrien</t>
  </si>
  <si>
    <t>VBS Prizma-De Talententuin</t>
  </si>
  <si>
    <t>SBS De Bijtjes</t>
  </si>
  <si>
    <t>SBS Kuringen</t>
  </si>
  <si>
    <t>VBS Eernegem - Bekegem</t>
  </si>
  <si>
    <t>GO!Next Wonderwijs</t>
  </si>
  <si>
    <t>GBS Het Nest</t>
  </si>
  <si>
    <t>GLS De Wissel</t>
  </si>
  <si>
    <t>VBS Kaspar</t>
  </si>
  <si>
    <t>GBS De Pluim</t>
  </si>
  <si>
    <t>GO! BS De Suikerspin</t>
  </si>
  <si>
    <t>GO! BS Het Open Groene_Marke</t>
  </si>
  <si>
    <t>GO! BS De Plataan_Roeselare</t>
  </si>
  <si>
    <t>VBS Sint-Paulus - De Wonderboom</t>
  </si>
  <si>
    <t>GO! BS De Bij Liedekerke</t>
  </si>
  <si>
    <t>VBS Glorieux 3</t>
  </si>
  <si>
    <t>VBS Kwikstaartje</t>
  </si>
  <si>
    <t>GO! SportBS in beweging Hamme</t>
  </si>
  <si>
    <t>GO! BS Graaf Van Egmont_Zottegem</t>
  </si>
  <si>
    <t>GO! BS De Vierklaver_Temse</t>
  </si>
  <si>
    <t>VBS Sint-Laurens_Zelzate West</t>
  </si>
  <si>
    <t>GBS De Bosrank</t>
  </si>
  <si>
    <t>VBS Mariagaard</t>
  </si>
  <si>
    <t>VKS De Klimtoren</t>
  </si>
  <si>
    <t>VKS Virgo Maria</t>
  </si>
  <si>
    <t>VLS Mariaberg</t>
  </si>
  <si>
    <t>VBS OLV</t>
  </si>
  <si>
    <t>VKS Sint-Dimpna</t>
  </si>
  <si>
    <t>GO! BS STEM De Trampoline</t>
  </si>
  <si>
    <t>GO! Freinetschool De Zwierezwaai</t>
  </si>
  <si>
    <t>GO! BS Atheneum Etterbeek</t>
  </si>
  <si>
    <t>VBS De Lettermolen</t>
  </si>
  <si>
    <t>VBS Sint-Lucia</t>
  </si>
  <si>
    <t>VBS OLVcollege</t>
  </si>
  <si>
    <t>VBS Rozenkransschool</t>
  </si>
  <si>
    <t>GO! BS 't Plant'zoentje Laken</t>
  </si>
  <si>
    <t>GO! BS De Vogelzang</t>
  </si>
  <si>
    <t>VBS Klimop (MS)</t>
  </si>
  <si>
    <t>GO! BS De Kleurenplaneet_Deinze</t>
  </si>
  <si>
    <t>GO! BS Unescoschool Koekelberg</t>
  </si>
  <si>
    <t>VBS SintJozefscollege</t>
  </si>
  <si>
    <t>GO! BS De Spits Antwerpen</t>
  </si>
  <si>
    <t>VBS Mater Christi</t>
  </si>
  <si>
    <t>GO! BS De kleine geuzen jette</t>
  </si>
  <si>
    <t>GBS De Zonnebloem</t>
  </si>
  <si>
    <t>GO! BS De Linde Borgloon</t>
  </si>
  <si>
    <t>GO! freinetschool Het Wijdeland_Brustem</t>
  </si>
  <si>
    <t>GO! BS Stippe Stap Genk</t>
  </si>
  <si>
    <t>Steffi Dejaeghere</t>
  </si>
  <si>
    <t>steffi.dejaeghere@ond.vlaanderen.be</t>
  </si>
  <si>
    <t>02 553 18 19</t>
  </si>
  <si>
    <t>VBSBO Ziekenhuisschool UZ Leuven</t>
  </si>
  <si>
    <t>directeur@lamdeni.be</t>
  </si>
  <si>
    <t>0465-00.79.25</t>
  </si>
  <si>
    <t>VBS Nachtegaai</t>
  </si>
  <si>
    <t>secretariaat2@basisschoolboseind.be</t>
  </si>
  <si>
    <t>directievbas@gmail.com</t>
  </si>
  <si>
    <t>directie@kleuterschoolmeeswijk.be</t>
  </si>
  <si>
    <t>directie@sintjaneisden.be</t>
  </si>
  <si>
    <t>GO! BS Xplow</t>
  </si>
  <si>
    <t>directie@xplow.school</t>
  </si>
  <si>
    <t>GO! BS Leefschool De Vuurboom</t>
  </si>
  <si>
    <t>Sint-Jansstraat 22 bus A</t>
  </si>
  <si>
    <t>011-80.05.99</t>
  </si>
  <si>
    <t>info@devuurboom.be</t>
  </si>
  <si>
    <t>GO! BS LS De UitvLinder/FS 't Perenboomp</t>
  </si>
  <si>
    <t>sarah.candreva@gmail.com</t>
  </si>
  <si>
    <t>GO! BS Campus FLX</t>
  </si>
  <si>
    <t>GO! Freinetschool De Step Beringen</t>
  </si>
  <si>
    <t>GO! BS XCL Wegwijs</t>
  </si>
  <si>
    <t>GO! BS Ondersteboven</t>
  </si>
  <si>
    <t>directie@schoolterduinen.be</t>
  </si>
  <si>
    <t>info@basisschool-ellikom.be</t>
  </si>
  <si>
    <t>kim.szulc@klimopoudsbergen.be</t>
  </si>
  <si>
    <t>directie.dewilg@kodb.be</t>
  </si>
  <si>
    <t>heidi.maesen@kodb.be</t>
  </si>
  <si>
    <t>VBS Kindercampus Catharina</t>
  </si>
  <si>
    <t>VBS 't Kerkveldje</t>
  </si>
  <si>
    <t>VBS Kanne</t>
  </si>
  <si>
    <t>St.-Hubertusstraat 9</t>
  </si>
  <si>
    <t>VBS Picard</t>
  </si>
  <si>
    <t>Straf!1</t>
  </si>
  <si>
    <t>Straf! 2</t>
  </si>
  <si>
    <t>info@evermaruske.be</t>
  </si>
  <si>
    <t>VLS De Vlieger</t>
  </si>
  <si>
    <t>VBS De Vuurvogel</t>
  </si>
  <si>
    <t>erika.tinlot@kabot.be</t>
  </si>
  <si>
    <t>VBS Rooierheide</t>
  </si>
  <si>
    <t>directeur@vbrooierheide.be</t>
  </si>
  <si>
    <t>griet.lenders@dedroomvlieger.be</t>
  </si>
  <si>
    <t>wendy.peerlings@janrosier.be</t>
  </si>
  <si>
    <t>directie@leer-rijk.be</t>
  </si>
  <si>
    <t>VBS De Schuit</t>
  </si>
  <si>
    <t>VBS De Schatkist Ertvelde</t>
  </si>
  <si>
    <t>051-79.34.11</t>
  </si>
  <si>
    <t>GLS OKIDO</t>
  </si>
  <si>
    <t>sylvie.struyf@bshorizon.be</t>
  </si>
  <si>
    <t>GO! BS De Zonnebloem Wolvertem</t>
  </si>
  <si>
    <t>katleen.roelandt@go-campushalle.be</t>
  </si>
  <si>
    <t>GO! LSBO Lentekind_Lennik</t>
  </si>
  <si>
    <t>02-342.03.03.</t>
  </si>
  <si>
    <t>GO! BSBO De Eekhoorn</t>
  </si>
  <si>
    <t>Diepestraat 50</t>
  </si>
  <si>
    <t>GO! BS De Klimop</t>
  </si>
  <si>
    <t>els.vanderstraeten@pioenen.reginapacis.eu</t>
  </si>
  <si>
    <t>voorzienigheid.anderlecht@katoba.be</t>
  </si>
  <si>
    <t>GBSBO De Leerexpert_(117903)</t>
  </si>
  <si>
    <t>info@basisschooldeham.be</t>
  </si>
  <si>
    <t>VBS Hagelstein</t>
  </si>
  <si>
    <t>directie.heikant@kaozele.be</t>
  </si>
  <si>
    <t>anke.derycke@kaozele.be</t>
  </si>
  <si>
    <t>secretariaat.dekouterbasis@kaozele.be</t>
  </si>
  <si>
    <t>GBS De Buitenkans</t>
  </si>
  <si>
    <t>ann.debrabanter@sni.be</t>
  </si>
  <si>
    <t>kaatje.vanlathem@sni.be</t>
  </si>
  <si>
    <t>VKS Heilig Graf</t>
  </si>
  <si>
    <t>VBS De Watermolen</t>
  </si>
  <si>
    <t>evelien.staelens@gszwevegem.be</t>
  </si>
  <si>
    <t>laura.arnout@gszwevegem.be</t>
  </si>
  <si>
    <t>directie.kleincollege@bewonderwijs.be</t>
  </si>
  <si>
    <t>directie.olgo@bewonderwijs.be</t>
  </si>
  <si>
    <t>VBS O.-L.-V.college Mariakerke</t>
  </si>
  <si>
    <t>directie.olvoM@bewonderwijs.be</t>
  </si>
  <si>
    <t>VBS OLVcollege Mariakerke-Rozenlaan</t>
  </si>
  <si>
    <t>directie.olko@bewonderwijs.be</t>
  </si>
  <si>
    <t>directie.vuurtoren@bewonderwijs.be</t>
  </si>
  <si>
    <t>directie.stjomi@bewonderwijs.be</t>
  </si>
  <si>
    <t>directie.stjolo@bewonderwijs.be</t>
  </si>
  <si>
    <t>directie.stluwe@bewonderwijs.be</t>
  </si>
  <si>
    <t>directie.h2o@bewonderwijs.be</t>
  </si>
  <si>
    <t>directie.stjolef@bewonderwijs.be</t>
  </si>
  <si>
    <t>VBSBO Prizma-De Zonnebloem</t>
  </si>
  <si>
    <t>VBS Prizma - OLV</t>
  </si>
  <si>
    <t>VBS Prizma - De stadsparel</t>
  </si>
  <si>
    <t>GBS Wijzer&amp;Pienter</t>
  </si>
  <si>
    <t>gregory.rassalle@harelbeke.be</t>
  </si>
  <si>
    <t>directie@gbsdedriehoek.be</t>
  </si>
  <si>
    <t>werner.vaneverbroeck@gbszandhoven.be</t>
  </si>
  <si>
    <t>directie@gbsdesleutel.be</t>
  </si>
  <si>
    <t>directeur.lynn@lorenpolnie.be</t>
  </si>
  <si>
    <t>056-71.94.92</t>
  </si>
  <si>
    <t>directie.centrum@gbsvosselaar.be</t>
  </si>
  <si>
    <t>053-72.39.08</t>
  </si>
  <si>
    <t>053-72.35.28</t>
  </si>
  <si>
    <t>VKS De buitenkans</t>
  </si>
  <si>
    <t>VKS De Regenboog</t>
  </si>
  <si>
    <t>VBSBuO De Wissel</t>
  </si>
  <si>
    <t>directie@bubaodewissel.be</t>
  </si>
  <si>
    <t>VBS Sjabi</t>
  </si>
  <si>
    <t>directeur@kappaertschool.be</t>
  </si>
  <si>
    <t>directie@dekriebel.eu</t>
  </si>
  <si>
    <t>info@oefenschool.be</t>
  </si>
  <si>
    <t>VBS Reuzepas</t>
  </si>
  <si>
    <t>VBS Zwaneven</t>
  </si>
  <si>
    <t>GBS Salto</t>
  </si>
  <si>
    <t>directie@terdreef.org</t>
  </si>
  <si>
    <t>VBS St-Hubertus</t>
  </si>
  <si>
    <t>VBS Toppunt</t>
  </si>
  <si>
    <t>VBS Groot-Vorst</t>
  </si>
  <si>
    <t>VBS Meerlaar</t>
  </si>
  <si>
    <t>0495-57.06.62</t>
  </si>
  <si>
    <t>directie@gbskeerbergen.be</t>
  </si>
  <si>
    <t>SBS De musjes</t>
  </si>
  <si>
    <t>Lakborslei 262</t>
  </si>
  <si>
    <t>info.huizingen@gbsbeersel.be</t>
  </si>
  <si>
    <t>info.blokbos@gbsbeersel.be</t>
  </si>
  <si>
    <t>info.despringveer@gbsbeersel.be</t>
  </si>
  <si>
    <t>directie@gbs-piramide-tilia.be</t>
  </si>
  <si>
    <t>SBS De Kleine Stad</t>
  </si>
  <si>
    <t>dekleinestad@so.antwerpen.be</t>
  </si>
  <si>
    <t>SBS Klimoever</t>
  </si>
  <si>
    <t>klimoever@stedelijkonderwijs.be</t>
  </si>
  <si>
    <t>SBS De Toverboom</t>
  </si>
  <si>
    <t>SBS Expedissimo</t>
  </si>
  <si>
    <t>Molenstraat 24</t>
  </si>
  <si>
    <t>035-02.14.30</t>
  </si>
  <si>
    <t>expedissimo@stedelijkonderwijs.be</t>
  </si>
  <si>
    <t>03-435.97.50</t>
  </si>
  <si>
    <t>edison@so.antwerpen.be</t>
  </si>
  <si>
    <t>SBS Rapertingen</t>
  </si>
  <si>
    <t>SBS Kermt</t>
  </si>
  <si>
    <t>SBS Spalbeek</t>
  </si>
  <si>
    <t>sofie.boon@stludgardis.be</t>
  </si>
  <si>
    <t>jan.peeters@sintludgardis.be</t>
  </si>
  <si>
    <t>directeur@slcampus.be</t>
  </si>
  <si>
    <t>info@degraankorrelgeluwe.be</t>
  </si>
  <si>
    <t>VBS SPWe- basis</t>
  </si>
  <si>
    <t>VLS De Gulleboom</t>
  </si>
  <si>
    <t>bissegemstraat@gulleboom.be</t>
  </si>
  <si>
    <t>bamo@moorsele.be</t>
  </si>
  <si>
    <t>GO! BS W'ijzer</t>
  </si>
  <si>
    <t>GO! BS De Vierboete_Nieuwpoort</t>
  </si>
  <si>
    <t>GO! BS De Tuimelaar_De Panne</t>
  </si>
  <si>
    <t>GO! BS Veurne</t>
  </si>
  <si>
    <t>GO! BS Ter Berken_Langemark</t>
  </si>
  <si>
    <t>GO! BS De Mote_Ieper</t>
  </si>
  <si>
    <t>GO! BS Ter Elzen Wijtschate</t>
  </si>
  <si>
    <t>GO! BS Groei Vlamertinge</t>
  </si>
  <si>
    <t>GO! MPI Westhoek_Koksijde</t>
  </si>
  <si>
    <t>GO! BS Arnoldus</t>
  </si>
  <si>
    <t>GO! BS De Groeiboom</t>
  </si>
  <si>
    <t>GO! BS Stene</t>
  </si>
  <si>
    <t>info@basisschoolstene.be</t>
  </si>
  <si>
    <t>GO! BS Vogelzang</t>
  </si>
  <si>
    <t>GO! BS Hendrik Conscience</t>
  </si>
  <si>
    <t>GO! BS Kroonlaan</t>
  </si>
  <si>
    <t>GO! BS August Vermeylen</t>
  </si>
  <si>
    <t>GO! BS leefschool De Vlieger_Oostende</t>
  </si>
  <si>
    <t>GO! BS Europa_Bredene</t>
  </si>
  <si>
    <t>Europastraat 2</t>
  </si>
  <si>
    <t>GO! BS De Zandlopertjes_Bredene</t>
  </si>
  <si>
    <t>VBS Clementiaanschool</t>
  </si>
  <si>
    <t>Holvenstraat 82</t>
  </si>
  <si>
    <t>011-64.23.97</t>
  </si>
  <si>
    <t>VBS Gravenbos</t>
  </si>
  <si>
    <t>directie@toverfluitheusden.be</t>
  </si>
  <si>
    <t>VLS Berkenbos</t>
  </si>
  <si>
    <t>info@vlsberkenbos.be</t>
  </si>
  <si>
    <t>GBS De Basiz</t>
  </si>
  <si>
    <t>089-39.96.40</t>
  </si>
  <si>
    <t>munsterbilzen@sbsbilzen.be</t>
  </si>
  <si>
    <t>GBS Vreren</t>
  </si>
  <si>
    <t>rene.reggers@limburg.be</t>
  </si>
  <si>
    <t>SBS Mopertingen- Hees</t>
  </si>
  <si>
    <t>mopertingen@sbsbilzen.be</t>
  </si>
  <si>
    <t>debrug@staho.be</t>
  </si>
  <si>
    <t>VBS Oostnieuwkerke</t>
  </si>
  <si>
    <t>VBS Gits Groeit!</t>
  </si>
  <si>
    <t>VBS Steinerschool Guido Gezelleschool</t>
  </si>
  <si>
    <t>bart.de.mare@steinerschoolantwerpen.be</t>
  </si>
  <si>
    <t>directie@steinerschoolbrussel.be</t>
  </si>
  <si>
    <t>Lamorinièrestraat 231</t>
  </si>
  <si>
    <t>directie@denieuwemaan.be</t>
  </si>
  <si>
    <t>info@dewondertuin.be</t>
  </si>
  <si>
    <t>directie@coloma.be</t>
  </si>
  <si>
    <t>VBS De Luchtballon</t>
  </si>
  <si>
    <t>Nieuwe Beggaardenstraat 50</t>
  </si>
  <si>
    <t>015-21.86.23</t>
  </si>
  <si>
    <t>info@basisschooldeluchtballon.be</t>
  </si>
  <si>
    <t>steven.kindt@3span.be</t>
  </si>
  <si>
    <t>info@kiempuntbuggenhout.net</t>
  </si>
  <si>
    <t>VKS Madeliefje</t>
  </si>
  <si>
    <t>Kloosterstraat 60</t>
  </si>
  <si>
    <t>joyce.melis@sccg.be</t>
  </si>
  <si>
    <t>GLS 't Wilgennest Landegem</t>
  </si>
  <si>
    <t>GO! BS Freinetschool De Vlindertuin</t>
  </si>
  <si>
    <t>GO! BS Curieuzeneuzen</t>
  </si>
  <si>
    <t>GO! BS De Letterboom</t>
  </si>
  <si>
    <t>GO! BS Daltonschool Het Leerlabo</t>
  </si>
  <si>
    <t>014-53.86.56</t>
  </si>
  <si>
    <t>GO! BS De Boomgaard Meerhout</t>
  </si>
  <si>
    <t>GO! MPI De 3master Basisonderwijs</t>
  </si>
  <si>
    <t>GO! BS Het Egeltje</t>
  </si>
  <si>
    <t>GO! BS Atlantis</t>
  </si>
  <si>
    <t>De Maaskens 18</t>
  </si>
  <si>
    <t>VBS Triangel</t>
  </si>
  <si>
    <t>VKS OLV-Presentatie</t>
  </si>
  <si>
    <t>nathalie.smet@olvpks.be</t>
  </si>
  <si>
    <t>eva.deckers@bernardusschool.be</t>
  </si>
  <si>
    <t>VBS De Kinderplaneet</t>
  </si>
  <si>
    <t>saskia.leniere@kinderplaneet.eu</t>
  </si>
  <si>
    <t>nathalie.smet@olvpls.be</t>
  </si>
  <si>
    <t>GBS De Pagadder</t>
  </si>
  <si>
    <t>GBS De Meikever</t>
  </si>
  <si>
    <t>VBS Het Appelmanneke</t>
  </si>
  <si>
    <t>VBSBO Sint-Jan Berchmansschool</t>
  </si>
  <si>
    <t>VBS Sint-Trudo</t>
  </si>
  <si>
    <t>GO! Next BS De Puzzel</t>
  </si>
  <si>
    <t>GO! BS Daltonschool Hasselt</t>
  </si>
  <si>
    <t>GO! Next BS Daltonschool Zolder</t>
  </si>
  <si>
    <t>GO! Next BS LeerPLEIN</t>
  </si>
  <si>
    <t>directie@bsleerplein.be</t>
  </si>
  <si>
    <t>GO! Next BS De Eik</t>
  </si>
  <si>
    <t>GBS De Klimroos</t>
  </si>
  <si>
    <t>infokaramba@kobos.be</t>
  </si>
  <si>
    <t>VKS Mini Virgo</t>
  </si>
  <si>
    <t>directie@gbszonneveld.be</t>
  </si>
  <si>
    <t>GBS Leefdaal</t>
  </si>
  <si>
    <t>info@vbspervijze.be</t>
  </si>
  <si>
    <t>VBS De Veerkracht</t>
  </si>
  <si>
    <t>maarten.dumoulin@vbsdiksmuide.be</t>
  </si>
  <si>
    <t>ellen.vaneenoo@de-zonnebloem.be</t>
  </si>
  <si>
    <t>joke.vandemaele@vbsdekleiheuvel.be</t>
  </si>
  <si>
    <t>deboomhut@sint-rembert.be</t>
  </si>
  <si>
    <t>Koning Albertstraat 2</t>
  </si>
  <si>
    <t>VBS De Negensprong 1</t>
  </si>
  <si>
    <t>VBS De Negensprong_2</t>
  </si>
  <si>
    <t>directeur@wisselmail.be</t>
  </si>
  <si>
    <t>Kerkblokstraat 14</t>
  </si>
  <si>
    <t>03-375.68.30</t>
  </si>
  <si>
    <t>GBS Maatjes</t>
  </si>
  <si>
    <t>GBS Freinetschool De Beverboom</t>
  </si>
  <si>
    <t>VBS Arkorum 05_VCS Burger school</t>
  </si>
  <si>
    <t>VBS Arkorum 01 Sprankel</t>
  </si>
  <si>
    <t>VBS Arkorum 18 Klim</t>
  </si>
  <si>
    <t>klim@arkorum.be</t>
  </si>
  <si>
    <t>marie.boullart@sint-idesbald.broedersvanliefde.be</t>
  </si>
  <si>
    <t>VBS Desselgem</t>
  </si>
  <si>
    <t>VBS Beveren-Leie</t>
  </si>
  <si>
    <t>VBS Gaverke-College</t>
  </si>
  <si>
    <t>VBS Nieuwenhove</t>
  </si>
  <si>
    <t>VBS Biest-Jager</t>
  </si>
  <si>
    <t>VBS HH</t>
  </si>
  <si>
    <t>VBS Noordland</t>
  </si>
  <si>
    <t>VBS De Brenne</t>
  </si>
  <si>
    <t>VKS De Tandem</t>
  </si>
  <si>
    <t>VLS De Tandem</t>
  </si>
  <si>
    <t>directie.dekastanje@kbrp.be</t>
  </si>
  <si>
    <t>GO! BSBO Groenlaar_Reet</t>
  </si>
  <si>
    <t>Schuttershofstraat 50</t>
  </si>
  <si>
    <t>VBS De Groeitoren</t>
  </si>
  <si>
    <t>directie.debijenkorf@balen.be</t>
  </si>
  <si>
    <t>directie@bisterveld.be</t>
  </si>
  <si>
    <t>GO! Atheneum Lier BS LS Dagpauwoog</t>
  </si>
  <si>
    <t>GO! BS 't Laar</t>
  </si>
  <si>
    <t>directie@tlaar.be</t>
  </si>
  <si>
    <t>GO! BS De Lintwijzer</t>
  </si>
  <si>
    <t>karen.dierckx@delintwijzer.be</t>
  </si>
  <si>
    <t>GO! BS Het Oogappeltje</t>
  </si>
  <si>
    <t>03/353.75.89</t>
  </si>
  <si>
    <t>info@bshetoogappeltje.be</t>
  </si>
  <si>
    <t>GO! BS Ten Dorpe</t>
  </si>
  <si>
    <t>GO! BSBO 't Vestje</t>
  </si>
  <si>
    <t>Rederijkerslei 4</t>
  </si>
  <si>
    <t>03-480.65.85</t>
  </si>
  <si>
    <t>vbs.sterrebeek@telenet.be</t>
  </si>
  <si>
    <t>VBS Ham</t>
  </si>
  <si>
    <t>VBS Lilare</t>
  </si>
  <si>
    <t>Groenestraat 27</t>
  </si>
  <si>
    <t>050-66.67-86</t>
  </si>
  <si>
    <t>secretariaat@kleurenpalet.be</t>
  </si>
  <si>
    <t>directie@olvademeersen.be</t>
  </si>
  <si>
    <t>VBS OLVcollege-afd.Vivenkapelle</t>
  </si>
  <si>
    <t>sylviane.uyttenhove@klimopherenthout.be</t>
  </si>
  <si>
    <t>GBS Goezo!</t>
  </si>
  <si>
    <t>GO! BS Brugge Centrum</t>
  </si>
  <si>
    <t>GO! BS Facet</t>
  </si>
  <si>
    <t>directie@bsfacet.be</t>
  </si>
  <si>
    <t>GO! BS Stimuland</t>
  </si>
  <si>
    <t>directie@stimuland.be</t>
  </si>
  <si>
    <t>GO! BS Paalbos</t>
  </si>
  <si>
    <t>GO! BS Eureka</t>
  </si>
  <si>
    <t>GO! BS De Glimlach</t>
  </si>
  <si>
    <t>GO! BS Permekeschool</t>
  </si>
  <si>
    <t>info@freinetcontext.be</t>
  </si>
  <si>
    <t>GO! BS Bloeiweide</t>
  </si>
  <si>
    <t>Weidestraat 81 bus D</t>
  </si>
  <si>
    <t>info@bloeiweide.be</t>
  </si>
  <si>
    <t>GO! BS D'oefenschool</t>
  </si>
  <si>
    <t>GO! BS Zilvermeeuw</t>
  </si>
  <si>
    <t>GO! BS Einstein</t>
  </si>
  <si>
    <t>GO! MPI De Kaproenen_St-Michiels</t>
  </si>
  <si>
    <t>GO! MPI De Bevertjes_Oedelem</t>
  </si>
  <si>
    <t>GO!BS 't Klavertje</t>
  </si>
  <si>
    <t>directie.tklavertje@sgimpact.be</t>
  </si>
  <si>
    <t>GO!BS De Pannebeke-De Stempel</t>
  </si>
  <si>
    <t>GO! BS De Stempel</t>
  </si>
  <si>
    <t>GBS De Singel</t>
  </si>
  <si>
    <t>Gemeentelijke Basisschool voor BuO</t>
  </si>
  <si>
    <t>vbs.dezeeboon@atotzee.be</t>
  </si>
  <si>
    <t>directie@heideschool.be</t>
  </si>
  <si>
    <t>info@dezessprong.be</t>
  </si>
  <si>
    <t>050-39.01.24</t>
  </si>
  <si>
    <t>VBS Sint-Andreas Stene</t>
  </si>
  <si>
    <t>directeur@donboscobredene.be</t>
  </si>
  <si>
    <t>GLS De Meerpaal</t>
  </si>
  <si>
    <t>directie@demeerpaal.be</t>
  </si>
  <si>
    <t>Heistlaan 26 bus A</t>
  </si>
  <si>
    <t>VBS 't luikertje</t>
  </si>
  <si>
    <t>GBS Koersel</t>
  </si>
  <si>
    <t>VBS Damiaanschool</t>
  </si>
  <si>
    <t>Burgemeester Felix de Bethunelaa 1_A</t>
  </si>
  <si>
    <t>GO! BS Hertog Karel Wilsele</t>
  </si>
  <si>
    <t>begga.willems@huis11.be</t>
  </si>
  <si>
    <t>GO! BS Regenboog Kessel-Lo</t>
  </si>
  <si>
    <t>GO! BS Klein Atheneum Tienen</t>
  </si>
  <si>
    <t>GO! Freinetschool De Appeltuin</t>
  </si>
  <si>
    <t>GO! BS De Luchtballon_Tienen</t>
  </si>
  <si>
    <t>GO! Freinetschool Krullevaar't</t>
  </si>
  <si>
    <t>directeur.loppem@scholengruuthuse.net</t>
  </si>
  <si>
    <t>GO! BS De Taalkoffer Komen-Waasten</t>
  </si>
  <si>
    <t>GO! BS Ter Molen_Lauwe</t>
  </si>
  <si>
    <t>GO! BS De Windroos_Zwevegem</t>
  </si>
  <si>
    <t>GO! BS De Startbaan_Wevelgem</t>
  </si>
  <si>
    <t>GO! Futura BS Wervik</t>
  </si>
  <si>
    <t>GO! BS Ter Gavers_Harelbeke</t>
  </si>
  <si>
    <t>GO! MPI Pottelberg_Kortrijk</t>
  </si>
  <si>
    <t>GO! Futura BSBO</t>
  </si>
  <si>
    <t>GO! Methodeschool Blink</t>
  </si>
  <si>
    <t>GO! Methodeschool Bloei!</t>
  </si>
  <si>
    <t>GO! BS Bellevue_Izegem</t>
  </si>
  <si>
    <t>GO! BS De Boomgaard_Kuurne</t>
  </si>
  <si>
    <t>GO! BS Het Wonderbos Ingelmunster</t>
  </si>
  <si>
    <t>GO! BS Ring Campus Groenestraat</t>
  </si>
  <si>
    <t>GO! BS Windekind_Rumbeke</t>
  </si>
  <si>
    <t>GO! MPI Sterrebos_Rumbeke</t>
  </si>
  <si>
    <t>directie@freinetdebontespecht.be</t>
  </si>
  <si>
    <t>lageronderwijs@styrka.broedersvanliefde.be</t>
  </si>
  <si>
    <t>VBSBO Sint-Gregorius</t>
  </si>
  <si>
    <t>nadine.vandesompel@greg.broedersvanliefde.be</t>
  </si>
  <si>
    <t>VBS Sint-Paulus Drongen</t>
  </si>
  <si>
    <t>Kasteelstraat 6_A</t>
  </si>
  <si>
    <t>directie@berkmoz.be</t>
  </si>
  <si>
    <t>Kasteelstraat 6_B</t>
  </si>
  <si>
    <t>VBS Dol-fijn</t>
  </si>
  <si>
    <t>VBS Oudenbos</t>
  </si>
  <si>
    <t>VLS OLVcollege</t>
  </si>
  <si>
    <t>info.berchem@scholensgvla.be</t>
  </si>
  <si>
    <t>els.bostyn@scholensgvla.be</t>
  </si>
  <si>
    <t>GO! BS De Nieuwe Arend</t>
  </si>
  <si>
    <t>GO! BS Atheneum_Aalst</t>
  </si>
  <si>
    <t>GO! BS GAAF Aalst</t>
  </si>
  <si>
    <t>directie@bsgaaf.be</t>
  </si>
  <si>
    <t>GO! BS Faluintjes Moorsel</t>
  </si>
  <si>
    <t>GO! BS De Kameleon Ninove</t>
  </si>
  <si>
    <t>GO! BS De Wonderwijzer Meerbeke</t>
  </si>
  <si>
    <t>GO! BS L.P.Boon_Erembodegem</t>
  </si>
  <si>
    <t>GO! BSBO De Horizon_Aalst</t>
  </si>
  <si>
    <t>GO! BSBO De Brug_Erpe</t>
  </si>
  <si>
    <t>GO! BS De Zilverberk_Haaltert</t>
  </si>
  <si>
    <t>GO! BS De Kleine Schuit</t>
  </si>
  <si>
    <t>09-352.53.01</t>
  </si>
  <si>
    <t>directie@dekleineschuit.be</t>
  </si>
  <si>
    <t>GO! BS De Grasspriet</t>
  </si>
  <si>
    <t>secretariaat@tlanduiterke.be</t>
  </si>
  <si>
    <t>lien.ampe@kbonet.be</t>
  </si>
  <si>
    <t>09-228.58.71</t>
  </si>
  <si>
    <t>GO! BS De Toekomst_Avelgem</t>
  </si>
  <si>
    <t>GO! BS Dr. O. Decroly</t>
  </si>
  <si>
    <t>GO! BS Omer Wattez Schorisse</t>
  </si>
  <si>
    <t>GO! MPI 't Craeneveld_Oudenaarde</t>
  </si>
  <si>
    <t>GO! BS De Polyglot_Spiere-Helkijn</t>
  </si>
  <si>
    <t>GO! KS Ronse-Dr Ovide Decroly KS</t>
  </si>
  <si>
    <t>directie@bo-kindervriend.be</t>
  </si>
  <si>
    <t>aureliepoupaert@koronse.be</t>
  </si>
  <si>
    <t>VBS Glorieux 2</t>
  </si>
  <si>
    <t>VBS Glorieux 4</t>
  </si>
  <si>
    <t>GBS De Toren_Melsele</t>
  </si>
  <si>
    <t>gbs.beveren@beveren.be</t>
  </si>
  <si>
    <t>GBS De Zeppelin Haasdonk</t>
  </si>
  <si>
    <t>gbs.kieldrecht@beveren.be</t>
  </si>
  <si>
    <t>GBS Kallo</t>
  </si>
  <si>
    <t>directie@hetbelleveer.be</t>
  </si>
  <si>
    <t>VBS De Kleurenboog</t>
  </si>
  <si>
    <t>directie@dekleurenboog.be</t>
  </si>
  <si>
    <t>VBS Massemen</t>
  </si>
  <si>
    <t>VBS Sterreneiland</t>
  </si>
  <si>
    <t>VBS 't Wimpelke</t>
  </si>
  <si>
    <t>VKS Morgenster</t>
  </si>
  <si>
    <t>VLS Wonderster</t>
  </si>
  <si>
    <t>VLS Hollebeek</t>
  </si>
  <si>
    <t>VKS Hollebeek</t>
  </si>
  <si>
    <t>VBS Sint-Amelbergaschool</t>
  </si>
  <si>
    <t>Gentsesteenweg 82_84</t>
  </si>
  <si>
    <t>GO! BS De Leefschool Oosterzele</t>
  </si>
  <si>
    <t>ilse.degusseme@hetleercollectief.be</t>
  </si>
  <si>
    <t>GO! leefschool Eureka Wetteren</t>
  </si>
  <si>
    <t>nico.deridder@hetleercollectief.be</t>
  </si>
  <si>
    <t>GO! BS Zele</t>
  </si>
  <si>
    <t>directie@bunderboszele.be</t>
  </si>
  <si>
    <t>VBS Huise_de hartepit</t>
  </si>
  <si>
    <t>VBS De Kruin</t>
  </si>
  <si>
    <t>VBS Groeiweide</t>
  </si>
  <si>
    <t>Groeiplein 1</t>
  </si>
  <si>
    <t>VBS Oosterzele</t>
  </si>
  <si>
    <t>directie@vrijebasisschooloosterzele.be</t>
  </si>
  <si>
    <t>VBS Scheldewindeke</t>
  </si>
  <si>
    <t>directie@vbbdewegwijzer.be</t>
  </si>
  <si>
    <t>m.debrabandt@kohamme.be</t>
  </si>
  <si>
    <t>directie.bs@campus-erasmus.be</t>
  </si>
  <si>
    <t>GO! BS De Regenboog Ertvelde</t>
  </si>
  <si>
    <t>GO! BS Het Klavertje Vier_Knesselare</t>
  </si>
  <si>
    <t>GO! BS De Zandloper_Zomergem</t>
  </si>
  <si>
    <t>GO! BS De Driesprong_Maldegem</t>
  </si>
  <si>
    <t>GO! MPI Het Vindingrijk Evergem</t>
  </si>
  <si>
    <t>VBS Sint-Gregoriuscollege</t>
  </si>
  <si>
    <t>mieke.clopterop@sint-gregoriuscollege.be</t>
  </si>
  <si>
    <t>kristof.hoste@pausjohannescollege.be</t>
  </si>
  <si>
    <t>luc.dewaele@sint-michielsschool.be</t>
  </si>
  <si>
    <t>VBS S.G. De Graankorrel</t>
  </si>
  <si>
    <t>GO! BS Centrum_Geraardsbergen</t>
  </si>
  <si>
    <t>GO! BS Dender_Geraardsbergen</t>
  </si>
  <si>
    <t>GO! BS De trampoline</t>
  </si>
  <si>
    <t>GO! BS Klim Op_Zandbergen</t>
  </si>
  <si>
    <t>09-326.98.60</t>
  </si>
  <si>
    <t>GO! BS De Rijdtmeersen Brakel</t>
  </si>
  <si>
    <t>GO! BSBO De Drempel_Geraardsbergen</t>
  </si>
  <si>
    <t>nadia.robberechts@minnestraal.be</t>
  </si>
  <si>
    <t>GO! BS Mercator Rupelmonde</t>
  </si>
  <si>
    <t>GO! BS De Klimroos-De Wijsneus Temse</t>
  </si>
  <si>
    <t>GO! BS De Tovertuin Sint-Niklaas</t>
  </si>
  <si>
    <t>GO! BS De Watertoren Sint-Niklaas</t>
  </si>
  <si>
    <t>directie@bsdewatertoren.be</t>
  </si>
  <si>
    <t>GO! BS De Bever Beveren-Waas</t>
  </si>
  <si>
    <t>GO! BS Reynaert Kruibeke</t>
  </si>
  <si>
    <t>GO! BS De Bron De Klinge</t>
  </si>
  <si>
    <t>GO! MPI Kompas St-Niklaas</t>
  </si>
  <si>
    <t>GO! BS Freinet De Ark</t>
  </si>
  <si>
    <t>Beneluxstraat 50</t>
  </si>
  <si>
    <t>0468-04.71.29</t>
  </si>
  <si>
    <t>directie@fsdeark.be</t>
  </si>
  <si>
    <t>GO! BS Leefschool Heyerdahl</t>
  </si>
  <si>
    <t>Merelstraat 48_ bus a</t>
  </si>
  <si>
    <t>03-284.57.53</t>
  </si>
  <si>
    <t>directie@leefschoolheyerdahl.be</t>
  </si>
  <si>
    <t>GO! BS Freinet De Kolibrie</t>
  </si>
  <si>
    <t>GO! BS Leefschool De Wollewei</t>
  </si>
  <si>
    <t>Wingenestraat 7_D</t>
  </si>
  <si>
    <t>tabor.bellem@op-weg.net</t>
  </si>
  <si>
    <t>VLS Sint-Laurens</t>
  </si>
  <si>
    <t>Vrije Basischool</t>
  </si>
  <si>
    <t>GBS De Parkschool</t>
  </si>
  <si>
    <t>Beekstraat 40</t>
  </si>
  <si>
    <t>VBS Driessprong</t>
  </si>
  <si>
    <t>VBS Olsene</t>
  </si>
  <si>
    <t>VBS Zeveren-Vinkt</t>
  </si>
  <si>
    <t>VBS Leieparel</t>
  </si>
  <si>
    <t>GBS De Weide Wereld</t>
  </si>
  <si>
    <t>GBS Zulte De Vijf Wegen</t>
  </si>
  <si>
    <t>VKS De Kleine Sint-Jan</t>
  </si>
  <si>
    <t>directie@kleuterschool-wiekevorst.be</t>
  </si>
  <si>
    <t>VBS Berlaar (CKG)</t>
  </si>
  <si>
    <t>VBS Peultje</t>
  </si>
  <si>
    <t>directie@vrijebasisschoolputte.be</t>
  </si>
  <si>
    <t>VBS Maria Midelares</t>
  </si>
  <si>
    <t>directie@vbheistcentrum.be</t>
  </si>
  <si>
    <t>directie@basisschool-hallaar.be</t>
  </si>
  <si>
    <t>directie.blo@img-heist.be</t>
  </si>
  <si>
    <t>directie@basisschool-itegem.be</t>
  </si>
  <si>
    <t>VKS Wonderwijzer</t>
  </si>
  <si>
    <t>VBS Leonardus</t>
  </si>
  <si>
    <t>Kerkepad 27</t>
  </si>
  <si>
    <t>VBS Klavertje 4-sel</t>
  </si>
  <si>
    <t>GBS 't Mozaiek</t>
  </si>
  <si>
    <t>GBSBO De Zon</t>
  </si>
  <si>
    <t>VLS De Waaier</t>
  </si>
  <si>
    <t>VLS-Sint-Luciaschool</t>
  </si>
  <si>
    <t>VKS Immaculata</t>
  </si>
  <si>
    <t>kleuterschool@groenendaal.be</t>
  </si>
  <si>
    <t>VBS Sint-Jan Berchmans</t>
  </si>
  <si>
    <t>VLS De Krinkel 1</t>
  </si>
  <si>
    <t>VBS Rozenregen</t>
  </si>
  <si>
    <t>VBSBO School de Merode</t>
  </si>
  <si>
    <t>gert.damen@basca.kobart.be</t>
  </si>
  <si>
    <t>info@hoeven.kobart.be</t>
  </si>
  <si>
    <t>info@de-link.be</t>
  </si>
  <si>
    <t>VKS De Link</t>
  </si>
  <si>
    <t>directiekleuter@de-link.be</t>
  </si>
  <si>
    <t>info@zonnekind.org</t>
  </si>
  <si>
    <t>GO! BS Daltonschool De Vinkjes</t>
  </si>
  <si>
    <t>GO! BSBO Wilgenduin_Kalmthout</t>
  </si>
  <si>
    <t>VBS Dokata</t>
  </si>
  <si>
    <t>info@deboomhutgent.be</t>
  </si>
  <si>
    <t>info@vbsdevlinder.kobart.be</t>
  </si>
  <si>
    <t>SBS Freinetschool de Harp</t>
  </si>
  <si>
    <t>09-323.56.80</t>
  </si>
  <si>
    <t>09-323.54.50</t>
  </si>
  <si>
    <t>09-323.57.40</t>
  </si>
  <si>
    <t>09-323.57.30</t>
  </si>
  <si>
    <t>SLSBO Het Kompas</t>
  </si>
  <si>
    <t>09-323.56.90</t>
  </si>
  <si>
    <t>09-323.55.80</t>
  </si>
  <si>
    <t>SBS Jenaplanschool Hippo's Hof</t>
  </si>
  <si>
    <t>basisschool@lambertus.be</t>
  </si>
  <si>
    <t>VBS De Bunt</t>
  </si>
  <si>
    <t>GO! BS De Pijl Antwerpen</t>
  </si>
  <si>
    <t>GO! BS Het Laerhof MERKSEM</t>
  </si>
  <si>
    <t>GO! BS Op Dreef</t>
  </si>
  <si>
    <t>secretariaat@opdreef.be</t>
  </si>
  <si>
    <t>Ruggeveldlaan 375</t>
  </si>
  <si>
    <t>GO! BS VONK!</t>
  </si>
  <si>
    <t>032-56.23.88</t>
  </si>
  <si>
    <t>info@bsvonk.be</t>
  </si>
  <si>
    <t>03-260.66.22</t>
  </si>
  <si>
    <t>VBS Kleine stan</t>
  </si>
  <si>
    <t>GBS De Stap</t>
  </si>
  <si>
    <t>Pastorijstraat 60</t>
  </si>
  <si>
    <t>03-482.17.11</t>
  </si>
  <si>
    <t>GBS Voortkapel</t>
  </si>
  <si>
    <t>directie.basisschool.voortkapel@westerlo.be</t>
  </si>
  <si>
    <t>wim.van.dessel@gemeenteschoolberlaar.be</t>
  </si>
  <si>
    <t>directie@mariaschoolbrussel.be</t>
  </si>
  <si>
    <t>directie@moza-ik.be</t>
  </si>
  <si>
    <t>directie.pdc@sgarchipel.be</t>
  </si>
  <si>
    <t>directie.hhh.kleuter@sgarchipel.be</t>
  </si>
  <si>
    <t>GO! BS De KATtensprong</t>
  </si>
  <si>
    <t>directeur@hetgroenedal.be</t>
  </si>
  <si>
    <t>02-669.20.12</t>
  </si>
  <si>
    <t>directie@hh-skw.be</t>
  </si>
  <si>
    <t>directie.veerle@michieltje.be</t>
  </si>
  <si>
    <t>vbshgoor@vbshgoor.be</t>
  </si>
  <si>
    <t>nathalie.simons@hagekind.be</t>
  </si>
  <si>
    <t>griet.beirinckx@onzeschoolwolfsdonk.be</t>
  </si>
  <si>
    <t>directie@vbslangdorp.be</t>
  </si>
  <si>
    <t>carine.peeters@sjschool.be</t>
  </si>
  <si>
    <t>Vleugtstraat 33</t>
  </si>
  <si>
    <t>VBS Parkschool_Relst</t>
  </si>
  <si>
    <t>VBS De kleine TOEKAN</t>
  </si>
  <si>
    <t>0479-81.53.63</t>
  </si>
  <si>
    <t>directie@dekleinetoekan.be</t>
  </si>
  <si>
    <t>directie@stjuliaan-devlindertuin.be</t>
  </si>
  <si>
    <t>directie@sjwb.be</t>
  </si>
  <si>
    <t>dir.pask@katoba.be</t>
  </si>
  <si>
    <t>VBSBO KI Woluwe</t>
  </si>
  <si>
    <t>024-79.62.42</t>
  </si>
  <si>
    <t>directie@basisschooldezenne.be</t>
  </si>
  <si>
    <t>VBS Kompas</t>
  </si>
  <si>
    <t>directiebasis@campuskompas.brussels</t>
  </si>
  <si>
    <t>ketco.sec.1080@molenbeek.irisnet.be</t>
  </si>
  <si>
    <t>GO! BS De Kleurdoos Brussel</t>
  </si>
  <si>
    <t>GO! BS De Wimpel Elsene</t>
  </si>
  <si>
    <t>GO! BS De Stadsmus Oudergem</t>
  </si>
  <si>
    <t>GO! BS De Bloeiende Kerselaar</t>
  </si>
  <si>
    <t>GO! BS Floreal Ukkel</t>
  </si>
  <si>
    <t>GO! BS De Klimpaal_St-Jans Molenbeek</t>
  </si>
  <si>
    <t>GO! BS De Iris_Ukkel</t>
  </si>
  <si>
    <t>GLS DE Meyl</t>
  </si>
  <si>
    <t>VBS Wezel 1</t>
  </si>
  <si>
    <t>VBS Millekemol</t>
  </si>
  <si>
    <t>directie@vbsstapsteen.be</t>
  </si>
  <si>
    <t>VBS Klavertje 4</t>
  </si>
  <si>
    <t>VBS Wezel 2</t>
  </si>
  <si>
    <t>christine.claessens@vennebos.be</t>
  </si>
  <si>
    <t>GO! BS Leefschool 't Zandhofje</t>
  </si>
  <si>
    <t>GO! MPI Zonnebos_'s Gravenwezel</t>
  </si>
  <si>
    <t>GO! BS Klim Op</t>
  </si>
  <si>
    <t>info@leertuinantwerpen.be</t>
  </si>
  <si>
    <t>GO! BS De Winge Tielt-Winge</t>
  </si>
  <si>
    <t>GO! BS Zonnedorp Aarschot</t>
  </si>
  <si>
    <t>GO! BS De Hoogvlieger Aarschot</t>
  </si>
  <si>
    <t>GO! BS Dol-fijn Rillaar</t>
  </si>
  <si>
    <t>GO! BS Freinetschool De Pit Diest</t>
  </si>
  <si>
    <t>GO! BS De Berk Paal</t>
  </si>
  <si>
    <t>GO! BS De Letterberg Tessenderlo</t>
  </si>
  <si>
    <t>GO!BS De Knipoog</t>
  </si>
  <si>
    <t>onthaal@bsknipoog.be</t>
  </si>
  <si>
    <t>VBS - IM</t>
  </si>
  <si>
    <t>GBS Mollem</t>
  </si>
  <si>
    <t>directie@sintjozefeizer.be</t>
  </si>
  <si>
    <t>VLS Regina Caeli</t>
  </si>
  <si>
    <t>VKS Regina Caeli</t>
  </si>
  <si>
    <t>VLS Regina Ceali</t>
  </si>
  <si>
    <t>VBS De Vuurboom</t>
  </si>
  <si>
    <t>directie@vuurboom.be</t>
  </si>
  <si>
    <t>Klokkuil 3</t>
  </si>
  <si>
    <t>directie@mickeymouse-desleutel.be</t>
  </si>
  <si>
    <t>directie.horizon@sgkabaz.be</t>
  </si>
  <si>
    <t>secretariaat.startbaan@sgkabaz.be</t>
  </si>
  <si>
    <t>secretariaat.kleurdoos@sgkabaz.be</t>
  </si>
  <si>
    <t>secretariaat.zonnewijzer@sgkabaz.be</t>
  </si>
  <si>
    <t>dekleinekunstenaar@houthalen-helchteren.be</t>
  </si>
  <si>
    <t>delakerberg@houthalen-helchteren.be</t>
  </si>
  <si>
    <t>VBS De Ceder</t>
  </si>
  <si>
    <t>VBS Sint-Eligiusinstituut</t>
  </si>
  <si>
    <t>GBS De Wondertuin</t>
  </si>
  <si>
    <t>Louis Marcelisstraat 138</t>
  </si>
  <si>
    <t>directie@hetklaverbos.be</t>
  </si>
  <si>
    <t>julie.velle@sint-genesius-rode.be</t>
  </si>
  <si>
    <t>GBS Gavertje Vier</t>
  </si>
  <si>
    <t>directie@spz.kobart.be</t>
  </si>
  <si>
    <t>info@sptbasis.kobart.be</t>
  </si>
  <si>
    <t>GO! BS Hendrik Conscience Schaarbeek</t>
  </si>
  <si>
    <t>GO! Tehuis en BS Etterbeek</t>
  </si>
  <si>
    <t>bart.laevens@kasteelbeiaard.be</t>
  </si>
  <si>
    <t>GO! BS De Weg-wijzer Evere</t>
  </si>
  <si>
    <t>GO! BS De Mozaïek_Schaarbeek</t>
  </si>
  <si>
    <t>GO! BS Voskenslaan_Gent</t>
  </si>
  <si>
    <t>GO! BS De Kleine Icarus Gent</t>
  </si>
  <si>
    <t>09-243.30.99</t>
  </si>
  <si>
    <t>GO! BS Leefschool Eikenkring_Lochristi</t>
  </si>
  <si>
    <t>GO! BS De Klaver Destelbergen</t>
  </si>
  <si>
    <t>GO! BS Gentbrugge</t>
  </si>
  <si>
    <t>GO! BS Merelbeke</t>
  </si>
  <si>
    <t>GO! BS Mijlpaal_Drongen</t>
  </si>
  <si>
    <t>GO! MPI De Oase_Gent</t>
  </si>
  <si>
    <t>VBS IVG-school</t>
  </si>
  <si>
    <t>GO!Leefschool De Oogappel_Gent</t>
  </si>
  <si>
    <t>dekleineplaneet@sbszottegem.be</t>
  </si>
  <si>
    <t>GBS Iddergem "De Toverlelie"</t>
  </si>
  <si>
    <t>Leliestraat 1</t>
  </si>
  <si>
    <t>IDDERGEM</t>
  </si>
  <si>
    <t>schoolhoofd.tuimelaar@gmail.com</t>
  </si>
  <si>
    <t>VBS Freinet School de Vier Tuinen</t>
  </si>
  <si>
    <t>GO! BS De driesprong_Deerlijk</t>
  </si>
  <si>
    <t>GO! BS TalentenSprong Waregem</t>
  </si>
  <si>
    <t>GO! Basisschool De Springplank Tielt</t>
  </si>
  <si>
    <t>GO! BS De Kleine Prins De Pinte</t>
  </si>
  <si>
    <t>GO! BS School van Morgen_Nazareth</t>
  </si>
  <si>
    <t>GO! BS De Keimolen</t>
  </si>
  <si>
    <t>GO! BS Erasmus</t>
  </si>
  <si>
    <t>GO! BS De Beuk_Aalter</t>
  </si>
  <si>
    <t>GO! Freinetschool De Koorddanser</t>
  </si>
  <si>
    <t>GO! BSBO De Veerboot_Astene</t>
  </si>
  <si>
    <t>GO! BS Het Bollebos Anzegem</t>
  </si>
  <si>
    <t>GO! BS De Dorpsparel</t>
  </si>
  <si>
    <t>GO! MPI Heemschool_Neder-Over-Heembeek</t>
  </si>
  <si>
    <t>lydia.dhont@toverbeek.be</t>
  </si>
  <si>
    <t>GO! BS Nellie Melba_Anderlecht</t>
  </si>
  <si>
    <t>GO!BS De Baan</t>
  </si>
  <si>
    <t>GO! BS Go Shil</t>
  </si>
  <si>
    <t>secretariaat@despiegelleest.be</t>
  </si>
  <si>
    <t>directie@wonderwijs.be</t>
  </si>
  <si>
    <t>VBS Sint-Camillus</t>
  </si>
  <si>
    <t>VBS OLV Ten Bos</t>
  </si>
  <si>
    <t>VBS Broederschool Driegaaien</t>
  </si>
  <si>
    <t>VBS_Broederschool Nieuwstraat</t>
  </si>
  <si>
    <t>VBS De Wegelink</t>
  </si>
  <si>
    <t>Landergemstraat 1 bus E</t>
  </si>
  <si>
    <t>info@vbsdeblokkentoren.be</t>
  </si>
  <si>
    <t>VBS Buitenschool De Bergop</t>
  </si>
  <si>
    <t>VBS De Goede Basis: De Verrekijker</t>
  </si>
  <si>
    <t>Blaarhoekstraat 5</t>
  </si>
  <si>
    <t>onswereldje@ksdiest.be</t>
  </si>
  <si>
    <t>greet.wertelaers@ksdiest.be</t>
  </si>
  <si>
    <t>VBSBO BuO KSD Warandeschool</t>
  </si>
  <si>
    <t>directie@bubaodebremberg.net</t>
  </si>
  <si>
    <t>VLS KSD Sint- Jan</t>
  </si>
  <si>
    <t>Pontstraat 20</t>
  </si>
  <si>
    <t>VBS BuO De Zonneroos</t>
  </si>
  <si>
    <t>053-38.28.20</t>
  </si>
  <si>
    <t>directie@schoolvelzeke.be</t>
  </si>
  <si>
    <t>VBSBO Bernadetteschool</t>
  </si>
  <si>
    <t>VBS Borsbeke</t>
  </si>
  <si>
    <t>VBS Wijnhuize_Hillegem</t>
  </si>
  <si>
    <t>Ledebergstraat 106</t>
  </si>
  <si>
    <t>HILLEGEM</t>
  </si>
  <si>
    <t>jan.devroe@kboherzele.be</t>
  </si>
  <si>
    <t>GO! BS De Schakel_Hoboken</t>
  </si>
  <si>
    <t>GO! freinetschool De Kring_Berchem</t>
  </si>
  <si>
    <t>GO! Freinetschool Het Avontuur</t>
  </si>
  <si>
    <t>GO! freinetschool De Pluim Hoboken</t>
  </si>
  <si>
    <t>VLS Altena Instituut</t>
  </si>
  <si>
    <t>directeur@sint-lutgardis.be</t>
  </si>
  <si>
    <t>VBS De Klimboom</t>
  </si>
  <si>
    <t>directie@vbsdeklimboom.be</t>
  </si>
  <si>
    <t>VBS Ourodenberg</t>
  </si>
  <si>
    <t>VBS Pastoor Dergent</t>
  </si>
  <si>
    <t>GO!BS Zavelberg</t>
  </si>
  <si>
    <t>GO! BS Magnolia</t>
  </si>
  <si>
    <t>secretariaat@detelescoop.be</t>
  </si>
  <si>
    <t>GO! BS Theodoortje</t>
  </si>
  <si>
    <t>GO! BS Balder St-Gillis</t>
  </si>
  <si>
    <t>GO! BS Pacheco</t>
  </si>
  <si>
    <t>Oratoriënberg 20</t>
  </si>
  <si>
    <t>GO! BS Ulens</t>
  </si>
  <si>
    <t>Ulensstraat 40</t>
  </si>
  <si>
    <t>.</t>
  </si>
  <si>
    <t>directie@basisschool-ulens.be</t>
  </si>
  <si>
    <t>directie.piusx@ksdh.be</t>
  </si>
  <si>
    <t>directie.deparel@ksdh.be</t>
  </si>
  <si>
    <t>VBS SFB Melle</t>
  </si>
  <si>
    <t>Vrije gemengde lagere school</t>
  </si>
  <si>
    <t>VBS_De Zevensprong</t>
  </si>
  <si>
    <t>GO! BS Freinetschool De Mijlpaal</t>
  </si>
  <si>
    <t>GO! LSBO De Zonnestraal_Tongeren</t>
  </si>
  <si>
    <t>GO! BS In De Engelse Hof_Lanaken</t>
  </si>
  <si>
    <t>VBSBO Ter Elst</t>
  </si>
  <si>
    <t>GO! BS De Regent Gingelom</t>
  </si>
  <si>
    <t>GO! BS Schuttershof Sint-Truiden</t>
  </si>
  <si>
    <t>GO! BSBO De Bloesem_St-Truiden</t>
  </si>
  <si>
    <t>directie@debloesem.be</t>
  </si>
  <si>
    <t>GO! BS De Kleurenboom</t>
  </si>
  <si>
    <t>GO! BS Wilderen</t>
  </si>
  <si>
    <t>Galgestraat 156</t>
  </si>
  <si>
    <t>GO! BS De Letterfant</t>
  </si>
  <si>
    <t>directie.sintjorisweert@sgarchipel.be</t>
  </si>
  <si>
    <t>VKS Blauwput De Speelkriebel</t>
  </si>
  <si>
    <t>directie.despeelkriebel@sgarchipel.be</t>
  </si>
  <si>
    <t>directie.bovenlo@sgarchipel.be</t>
  </si>
  <si>
    <t>directie.demozaiek@sgarchipel.be</t>
  </si>
  <si>
    <t>directie.dezonnebloem@sgarchipel.be</t>
  </si>
  <si>
    <t>tom.vuylsteke@slhd.be</t>
  </si>
  <si>
    <t>VLS Kantelberg</t>
  </si>
  <si>
    <t>directie@sint-pietersschool.be</t>
  </si>
  <si>
    <t>VBS Sancta Maria Leuven</t>
  </si>
  <si>
    <t>VLS Terbank- Egenhoven</t>
  </si>
  <si>
    <t>directie@olvcledeberg.be</t>
  </si>
  <si>
    <t>jeroen.naesen@de-kade.be</t>
  </si>
  <si>
    <t>bubao-hetanker@de-kade.be</t>
  </si>
  <si>
    <t>zeger.rosvelds@donboscohallebasis.be</t>
  </si>
  <si>
    <t>agnes.luyckx@telenet.be</t>
  </si>
  <si>
    <t>02-531.56.30</t>
  </si>
  <si>
    <t>GLS De Kriebel</t>
  </si>
  <si>
    <t>GBS 't Keperke</t>
  </si>
  <si>
    <t>an.claeye@keperke.be</t>
  </si>
  <si>
    <t>VBS HHC Handbooghof</t>
  </si>
  <si>
    <t>VBS Sint Lutgardis Zuun</t>
  </si>
  <si>
    <t>directie@janruusbroec.be</t>
  </si>
  <si>
    <t>VLS OLV-instituut</t>
  </si>
  <si>
    <t>VBS HHC Kasteelstraat</t>
  </si>
  <si>
    <t>Lenniksesteenweg 621</t>
  </si>
  <si>
    <t>02-308.51.79</t>
  </si>
  <si>
    <t>maarten.deridder@hhchalle.be</t>
  </si>
  <si>
    <t>VBS HHC Halleweg</t>
  </si>
  <si>
    <t>Vrije Kleuterschool O.-L.-Vrouwinstituut</t>
  </si>
  <si>
    <t>VBS De Hoek</t>
  </si>
  <si>
    <t>GO! BS Park van Genk Houthalen-Helchtere</t>
  </si>
  <si>
    <t>GO! BS Freinet On The Move-Europaschool</t>
  </si>
  <si>
    <t>GO! BS Het Kompas Genk</t>
  </si>
  <si>
    <t>GO! BS Kameleon Maasmechelen</t>
  </si>
  <si>
    <t>GO! Tehuis en BS Kubik</t>
  </si>
  <si>
    <t>GO! BS Leefschool Talentenkiem</t>
  </si>
  <si>
    <t>GO! BS De Lettertuin Opglabbeek</t>
  </si>
  <si>
    <t>GO! BS De Duizendpoot As</t>
  </si>
  <si>
    <t>GO! BS De Sprong Maaseik</t>
  </si>
  <si>
    <t>GO! BSBO Mikado_Maasmechelen</t>
  </si>
  <si>
    <t>GO! BS De Kn@ppe Ontdekker_Maasmechelen</t>
  </si>
  <si>
    <t>GO! BS Icarus_Kinrooi</t>
  </si>
  <si>
    <t>info.sint-jan@lkb-net.be</t>
  </si>
  <si>
    <t>SBS 't Stekske</t>
  </si>
  <si>
    <t>Selecteer het schooljaar waarover het gaat. Standaard staat dit op het lopende schooljaar. Wijzig het schooljaar als dat nodig is.</t>
  </si>
  <si>
    <t>schooljaar 2023-2024</t>
  </si>
  <si>
    <t>schooljaar 2024-2025</t>
  </si>
  <si>
    <t>schooljaar 2025-2026</t>
  </si>
  <si>
    <t>schooljaar 2026-2027</t>
  </si>
  <si>
    <t>schooljaar 2027-2028</t>
  </si>
  <si>
    <t>schooljaar 2028-2029</t>
  </si>
  <si>
    <t>schooljaar 2029-2030</t>
  </si>
  <si>
    <t>schooljaar 2030-2031</t>
  </si>
  <si>
    <t>1210 BRUSSEL</t>
  </si>
  <si>
    <t>Koning Albert II-laan 15 bus 137</t>
  </si>
  <si>
    <t>kleuterlagersintmichiel@sintmichiel.be</t>
  </si>
  <si>
    <t>bodei@mozaiekmm.be</t>
  </si>
  <si>
    <t>info@basisschoolpicpussen.be</t>
  </si>
  <si>
    <t>peter.vanhulle@edugo.be</t>
  </si>
  <si>
    <t>09-235.31.10</t>
  </si>
  <si>
    <t>directie@sjbbrussel.be</t>
  </si>
  <si>
    <t>Blokkestraat 29_1</t>
  </si>
  <si>
    <t>jozefien.ovaere@gszwevegem.be</t>
  </si>
  <si>
    <t>Leegstraat 17_B</t>
  </si>
  <si>
    <t>sbsderegenboog@aalst.be</t>
  </si>
  <si>
    <t>dirco@smvb.be</t>
  </si>
  <si>
    <t>directie@moorsele.net</t>
  </si>
  <si>
    <t>Stedelijke BS Dendermonde</t>
  </si>
  <si>
    <t>deschakel@sbsdendermonde.be</t>
  </si>
  <si>
    <t>Vildersstraat 1</t>
  </si>
  <si>
    <t>0477-36.96.78</t>
  </si>
  <si>
    <t>dirco.sgdepajot@telenet.be</t>
  </si>
  <si>
    <t>sabine.dezutter@sint-rembert.be</t>
  </si>
  <si>
    <t>Gelmelstraat 58_A</t>
  </si>
  <si>
    <t>ivan.cockx@mirho.be</t>
  </si>
  <si>
    <t>codi@moorsledegem.be</t>
  </si>
  <si>
    <t>kris.haesaert@sgkruispunt.be</t>
  </si>
  <si>
    <t>0473-56.73.26</t>
  </si>
  <si>
    <t>dirco@sg-scheldeleie.be</t>
  </si>
  <si>
    <t>0476-49.31.34</t>
  </si>
  <si>
    <t>0472-29.26.81</t>
  </si>
  <si>
    <t>w.piqueur@kohamme.be</t>
  </si>
  <si>
    <t>sint-agnes.directie@koho.be</t>
  </si>
  <si>
    <t>directie@mariaschoolgrobbendonk.be</t>
  </si>
  <si>
    <t>kris.bernaerts@sgkod.be</t>
  </si>
  <si>
    <t>Woodrow Wilsonplein 1</t>
  </si>
  <si>
    <t>09-323.58.30</t>
  </si>
  <si>
    <t>inge.dellaert@stad.gent</t>
  </si>
  <si>
    <t>Ann.gios@kobametropool.be</t>
  </si>
  <si>
    <t>dirco@tweebergen.be</t>
  </si>
  <si>
    <t>secretariaat@bsetterbeek.be</t>
  </si>
  <si>
    <t>Kloosterbeekstraat 3</t>
  </si>
  <si>
    <t>veerle.verborgh@gmail.com</t>
  </si>
  <si>
    <t>liesbeth.van.hemelrijck@de4sprong.be</t>
  </si>
  <si>
    <t>barbara.danis@sgrbrussel.be</t>
  </si>
  <si>
    <t>kris.bauwens@sintgorik.be</t>
  </si>
  <si>
    <t>stefaan.gyssels@bcpop.be</t>
  </si>
  <si>
    <t>lander.vanmedegael@korha.be</t>
  </si>
  <si>
    <t>natalie.drees@campushetspoor.be</t>
  </si>
  <si>
    <t>Ronseweg 1</t>
  </si>
  <si>
    <t>050-63.17.61</t>
  </si>
  <si>
    <t>ilse.coucke@scholengroepimpact.be</t>
  </si>
  <si>
    <t>tim.clement@mirho.be</t>
  </si>
  <si>
    <t>directeur@houtlandsg.be</t>
  </si>
  <si>
    <t>bert.deroo@st-martinus.be</t>
  </si>
  <si>
    <t>evy.loos@kosm.be</t>
  </si>
  <si>
    <t>pamela.bruers@so.antwerpen.be</t>
  </si>
  <si>
    <r>
      <t>Bezorg ons het ondertekende formulier en eventuele bijlagen</t>
    </r>
    <r>
      <rPr>
        <i/>
        <u/>
        <sz val="10"/>
        <rFont val="Calibri"/>
        <family val="2"/>
        <scheme val="minor"/>
      </rPr>
      <t>in één pdf-bestand</t>
    </r>
    <r>
      <rPr>
        <i/>
        <sz val="10"/>
        <rFont val="Calibri"/>
        <family val="2"/>
        <scheme val="minor"/>
      </rPr>
      <t>via Mijn Onderwijs. Aanvragen die bestaan uit afzonderlijke bestanden, worden niet verwerkt. 
Opgelet: om dit formulier te versturen, hebt u toegang nodig tot het thema 'Structuur en organisatie' in Mijn Onderwijs. 
U kunt die rechten nakijken in Mijn Onderwijs onder het tabblad 'Mijn profiel' bij 'Mijn thema's'.</t>
    </r>
  </si>
  <si>
    <t>1F3C8F-13333-01-230808</t>
  </si>
  <si>
    <t>GLSBO De Leerexpert De Novanaut</t>
  </si>
  <si>
    <t>VBS Steinerschool Lohrangrin</t>
  </si>
  <si>
    <t>SBS De Schakel</t>
  </si>
  <si>
    <t>GO! BS De Spoorzoeker</t>
  </si>
  <si>
    <t>SBS De Geluksvogel</t>
  </si>
  <si>
    <t>VBS Biekorfje Aalbeke</t>
  </si>
  <si>
    <t>GO! BS De Pluim</t>
  </si>
  <si>
    <t>SBS Denderwindeke</t>
  </si>
  <si>
    <t>VBS Centrumschool</t>
  </si>
  <si>
    <t>VBS Hartencollege Weggevoerdenstraat</t>
  </si>
  <si>
    <t>secretariat@saintgeorges-trinite.be</t>
  </si>
  <si>
    <t>yocheved.friedman@jhbj.be</t>
  </si>
  <si>
    <t>directie@benoth.be</t>
  </si>
  <si>
    <t>Silke Vanheer</t>
  </si>
  <si>
    <t>silke.vanheer@ond.vlaanderen.be</t>
  </si>
  <si>
    <t>02 553 63 51</t>
  </si>
  <si>
    <t>Claudia Bresolin</t>
  </si>
  <si>
    <t>claudia.bresolin@ond.vlaanderen.be</t>
  </si>
  <si>
    <t>02 553 13 58</t>
  </si>
  <si>
    <t>VBSBO Pulderbos</t>
  </si>
  <si>
    <t>franky.doosterlinck@oc-nieuwevaart.be</t>
  </si>
  <si>
    <t>saralea.lehrer@jhbj.be</t>
  </si>
  <si>
    <t>an@toverwijzer.be</t>
  </si>
  <si>
    <t>GBSBO De Ruimtevaarder</t>
  </si>
  <si>
    <t>0477-27.06.73</t>
  </si>
  <si>
    <t>info@bubaoderuimtevaarder.be</t>
  </si>
  <si>
    <t>VBSBO Darkenoe</t>
  </si>
  <si>
    <t>Haringrodestraat 84</t>
  </si>
  <si>
    <t>03-230.07.76</t>
  </si>
  <si>
    <t>gisele.konig@tikvatenoe.be</t>
  </si>
  <si>
    <t>VBS Belz</t>
  </si>
  <si>
    <t>Isabellalei 63</t>
  </si>
  <si>
    <t>0489-02.27.20</t>
  </si>
  <si>
    <t>directie.belz@belzantwerp.eu</t>
  </si>
  <si>
    <t>VBS BuitenWijs</t>
  </si>
  <si>
    <t>Pastorijstraat 1</t>
  </si>
  <si>
    <t>NEIGEM</t>
  </si>
  <si>
    <t>0474-08.52.50</t>
  </si>
  <si>
    <t>info@buitenwijs.be</t>
  </si>
  <si>
    <t>VBS Optimum Genk</t>
  </si>
  <si>
    <t>Bijlkestraat 26</t>
  </si>
  <si>
    <t>0499-74.90.74</t>
  </si>
  <si>
    <t>GBS Elsene</t>
  </si>
  <si>
    <t>Graystraat 126</t>
  </si>
  <si>
    <t>openbaar.onderwijs@elsene.brussels</t>
  </si>
  <si>
    <t>directieherent@helibel.net</t>
  </si>
  <si>
    <t>directie@stw-eisden.be</t>
  </si>
  <si>
    <t>Pascale.cupers@voxpelt.be</t>
  </si>
  <si>
    <t>jelle.jacobs@scholengemeenschap-mg.be</t>
  </si>
  <si>
    <t>kristof.verheyen@spelenderwijs-neerglabbeek.be</t>
  </si>
  <si>
    <t>Souwveld 2</t>
  </si>
  <si>
    <t>RIJKHOVEN</t>
  </si>
  <si>
    <t>089-39.19.09</t>
  </si>
  <si>
    <t>VBS Den Dries-Trudo</t>
  </si>
  <si>
    <t>012-45.74.16</t>
  </si>
  <si>
    <t>vbskv@rievoe.be</t>
  </si>
  <si>
    <t>VBSBO De Brug 2</t>
  </si>
  <si>
    <t>directie@kleuterschooldepuzzel.be</t>
  </si>
  <si>
    <t>info@jeugdland.be</t>
  </si>
  <si>
    <t>directie@bsdedriehoek.be</t>
  </si>
  <si>
    <t>directie.kadee@dekubus-bree.be</t>
  </si>
  <si>
    <t>kris.vanrusselt@kabot.be</t>
  </si>
  <si>
    <t>directie.kleuters@paleisdiepenbeek.be</t>
  </si>
  <si>
    <t>VBSBO INSPIRANT aan zee-De Strandloper</t>
  </si>
  <si>
    <t>strandloper@inspirant.be</t>
  </si>
  <si>
    <t>sofia.bastiaens@regenboogje-kesselt.be</t>
  </si>
  <si>
    <t>daisy.hermans@hetwezeltje.be</t>
  </si>
  <si>
    <t>directie@kleuterschool-opglabbeek.be</t>
  </si>
  <si>
    <t>directie@floorentijn.be</t>
  </si>
  <si>
    <t>directie@donbosco-gerdingen.be</t>
  </si>
  <si>
    <t>VBS De Talententuin</t>
  </si>
  <si>
    <t>manjana.louwage@gbsdiksmuide.be</t>
  </si>
  <si>
    <t>dezandloper@onderwijs.middelkerke.be</t>
  </si>
  <si>
    <t>debontepier@onderwijs.middelkerke.be</t>
  </si>
  <si>
    <t>03-203.22.62</t>
  </si>
  <si>
    <t>stef.lambrechts@desleutelbloem.be</t>
  </si>
  <si>
    <t>directie.markevallei@unik.be</t>
  </si>
  <si>
    <t>nathalie.torfs@degroeneparel.be</t>
  </si>
  <si>
    <t>veerle.malfroy@go-campuslennik.be</t>
  </si>
  <si>
    <t>tom.vanloo@vijverbeek.be</t>
  </si>
  <si>
    <t>secretariaat.de.vlinder@unik.be</t>
  </si>
  <si>
    <t>secretariaat.zonnebloem@unik.be</t>
  </si>
  <si>
    <t>andy.depetter@go-campuslennik.be</t>
  </si>
  <si>
    <t>caroline.zimmer@go-inclusiecampuswemmel.be</t>
  </si>
  <si>
    <t>secretariaat@deklim-op.be</t>
  </si>
  <si>
    <t>karin.vandiest@deglinster.be</t>
  </si>
  <si>
    <t>isabelle.hanquet@unik.be</t>
  </si>
  <si>
    <t>VBS Katoba vzw Voorzienigheidsschool</t>
  </si>
  <si>
    <t>christel.steegmans@katoba.be</t>
  </si>
  <si>
    <t>GBSBO De leerexpert Capitan</t>
  </si>
  <si>
    <t>Columbiastraat 5</t>
  </si>
  <si>
    <t>03-334.40.77</t>
  </si>
  <si>
    <t>09-235.31.11</t>
  </si>
  <si>
    <t>kristof.vancaudenberg@gbshoegaarden.be</t>
  </si>
  <si>
    <t>secretariaat@gbsglabbeek.be</t>
  </si>
  <si>
    <t>machtelt.mertens@diest.be</t>
  </si>
  <si>
    <t>directie.oesteroetingen@gsuite.gooik.be</t>
  </si>
  <si>
    <t>Watermolenwal 16</t>
  </si>
  <si>
    <t>jan.vanwynsberghe@vrijescholenkuurne.be</t>
  </si>
  <si>
    <t>ilse.desmet@vrijescholenkuurne.be</t>
  </si>
  <si>
    <t>Vanessa.Vromant@gszwevegem.be</t>
  </si>
  <si>
    <t>GBS Sint-Denijs</t>
  </si>
  <si>
    <t>GBS Heestert</t>
  </si>
  <si>
    <t>lieve.duyck@klimopzwevegem.be</t>
  </si>
  <si>
    <t>GBS Zwevegem-Knokke</t>
  </si>
  <si>
    <t>dieter.vandoorne@prizma.be</t>
  </si>
  <si>
    <t>VBS De Vleugel</t>
  </si>
  <si>
    <t>directie@vbsdevleugel.be</t>
  </si>
  <si>
    <t>VKS De Kangoeroe</t>
  </si>
  <si>
    <t>Leegstraat 19</t>
  </si>
  <si>
    <t>directie@hetooievaarsnest.be</t>
  </si>
  <si>
    <t>09-210.35.40</t>
  </si>
  <si>
    <t>SBS De Notelaar</t>
  </si>
  <si>
    <t>Vrijheidstraat 65 bus 1</t>
  </si>
  <si>
    <t>053-72.39.55</t>
  </si>
  <si>
    <t>sbsdenotelaar@aalst.be</t>
  </si>
  <si>
    <t>sbsdeduizendpootjes@aalst.be</t>
  </si>
  <si>
    <t>skstklaproosje@aalst.be</t>
  </si>
  <si>
    <t>sbsthofje@aalst.be</t>
  </si>
  <si>
    <t>sbstmeivisje@aalst.be</t>
  </si>
  <si>
    <t>sbstinnenhoek@aalst.be</t>
  </si>
  <si>
    <t>directie@kinderlandweb.be</t>
  </si>
  <si>
    <t>VBS Sint-Jan Berchmans Avelgem</t>
  </si>
  <si>
    <t>directie@sjabibasis.be</t>
  </si>
  <si>
    <t>veerlenotebaert@sgfv.be</t>
  </si>
  <si>
    <t>het.baronneke@stedelijkonderwijs.be</t>
  </si>
  <si>
    <t>SBS De Kleine Ontdekker</t>
  </si>
  <si>
    <t>de.kleine.ontdekker@stedelijkonderwijs.be</t>
  </si>
  <si>
    <t>de.kangoeroe@stedelijkonderwijs.be</t>
  </si>
  <si>
    <t>de.speelvogel@stedelijkonderwijs.be</t>
  </si>
  <si>
    <t>info@klimop.woluwe1200.be</t>
  </si>
  <si>
    <t>Grote Bosstraat 70</t>
  </si>
  <si>
    <t>0491-62.56.19</t>
  </si>
  <si>
    <t>de.mozaiek@stedelijkonderwijs.be</t>
  </si>
  <si>
    <t>de.vlinderboom.kleuter@stedelijkonderwijs.be</t>
  </si>
  <si>
    <t>de.vlinderboom.lager@stedelijkonderwijs.be</t>
  </si>
  <si>
    <t>Betogingstraat 9</t>
  </si>
  <si>
    <t>Fuérisonplaats 14</t>
  </si>
  <si>
    <t>sportomundo@stedelijkonderwijs.be</t>
  </si>
  <si>
    <t>de.sterrenkijker@stedelijkonderwijs.be</t>
  </si>
  <si>
    <t>detoverboom@stedelijkonderwijs.be</t>
  </si>
  <si>
    <t>SKS De Tandem</t>
  </si>
  <si>
    <t>SBS De Kolibrie</t>
  </si>
  <si>
    <t>polderstad@stedelijkonderwijs.be</t>
  </si>
  <si>
    <t>sbs.spalbeek@hasselt.be</t>
  </si>
  <si>
    <t>anneke.rombouts@stludgardis.be</t>
  </si>
  <si>
    <t>piusx@sabko.be</t>
  </si>
  <si>
    <t>dorpsplein@gulleboom.be</t>
  </si>
  <si>
    <t>dir.bsnieuwpoort@inspirascholen.be</t>
  </si>
  <si>
    <t>dir.bsdepanne@inspirascholen.be</t>
  </si>
  <si>
    <t>dir.bslangemark@inspirascholen.be</t>
  </si>
  <si>
    <t>dir.bsieper@inspirascholen.be</t>
  </si>
  <si>
    <t>GO! BuBaO - De Vloedlijn</t>
  </si>
  <si>
    <t>Beenhouwersstraat 10</t>
  </si>
  <si>
    <t>directie@vlsdebrug.be</t>
  </si>
  <si>
    <t>directie.gbsvreren@stadtongeren.be</t>
  </si>
  <si>
    <t>Provinciale Lagere School</t>
  </si>
  <si>
    <t>directie.sint-joris@sgm-zevensprong.be</t>
  </si>
  <si>
    <t>VLSBO Steinerschool Parcival Antwerpen</t>
  </si>
  <si>
    <t>VBS Steinerschool Sterrendaalders Lier</t>
  </si>
  <si>
    <t>VBS Steinerschool Gent-Kasteellaan</t>
  </si>
  <si>
    <t>VBS Steinerschool De Wingerd</t>
  </si>
  <si>
    <t>admin@steinerschooldewingerd.be</t>
  </si>
  <si>
    <t>directiebasis@steinerschoolbrugge.be</t>
  </si>
  <si>
    <t>VBS Steinerschool De Zonnewijzer Leuven</t>
  </si>
  <si>
    <t>VBS Steinerschool Brussel</t>
  </si>
  <si>
    <t>VBS Steinerschool Gent - De Teunisbloem</t>
  </si>
  <si>
    <t>VBS Steinerschool Michaëli Aalst</t>
  </si>
  <si>
    <t>VBS Steinerschool De Kleine Wereldburger</t>
  </si>
  <si>
    <t>VBS Steinerschool Michaëlschool</t>
  </si>
  <si>
    <t>VBS Steinerschool Koningsdale Ieper</t>
  </si>
  <si>
    <t>VBS Steinerschool De Ringelwikke Ronse</t>
  </si>
  <si>
    <t>VBS Steinerschool De Nieuwe Maan Geel</t>
  </si>
  <si>
    <t>VBS De Wondertuin</t>
  </si>
  <si>
    <t>Bleekstraat 2</t>
  </si>
  <si>
    <t>bart.vanderdood@sintemariaschool.be</t>
  </si>
  <si>
    <t>Vrije Basisschool De Zonnewijzer</t>
  </si>
  <si>
    <t>directie@sintmaartenschool.be</t>
  </si>
  <si>
    <t>vicky.genbrugge@3span.be</t>
  </si>
  <si>
    <t>SBS 't Kraaiennest</t>
  </si>
  <si>
    <t>sbs.tkraaiennest@scholendendermonde.be</t>
  </si>
  <si>
    <t>SBS De Klinker en Echo</t>
  </si>
  <si>
    <t>deklinker@sbsdendermonde.be</t>
  </si>
  <si>
    <t>sbs.detoverboon@scholendendermonde.be</t>
  </si>
  <si>
    <t>scholengroepb@sintcatharinacollege.be</t>
  </si>
  <si>
    <t>info@slz.be</t>
  </si>
  <si>
    <t>directie@deblijeschool.be</t>
  </si>
  <si>
    <t>inge.coeckelbergs@derekke.be</t>
  </si>
  <si>
    <t>directie@giboheide.be</t>
  </si>
  <si>
    <t>Kenneth.willems@vbslanden.be</t>
  </si>
  <si>
    <t>directie@basisschoolmelveren.be</t>
  </si>
  <si>
    <t>directie@bswonderwijs.be</t>
  </si>
  <si>
    <t>directie@virgodehuffeltjes.be</t>
  </si>
  <si>
    <t>directie@minivirgo.be</t>
  </si>
  <si>
    <t>sofie@bubao.be</t>
  </si>
  <si>
    <t>VBS 't Poldernest</t>
  </si>
  <si>
    <t>tenparke.directie@sint-rembert.be</t>
  </si>
  <si>
    <t>derevinze.directie@sint-rembert.be</t>
  </si>
  <si>
    <t>VBS Zedelgem Dorp</t>
  </si>
  <si>
    <t>deschatkist@sint-rembert.be</t>
  </si>
  <si>
    <t>02-527.53.35</t>
  </si>
  <si>
    <t>cverburg@anderlecht.brussels</t>
  </si>
  <si>
    <t>ellen.broeckaert@arkorum.be</t>
  </si>
  <si>
    <t>directie.sprankel@arkorum.be</t>
  </si>
  <si>
    <t>deverrekijker@arkorum.be</t>
  </si>
  <si>
    <t>directie@dewegwijzer-cksa.be</t>
  </si>
  <si>
    <t>0497-24.93.42</t>
  </si>
  <si>
    <t>directie@duizendpootberlare.be</t>
  </si>
  <si>
    <t>VBS ORS Harduynschool Oudegem</t>
  </si>
  <si>
    <t>directie@dagpauwoog.be</t>
  </si>
  <si>
    <t>directie@tvestje.be</t>
  </si>
  <si>
    <t>ingrid.igodt@gbszuienkerke.net</t>
  </si>
  <si>
    <t>lieve.duthoo@sint-cajetanus.be</t>
  </si>
  <si>
    <t>kurt@sint-barbaracollege.be</t>
  </si>
  <si>
    <t>Jakobinessenstraat 4</t>
  </si>
  <si>
    <t>GO! Freinet Context</t>
  </si>
  <si>
    <t>directie@brugge-depannebeke.be</t>
  </si>
  <si>
    <t>gbsdesingel@beerse.be</t>
  </si>
  <si>
    <t>info.bab@beerse.be</t>
  </si>
  <si>
    <t>inge.deswert@beerse.be</t>
  </si>
  <si>
    <t>info.gbsschransdries@beerse.be</t>
  </si>
  <si>
    <t>joke.boydens@atotzee.be</t>
  </si>
  <si>
    <t>directie@bubaoterdreve.be</t>
  </si>
  <si>
    <t>directie@zano.be</t>
  </si>
  <si>
    <t>directie@saobasis.be</t>
  </si>
  <si>
    <t>Kerkpad 1</t>
  </si>
  <si>
    <t>directie@donboscoheverlee.be</t>
  </si>
  <si>
    <t>bubao.directie@windekindleuven.be</t>
  </si>
  <si>
    <t>wout.debeuckelaer@huis.be</t>
  </si>
  <si>
    <t>tanja.maes@kleinatheneum.be</t>
  </si>
  <si>
    <t>secretariaat@bubao-woudlucht.be</t>
  </si>
  <si>
    <t>GO! BS Matadi</t>
  </si>
  <si>
    <t>Geldenaaksebaan 18</t>
  </si>
  <si>
    <t>016-23.58.93</t>
  </si>
  <si>
    <t>info@matadi.school</t>
  </si>
  <si>
    <t>info@vbszeppelin.be</t>
  </si>
  <si>
    <t>directeur.debosbes@scholengruuthuse.net</t>
  </si>
  <si>
    <t>directie@bsdewindroos.be</t>
  </si>
  <si>
    <t>annelies.anckaert@debaai.be</t>
  </si>
  <si>
    <t>Vrije Kleuterschool Augustijntje</t>
  </si>
  <si>
    <t>christel.deck@scs-sinaai.com</t>
  </si>
  <si>
    <t>Edgar Tinelstraat 29</t>
  </si>
  <si>
    <t>tinel@scs-sinaai.com</t>
  </si>
  <si>
    <t>03-201.88.70.</t>
  </si>
  <si>
    <t>dezwaan@scs-sinaai.com</t>
  </si>
  <si>
    <t>SBS Parklaan-Seringen</t>
  </si>
  <si>
    <t>SBS Nederhasselt-Voorde</t>
  </si>
  <si>
    <t>SBS Appelterre</t>
  </si>
  <si>
    <t>VBS KBO Eine 1</t>
  </si>
  <si>
    <t>wim.vannieuwenhuize@kbonet.be</t>
  </si>
  <si>
    <t>ellen.desmet@kbonet.be</t>
  </si>
  <si>
    <t>VBS KBO Eine 2</t>
  </si>
  <si>
    <t>VBS 11</t>
  </si>
  <si>
    <t>directie@bs11.be</t>
  </si>
  <si>
    <t>stefanieswyngedauw@koronse.be</t>
  </si>
  <si>
    <t>directie@vbssterreneiland.be</t>
  </si>
  <si>
    <t>secretariaat.lager@hollebeekscholen.be</t>
  </si>
  <si>
    <t>directie.kleuter@hollebeekscholen.be</t>
  </si>
  <si>
    <t>directiesas@sastemse.be</t>
  </si>
  <si>
    <t>directie.vbszderegenboog@sgkruizinga.be</t>
  </si>
  <si>
    <t>directie.kleuterschoolhethukkelpad@sgkruizinga.be</t>
  </si>
  <si>
    <t>secretariaat@vbsscheldewindeke.be</t>
  </si>
  <si>
    <t>k.leys@kohamme.be</t>
  </si>
  <si>
    <t>GO! Openluchtschool 't Zwaluwnest</t>
  </si>
  <si>
    <t>directie@zwaluwnest.be</t>
  </si>
  <si>
    <t>secretariaat@go-lievegem.be</t>
  </si>
  <si>
    <t>GO! BS De Wegwijzer_Assenede</t>
  </si>
  <si>
    <t>info@basisschool-zwalm.be</t>
  </si>
  <si>
    <t>VBS Hartencollege_Aspelare</t>
  </si>
  <si>
    <t>22723@sgvbd.be</t>
  </si>
  <si>
    <t>tessa.saeys@sgvbd.be</t>
  </si>
  <si>
    <t>directie.sintgorik@sgvbd.be</t>
  </si>
  <si>
    <t>directie.stanna@sgvbd.be</t>
  </si>
  <si>
    <t>GO! BS Atmos Daltononderwijs</t>
  </si>
  <si>
    <t>directie@atmosdaltononderwijs.be</t>
  </si>
  <si>
    <t>Eekhoornstraat 1_</t>
  </si>
  <si>
    <t>VKS Valkenberg</t>
  </si>
  <si>
    <t>directeur@2geltje.be</t>
  </si>
  <si>
    <t>petra.vanvooren@op-weg.net</t>
  </si>
  <si>
    <t>evelien.dekeukeleire@op-weg.net</t>
  </si>
  <si>
    <t>stefanie.vandenbussche@op-weg.net</t>
  </si>
  <si>
    <t>kimberley.debie@op-weg.net</t>
  </si>
  <si>
    <t>jan.sierens@op-weg.net</t>
  </si>
  <si>
    <t>09-278.82.83</t>
  </si>
  <si>
    <t>taborschool.sint-maria-aalter@op-weg.net</t>
  </si>
  <si>
    <t>isabelle.tanghe@op-weg.net</t>
  </si>
  <si>
    <t>VBS Sint-Franciscus_Wolkenzicht</t>
  </si>
  <si>
    <t>els.nemegeer@op-weg.net</t>
  </si>
  <si>
    <t>sylvia.vandercleyen@op-weg.net</t>
  </si>
  <si>
    <t>inge.mouton@op-weg.net</t>
  </si>
  <si>
    <t>Dorp 21</t>
  </si>
  <si>
    <t>Gemeentelijke Basisschool Sportschool</t>
  </si>
  <si>
    <t>directie@bo-terleie.be</t>
  </si>
  <si>
    <t>directie@vbsmachelen.be</t>
  </si>
  <si>
    <t>Vrije Lagere School Hofke van Thys</t>
  </si>
  <si>
    <t>hvt.directie@koho.be</t>
  </si>
  <si>
    <t>depuzzel.directie@koho.be</t>
  </si>
  <si>
    <t>ks.directie@koho.be</t>
  </si>
  <si>
    <t>VBS 1 Maria Middelares</t>
  </si>
  <si>
    <t>VBS 2 Maria Middelares</t>
  </si>
  <si>
    <t>ruth.buckinx@maria-middelares.be</t>
  </si>
  <si>
    <t>celine.michiels@gbsdestart.be</t>
  </si>
  <si>
    <t>VBS De Merel</t>
  </si>
  <si>
    <t>VBS De Droomboom</t>
  </si>
  <si>
    <t>directie@vrijebasisschoolbroechem.be</t>
  </si>
  <si>
    <t>Hoogboomsteenweg 288</t>
  </si>
  <si>
    <t>directie@elisazoe.be</t>
  </si>
  <si>
    <t>secretariaat@klavertjeviersel.be</t>
  </si>
  <si>
    <t>GBS Wonderwijs Gemeenteschool Hooglede</t>
  </si>
  <si>
    <t>directie@wonderwijshooglede.be</t>
  </si>
  <si>
    <t>els.verhoeven@lsgroenendaal.be</t>
  </si>
  <si>
    <t>03-331.00.77</t>
  </si>
  <si>
    <t>hilde.vanthielen@lsgroenendaal.be</t>
  </si>
  <si>
    <t>directie@vinho.be</t>
  </si>
  <si>
    <t>deknikkerbaan.directie@ankerwijs.be</t>
  </si>
  <si>
    <t>VBSBO-school de Merode</t>
  </si>
  <si>
    <t>lies.vandeleest@spelewei.kobart.be</t>
  </si>
  <si>
    <t>secretariaat@vbs-delinde.be</t>
  </si>
  <si>
    <t>directie@dokata.be</t>
  </si>
  <si>
    <t>VBS Klimrek - Brugse Poort</t>
  </si>
  <si>
    <t>Baudelohof 2</t>
  </si>
  <si>
    <t>SBS Leerthuis De Toverberg</t>
  </si>
  <si>
    <t>Schoolstraat 29</t>
  </si>
  <si>
    <t>09-323.58.10.</t>
  </si>
  <si>
    <t>09-323.57.21</t>
  </si>
  <si>
    <t>SBS Freinetschool Het Eiland</t>
  </si>
  <si>
    <t>VBS St-Vincentschool</t>
  </si>
  <si>
    <t>directie@pullaar.be</t>
  </si>
  <si>
    <t>directie@hetnotendopje.be</t>
  </si>
  <si>
    <t>August Van de Wielelei 136</t>
  </si>
  <si>
    <t>directie@kdo-go.be</t>
  </si>
  <si>
    <t>GO! BS Terra</t>
  </si>
  <si>
    <t>b.tengrootenhuysen@sintjanantwerpen.be</t>
  </si>
  <si>
    <t>joris.gulikers@detoermalijn.be</t>
  </si>
  <si>
    <t>info@kleinestan.be</t>
  </si>
  <si>
    <t>tom.geens@destap.berlaar.be</t>
  </si>
  <si>
    <t>an@voftp.be</t>
  </si>
  <si>
    <t>directie@gbsdeplataan.be</t>
  </si>
  <si>
    <t>directie.dewaaier@sgarchipel.be</t>
  </si>
  <si>
    <t>directie.debolster@sgarchipel.be</t>
  </si>
  <si>
    <t>directeur@dezwierezwaai.be</t>
  </si>
  <si>
    <t>inge.claes@basisschool-rijmenam.be</t>
  </si>
  <si>
    <t>013-31.22.84</t>
  </si>
  <si>
    <t>petra.blavier@klaverdrie.be</t>
  </si>
  <si>
    <t>VBS Sint-Joris Basisschool</t>
  </si>
  <si>
    <t>02-321.00.20</t>
  </si>
  <si>
    <t>Ann Christy-plein 5</t>
  </si>
  <si>
    <t>directie@millekemol.be</t>
  </si>
  <si>
    <t>GO! BS Groei!</t>
  </si>
  <si>
    <t>Lindenlei 27</t>
  </si>
  <si>
    <t>info@klim-op.net</t>
  </si>
  <si>
    <t>stebabelei@sbswaregem.be</t>
  </si>
  <si>
    <t>Corneille Peetersstraat 6</t>
  </si>
  <si>
    <t>onthaal@bsdewinge.be</t>
  </si>
  <si>
    <t>016-68.98.22</t>
  </si>
  <si>
    <t>onthaal@bszonnedorp.be</t>
  </si>
  <si>
    <t>onthaal@bsdehoogvlieger.be</t>
  </si>
  <si>
    <t>onthaal@bsdolfijn.be</t>
  </si>
  <si>
    <t>013-35.55.69</t>
  </si>
  <si>
    <t>directeur@freinetschooldepit.be</t>
  </si>
  <si>
    <t>onthaal@bsdeberk.be</t>
  </si>
  <si>
    <t>onthaal@bsdeklimop.be</t>
  </si>
  <si>
    <t>onthaal@bsdeletterberg.be</t>
  </si>
  <si>
    <t>HSBS De Zennestraal</t>
  </si>
  <si>
    <t>Zennestraat 82</t>
  </si>
  <si>
    <t>02-279.39.31</t>
  </si>
  <si>
    <t>sec.dezennestraal@brucity.education</t>
  </si>
  <si>
    <t>info.bulo@sintfranciscus.be</t>
  </si>
  <si>
    <t>sandy.wauters@rclager.be</t>
  </si>
  <si>
    <t>directieteam@vbsdewegwijzer.be</t>
  </si>
  <si>
    <t>kim.geens@klim-op.be</t>
  </si>
  <si>
    <t>VBS Montessorischool Nieuwrode</t>
  </si>
  <si>
    <t>0485-04.00.95</t>
  </si>
  <si>
    <t>kim.geens@kodid.be</t>
  </si>
  <si>
    <t>robin.swennen@dilsen-stokkem.be</t>
  </si>
  <si>
    <t>directie@materdei-genk.be</t>
  </si>
  <si>
    <t>martine@deschom.be</t>
  </si>
  <si>
    <t>directie@deschom.be</t>
  </si>
  <si>
    <t>directie@sint-gabriel.be</t>
  </si>
  <si>
    <t>directie@dekade.be</t>
  </si>
  <si>
    <t>secretariaat1@gbsterdoelhagen.be</t>
  </si>
  <si>
    <t>directie@gbseikenlaar.be</t>
  </si>
  <si>
    <t>benjamin.rombaut@vbs-prinsenhof.be</t>
  </si>
  <si>
    <t>info@vbsdekreek.be</t>
  </si>
  <si>
    <t>GO! Daltonschool Merelbeke</t>
  </si>
  <si>
    <t>directie@sswgbs.com</t>
  </si>
  <si>
    <t>Gemeentelijke Basisschool Welle</t>
  </si>
  <si>
    <t>GBS Klavertje 4</t>
  </si>
  <si>
    <t>infogbs@brakel.be</t>
  </si>
  <si>
    <t>053-66.72.47</t>
  </si>
  <si>
    <t>gemeenteschooliddergem@telenet.be</t>
  </si>
  <si>
    <t>info@debuurt.be</t>
  </si>
  <si>
    <t>0472-11.37.79</t>
  </si>
  <si>
    <t>info@lvbm.be</t>
  </si>
  <si>
    <t>VBS Methodeschool De Muze - Serafijn</t>
  </si>
  <si>
    <t>demuze.serafijn@vlom.gent</t>
  </si>
  <si>
    <t>VBS POER</t>
  </si>
  <si>
    <t>Zeger van Heulestraat 47</t>
  </si>
  <si>
    <t>0499-21.23.89</t>
  </si>
  <si>
    <t>poer@levensboom.be</t>
  </si>
  <si>
    <t>Ten Hedestraat 1</t>
  </si>
  <si>
    <t>Warandestraat 15</t>
  </si>
  <si>
    <t>GO! BS Het Biezebos</t>
  </si>
  <si>
    <t>Zultseweg 11</t>
  </si>
  <si>
    <t>056-60.08.18</t>
  </si>
  <si>
    <t>directie@hetbiezebos.be</t>
  </si>
  <si>
    <t>directie@bscomenius.be</t>
  </si>
  <si>
    <t>Caputsteenstraat 49</t>
  </si>
  <si>
    <t>directie@victorvdw.be</t>
  </si>
  <si>
    <t>Louis Delhovestraat 69</t>
  </si>
  <si>
    <t>Leo Baekelandstraat 10</t>
  </si>
  <si>
    <t>VBS Onze-Lieve-Vrouw-Presentatie</t>
  </si>
  <si>
    <t>info@vbsdewegelink.be</t>
  </si>
  <si>
    <t>GBS Het Wijsternest</t>
  </si>
  <si>
    <t>directie@schoolkachtem.be</t>
  </si>
  <si>
    <t>056-65.18.91</t>
  </si>
  <si>
    <t>verrekijker@vba.be</t>
  </si>
  <si>
    <t>tom.vanderbiesen@ksdiest.be</t>
  </si>
  <si>
    <t>christine.hendrickx@ksdiest.be</t>
  </si>
  <si>
    <t>olv@ksdiest.be</t>
  </si>
  <si>
    <t>denhulst@ksdiest.be</t>
  </si>
  <si>
    <t>SINT-MARIA-OUDENHOVE</t>
  </si>
  <si>
    <t>directie@slihoutem.net</t>
  </si>
  <si>
    <t>directie@klimopbavegem.be</t>
  </si>
  <si>
    <t>09-360.17.56</t>
  </si>
  <si>
    <t>celinedeclercq@debron-lovendegem.be</t>
  </si>
  <si>
    <t>directie@de-spits.be</t>
  </si>
  <si>
    <t>VBS Sint-Jozefsinstituut</t>
  </si>
  <si>
    <t>secretariaat@sjr.be</t>
  </si>
  <si>
    <t>info@sint-hubertusschool.be</t>
  </si>
  <si>
    <t>directie@basisschoolbalder.be</t>
  </si>
  <si>
    <t>directie@basisschool-pacheco.be</t>
  </si>
  <si>
    <t>02-313.50.36</t>
  </si>
  <si>
    <t>directie@7sprong.be</t>
  </si>
  <si>
    <t>katrien.vandevoort@gobilijn.be</t>
  </si>
  <si>
    <t>conny.thijs@deletterfant.be</t>
  </si>
  <si>
    <t>directie.vbsvlierbeek@sgarchipel.be</t>
  </si>
  <si>
    <t>VLS Blauwput De Mozaïek</t>
  </si>
  <si>
    <t>basisschooldelenaard@slhd.be</t>
  </si>
  <si>
    <t>basisschooldekomme@slhd.be</t>
  </si>
  <si>
    <t>VBS SLHD Hemelsdaele A</t>
  </si>
  <si>
    <t>basisschoolhemelsdaele@slhd.be</t>
  </si>
  <si>
    <t>VLS SLHD Hemelsdaele B</t>
  </si>
  <si>
    <t>Janseniusstraat 2_A</t>
  </si>
  <si>
    <t>016-79.09.22</t>
  </si>
  <si>
    <t>VBS 't Ellebloempje</t>
  </si>
  <si>
    <t>VLSBO De Polder</t>
  </si>
  <si>
    <t>Polderstraat 78</t>
  </si>
  <si>
    <t>050-69.26.24</t>
  </si>
  <si>
    <t>bubao-depolder@de-kade.be</t>
  </si>
  <si>
    <t>VBS Don Bosco Halle 1</t>
  </si>
  <si>
    <t>directie@dorpsschoolkester.be</t>
  </si>
  <si>
    <t>VBS Don Bosco Halle 2</t>
  </si>
  <si>
    <t>kleuterschoolaartselaar@gvka.be</t>
  </si>
  <si>
    <t>directie.lager@sintlievensantwerpen.be</t>
  </si>
  <si>
    <t>02-363.85.89</t>
  </si>
  <si>
    <t>crals.hubert@scholengroep14.be</t>
  </si>
  <si>
    <t>secretariaat@leefschooltalentenkiem.be</t>
  </si>
  <si>
    <t>GO! MPI Groeicampus Basis</t>
  </si>
  <si>
    <t>directie.basis@groeicampus.be</t>
  </si>
  <si>
    <t>Huidevettersstraat 5_A</t>
  </si>
  <si>
    <t>directie.houthalen@lucerna.be</t>
  </si>
  <si>
    <t>deschatkist@telenet.be</t>
  </si>
  <si>
    <t>VLOT!</t>
  </si>
  <si>
    <t>VIA-1</t>
  </si>
  <si>
    <t>GO! De Prins Diest Boudewijnvest</t>
  </si>
  <si>
    <t>KOBOS Secundair II</t>
  </si>
  <si>
    <t>Kardinaal van Roey-Instituut ASO</t>
  </si>
  <si>
    <t>GO! techn. Atheneum Victor Hortaschool</t>
  </si>
  <si>
    <t>Maria-Boodschaplyceum</t>
  </si>
  <si>
    <t>Technisch Instituut Sint-Lucas</t>
  </si>
  <si>
    <t>Onze-Lieve-Vrouwe-instituut</t>
  </si>
  <si>
    <t>GO! atheneum De Ring</t>
  </si>
  <si>
    <t>GO! atheneum Beveren-Waas</t>
  </si>
  <si>
    <t>Sint-Gummaruscollege</t>
  </si>
  <si>
    <t>Gitok Bovenbouw</t>
  </si>
  <si>
    <t>Hasp-O 5</t>
  </si>
  <si>
    <t>GO! Atheneum Pottelberg 2de en 3de graad</t>
  </si>
  <si>
    <t>Sint-Catharinacollege1</t>
  </si>
  <si>
    <t>Prizma - Campus College</t>
  </si>
  <si>
    <t>Provinciale Handelsschool Hasselt</t>
  </si>
  <si>
    <t>KOGEKA 2</t>
  </si>
  <si>
    <t>Atheneum Wispelberg</t>
  </si>
  <si>
    <t>GO! atheneum Courtmanslaan Maldegem</t>
  </si>
  <si>
    <t>GO! middenschool Campus Kompas Wetteren</t>
  </si>
  <si>
    <t>MIA-Brugge</t>
  </si>
  <si>
    <t>Instituut Sint-Vincentius a Paulo</t>
  </si>
  <si>
    <t>Don Bosco Instituut eerste graad</t>
  </si>
  <si>
    <t>GO! atheneum Lier campus Louis Zimmer</t>
  </si>
  <si>
    <t>GO! atheneum Geel</t>
  </si>
  <si>
    <t>GO! atheneum Geraardsbergen</t>
  </si>
  <si>
    <t>GO! Middenschool Het Spoor</t>
  </si>
  <si>
    <t>GO! talent Dendermonde</t>
  </si>
  <si>
    <t>GO! atheneum Willebroek</t>
  </si>
  <si>
    <t>GO! technisch atheneum Campus De Brug</t>
  </si>
  <si>
    <t>GO! atheneum Schoten</t>
  </si>
  <si>
    <t>X plus Lommel</t>
  </si>
  <si>
    <t>GO! Talentenschool Turnhout Boomgaard TA</t>
  </si>
  <si>
    <t>GO! Atheneum Borgloon 1ste graad SO</t>
  </si>
  <si>
    <t>GO! middenschool Avelgem</t>
  </si>
  <si>
    <t>Montfortaans Seminarie</t>
  </si>
  <si>
    <t>GO! technisch atheneum Vesaliusinstituut</t>
  </si>
  <si>
    <t>GO! atheneum Erasmus De Pinte</t>
  </si>
  <si>
    <t>Onze-Lieve-Vrouw-Presentatie -Middensch.</t>
  </si>
  <si>
    <t>Het College</t>
  </si>
  <si>
    <t>GO! Koninklijk Lyceum Antwerpen</t>
  </si>
  <si>
    <t>GO!MSKA Roeselare</t>
  </si>
  <si>
    <t>Paridaensinstituut SO</t>
  </si>
  <si>
    <t>GO! atheneum Diksmuide</t>
  </si>
  <si>
    <t>Onze-Lieve-Vrouw-Presentatie SecundOnd 1</t>
  </si>
  <si>
    <t>Sint-Godelievecollege</t>
  </si>
  <si>
    <t>GO! technisch atheneum Brugge</t>
  </si>
  <si>
    <t>Bovenbouw Sint-Michiel</t>
  </si>
  <si>
    <t>GO! atheneum Gentbrugge</t>
  </si>
  <si>
    <t>Scheppersinstituut 1</t>
  </si>
  <si>
    <t>Scheppersinstituut</t>
  </si>
  <si>
    <t>Sint-Donatusinstituut</t>
  </si>
  <si>
    <t>Sint-Agnesinstituut</t>
  </si>
  <si>
    <t>Groenendaal 1</t>
  </si>
  <si>
    <t>Scheppersinstituut 1 Deurne &amp; Antwerpen</t>
  </si>
  <si>
    <t>Onze-Lieve-Vrouwecollege Plus</t>
  </si>
  <si>
    <t>Sint-Jozefinstituut ASO</t>
  </si>
  <si>
    <t>Sint-Jozefinstituut</t>
  </si>
  <si>
    <t>Sint-Jan Berchmanscollege</t>
  </si>
  <si>
    <t>Vrij Instituut voor Technisch Onderwijs</t>
  </si>
  <si>
    <t>Sint-Victorinstituut</t>
  </si>
  <si>
    <t>Sint-Lambertus 5</t>
  </si>
  <si>
    <t>kOsh F</t>
  </si>
  <si>
    <t>Sint-Jozefsinstituut</t>
  </si>
  <si>
    <t>Sint-Lodewijkscollege</t>
  </si>
  <si>
    <t>Vrij Technisch Instituut Brugge</t>
  </si>
  <si>
    <t>Bissch. College Onbevlekte Ontvangenis</t>
  </si>
  <si>
    <t>Lyceum Ieper</t>
  </si>
  <si>
    <t>RHIZO 4</t>
  </si>
  <si>
    <t>Sint-Paulusschool campus College 3</t>
  </si>
  <si>
    <t>Regina Pacis</t>
  </si>
  <si>
    <t>MS Sint-Rembert 1</t>
  </si>
  <si>
    <t>VABI</t>
  </si>
  <si>
    <t>EDUGO campus De Brug 2</t>
  </si>
  <si>
    <t>Sint-Bavohumaniora</t>
  </si>
  <si>
    <t>Don Boscocollege</t>
  </si>
  <si>
    <t>Leiepoort Deinze campus Sint-Vincentius</t>
  </si>
  <si>
    <t>Bernardusscholen 1</t>
  </si>
  <si>
    <t>Onze-Lieve-Vrouwcollege III</t>
  </si>
  <si>
    <t>Óscar Romerocollege 3</t>
  </si>
  <si>
    <t>Gemeentelijk Technisch Instituut</t>
  </si>
  <si>
    <t>Humaniora Kindsheid Jesu</t>
  </si>
  <si>
    <t>Sint-Martinusscholen 118315</t>
  </si>
  <si>
    <t>viio 3</t>
  </si>
  <si>
    <t>Sint-Lambertuscollege 1</t>
  </si>
  <si>
    <t>campus de helix¹</t>
  </si>
  <si>
    <t>Mosa-RT T.I.St.-Jansberg A</t>
  </si>
  <si>
    <t>Atlas College Genk 4</t>
  </si>
  <si>
    <t>Sint-Augustinusinstituut BSO/TSO</t>
  </si>
  <si>
    <t>WICO - 126193</t>
  </si>
  <si>
    <t>Sint-Jozefscollege 2</t>
  </si>
  <si>
    <t>Hartencollege Sec o Onderwijslaan</t>
  </si>
  <si>
    <t>GO! atheneum Halle</t>
  </si>
  <si>
    <t>Provinciaal Instituut voor Secundair Ond</t>
  </si>
  <si>
    <t>TechniGO! campus De Voorstad Aalst</t>
  </si>
  <si>
    <t>Middelbare Steinerschool Vlaanderen</t>
  </si>
  <si>
    <t>Provinciaal Instituut PIVA</t>
  </si>
  <si>
    <t>Sint-Ursula-Instituut</t>
  </si>
  <si>
    <t>GO! campus Genk Techn Atheneum De Wijzer</t>
  </si>
  <si>
    <t>'T SAAM</t>
  </si>
  <si>
    <t>GO! Spectrumschool</t>
  </si>
  <si>
    <t>Humaniora Voorzienigheid</t>
  </si>
  <si>
    <t>Sint-Franciscuscollege 3</t>
  </si>
  <si>
    <t>GO! SBSO t Vurstjen</t>
  </si>
  <si>
    <t>Vurstjen 27</t>
  </si>
  <si>
    <t>09-253.13.57</t>
  </si>
  <si>
    <t>info@buso-evergem.be</t>
  </si>
  <si>
    <t>Marion De Clercq</t>
  </si>
  <si>
    <t>marion.declercq@ond.vlaanderen.be</t>
  </si>
  <si>
    <t>02 553 88 86</t>
  </si>
  <si>
    <t>Buso De Markgrave</t>
  </si>
  <si>
    <t>Markgravelei 81</t>
  </si>
  <si>
    <t>03-237.71.82</t>
  </si>
  <si>
    <t>farnoush.moradi@demarkgrave.be</t>
  </si>
  <si>
    <t>Buso Sint-Jozefinstituut</t>
  </si>
  <si>
    <t>Kerkstraat 153</t>
  </si>
  <si>
    <t>03-235.40.00</t>
  </si>
  <si>
    <t>info@sjikerkstraat.be</t>
  </si>
  <si>
    <t>Buso Katrinahof</t>
  </si>
  <si>
    <t>Peter Benoitstraat 44</t>
  </si>
  <si>
    <t>03-248.53.54</t>
  </si>
  <si>
    <t>buso@katrinahofscholen.be</t>
  </si>
  <si>
    <t>Sint-Jacobsmarkt 38</t>
  </si>
  <si>
    <t>03-432.02.20</t>
  </si>
  <si>
    <t>info@sintjozefov4.be</t>
  </si>
  <si>
    <t>Pulderbos Secundair Onderwijs (BuSO)</t>
  </si>
  <si>
    <t>03-466.06.30</t>
  </si>
  <si>
    <t>so@revapulderbos.be</t>
  </si>
  <si>
    <t>Gemeentelijke Buso Galbergen</t>
  </si>
  <si>
    <t>Don Boscostraat 39</t>
  </si>
  <si>
    <t>014-31.87.42</t>
  </si>
  <si>
    <t>info@gibbo.be</t>
  </si>
  <si>
    <t>Buso Oosterlo</t>
  </si>
  <si>
    <t>014-86.11.47</t>
  </si>
  <si>
    <t>info@buso-oosterlo.be</t>
  </si>
  <si>
    <t>Tongelsbos BuSO</t>
  </si>
  <si>
    <t>014-53.81.81</t>
  </si>
  <si>
    <t>info@buso.tongelsbos.be</t>
  </si>
  <si>
    <t>Buso De Bremberg</t>
  </si>
  <si>
    <t>secretariaat@busodebremberg.com</t>
  </si>
  <si>
    <t>Buso De Garve</t>
  </si>
  <si>
    <t>Langs de Graaf 11</t>
  </si>
  <si>
    <t>089-50.28.22</t>
  </si>
  <si>
    <t>info@degarve.be</t>
  </si>
  <si>
    <t>Buso Ter Engelen</t>
  </si>
  <si>
    <t>Burgemeester Philipslaan 15_A</t>
  </si>
  <si>
    <t>089-56.69.86</t>
  </si>
  <si>
    <t>info@busoterengelen.be</t>
  </si>
  <si>
    <t>Buso Sint-Jansberg</t>
  </si>
  <si>
    <t>Weertersteenweg 135</t>
  </si>
  <si>
    <t>089-56.49.83</t>
  </si>
  <si>
    <t>info@buso-sintjansberg.be</t>
  </si>
  <si>
    <t>Buso Heuvelzicht</t>
  </si>
  <si>
    <t>Secundair Onderwijs Dominiek Savio(Buso)</t>
  </si>
  <si>
    <t>Koolskampstraat 24</t>
  </si>
  <si>
    <t>051-23.07.15</t>
  </si>
  <si>
    <t>pieter.stock@dominiek-savio.be</t>
  </si>
  <si>
    <t>Buso Levensvreugde</t>
  </si>
  <si>
    <t>053-38.28.28</t>
  </si>
  <si>
    <t>directeur@busolevensvreugde.be</t>
  </si>
  <si>
    <t>Buso De Triangel</t>
  </si>
  <si>
    <t>Molendreef 16_C</t>
  </si>
  <si>
    <t>09-370.72.15</t>
  </si>
  <si>
    <t>evelyn.quintyn@dvcdetriangel.be</t>
  </si>
  <si>
    <t>Tachkemoni Secundair</t>
  </si>
  <si>
    <t>03-287.00.70</t>
  </si>
  <si>
    <t>atheneum@tachkemoni.be</t>
  </si>
  <si>
    <t>Irène Van Wilder</t>
  </si>
  <si>
    <t>irene.vanwilder@ond.vlaanderen.be</t>
  </si>
  <si>
    <t>02 553 90 05</t>
  </si>
  <si>
    <t>Israelitisch Atheneum Jesode-Hatora-B-J</t>
  </si>
  <si>
    <t>Steenbokstraat 14</t>
  </si>
  <si>
    <t>info@jhbj.be</t>
  </si>
  <si>
    <t>Sec. Ond. Schoonheidszorgen D. Grésiac</t>
  </si>
  <si>
    <t>Koninklijkelaan 9</t>
  </si>
  <si>
    <t>03-230.03.84</t>
  </si>
  <si>
    <t>info@denisegresiac.be</t>
  </si>
  <si>
    <t>HBO Verpleegkunde Ic Dien</t>
  </si>
  <si>
    <t>Westlaan 99</t>
  </si>
  <si>
    <t>051-20.73.54</t>
  </si>
  <si>
    <t>info@icdien.be</t>
  </si>
  <si>
    <t>Jessica Asselman</t>
  </si>
  <si>
    <t>Jessica.Asselman@ond.vlaanderen.be</t>
  </si>
  <si>
    <t>02 553 01 07</t>
  </si>
  <si>
    <t>Buso Blijdorp</t>
  </si>
  <si>
    <t>0491 72 23 62</t>
  </si>
  <si>
    <t>anke.dereuse@blijdorp.be</t>
  </si>
  <si>
    <t>Vrije Israelitische school Sec.On. Yavne</t>
  </si>
  <si>
    <t>yavne@yavne.be</t>
  </si>
  <si>
    <t>CAMPOS</t>
  </si>
  <si>
    <t>Parklaan 52</t>
  </si>
  <si>
    <t>014-43.80.00</t>
  </si>
  <si>
    <t>CAMPOS@turnhout.be</t>
  </si>
  <si>
    <t>Stedelijke Academie voor Schone Kunsten</t>
  </si>
  <si>
    <t>Katelijnestraat 86</t>
  </si>
  <si>
    <t>050-44.11.60</t>
  </si>
  <si>
    <t>info@kunsthumaniorabrugge.be</t>
  </si>
  <si>
    <t>Lemmensinstituut Secundair Onderwijs</t>
  </si>
  <si>
    <t>Lemmensberg 3</t>
  </si>
  <si>
    <t>016-79.90.05</t>
  </si>
  <si>
    <t>info.kso@lemmens.be</t>
  </si>
  <si>
    <t>Naomi Vandeborght</t>
  </si>
  <si>
    <t>naomi.vandeborght@ond.vlaanderen.be</t>
  </si>
  <si>
    <t>02 553 01 10</t>
  </si>
  <si>
    <t>Sted.Academie vr Beeldende Kunsten (KSO)</t>
  </si>
  <si>
    <t>Capucienenlaan 8</t>
  </si>
  <si>
    <t>053-72.39.65</t>
  </si>
  <si>
    <t>els.talloen@aalst.be</t>
  </si>
  <si>
    <t>Ann Cortebeeck</t>
  </si>
  <si>
    <t>ann.cortebeeck@ond.vlaanderen.be</t>
  </si>
  <si>
    <t>02 553 87 32</t>
  </si>
  <si>
    <t>Koninklijk Werk IBIS</t>
  </si>
  <si>
    <t>Buso Secundaire School Spermalie</t>
  </si>
  <si>
    <t>Potterierei 46</t>
  </si>
  <si>
    <t>050-47.19.85</t>
  </si>
  <si>
    <t>buso-spermalie@de-kade.be</t>
  </si>
  <si>
    <t>Buso De Ark</t>
  </si>
  <si>
    <t>Manchesterlaan 50</t>
  </si>
  <si>
    <t>03-542.39.98</t>
  </si>
  <si>
    <t>directie@busodeark.be</t>
  </si>
  <si>
    <t>Vrije Nederlandst.school Lucerna College</t>
  </si>
  <si>
    <t>02-520.95.50</t>
  </si>
  <si>
    <t>info@lucerna.be</t>
  </si>
  <si>
    <t>BuSO De Tjalk</t>
  </si>
  <si>
    <t>Tjalkstraat 11</t>
  </si>
  <si>
    <t>03-541.32.80</t>
  </si>
  <si>
    <t>directie@busodetjalk.be</t>
  </si>
  <si>
    <t>Buso Spermalie Secundaire School</t>
  </si>
  <si>
    <t>Potterierei 45</t>
  </si>
  <si>
    <t>050-47.19.60</t>
  </si>
  <si>
    <t>ZIEKENHUISSCHOOL STAD GENT</t>
  </si>
  <si>
    <t>ziekenhuisschool@onderwijs.gent.be</t>
  </si>
  <si>
    <t>Spermalie Secundair Onderwijs</t>
  </si>
  <si>
    <t>LAB</t>
  </si>
  <si>
    <t>Hekkestraat 26</t>
  </si>
  <si>
    <t>03-369.59.57</t>
  </si>
  <si>
    <t>info@labonderwijs.be</t>
  </si>
  <si>
    <t>De Met</t>
  </si>
  <si>
    <t>Tiensesteenweg 2</t>
  </si>
  <si>
    <t>0456-38.55.58</t>
  </si>
  <si>
    <t>info@demet.eu</t>
  </si>
  <si>
    <t>Freinetschool Keerpunt</t>
  </si>
  <si>
    <t>de Haveskerckelaan 25</t>
  </si>
  <si>
    <t>0485-58.85.05</t>
  </si>
  <si>
    <t>administratie@keerpuntscholen.be</t>
  </si>
  <si>
    <t>ziekenhuisschool De Radar</t>
  </si>
  <si>
    <t>Liefdestraat 10</t>
  </si>
  <si>
    <t>016-80.79.50</t>
  </si>
  <si>
    <t>info@deradar.be</t>
  </si>
  <si>
    <t>BuSO Ganspoel</t>
  </si>
  <si>
    <t>02-735 40 85</t>
  </si>
  <si>
    <t>buso.ganspoel@kiwoluwe.be</t>
  </si>
  <si>
    <t>Middenschool Lucerna</t>
  </si>
  <si>
    <t>0484-14.80.65</t>
  </si>
  <si>
    <t>ozkan.cetin@lucerna.be</t>
  </si>
  <si>
    <t>Sec. Ond. Dominiek Savio (OV1 &amp; OV2)</t>
  </si>
  <si>
    <t>Penta Connect</t>
  </si>
  <si>
    <t>Boterstraat 6</t>
  </si>
  <si>
    <t>051 46 70 41</t>
  </si>
  <si>
    <t>info@penta-groep.be</t>
  </si>
  <si>
    <t>LAB Sint-Niklaas</t>
  </si>
  <si>
    <t>Kleibeekstraat 138</t>
  </si>
  <si>
    <t>0498-46.37.78</t>
  </si>
  <si>
    <t>info@labsintniklaas.be</t>
  </si>
  <si>
    <t>Safe College</t>
  </si>
  <si>
    <t xml:space="preserve">Frederik de Merodestraat 18   </t>
  </si>
  <si>
    <t>Mechelen</t>
  </si>
  <si>
    <t>015-29.84.38</t>
  </si>
  <si>
    <t>Campus De Opstroom Vilvoorde</t>
  </si>
  <si>
    <t xml:space="preserve">Mechelsesteenweg 255  </t>
  </si>
  <si>
    <t>Vilvoorde</t>
  </si>
  <si>
    <t>0486-47.57.81</t>
  </si>
  <si>
    <t>Middenschool Kindsheid Jesu</t>
  </si>
  <si>
    <t xml:space="preserve">Kempische steenweg 400  </t>
  </si>
  <si>
    <t>Hasselt</t>
  </si>
  <si>
    <t>011-27.84.60</t>
  </si>
  <si>
    <t>Leerexpert Capitan</t>
  </si>
  <si>
    <t>03 334 44 70</t>
  </si>
  <si>
    <t>leerexpert.columbiastraat@stedelijkonderwijs.be</t>
  </si>
  <si>
    <t>Ponton43</t>
  </si>
  <si>
    <t>0492 09 63 79</t>
  </si>
  <si>
    <t>david.bruyninckx@ponton43.be</t>
  </si>
  <si>
    <t>Buso De Karwij</t>
  </si>
  <si>
    <t>Durmelaan 118</t>
  </si>
  <si>
    <t>09-348.67.86</t>
  </si>
  <si>
    <t>info@de-karwij.be</t>
  </si>
  <si>
    <t>Eksaarde-dorp 1_A</t>
  </si>
  <si>
    <t>09-346.81.50</t>
  </si>
  <si>
    <t>sint-teresia@vlot.be</t>
  </si>
  <si>
    <t>KOHa Sint-Jozef</t>
  </si>
  <si>
    <t>Jagerstraat 5</t>
  </si>
  <si>
    <t>052-47.92.84</t>
  </si>
  <si>
    <t>sintjozef@kohamme.be</t>
  </si>
  <si>
    <t>KOHa Heilig Hart</t>
  </si>
  <si>
    <t>052-47.24.81</t>
  </si>
  <si>
    <t>heilighart@kohamme.be</t>
  </si>
  <si>
    <t>Prosper Thuysbaertlaan 1</t>
  </si>
  <si>
    <t>09-348.17.09</t>
  </si>
  <si>
    <t>sint-laurentius@vlot.be</t>
  </si>
  <si>
    <t>Markt 48</t>
  </si>
  <si>
    <t>09-340.57.70</t>
  </si>
  <si>
    <t>sint-lodewijk@vlot.be</t>
  </si>
  <si>
    <t>09-348.61.39</t>
  </si>
  <si>
    <t>creo@vlot.be</t>
  </si>
  <si>
    <t>OLVI-PIUS X Collegestraat</t>
  </si>
  <si>
    <t>052-44.41.99</t>
  </si>
  <si>
    <t>olvi@olvi-piusx.be</t>
  </si>
  <si>
    <t>OLVI-PIUS X Kapellestraat</t>
  </si>
  <si>
    <t>Kapellestraat 7</t>
  </si>
  <si>
    <t>052-44.92.26</t>
  </si>
  <si>
    <t>piusx@olvi-piusx.be</t>
  </si>
  <si>
    <t>Stommestraat 2</t>
  </si>
  <si>
    <t>info@vlot.be</t>
  </si>
  <si>
    <t xml:space="preserve">Collegestraat 1    </t>
  </si>
  <si>
    <t>Zele</t>
  </si>
  <si>
    <t xml:space="preserve">Eksaarde-dorp 1_A  </t>
  </si>
  <si>
    <t>Lokeren</t>
  </si>
  <si>
    <t>Buso Mariadal</t>
  </si>
  <si>
    <t>016-76.75.21</t>
  </si>
  <si>
    <t>info@busomariadal.be</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</si>
  <si>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</si>
  <si>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</si>
  <si>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</si>
  <si>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</si>
  <si>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</si>
  <si>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</si>
  <si>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</si>
  <si>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</si>
  <si>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</si>
  <si>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</si>
  <si>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</si>
  <si>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</si>
  <si>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Middenschool Sint-Gertrudis</t>
  </si>
  <si>
    <t>Groenendael 2_A</t>
  </si>
  <si>
    <t>011-88.35.02</t>
  </si>
  <si>
    <t>middenschool@kolanden.be</t>
  </si>
  <si>
    <t>Sint-Janscollege</t>
  </si>
  <si>
    <t>Waversesteenweg 1</t>
  </si>
  <si>
    <t>016-76.62.71</t>
  </si>
  <si>
    <t>info@sintjanscollegemeldert.be</t>
  </si>
  <si>
    <t>VIA-3</t>
  </si>
  <si>
    <t>Waaibergstraat 45</t>
  </si>
  <si>
    <t>016-81.14.09</t>
  </si>
  <si>
    <t>derdegraad@viatienen.be</t>
  </si>
  <si>
    <t>Waaibergstraat 43</t>
  </si>
  <si>
    <t>016-81.28.15</t>
  </si>
  <si>
    <t>tweedegraad@viatienen.be</t>
  </si>
  <si>
    <t>VIA-2</t>
  </si>
  <si>
    <t>Stedelijke Buso De Brug</t>
  </si>
  <si>
    <t>Amerstraat 3</t>
  </si>
  <si>
    <t>016-56.74.15</t>
  </si>
  <si>
    <t>directeur@debrug-aarschot.be</t>
  </si>
  <si>
    <t>GO! SIBA Aarschot</t>
  </si>
  <si>
    <t>Pastoor Dergentlaan 62</t>
  </si>
  <si>
    <t>016-55.35.20</t>
  </si>
  <si>
    <t>onthaal@siba.be</t>
  </si>
  <si>
    <t>GO! SIMA Aarschot</t>
  </si>
  <si>
    <t>Pastoor Dergentlaan 62_A</t>
  </si>
  <si>
    <t>016-68.96.89</t>
  </si>
  <si>
    <t>onthaal@sima-aarschot.be</t>
  </si>
  <si>
    <t>GO! De Prins Diest Antwerpsestraat</t>
  </si>
  <si>
    <t>Antwerpsestraat 36</t>
  </si>
  <si>
    <t>013-35.05.33</t>
  </si>
  <si>
    <t>onthaal@deprinsdiest.be</t>
  </si>
  <si>
    <t>Boudewijnvest 5</t>
  </si>
  <si>
    <t>GO! De Prins Diest Weerstandsplein</t>
  </si>
  <si>
    <t>GO! atheneum KAMSA Aarschot</t>
  </si>
  <si>
    <t>Pastoor Dergentlaan 47</t>
  </si>
  <si>
    <t>016-55.34.00</t>
  </si>
  <si>
    <t>onthaal@kamsa.be</t>
  </si>
  <si>
    <t>GO! Ath. Russelberg Tessenderlo</t>
  </si>
  <si>
    <t>Gerhagenstraat 58</t>
  </si>
  <si>
    <t>013-66.14.41</t>
  </si>
  <si>
    <t>onthaal@russelberg.be</t>
  </si>
  <si>
    <t>015-71.93.70</t>
  </si>
  <si>
    <t>info@KOBOS.be</t>
  </si>
  <si>
    <t>KOBOS Secundair III</t>
  </si>
  <si>
    <t>015-71.14.42</t>
  </si>
  <si>
    <t>Virgo Sapiensinstituut</t>
  </si>
  <si>
    <t>Heldenplein 6</t>
  </si>
  <si>
    <t>052-30.14.19</t>
  </si>
  <si>
    <t>info@virgosapiens.be</t>
  </si>
  <si>
    <t>Daalkouter 30</t>
  </si>
  <si>
    <t>052-30.98.24</t>
  </si>
  <si>
    <t>info@gtil.be</t>
  </si>
  <si>
    <t>KOBOS Secundair I</t>
  </si>
  <si>
    <t>Virgo Sapiens Secundair</t>
  </si>
  <si>
    <t xml:space="preserve">Heldenplein 6    </t>
  </si>
  <si>
    <t>Londerzeel</t>
  </si>
  <si>
    <t>Sint-Calasanzinstituut</t>
  </si>
  <si>
    <t>03-410.12.54</t>
  </si>
  <si>
    <t>info@calasanz.be</t>
  </si>
  <si>
    <t>kvri@kvri.be</t>
  </si>
  <si>
    <t>Kardinaal van Roey-Instituut</t>
  </si>
  <si>
    <t>Kardinaal van Roey-Instituut AEG</t>
  </si>
  <si>
    <t>GO! SBSO Campus Heemschool</t>
  </si>
  <si>
    <t>info.buso@campusheemschool.be</t>
  </si>
  <si>
    <t>Buso Zaveldal</t>
  </si>
  <si>
    <t>Nieuwland 198</t>
  </si>
  <si>
    <t>02-512.14.75</t>
  </si>
  <si>
    <t>onthaal@zaveldal-vgc.be</t>
  </si>
  <si>
    <t>Buso Kasterlinden</t>
  </si>
  <si>
    <t>02 430 67 00</t>
  </si>
  <si>
    <t>GO! atheneum Anderlecht</t>
  </si>
  <si>
    <t>Sint-Guidostraat 73</t>
  </si>
  <si>
    <t>02-522.71.12</t>
  </si>
  <si>
    <t>info@atheneumanderlecht.be</t>
  </si>
  <si>
    <t>COOVISecundaironderwijs</t>
  </si>
  <si>
    <t>Emile Grysonlaan 1</t>
  </si>
  <si>
    <t>02-526.56.00</t>
  </si>
  <si>
    <t>secundair@coovi.be</t>
  </si>
  <si>
    <t>GO! 4 CITy</t>
  </si>
  <si>
    <t>Picardstraat 172</t>
  </si>
  <si>
    <t>02-474.06.00</t>
  </si>
  <si>
    <t>directie@go4city.be</t>
  </si>
  <si>
    <t>GO! atheneum Etterbeek</t>
  </si>
  <si>
    <t>02-738.70.40</t>
  </si>
  <si>
    <t>directie@kaetterbeek.be</t>
  </si>
  <si>
    <t>GO! technisch atheneum Jette</t>
  </si>
  <si>
    <t>Léon Theodorstraat 80</t>
  </si>
  <si>
    <t>02-425.92.33</t>
  </si>
  <si>
    <t>info@tajette.be</t>
  </si>
  <si>
    <t>GO! atheneum Unescoschool</t>
  </si>
  <si>
    <t>02-468.20.40</t>
  </si>
  <si>
    <t>info@atheneum-koekelberg.be</t>
  </si>
  <si>
    <t>atheneum GO! for Business</t>
  </si>
  <si>
    <t>02-411.77.07</t>
  </si>
  <si>
    <t>info@campustoverfluit.be</t>
  </si>
  <si>
    <t>GO! atheneum Emanuel Hiel</t>
  </si>
  <si>
    <t>Charles Gilisquetlaan 34</t>
  </si>
  <si>
    <t>02-241.31.08</t>
  </si>
  <si>
    <t>info@kahiel.be</t>
  </si>
  <si>
    <t>GO! technisch atheneum Zavelenberg</t>
  </si>
  <si>
    <t>02-482.01.01</t>
  </si>
  <si>
    <t>info@kta-zavelenberg.be</t>
  </si>
  <si>
    <t>GO! atheneum Kalevoet</t>
  </si>
  <si>
    <t>02-370.64.40</t>
  </si>
  <si>
    <t>katrien.osce@campus-kalevoet.be</t>
  </si>
  <si>
    <t>GO! middenschool Kalevoet</t>
  </si>
  <si>
    <t>katrien.houben@campus-kalevoet.be</t>
  </si>
  <si>
    <t>GO! atheneum Sint-Pieters-Woluwe</t>
  </si>
  <si>
    <t>02-771.37.42</t>
  </si>
  <si>
    <t>helena.van.driessche@atheneumwoluwe.be</t>
  </si>
  <si>
    <t>GO! kunsthumaniora Brussel-Stad</t>
  </si>
  <si>
    <t>Chrysantenstraat 26</t>
  </si>
  <si>
    <t>02-502.05.04</t>
  </si>
  <si>
    <t>info@kunsthumaniorabrussel.be</t>
  </si>
  <si>
    <t>02-726.18.89</t>
  </si>
  <si>
    <t>dany.van.bossuyt@vhorta.be</t>
  </si>
  <si>
    <t>GO! atheneum Comenius</t>
  </si>
  <si>
    <t>Félix Vande Sandestraat 11</t>
  </si>
  <si>
    <t>02-361.65.43</t>
  </si>
  <si>
    <t>ruud.stroobants@comeniusbrussel.be</t>
  </si>
  <si>
    <t>Buso Cardijnschool</t>
  </si>
  <si>
    <t>02-478.03.33</t>
  </si>
  <si>
    <t>administratie@cardijnschool.be</t>
  </si>
  <si>
    <t>Koninklijk Instituut Woluwe - Buso</t>
  </si>
  <si>
    <t>02-735.40.85</t>
  </si>
  <si>
    <t>buso.woluwe@kiwoluwe.be</t>
  </si>
  <si>
    <t>Sint-Guido-Instituut</t>
  </si>
  <si>
    <t>02-521.60.10</t>
  </si>
  <si>
    <t>directie@sintguido.be</t>
  </si>
  <si>
    <t>Lutgardiscollege</t>
  </si>
  <si>
    <t>de Wahalaan 11</t>
  </si>
  <si>
    <t>02-672.38.67</t>
  </si>
  <si>
    <t>info@lutgardiscollege.be</t>
  </si>
  <si>
    <t>Maria Assumptalyceum ASO-TSO-BSO</t>
  </si>
  <si>
    <t>Stalkruidlaan 1</t>
  </si>
  <si>
    <t>02-268.29.77</t>
  </si>
  <si>
    <t>info@mariaassumptalyceum.be</t>
  </si>
  <si>
    <t>Ursulinenstraat 4</t>
  </si>
  <si>
    <t>02-512.03.70</t>
  </si>
  <si>
    <t>adedecker@sint-jan-brussel.be</t>
  </si>
  <si>
    <t>Moutstraat 22</t>
  </si>
  <si>
    <t>02-506.89.20</t>
  </si>
  <si>
    <t>info@mabobrussel.be</t>
  </si>
  <si>
    <t>Regina Pacisinstituut</t>
  </si>
  <si>
    <t>Magnolialaan 2</t>
  </si>
  <si>
    <t>02-479.28.59</t>
  </si>
  <si>
    <t>directie@sec.reginapacis.eu</t>
  </si>
  <si>
    <t>Jan-van-Ruusbroeckollege</t>
  </si>
  <si>
    <t>Forumlaan 4</t>
  </si>
  <si>
    <t>02-268.10.36</t>
  </si>
  <si>
    <t>philip.cobbaert@ruusbroec.be</t>
  </si>
  <si>
    <t>Sint-Pieterscollege</t>
  </si>
  <si>
    <t>02-426.85.15</t>
  </si>
  <si>
    <t>ASO@sint-pieterscollege.be</t>
  </si>
  <si>
    <t>Imelda-Instituut</t>
  </si>
  <si>
    <t>Picardstraat 170</t>
  </si>
  <si>
    <t>02-511.06.53</t>
  </si>
  <si>
    <t>info@imelda-instituut.be</t>
  </si>
  <si>
    <t>Mater Dei-Instituut</t>
  </si>
  <si>
    <t>02-771.08.69</t>
  </si>
  <si>
    <t>info@materdei-spw.be</t>
  </si>
  <si>
    <t>Sint-Jozefscollege</t>
  </si>
  <si>
    <t>Woluwelaan 20</t>
  </si>
  <si>
    <t>02-761.03.80</t>
  </si>
  <si>
    <t>lvandeputte@sjcwoluwe.be</t>
  </si>
  <si>
    <t>Don Bosco Technisch Instituut</t>
  </si>
  <si>
    <t>Guldendallaan 90</t>
  </si>
  <si>
    <t>02-771.99.62</t>
  </si>
  <si>
    <t>directie@donboscobrussel.be</t>
  </si>
  <si>
    <t>Sint-Lukas Kunsthumaniora</t>
  </si>
  <si>
    <t>info@sintlukas.brussels</t>
  </si>
  <si>
    <t>Sint-Niklaasinstituut</t>
  </si>
  <si>
    <t>directie.aso@sni.be</t>
  </si>
  <si>
    <t>Sint-Niklaasinstituut autonome 1e graad</t>
  </si>
  <si>
    <t>Jan-van-Ruusbroeckollege Eerste Graad</t>
  </si>
  <si>
    <t>Maria Assumptalyceum</t>
  </si>
  <si>
    <t>Stalkruidlaan 9</t>
  </si>
  <si>
    <t>BuSO Cardijnschool - Anderlecht</t>
  </si>
  <si>
    <t>02-520.05.72</t>
  </si>
  <si>
    <t>Campus Kompas</t>
  </si>
  <si>
    <t>Gallaitstraat 58_60</t>
  </si>
  <si>
    <t>02-751.50.27</t>
  </si>
  <si>
    <t>directie@campuskompas.brussels</t>
  </si>
  <si>
    <t>Sint-Jan Berchmansc. eerstegraadsschool</t>
  </si>
  <si>
    <t xml:space="preserve">Ursulinenstraat 4    </t>
  </si>
  <si>
    <t>Brussel</t>
  </si>
  <si>
    <t xml:space="preserve">Moutstraat 22   </t>
  </si>
  <si>
    <t>Oude Leielaan 15</t>
  </si>
  <si>
    <t>056-51.12.63</t>
  </si>
  <si>
    <t>info@vtimenen.be</t>
  </si>
  <si>
    <t>Sint-Aloysiuscollege</t>
  </si>
  <si>
    <t>Grote Markt 13</t>
  </si>
  <si>
    <t>056-51.13.32</t>
  </si>
  <si>
    <t>info@collegemenen.be</t>
  </si>
  <si>
    <t>Sint-Pauluscollege</t>
  </si>
  <si>
    <t>Deken Jonckheerestraat 16 bus 1</t>
  </si>
  <si>
    <t>056-41.42.76</t>
  </si>
  <si>
    <t>h.millecamp@spwe.be</t>
  </si>
  <si>
    <t>Sint-Jorisschool</t>
  </si>
  <si>
    <t>056-51.36.82</t>
  </si>
  <si>
    <t>pieterjan.veldeman@sijo.be</t>
  </si>
  <si>
    <t>Sint-Jorisschool eerste graad</t>
  </si>
  <si>
    <t>directie@sijo.be</t>
  </si>
  <si>
    <t>Koestraat 26</t>
  </si>
  <si>
    <t>056-31.16.38</t>
  </si>
  <si>
    <t>info@sint-jozefscollege.be</t>
  </si>
  <si>
    <t>Buso De Ast</t>
  </si>
  <si>
    <t>Boeschepestraat 46</t>
  </si>
  <si>
    <t>057-34.65.51</t>
  </si>
  <si>
    <t>deast@bcpop.be</t>
  </si>
  <si>
    <t>Buso De Pinker</t>
  </si>
  <si>
    <t>Krombeekseweg 82</t>
  </si>
  <si>
    <t>057-33.49.69</t>
  </si>
  <si>
    <t>info@depinker.be</t>
  </si>
  <si>
    <t>Sint-Janscollege 2</t>
  </si>
  <si>
    <t>Burgemeester Bertenplein 32</t>
  </si>
  <si>
    <t>057-33.31.39</t>
  </si>
  <si>
    <t>sjc2@vsop.be</t>
  </si>
  <si>
    <t>V.T.I.</t>
  </si>
  <si>
    <t>Boeschepestraat 44</t>
  </si>
  <si>
    <t>057-34.65.50</t>
  </si>
  <si>
    <t>vti.poperinge@vsop.be</t>
  </si>
  <si>
    <t>Boeschepestraat 20</t>
  </si>
  <si>
    <t>info@olvi.be</t>
  </si>
  <si>
    <t>Sint-Janscollege 1</t>
  </si>
  <si>
    <t>sjc1@bertinuscollectief.be</t>
  </si>
  <si>
    <t>GO!SBSO Woudlucht</t>
  </si>
  <si>
    <t>fme.buso@woudlucht.be</t>
  </si>
  <si>
    <t>De Wijnpers - Provinciaal onderw. Leuven</t>
  </si>
  <si>
    <t>Mechelsevest 72</t>
  </si>
  <si>
    <t>016-23.69.51</t>
  </si>
  <si>
    <t>dewijnpers@vlaamsbrabant.be</t>
  </si>
  <si>
    <t>GO! middenschool 1 Leuven</t>
  </si>
  <si>
    <t>Redingenstraat 90</t>
  </si>
  <si>
    <t>016-31.97.12</t>
  </si>
  <si>
    <t>info@karedingenhof.be</t>
  </si>
  <si>
    <t>GO! atheneum Leuven</t>
  </si>
  <si>
    <t>016-31.97.10</t>
  </si>
  <si>
    <t>leerlingensecretariaat@karedingenhof.be</t>
  </si>
  <si>
    <t>De Nova</t>
  </si>
  <si>
    <t>016-25.32.12</t>
  </si>
  <si>
    <t>info@denova.school</t>
  </si>
  <si>
    <t>Tiensevest 62</t>
  </si>
  <si>
    <t>016-27.03.90</t>
  </si>
  <si>
    <t>info@deringleuven.be</t>
  </si>
  <si>
    <t>GO! SBSO Baken</t>
  </si>
  <si>
    <t>Bellestraat 89</t>
  </si>
  <si>
    <t>03-776.46.65</t>
  </si>
  <si>
    <t>info@sbsobaken.be</t>
  </si>
  <si>
    <t>info@kabeveren.net</t>
  </si>
  <si>
    <t>Scholen Da Vinci</t>
  </si>
  <si>
    <t>Parklaan 89</t>
  </si>
  <si>
    <t>03-780.79.00</t>
  </si>
  <si>
    <t>info@scholendavinci.be</t>
  </si>
  <si>
    <t>Terra</t>
  </si>
  <si>
    <t>03-771.03.56</t>
  </si>
  <si>
    <t>info@terratemse.be</t>
  </si>
  <si>
    <t>CDO Newton</t>
  </si>
  <si>
    <t>Slachthuisstraat 64</t>
  </si>
  <si>
    <t>03-500.20.01</t>
  </si>
  <si>
    <t>directeur@cdo-newton.be</t>
  </si>
  <si>
    <t>Buso De Regenboog</t>
  </si>
  <si>
    <t>Kapelstraat 33</t>
  </si>
  <si>
    <t>03-480.23.11</t>
  </si>
  <si>
    <t>info@busoderegenboog.com</t>
  </si>
  <si>
    <t>Heilig Hart - Middenschool 1</t>
  </si>
  <si>
    <t>middenschool@heilig-hartcollege.be</t>
  </si>
  <si>
    <t>Heilig Hart - Bovenbouw 1</t>
  </si>
  <si>
    <t>bovenbouw@heilig-hartcollege.be</t>
  </si>
  <si>
    <t>Heilig Hart - Middenschool 2</t>
  </si>
  <si>
    <t>Biekorfstraat 10</t>
  </si>
  <si>
    <t>Heilig Hart - Bovenbouw 2</t>
  </si>
  <si>
    <t>Kruisbogenhofstraat 7</t>
  </si>
  <si>
    <t>03-480.01.62</t>
  </si>
  <si>
    <t>vtilier@vtilier.be</t>
  </si>
  <si>
    <t>Sint-Ursula-instituut</t>
  </si>
  <si>
    <t>03-491.92.10</t>
  </si>
  <si>
    <t>instituut@campussintursula.be</t>
  </si>
  <si>
    <t>Sint-Aloysiusinstituut vr. Verpleegkunde</t>
  </si>
  <si>
    <t>Kolveniersvest 24</t>
  </si>
  <si>
    <t>03-480.17.66</t>
  </si>
  <si>
    <t>directie@sal.be</t>
  </si>
  <si>
    <t>Kanunnik Davidlaan 10</t>
  </si>
  <si>
    <t>03-489.24.56</t>
  </si>
  <si>
    <t>directie@sgclier.be</t>
  </si>
  <si>
    <t>Sint-Ursulalyceum</t>
  </si>
  <si>
    <t>03-491.92.21</t>
  </si>
  <si>
    <t>lyceum@campussintursula.be</t>
  </si>
  <si>
    <t>Sint-Gummaruscollege EG-1</t>
  </si>
  <si>
    <t>Sint-Gummaruscollege EG-2</t>
  </si>
  <si>
    <t>Gemeentelijk Instituut voor Techn. Ond.</t>
  </si>
  <si>
    <t>Pater Dupierreuxlaan 1 bus B</t>
  </si>
  <si>
    <t>02-766.53.62</t>
  </si>
  <si>
    <t>info@gito-tervuren.be</t>
  </si>
  <si>
    <t>ZAVO</t>
  </si>
  <si>
    <t>Groenstraat 13</t>
  </si>
  <si>
    <t>02-720.00.91</t>
  </si>
  <si>
    <t>personeel@zavo.be</t>
  </si>
  <si>
    <t>Heilig Hartcollege</t>
  </si>
  <si>
    <t>02-767.35.49</t>
  </si>
  <si>
    <t>directie@hhc.world</t>
  </si>
  <si>
    <t>directiems@hhc.world</t>
  </si>
  <si>
    <t>Sint-Martinuscollege</t>
  </si>
  <si>
    <t>Waversesteenweg 96</t>
  </si>
  <si>
    <t>02-687.82.46</t>
  </si>
  <si>
    <t>directie@sintmartinusscholen.be</t>
  </si>
  <si>
    <t>Sint-Martinuscollege 1e graad</t>
  </si>
  <si>
    <t>ZAVO brede eerste graad</t>
  </si>
  <si>
    <t>info@zavo.be</t>
  </si>
  <si>
    <t>Gemeentelijk Inst. Brasschaat Sec. Ond.</t>
  </si>
  <si>
    <t>Door Verstraetelei 50</t>
  </si>
  <si>
    <t>03-650.00.70</t>
  </si>
  <si>
    <t>directie.bovenschool@gibbrasschaat.be</t>
  </si>
  <si>
    <t>Gemeentelijke Middenschool</t>
  </si>
  <si>
    <t>Miksebaan 47</t>
  </si>
  <si>
    <t>directie.middenschool@gibbrasschaat.be</t>
  </si>
  <si>
    <t>03-666.86.57</t>
  </si>
  <si>
    <t>info@gitokbovenbouw.be</t>
  </si>
  <si>
    <t>Gitok eerste graad</t>
  </si>
  <si>
    <t>Kapellensteenweg 501</t>
  </si>
  <si>
    <t>03-666.48.86</t>
  </si>
  <si>
    <t>info@gitokeerstegraad.be</t>
  </si>
  <si>
    <t>Hasp-O Centrum 4</t>
  </si>
  <si>
    <t>Gildestraat 22</t>
  </si>
  <si>
    <t>011-68.22.34</t>
  </si>
  <si>
    <t>info.centrum-gildestraat@hasp-o.be</t>
  </si>
  <si>
    <t>BuSO Hasp-O 7</t>
  </si>
  <si>
    <t>Naamsesteenweg 167</t>
  </si>
  <si>
    <t>011-68.09.47</t>
  </si>
  <si>
    <t>info.zuid@hasp-o.be</t>
  </si>
  <si>
    <t>Diestersteenweg 146</t>
  </si>
  <si>
    <t>011-68.23.39</t>
  </si>
  <si>
    <t>info.stadsrand@hasp-o.be</t>
  </si>
  <si>
    <t>Hasp-O 6</t>
  </si>
  <si>
    <t>Hasp-O Centrum 1</t>
  </si>
  <si>
    <t>011-70.50.00</t>
  </si>
  <si>
    <t>christine.menten@hasp-o.be</t>
  </si>
  <si>
    <t>Hasp-O Centrum 2</t>
  </si>
  <si>
    <t>ruth.bessemans@hasp-o.be</t>
  </si>
  <si>
    <t>Hasp-O Centrum 3</t>
  </si>
  <si>
    <t>ann.ruppol@hasp-o.be</t>
  </si>
  <si>
    <t>GO! athena-campus Ter Bruyninge BuSO</t>
  </si>
  <si>
    <t>Bruyningstraat 52</t>
  </si>
  <si>
    <t>056-22.59.20</t>
  </si>
  <si>
    <t>info@athena-terbruyninge.be</t>
  </si>
  <si>
    <t>GO! athena campus Heule</t>
  </si>
  <si>
    <t>Guido Gezellelaan 10</t>
  </si>
  <si>
    <t>056-35.13.82</t>
  </si>
  <si>
    <t>info@athena-heule.be</t>
  </si>
  <si>
    <t>Pottelberg 4</t>
  </si>
  <si>
    <t>056-22.25.33</t>
  </si>
  <si>
    <t>info@athena-pottelberg.be</t>
  </si>
  <si>
    <t>GO!athena Drie Hofsteden 2/3grd Kortrijk</t>
  </si>
  <si>
    <t>Minister De Taeyelaan 13</t>
  </si>
  <si>
    <t>056-22.34.81</t>
  </si>
  <si>
    <t>kelly.desimpelaere@athena-driehofsteden.be</t>
  </si>
  <si>
    <t>GO! Athena Campus Pottelberg 1ste graad</t>
  </si>
  <si>
    <t>Burgemeester Felix de Bethunelaa 4</t>
  </si>
  <si>
    <t>056-22.18.20</t>
  </si>
  <si>
    <t>GO! athena Drie Hofsteden 1egrd Kortrijk</t>
  </si>
  <si>
    <t>Hugo Verriestlaan 155</t>
  </si>
  <si>
    <t>056-21.40.79</t>
  </si>
  <si>
    <t>charlotte.de.buysere@athena-school.be</t>
  </si>
  <si>
    <t>GO! athena OV4</t>
  </si>
  <si>
    <t>Bruyningstraat 20</t>
  </si>
  <si>
    <t>056 22 59 20</t>
  </si>
  <si>
    <t>info@athena-OV4.be</t>
  </si>
  <si>
    <t>Sint-Catharinacollege2</t>
  </si>
  <si>
    <t>Kleine Karmelietenstraat 3</t>
  </si>
  <si>
    <t>054-43.30.82</t>
  </si>
  <si>
    <t>info@sintcatharinacollege.be</t>
  </si>
  <si>
    <t>054-41.24.12</t>
  </si>
  <si>
    <t>infosec@sint-jozefsinstituut.be</t>
  </si>
  <si>
    <t>Prizma - Middenschool Ingelmunster</t>
  </si>
  <si>
    <t>051-30.96.65</t>
  </si>
  <si>
    <t>middenschool.ingelmunster@prizma.be</t>
  </si>
  <si>
    <t>Prizma - Campus VTI</t>
  </si>
  <si>
    <t>Italianenlaan 30</t>
  </si>
  <si>
    <t>051-33.65.30</t>
  </si>
  <si>
    <t>campus.vti@prizma.be</t>
  </si>
  <si>
    <t>Prizma - Campus IdP</t>
  </si>
  <si>
    <t>Dirk Martenslaan 16</t>
  </si>
  <si>
    <t>051-33.79.10</t>
  </si>
  <si>
    <t>campus.idp@prizma.be</t>
  </si>
  <si>
    <t>051-33.59.33</t>
  </si>
  <si>
    <t>campus.college@prizma.be</t>
  </si>
  <si>
    <t>Prizma - Middenschool Izegem 1</t>
  </si>
  <si>
    <t>Kasteelstraat 28</t>
  </si>
  <si>
    <t>051-30.42.25</t>
  </si>
  <si>
    <t>middenschool.izegem@prizma.be</t>
  </si>
  <si>
    <t>Prizma - Middenschool Lendelede</t>
  </si>
  <si>
    <t>Dorpsplein 2</t>
  </si>
  <si>
    <t>051-30.20.53</t>
  </si>
  <si>
    <t>middenschool.lendelede@prizma.be</t>
  </si>
  <si>
    <t>Prizma - Middenschool Izegem 2</t>
  </si>
  <si>
    <t>Provinciale BuSO De Wissel</t>
  </si>
  <si>
    <t>Arbeidsstraat 66</t>
  </si>
  <si>
    <t>089-38.03.49</t>
  </si>
  <si>
    <t>sandra.simons@limburg.be</t>
  </si>
  <si>
    <t>STEBO Dilsen</t>
  </si>
  <si>
    <t>Rijksweg 454</t>
  </si>
  <si>
    <t>089-79.08.76</t>
  </si>
  <si>
    <t>stebo@dilsen-stokkem.be</t>
  </si>
  <si>
    <t>Provinciale Buso PROVIL ION</t>
  </si>
  <si>
    <t>Duinenstraat 1</t>
  </si>
  <si>
    <t>011-79.93.30</t>
  </si>
  <si>
    <t>info@provilion.be</t>
  </si>
  <si>
    <t>Provinciale Secundaire School</t>
  </si>
  <si>
    <t>Stationsstraat 36</t>
  </si>
  <si>
    <t>011-35.04.21</t>
  </si>
  <si>
    <t>karel.schiepers@psdiepenbeek.be</t>
  </si>
  <si>
    <t>Provinciale Middenschool</t>
  </si>
  <si>
    <t>011-35.04.20</t>
  </si>
  <si>
    <t>info@psdiepenbeek.be</t>
  </si>
  <si>
    <t>Stedelijke Humaniora</t>
  </si>
  <si>
    <t>Europalaan 10</t>
  </si>
  <si>
    <t>089-79.08.66</t>
  </si>
  <si>
    <t>ivo.aerts@sh-dilsen.be</t>
  </si>
  <si>
    <t>Provinciale Middenschool Hasselt</t>
  </si>
  <si>
    <t>Gouverneur Verwilghensingel 1_A</t>
  </si>
  <si>
    <t>011-26.72.51</t>
  </si>
  <si>
    <t>heidi.melotte@limburg.be</t>
  </si>
  <si>
    <t>Gouverneur Verwilghensingel 1</t>
  </si>
  <si>
    <t>011-26.72.11</t>
  </si>
  <si>
    <t>peter.annaert@limburg.be</t>
  </si>
  <si>
    <t>Prov. Inst. Secundair Onderwijs PROVIL</t>
  </si>
  <si>
    <t>ludo.vanbaelen@limburg.be</t>
  </si>
  <si>
    <t>Provinciale Technische School</t>
  </si>
  <si>
    <t>Europaplein 36</t>
  </si>
  <si>
    <t>089-77.09.40</t>
  </si>
  <si>
    <t>jean-marie.slangen@limburg.be</t>
  </si>
  <si>
    <t>Provinciale Secundaire School Bilzen</t>
  </si>
  <si>
    <t>Appelboomgaardstraat 2</t>
  </si>
  <si>
    <t>089-62.92.21</t>
  </si>
  <si>
    <t>info@campusbilzen.be</t>
  </si>
  <si>
    <t>Provinciaal Inst. Biotechnisch Onderwijs</t>
  </si>
  <si>
    <t>Sint-Truidersteenweg 323</t>
  </si>
  <si>
    <t>012-39.80.40</t>
  </si>
  <si>
    <t>pibo@pibo.be</t>
  </si>
  <si>
    <t>Provinciale Secundaire School Voeren</t>
  </si>
  <si>
    <t>Hoeneveldje 2</t>
  </si>
  <si>
    <t>04-381.91.00</t>
  </si>
  <si>
    <t>pssvoeren@limburg.be</t>
  </si>
  <si>
    <t>Provinciale Secundaire School Hasselt</t>
  </si>
  <si>
    <t>Gouverneur Verwilghensingel 3</t>
  </si>
  <si>
    <t>011-26.72.72</t>
  </si>
  <si>
    <t>kunsthumaniora@limburg.be</t>
  </si>
  <si>
    <t>Inspirocollege</t>
  </si>
  <si>
    <t>Herebaan-West 41</t>
  </si>
  <si>
    <t>011-52.22.10</t>
  </si>
  <si>
    <t>info@inspirocollege.be</t>
  </si>
  <si>
    <t>KOGEKA 5</t>
  </si>
  <si>
    <t>Schuttershof 2_B</t>
  </si>
  <si>
    <t>014-56.26.50</t>
  </si>
  <si>
    <t>sdg.college@kogeka.be</t>
  </si>
  <si>
    <t>KOGEKA 1</t>
  </si>
  <si>
    <t>Mgr. Heylenstraat 37</t>
  </si>
  <si>
    <t>014-85.00.46</t>
  </si>
  <si>
    <t>smik@kogeka.be</t>
  </si>
  <si>
    <t>014-57.85.50</t>
  </si>
  <si>
    <t>sjg@kogeka.be</t>
  </si>
  <si>
    <t>KOGEKA 4</t>
  </si>
  <si>
    <t>KOGEKA 3</t>
  </si>
  <si>
    <t>sag@kogeka.be</t>
  </si>
  <si>
    <t>KOGEKA 6</t>
  </si>
  <si>
    <t>Gasthuisstraat 2</t>
  </si>
  <si>
    <t>014-58.02.04</t>
  </si>
  <si>
    <t>KOGEKA 7</t>
  </si>
  <si>
    <t>KOGEKA 8</t>
  </si>
  <si>
    <t>Pas 110</t>
  </si>
  <si>
    <t>014-58.86.72</t>
  </si>
  <si>
    <t>smg@kogeka.be</t>
  </si>
  <si>
    <t>Stedelijke Buso Bert Carlier</t>
  </si>
  <si>
    <t>Oudenaardsesteenweg 74</t>
  </si>
  <si>
    <t>09-222.86.23</t>
  </si>
  <si>
    <t>ibc.dir@onderwijs.gent.be</t>
  </si>
  <si>
    <t>Hotelschool Gent</t>
  </si>
  <si>
    <t>Lange Violettestraat 12</t>
  </si>
  <si>
    <t>09-323.57.50</t>
  </si>
  <si>
    <t>hotelschool.directeur@onderwijs.gent.be</t>
  </si>
  <si>
    <t>Secundair Kunstinstituut</t>
  </si>
  <si>
    <t>Ottogracht 4</t>
  </si>
  <si>
    <t>09-269.43.51</t>
  </si>
  <si>
    <t>ski.dir@stad.gent</t>
  </si>
  <si>
    <t>Wispelbergstraat 2</t>
  </si>
  <si>
    <t>09-268.72.10</t>
  </si>
  <si>
    <t>wispelberg@onderwijs.gent.be</t>
  </si>
  <si>
    <t>Het Spectrum Gent</t>
  </si>
  <si>
    <t>Martelaarslaan 13</t>
  </si>
  <si>
    <t>09-269.23.00</t>
  </si>
  <si>
    <t>spectrum@stad.gent</t>
  </si>
  <si>
    <t>DuO²-Gent</t>
  </si>
  <si>
    <t>Wittemolenstraat 9</t>
  </si>
  <si>
    <t>09-224.48.93</t>
  </si>
  <si>
    <t>clw.directeur@onderwijs.gent.be</t>
  </si>
  <si>
    <t>Richtpunt Campus Eeklo</t>
  </si>
  <si>
    <t>Roze 131</t>
  </si>
  <si>
    <t>09-370.73.73</t>
  </si>
  <si>
    <t>info@richtpunteeklo.be</t>
  </si>
  <si>
    <t>GO! middenschool Mevrouw Courtmans</t>
  </si>
  <si>
    <t>Mevrouw Courtmanslaan 80</t>
  </si>
  <si>
    <t>atheneum GO! Erasmus</t>
  </si>
  <si>
    <t>Onteigeningsstraat 41_B</t>
  </si>
  <si>
    <t>09-345.59.10</t>
  </si>
  <si>
    <t>info.atheneum@campus-erasmus.be</t>
  </si>
  <si>
    <t>middenschool GO! Erasmus</t>
  </si>
  <si>
    <t>Onteigeningsstraat 41_D</t>
  </si>
  <si>
    <t>GO! atheneum en leefschool De Tandem</t>
  </si>
  <si>
    <t>Eikelstraat 41</t>
  </si>
  <si>
    <t>09-377.13.66</t>
  </si>
  <si>
    <t>info@atheneumdetandem.be</t>
  </si>
  <si>
    <t>GO! technisch atheneum Lokeren</t>
  </si>
  <si>
    <t>Azalealaan 21</t>
  </si>
  <si>
    <t>09-348.22.12</t>
  </si>
  <si>
    <t>info@gotalok.be</t>
  </si>
  <si>
    <t>GO! middenschool De Moerbei</t>
  </si>
  <si>
    <t>Hospicestraat 16</t>
  </si>
  <si>
    <t>09-346.82.04</t>
  </si>
  <si>
    <t>info@moerbei.be</t>
  </si>
  <si>
    <t>GO! atheneum Campus Kompas Wetteren</t>
  </si>
  <si>
    <t>09-365.60.60</t>
  </si>
  <si>
    <t>atheneum@campuskompas.be</t>
  </si>
  <si>
    <t>09-365.60.25</t>
  </si>
  <si>
    <t>middenschool@campuskompas.be</t>
  </si>
  <si>
    <t>GO! atheneum Lokeren</t>
  </si>
  <si>
    <t>09-348.18.18</t>
  </si>
  <si>
    <t>info@atheneumlokeren.be</t>
  </si>
  <si>
    <t>Zilverstraat 26</t>
  </si>
  <si>
    <t>050-33.19.43</t>
  </si>
  <si>
    <t>info@sintjozefbrugge.be</t>
  </si>
  <si>
    <t>Technisch Instituut Heilige Familie</t>
  </si>
  <si>
    <t>Oude Zak 38</t>
  </si>
  <si>
    <t>050-44.59.59</t>
  </si>
  <si>
    <t>info@tihf.be</t>
  </si>
  <si>
    <t>Sint-Franciscus-Xaveriusinstituut</t>
  </si>
  <si>
    <t>info@sfxbrugge.be</t>
  </si>
  <si>
    <t>Sint-Andreas Brugge</t>
  </si>
  <si>
    <t>050-47.09.47</t>
  </si>
  <si>
    <t>Sint-Jozefsinstituut - ASO</t>
  </si>
  <si>
    <t>Noordzandstraat 76</t>
  </si>
  <si>
    <t>050-47.17.17</t>
  </si>
  <si>
    <t>sjh@sintjozefhumaniora.be</t>
  </si>
  <si>
    <t>Onze-Lieve-Vrouwecollege</t>
  </si>
  <si>
    <t>050-35.26.10</t>
  </si>
  <si>
    <t>directie@olva.be</t>
  </si>
  <si>
    <t>Sint-Andreaslyceum</t>
  </si>
  <si>
    <t>humaniora@sask.be</t>
  </si>
  <si>
    <t>Middenschool Sint-Pieters</t>
  </si>
  <si>
    <t>Kortrijksestraat 47</t>
  </si>
  <si>
    <t>050-82.68.22</t>
  </si>
  <si>
    <t>info@middenschoolsint-pieter.be</t>
  </si>
  <si>
    <t>Boogschutterslaan 25</t>
  </si>
  <si>
    <t>050-35.11.69</t>
  </si>
  <si>
    <t>info@miabrugge.be</t>
  </si>
  <si>
    <t>Buso Don Bosco</t>
  </si>
  <si>
    <t>053 78 85 25</t>
  </si>
  <si>
    <t>donboscoaalst.buso@telenet.be</t>
  </si>
  <si>
    <t>DVM Handels-, Techn. en Beroepsonderwijs</t>
  </si>
  <si>
    <t>053-72.96.80</t>
  </si>
  <si>
    <t>johnnyvandekerkhove@dvmhtbaalst.be</t>
  </si>
  <si>
    <t>Sint-Augustinusinstituut</t>
  </si>
  <si>
    <t>Leopoldlaan 9</t>
  </si>
  <si>
    <t>053-70.33.79</t>
  </si>
  <si>
    <t>info@sai-aalst.be</t>
  </si>
  <si>
    <t>liesbeth.vandenbossche@inigo-ignatiaansescholen.be</t>
  </si>
  <si>
    <t>DVM - Humaniora</t>
  </si>
  <si>
    <t>Onderwijsstraat 2</t>
  </si>
  <si>
    <t>053-60.58.50</t>
  </si>
  <si>
    <t>directeur@dvmhumaniora.be</t>
  </si>
  <si>
    <t>Sint-Maarteninstituut 3</t>
  </si>
  <si>
    <t>053-76.95.70</t>
  </si>
  <si>
    <t>kristof.dossche@smi-aalst.be</t>
  </si>
  <si>
    <t>Pachthofstraat 3</t>
  </si>
  <si>
    <t>053-72.93.40</t>
  </si>
  <si>
    <t>info@svi-gijzegem.be</t>
  </si>
  <si>
    <t>Sint-Jozefschool</t>
  </si>
  <si>
    <t>Kloosterstraat 31</t>
  </si>
  <si>
    <t>053-83.22.98</t>
  </si>
  <si>
    <t>info@sintjozefschoolmere.be</t>
  </si>
  <si>
    <t>V.T.I.-2</t>
  </si>
  <si>
    <t>053-73.92.11</t>
  </si>
  <si>
    <t>info@vtiaalst.be</t>
  </si>
  <si>
    <t>Sint-Jozefscollege 1</t>
  </si>
  <si>
    <t>humaniora@sjcaalst.be</t>
  </si>
  <si>
    <t>Instituut Sint-Vincentius a Paulo 1</t>
  </si>
  <si>
    <t>rob.dewinter@sjcaalst.be</t>
  </si>
  <si>
    <t>V.T.I.-3</t>
  </si>
  <si>
    <t>Vakschoolstraat 41</t>
  </si>
  <si>
    <t>V.T.I.-1</t>
  </si>
  <si>
    <t>Sinte Annalaan 198</t>
  </si>
  <si>
    <t>Sint-Maarteninstituut 1</t>
  </si>
  <si>
    <t>kolva.smi@smi-aalst.be</t>
  </si>
  <si>
    <t>Sint-Maarteninstituut 2</t>
  </si>
  <si>
    <t>an.decordier@smi-aalst.be</t>
  </si>
  <si>
    <t>DVM Humaniora - Eerste Graad</t>
  </si>
  <si>
    <t xml:space="preserve">Onderwijsstraat 2    </t>
  </si>
  <si>
    <t>Aalst</t>
  </si>
  <si>
    <t>02-363.09.85</t>
  </si>
  <si>
    <t>info@donboscobuso.be</t>
  </si>
  <si>
    <t>Sint-Victorinstituut - Bovenbouw</t>
  </si>
  <si>
    <t>02-380.15.89</t>
  </si>
  <si>
    <t>info@sintvictor.be</t>
  </si>
  <si>
    <t>A.E.G. - Sint-Victorinstituut</t>
  </si>
  <si>
    <t>Heilig-Hart&amp;College 3</t>
  </si>
  <si>
    <t>Parklaan 7</t>
  </si>
  <si>
    <t>02-363.80.20</t>
  </si>
  <si>
    <t>info@donboscohalle.be</t>
  </si>
  <si>
    <t>Heilig-Hart&amp;College 2</t>
  </si>
  <si>
    <t>Heilig-Hart&amp;College 1</t>
  </si>
  <si>
    <t>Sancta Mariainstituut</t>
  </si>
  <si>
    <t>Heerweg 77</t>
  </si>
  <si>
    <t>02-356.68.68</t>
  </si>
  <si>
    <t>info@smilembeek.be</t>
  </si>
  <si>
    <t>Onze-Lieve-Vrouwinstituut</t>
  </si>
  <si>
    <t>jeroen.degreef@olvrode.be</t>
  </si>
  <si>
    <t>Immaculata Maria Instituut</t>
  </si>
  <si>
    <t>Kapelleweide 5</t>
  </si>
  <si>
    <t>054-32.31.01</t>
  </si>
  <si>
    <t>info@imi-secundair.be</t>
  </si>
  <si>
    <t>Sint-Godelieve-Instituut ASO</t>
  </si>
  <si>
    <t>02-532.58.36</t>
  </si>
  <si>
    <t>sint.godelieve.instituut@skynet.be</t>
  </si>
  <si>
    <t>Sint-Godelieve-Instituut AEG</t>
  </si>
  <si>
    <t>GO! technisch atheneum Da Vinci Edegem</t>
  </si>
  <si>
    <t>Monseigneur Cardijnlaan 1</t>
  </si>
  <si>
    <t>03-443.71.30</t>
  </si>
  <si>
    <t>info@ktadavinci.be</t>
  </si>
  <si>
    <t>GO! ath.Lier campus Arthur Vanderpoorten</t>
  </si>
  <si>
    <t>03-480.01.28</t>
  </si>
  <si>
    <t>ilsedb@atheneumlier.be</t>
  </si>
  <si>
    <t>GO! atheneum Lier campus Anton Bergmann</t>
  </si>
  <si>
    <t>Anton Bergmannlaan 24</t>
  </si>
  <si>
    <t>03-480.08.83</t>
  </si>
  <si>
    <t>anton@atheneumlier.be</t>
  </si>
  <si>
    <t>Predikherenlaan 18</t>
  </si>
  <si>
    <t>03-480.27.07</t>
  </si>
  <si>
    <t>GO! atheneum Mortsel</t>
  </si>
  <si>
    <t>Mechelsesteenweg 194</t>
  </si>
  <si>
    <t>03-449.88.93</t>
  </si>
  <si>
    <t>directie@kamortsel.be</t>
  </si>
  <si>
    <t>GO! middenschool Geel</t>
  </si>
  <si>
    <t>014-58.00.31</t>
  </si>
  <si>
    <t>nancy.verbeke@gogeel.be</t>
  </si>
  <si>
    <t>GO! SO De Vesten Herentals eerste graad</t>
  </si>
  <si>
    <t>Augustijnenlaan 32</t>
  </si>
  <si>
    <t>014-21.16.88</t>
  </si>
  <si>
    <t>info@campusdevesten.be</t>
  </si>
  <si>
    <t>GO! SO De Vesten Herentals</t>
  </si>
  <si>
    <t>014-21.11.44</t>
  </si>
  <si>
    <t>GO! Daltonatheneum Het Leerlabo</t>
  </si>
  <si>
    <t>014-53.86.53</t>
  </si>
  <si>
    <t>info@hetleerlabo.be</t>
  </si>
  <si>
    <t>Papiermolenstraat 103</t>
  </si>
  <si>
    <t>054-43.34.40</t>
  </si>
  <si>
    <t>info@ka-geraardsbergen.be</t>
  </si>
  <si>
    <t>GO! middenschool Geraardsbergen</t>
  </si>
  <si>
    <t>Wegvoeringstraat 7</t>
  </si>
  <si>
    <t>054-41.31.37</t>
  </si>
  <si>
    <t>info@middenschool-geraardsbergen.be</t>
  </si>
  <si>
    <t>GO! atheneum Brakel</t>
  </si>
  <si>
    <t>055-42.34.08</t>
  </si>
  <si>
    <t>info@atheneum-brakel.be</t>
  </si>
  <si>
    <t>GO! atheneum Zottegem</t>
  </si>
  <si>
    <t>09-326.78.40</t>
  </si>
  <si>
    <t>info@kaz.be</t>
  </si>
  <si>
    <t>GO! atheneum Herzele</t>
  </si>
  <si>
    <t>053-62.23.71</t>
  </si>
  <si>
    <t>info@atheneum-herzele.be</t>
  </si>
  <si>
    <t>Richtpunt campus Ninove-Zottegem</t>
  </si>
  <si>
    <t>Sabina van Beierenlaan 35</t>
  </si>
  <si>
    <t>09-360.19.93</t>
  </si>
  <si>
    <t>GO! SBSO De 3master</t>
  </si>
  <si>
    <t>Kempenstraat 32</t>
  </si>
  <si>
    <t>014-85.00.52</t>
  </si>
  <si>
    <t>secundair.onderwijs@de3master.be</t>
  </si>
  <si>
    <t>GO! Atheneum Het Spoor</t>
  </si>
  <si>
    <t>Begonialaan 34</t>
  </si>
  <si>
    <t>info@campushetspoor.be</t>
  </si>
  <si>
    <t>GO! Technisch Atheneum Het Spoor</t>
  </si>
  <si>
    <t>014-31-27-48</t>
  </si>
  <si>
    <t>Richtpunt Campus Hamme</t>
  </si>
  <si>
    <t>Meulenbroekstraat 15</t>
  </si>
  <si>
    <t>052-47.83.54</t>
  </si>
  <si>
    <t>info@richtpunthamme.be</t>
  </si>
  <si>
    <t>GO! atheneum Dendermonde</t>
  </si>
  <si>
    <t>secretariaat.ka@kad.be</t>
  </si>
  <si>
    <t>Begijnhoflaan 1</t>
  </si>
  <si>
    <t>052-25.88.10</t>
  </si>
  <si>
    <t>info@go-talent.be</t>
  </si>
  <si>
    <t>GO! Middenschool Athenea Dendermonde</t>
  </si>
  <si>
    <t>052-25.17.76</t>
  </si>
  <si>
    <t>info@go-mad.be</t>
  </si>
  <si>
    <t>GO! middenschool Athenea Dendermonde</t>
  </si>
  <si>
    <t>GO! middenschool MIRA</t>
  </si>
  <si>
    <t>Loystraat 70</t>
  </si>
  <si>
    <t>052-49.99.70</t>
  </si>
  <si>
    <t>info@gomira.be</t>
  </si>
  <si>
    <t>Prov. Buso Richtpunt campus Buggenhout</t>
  </si>
  <si>
    <t>Platteput 4</t>
  </si>
  <si>
    <t>052-40.94.40</t>
  </si>
  <si>
    <t>info@richtpuntbuggenhout.net</t>
  </si>
  <si>
    <t>GO! SBSO Groenlaar</t>
  </si>
  <si>
    <t>03-888.38.64</t>
  </si>
  <si>
    <t>directeur@sbso.groenlaar.be</t>
  </si>
  <si>
    <t>GO! atheneum Boom</t>
  </si>
  <si>
    <t>Jan Baptist Davidstraat 2</t>
  </si>
  <si>
    <t>03-888.05.24</t>
  </si>
  <si>
    <t>info@atheneumboom.be</t>
  </si>
  <si>
    <t>GO! middenschool Den Brandt</t>
  </si>
  <si>
    <t>Hollezijp 11</t>
  </si>
  <si>
    <t>03-888.15.99</t>
  </si>
  <si>
    <t>directeur@msdenbrandt.be</t>
  </si>
  <si>
    <t>GO! technischAtheneum Den Biezerd</t>
  </si>
  <si>
    <t>Wirixstraat 56</t>
  </si>
  <si>
    <t>03-888.22.61</t>
  </si>
  <si>
    <t>info@denbiezerd.be</t>
  </si>
  <si>
    <t>Eduard Anseelestraat 46</t>
  </si>
  <si>
    <t>03-860.98.98</t>
  </si>
  <si>
    <t>directeur@atheneumwillebroek.be</t>
  </si>
  <si>
    <t>GO! Atheneum Klein-Brabant</t>
  </si>
  <si>
    <t>Lindestraat 123 bus A</t>
  </si>
  <si>
    <t>03-897.98.13</t>
  </si>
  <si>
    <t>info@atheneumkleinbrabant.be</t>
  </si>
  <si>
    <t>GO! technisch atheneum Horteco</t>
  </si>
  <si>
    <t>de Bavaylei 116</t>
  </si>
  <si>
    <t>02-251.04.48</t>
  </si>
  <si>
    <t>info@horteco.be</t>
  </si>
  <si>
    <t>GO! atheneum Tervuren</t>
  </si>
  <si>
    <t>02-766.11.11</t>
  </si>
  <si>
    <t>info@katervuren.be</t>
  </si>
  <si>
    <t>GO! atheneum Vilvoorde</t>
  </si>
  <si>
    <t>Van Helmontstraat 6</t>
  </si>
  <si>
    <t>02-251.06.76</t>
  </si>
  <si>
    <t>info@hetatheneum.be</t>
  </si>
  <si>
    <t>GO! atheneum Grimbergen</t>
  </si>
  <si>
    <t>Lagesteenweg 77</t>
  </si>
  <si>
    <t>02-269.03.61</t>
  </si>
  <si>
    <t>info@campusfenix.be</t>
  </si>
  <si>
    <t>Vaartstraat 1</t>
  </si>
  <si>
    <t>02-257.03.90</t>
  </si>
  <si>
    <t>directeur@campusdebrug.be</t>
  </si>
  <si>
    <t>GO! Kompaz</t>
  </si>
  <si>
    <t>Parklaan 39</t>
  </si>
  <si>
    <t>02-720.00.58</t>
  </si>
  <si>
    <t>directeur@kompaz-zaventem.be</t>
  </si>
  <si>
    <t>GO! SBSO Zonnebos</t>
  </si>
  <si>
    <t>Moerstraat 50</t>
  </si>
  <si>
    <t>03-680.12.50</t>
  </si>
  <si>
    <t>machteld.aerts@zonnebos.eu</t>
  </si>
  <si>
    <t>GO! atheneum Brasschaat</t>
  </si>
  <si>
    <t>03-651.59.90</t>
  </si>
  <si>
    <t>ka.brasschaat@inventoscholen.be</t>
  </si>
  <si>
    <t>GO! technisch atheneum Brasschaat</t>
  </si>
  <si>
    <t>Prins Kavellei 98</t>
  </si>
  <si>
    <t>03-651.55.71</t>
  </si>
  <si>
    <t>info@ktabrasschaat.be</t>
  </si>
  <si>
    <t>GO! middenschool Brasschaat</t>
  </si>
  <si>
    <t>ms.brasschaat@inventoscholen.be</t>
  </si>
  <si>
    <t>GO! middenschool Malle</t>
  </si>
  <si>
    <t>Herentalsebaan 56</t>
  </si>
  <si>
    <t>03-311.72.85</t>
  </si>
  <si>
    <t>info@gomalle.net</t>
  </si>
  <si>
    <t>GO! atheneum Malle</t>
  </si>
  <si>
    <t>03-312.39.11</t>
  </si>
  <si>
    <t>Emiel Blangenoisstraat 2</t>
  </si>
  <si>
    <t>03-658.52.31</t>
  </si>
  <si>
    <t>info@atheneumschoten.be</t>
  </si>
  <si>
    <t>GO! SBSO Helix</t>
  </si>
  <si>
    <t>Speelpleinstraat 77</t>
  </si>
  <si>
    <t>011-55.02.10</t>
  </si>
  <si>
    <t>info@sbsohelix.be</t>
  </si>
  <si>
    <t>Campus FLX</t>
  </si>
  <si>
    <t>evelien.degros@campusflx.school</t>
  </si>
  <si>
    <t>Campus FLX middenschool</t>
  </si>
  <si>
    <t>johan.schepkens@campusflx.be</t>
  </si>
  <si>
    <t>011-54.41.94</t>
  </si>
  <si>
    <t>carine.lhomme@xpluslommel.be</t>
  </si>
  <si>
    <t>X plus</t>
  </si>
  <si>
    <t>tamara.vandeweijer@xpluslommel.be</t>
  </si>
  <si>
    <t>GO! atheneum VOX Pelt</t>
  </si>
  <si>
    <t>info@voxpelt.be</t>
  </si>
  <si>
    <t>GO! Tienerschool VOX Pelt</t>
  </si>
  <si>
    <t>GO! Talentenschool Turnhout Campus Zenit</t>
  </si>
  <si>
    <t>de Merodelei 220</t>
  </si>
  <si>
    <t>014-47.14.40</t>
  </si>
  <si>
    <t>campuszenit@talentenschoolturnhout.be</t>
  </si>
  <si>
    <t>014-47.05.13</t>
  </si>
  <si>
    <t>GO! Talentenschool Turnhout BoomgaardMS</t>
  </si>
  <si>
    <t>Talentenschool Turnhout camp BoomgaardKA</t>
  </si>
  <si>
    <t>014-47.05.10</t>
  </si>
  <si>
    <t>wesley.wouters@talentenschoolturnhout.be</t>
  </si>
  <si>
    <t>GO! SBSO Nautica</t>
  </si>
  <si>
    <t>Kleiryt 5</t>
  </si>
  <si>
    <t>014-63.10.65</t>
  </si>
  <si>
    <t>info@go-nautica.be</t>
  </si>
  <si>
    <t>GO! SBSO Sibbo</t>
  </si>
  <si>
    <t>Corversstraat 33</t>
  </si>
  <si>
    <t>012-26.03.70</t>
  </si>
  <si>
    <t>info@sibbo.be</t>
  </si>
  <si>
    <t>GO! Atheneum Martinus Bilzen</t>
  </si>
  <si>
    <t>089-41.16.18</t>
  </si>
  <si>
    <t>info@atheneumbilzen.be</t>
  </si>
  <si>
    <t>GO! Atheneum Alicebourg Lanaken</t>
  </si>
  <si>
    <t>089-71.49.49</t>
  </si>
  <si>
    <t>info@alicebourg.be</t>
  </si>
  <si>
    <t>GO! Methodeschool het Kompas St-Truiden</t>
  </si>
  <si>
    <t>011-68.21.24</t>
  </si>
  <si>
    <t>evelien.boonen@methodehetkompas.be</t>
  </si>
  <si>
    <t>GO! Ath. Tungrorum campus Ambiorix 1e gr</t>
  </si>
  <si>
    <t>012-39.89.30</t>
  </si>
  <si>
    <t>petra.cleeren@atheneumtungrorum.be</t>
  </si>
  <si>
    <t>GO!Ath.St-Truiden campus Speelhof 2-3egr</t>
  </si>
  <si>
    <t>Speelhoflaan 9</t>
  </si>
  <si>
    <t>011-68.43.47</t>
  </si>
  <si>
    <t>pascale.liebens@atheneumsinttruiden.be</t>
  </si>
  <si>
    <t>012-67.14.35</t>
  </si>
  <si>
    <t>info@atheneumborgloon.be</t>
  </si>
  <si>
    <t>GO! Atheneum Borgloon 2de-3de graad SO</t>
  </si>
  <si>
    <t>GO!Ath. Tungrorum campus Plinius 2e-3egr</t>
  </si>
  <si>
    <t>Keversstraat 26</t>
  </si>
  <si>
    <t>012-23.24.26</t>
  </si>
  <si>
    <t>plinius@atheneumtungrorum.be</t>
  </si>
  <si>
    <t>GO! SBSO Zonnegroen</t>
  </si>
  <si>
    <t>Sint-Truidensesteenweg 44</t>
  </si>
  <si>
    <t>011-78.92.90</t>
  </si>
  <si>
    <t>info@zonnegroen.be</t>
  </si>
  <si>
    <t>GO!Ath.St-Truiden campus Tichelrij 1egr</t>
  </si>
  <si>
    <t>info.tichelrij@atheneumsinttruiden.be</t>
  </si>
  <si>
    <t>GO! Busleyden Ath. De Beemden</t>
  </si>
  <si>
    <t>Stuivenbergbaan 135</t>
  </si>
  <si>
    <t>015-41.48.70</t>
  </si>
  <si>
    <t>info@BAdebeemden.be</t>
  </si>
  <si>
    <t>GO! technisch atheneum Keerbergen</t>
  </si>
  <si>
    <t>Molenstraat 2</t>
  </si>
  <si>
    <t>015-51.25.94</t>
  </si>
  <si>
    <t>directie@technischatheneumkeerbergen.be</t>
  </si>
  <si>
    <t>GO! Busleyden Atheneum-campus Pitzemburg</t>
  </si>
  <si>
    <t>Bruul 129</t>
  </si>
  <si>
    <t>015-20.21.13</t>
  </si>
  <si>
    <t>info@bapitzemburg.be</t>
  </si>
  <si>
    <t>GO! Busleyden Atheneum-campus Caputsteen</t>
  </si>
  <si>
    <t>Caputsteenstraat 51</t>
  </si>
  <si>
    <t>015-20.21.74</t>
  </si>
  <si>
    <t>directie@bacaputsteen.be</t>
  </si>
  <si>
    <t>GO! Busleyden Atheneum-campus Botaniek</t>
  </si>
  <si>
    <t>Augustijnenstraat 92</t>
  </si>
  <si>
    <t>015-29.01.36</t>
  </si>
  <si>
    <t>info@BAbotaniek.be</t>
  </si>
  <si>
    <t>GO! middenschool Keerbergen</t>
  </si>
  <si>
    <t>015-23.52.41</t>
  </si>
  <si>
    <t>directie@middenschool-keerbergen.be</t>
  </si>
  <si>
    <t>GO! atheneum Keerbergen</t>
  </si>
  <si>
    <t>015-23.49.33</t>
  </si>
  <si>
    <t>directie@atheneum-keerbergen.be</t>
  </si>
  <si>
    <t>GO! Busleyden Atheneum-campus Stassart</t>
  </si>
  <si>
    <t>Wollemarkt 36</t>
  </si>
  <si>
    <t>015-28.62.60</t>
  </si>
  <si>
    <t>info@BAstassart.be</t>
  </si>
  <si>
    <t>GO! Atheneum Heist</t>
  </si>
  <si>
    <t>Boudewijnlaan 61</t>
  </si>
  <si>
    <t>015-24.18.45</t>
  </si>
  <si>
    <t>info@atheneumheist.be</t>
  </si>
  <si>
    <t>Richtpunt campus Oudenaarde</t>
  </si>
  <si>
    <t>Minderbroedersstraat 6</t>
  </si>
  <si>
    <t>055-31.32.87</t>
  </si>
  <si>
    <t>info@richtpuntoudenaarde.be</t>
  </si>
  <si>
    <t>GO! atheneum Avelgem</t>
  </si>
  <si>
    <t>Oudenaardsesteenweg 20</t>
  </si>
  <si>
    <t>056-65.01.11</t>
  </si>
  <si>
    <t>leerlingensecretariaat@go-atheneumavelgem.be</t>
  </si>
  <si>
    <t>Provinciaal Technisch Instituut</t>
  </si>
  <si>
    <t>Graaf Karel de Goedelaan 7</t>
  </si>
  <si>
    <t>056-22.13.41</t>
  </si>
  <si>
    <t>info@pti.be</t>
  </si>
  <si>
    <t>GO! atheneum Da Vinci Campus</t>
  </si>
  <si>
    <t>Gustave Royerslaan 39</t>
  </si>
  <si>
    <t>055-23.06.60</t>
  </si>
  <si>
    <t>info@davincicampus.be</t>
  </si>
  <si>
    <t>GO! atheneum Oudenaarde</t>
  </si>
  <si>
    <t>Fortstraat 47</t>
  </si>
  <si>
    <t>055-31.11.34</t>
  </si>
  <si>
    <t>info@go-atheneumoudenaarde.be</t>
  </si>
  <si>
    <t>Don Bosco-instituut TSO/BSO</t>
  </si>
  <si>
    <t>Stationsstraat 89</t>
  </si>
  <si>
    <t>016-61.79.70</t>
  </si>
  <si>
    <t>info@dbhaacht.be</t>
  </si>
  <si>
    <t>Don Bosco-instituut ASO</t>
  </si>
  <si>
    <t>016-61.79.60</t>
  </si>
  <si>
    <t>Middenschool Don Bosco</t>
  </si>
  <si>
    <t>Stationsstraat 91</t>
  </si>
  <si>
    <t>016-61.79.50</t>
  </si>
  <si>
    <t>Sint-Michielsinstituut</t>
  </si>
  <si>
    <t>Tremelobaan 4</t>
  </si>
  <si>
    <t>015-51.10.35</t>
  </si>
  <si>
    <t>info@smiks.be</t>
  </si>
  <si>
    <t>016-35.91.20</t>
  </si>
  <si>
    <t>info@montfort.be</t>
  </si>
  <si>
    <t>Sint-Angela-Instituut</t>
  </si>
  <si>
    <t>Kruineikestraat 5</t>
  </si>
  <si>
    <t>016-60.19.50</t>
  </si>
  <si>
    <t>ilse.van.ermengem@satildonk.be</t>
  </si>
  <si>
    <t>GO! SBSO Aan Zee</t>
  </si>
  <si>
    <t>Maurits Sabbestraat 8</t>
  </si>
  <si>
    <t>059-70.34.68</t>
  </si>
  <si>
    <t>ann.van.riet@busoaanzee.be</t>
  </si>
  <si>
    <t>GO! Ensorinstituut Oostende</t>
  </si>
  <si>
    <t>Generaal Jungbluthlaan 4</t>
  </si>
  <si>
    <t>059-50.09.31</t>
  </si>
  <si>
    <t>oostende@ensorinstituut.be</t>
  </si>
  <si>
    <t>GO! Atlas atheneum Gistel</t>
  </si>
  <si>
    <t>Callaertswalledreef 8</t>
  </si>
  <si>
    <t>059-27.89.44</t>
  </si>
  <si>
    <t>info@atlas-atheneum.be</t>
  </si>
  <si>
    <t>GO!Da Vinci Atheneum Koekelare</t>
  </si>
  <si>
    <t>Moerestraat 20</t>
  </si>
  <si>
    <t>051-59.12.10</t>
  </si>
  <si>
    <t>info@davinci-atheneum.be</t>
  </si>
  <si>
    <t>GO! Atheneum Oostende</t>
  </si>
  <si>
    <t>Steensedijk 495</t>
  </si>
  <si>
    <t>059-50.52.61</t>
  </si>
  <si>
    <t>info@athenaoostende.be</t>
  </si>
  <si>
    <t>GO! Maritiem Instituut Mercator Oostende</t>
  </si>
  <si>
    <t>Mercatorlaan 15</t>
  </si>
  <si>
    <t>059-70.40.19</t>
  </si>
  <si>
    <t>mercator@maritiemonderwijs.be</t>
  </si>
  <si>
    <t>Leon Spilliaertstraat 31</t>
  </si>
  <si>
    <t>059-70.16.92</t>
  </si>
  <si>
    <t>berlinda.willaert@athenaoostende.be</t>
  </si>
  <si>
    <t>GO! SBSO De Branding</t>
  </si>
  <si>
    <t>059-29.54.45</t>
  </si>
  <si>
    <t>bram.de.wasch@ov4debranding.be</t>
  </si>
  <si>
    <t>GO! SBSO Wagenschot</t>
  </si>
  <si>
    <t>Steenweg 2</t>
  </si>
  <si>
    <t>09-280.89.77</t>
  </si>
  <si>
    <t>school@wagenschot.be</t>
  </si>
  <si>
    <t>GO! atheneum Campus De Reynaert</t>
  </si>
  <si>
    <t>Stationstraat 67</t>
  </si>
  <si>
    <t>051-42.63.63</t>
  </si>
  <si>
    <t>directie@campusdereynaert.be</t>
  </si>
  <si>
    <t>GO! secundair onderwijs Groenhove CMS</t>
  </si>
  <si>
    <t>Jozef Duthoystraat 34</t>
  </si>
  <si>
    <t>056-60.37.09</t>
  </si>
  <si>
    <t>info.cms@groenhoveschool.be</t>
  </si>
  <si>
    <t>GO! secundair onderwijs Groenhove CAT</t>
  </si>
  <si>
    <t>Westerlaan 69</t>
  </si>
  <si>
    <t>056-60.73.74</t>
  </si>
  <si>
    <t>info.cat@groenhoveschool.be</t>
  </si>
  <si>
    <t>GO! Secundaire School De Beuk Aalter</t>
  </si>
  <si>
    <t>Stationsstraat 128</t>
  </si>
  <si>
    <t>09-374.12.15</t>
  </si>
  <si>
    <t>info@campusdebeuk.be</t>
  </si>
  <si>
    <t>GO! BuSO Egmont &amp; Hoorn OV1</t>
  </si>
  <si>
    <t>Broeckstraat 37</t>
  </si>
  <si>
    <t>09-384.17.55</t>
  </si>
  <si>
    <t>info@egmontenhoorn.be</t>
  </si>
  <si>
    <t>GO! Erasmusatheneum Deinze</t>
  </si>
  <si>
    <t>Volhardingslaan 11</t>
  </si>
  <si>
    <t>09-381.56.00</t>
  </si>
  <si>
    <t>directie@erasmusatheneum.be</t>
  </si>
  <si>
    <t>09-321.21.70</t>
  </si>
  <si>
    <t>directie@erasmusdepinte.be</t>
  </si>
  <si>
    <t>GO! BuSO Egmont &amp; Hoorn OV4</t>
  </si>
  <si>
    <t>09-3841755</t>
  </si>
  <si>
    <t>GO! Next SBSO De Dageraad</t>
  </si>
  <si>
    <t>011-34.34.47</t>
  </si>
  <si>
    <t>secretariaat@busodedageraad.be</t>
  </si>
  <si>
    <t>GO! Next het atheneum</t>
  </si>
  <si>
    <t>Capucienenstraat 28</t>
  </si>
  <si>
    <t>011-28.64.40</t>
  </si>
  <si>
    <t>v.oeyen@hetatheneumhasselt.be</t>
  </si>
  <si>
    <t>GO! Next sportschool 1ste graad</t>
  </si>
  <si>
    <t>Elfde-Liniestraat 14</t>
  </si>
  <si>
    <t>011-85.05.20</t>
  </si>
  <si>
    <t>info@sportschoolhasselt.be</t>
  </si>
  <si>
    <t>GO! Next Level X</t>
  </si>
  <si>
    <t>Vildersstraat 28</t>
  </si>
  <si>
    <t>011-21.10.10</t>
  </si>
  <si>
    <t>info@levelx.be</t>
  </si>
  <si>
    <t>Vildersstraat 3</t>
  </si>
  <si>
    <t>directie@levelx.be</t>
  </si>
  <si>
    <t>GO! Next sportschool 2de en 3de graad</t>
  </si>
  <si>
    <t>011-21.03.64</t>
  </si>
  <si>
    <t>GO! Next van Veldeke - Herx</t>
  </si>
  <si>
    <t>Dokter Vanweddingenlaan 10</t>
  </si>
  <si>
    <t>011-93.32.77</t>
  </si>
  <si>
    <t>secretariaat@vvx.go-next.be</t>
  </si>
  <si>
    <t>GO! Next Hotelschool</t>
  </si>
  <si>
    <t>Elfde-Liniestraat 22</t>
  </si>
  <si>
    <t>011-30.77.30</t>
  </si>
  <si>
    <t>directeur@hotelschoolhasselt.be</t>
  </si>
  <si>
    <t>Buso Sint-Jan Berchmansinstituut</t>
  </si>
  <si>
    <t>Hof-ten-Berglaan 8</t>
  </si>
  <si>
    <t>03-897.96.70</t>
  </si>
  <si>
    <t>buso@sjabi.be</t>
  </si>
  <si>
    <t>Onze-Lieve-Vrouw-Presentatie</t>
  </si>
  <si>
    <t>Kardinaal Cardijnplein 11</t>
  </si>
  <si>
    <t>03-361.41.10</t>
  </si>
  <si>
    <t>greet.de.smedt@olvpbornem.be</t>
  </si>
  <si>
    <t>inge.cools@olvpbornem.be</t>
  </si>
  <si>
    <t>Sint-Jan Berchmansinstituut ASO-TSO-BSO</t>
  </si>
  <si>
    <t>Begijnhofstraat 3</t>
  </si>
  <si>
    <t>03-890.63.30</t>
  </si>
  <si>
    <t>bovenbouw@sjabi.be</t>
  </si>
  <si>
    <t>Sint-Jan Berchmansinstituut 1ste Graad</t>
  </si>
  <si>
    <t>Kerkplein 15</t>
  </si>
  <si>
    <t>03-890.63.20</t>
  </si>
  <si>
    <t>eerste.graad@sjabi.be</t>
  </si>
  <si>
    <t>Onze-Lieve-Vrouwinstituut MS 1</t>
  </si>
  <si>
    <t>Brandstraat 44</t>
  </si>
  <si>
    <t>03-880.26.70</t>
  </si>
  <si>
    <t>info.eerstegraad@olviboom.be</t>
  </si>
  <si>
    <t>Onze-Lieve-Vrouwinstituut MS 2</t>
  </si>
  <si>
    <t>Onze-Lieve-Vrouwinstituut Bovenbouw ASO</t>
  </si>
  <si>
    <t>O.L. Vrouwstraat 9</t>
  </si>
  <si>
    <t>03-880.27.30</t>
  </si>
  <si>
    <t>carla.triest@olviboom.be</t>
  </si>
  <si>
    <t>Onze-Lieve-Vrouwinstituut Bovenb.TSO-BSO</t>
  </si>
  <si>
    <t>Bassinstraat 15</t>
  </si>
  <si>
    <t>03-880.27.35</t>
  </si>
  <si>
    <t>info.derdegraad@olviboom.be</t>
  </si>
  <si>
    <t>Sint-Jan Berchmansinstituut 1ste Graad 2</t>
  </si>
  <si>
    <t xml:space="preserve">Kerkplein 15   </t>
  </si>
  <si>
    <t>Puurs-Sint-Amands</t>
  </si>
  <si>
    <t>Mechelsestraat 7</t>
  </si>
  <si>
    <t>02-257.10.40</t>
  </si>
  <si>
    <t>info.college@kov.be</t>
  </si>
  <si>
    <t>Virgo Plus</t>
  </si>
  <si>
    <t>02-254.88.20</t>
  </si>
  <si>
    <t>info.virgoplus@kov.be</t>
  </si>
  <si>
    <t>TechnOV</t>
  </si>
  <si>
    <t>Zennelaan 51_53</t>
  </si>
  <si>
    <t>02-251.34.28</t>
  </si>
  <si>
    <t>Marc.deldime@kov.be</t>
  </si>
  <si>
    <t>Het College EG</t>
  </si>
  <si>
    <t>vera.maes@kov.be</t>
  </si>
  <si>
    <t>Virgo Plus EG</t>
  </si>
  <si>
    <t>nadine.cornette@kov.be</t>
  </si>
  <si>
    <t>GO! K.A. Antwerpen</t>
  </si>
  <si>
    <t>Franklin Rooseveltplaats 11</t>
  </si>
  <si>
    <t>03-232.70.99</t>
  </si>
  <si>
    <t>info@atheneumantwerpen.be</t>
  </si>
  <si>
    <t>Hertoginstraat 17</t>
  </si>
  <si>
    <t>03-232.74.47</t>
  </si>
  <si>
    <t>administratie@kla.be</t>
  </si>
  <si>
    <t>GO! Middenschool Ekeren</t>
  </si>
  <si>
    <t>Pastoor De Vosstraat 19</t>
  </si>
  <si>
    <t>03-541.14.28</t>
  </si>
  <si>
    <t>directie@ka-ekeren.be</t>
  </si>
  <si>
    <t>GO! atheneum Ekeren</t>
  </si>
  <si>
    <t>GO! Erasmusatheneum Essen-Kalmthout</t>
  </si>
  <si>
    <t>03-667.25.64</t>
  </si>
  <si>
    <t>directie@erasmusatheneumkalmthout.be</t>
  </si>
  <si>
    <t>GO! atheneum Irishof</t>
  </si>
  <si>
    <t>Streepstraat 16</t>
  </si>
  <si>
    <t>03-660.13.00</t>
  </si>
  <si>
    <t>directieteamka@atheneumkapellen.be</t>
  </si>
  <si>
    <t>GO! technisch atheneum Kapellen</t>
  </si>
  <si>
    <t>Pastoor Vandenhoudtstraat 8</t>
  </si>
  <si>
    <t>03-664.43.00</t>
  </si>
  <si>
    <t>directie@gotakapellen.be</t>
  </si>
  <si>
    <t>GO! middenschool Kapellen</t>
  </si>
  <si>
    <t>03-660.13.02</t>
  </si>
  <si>
    <t>directieteamms@atheneumkapellen.be</t>
  </si>
  <si>
    <t>GO! Koninklijk Atheneum MXM</t>
  </si>
  <si>
    <t>03-645.75.68</t>
  </si>
  <si>
    <t>directie@kamerksem.be</t>
  </si>
  <si>
    <t>de! Kunsthumaniora van het GO!</t>
  </si>
  <si>
    <t>Karel Oomsstraat 24</t>
  </si>
  <si>
    <t>03-216.02.36</t>
  </si>
  <si>
    <t>info@kunsthumaniora.be</t>
  </si>
  <si>
    <t>GO! K.A. Hoboken</t>
  </si>
  <si>
    <t>Distelvinklaan 22</t>
  </si>
  <si>
    <t>03-827.27.99</t>
  </si>
  <si>
    <t>info@atheneumhoboken.be</t>
  </si>
  <si>
    <t>GO! De scheepvaartschool Cenflumarin</t>
  </si>
  <si>
    <t>Gloriantlaan 75</t>
  </si>
  <si>
    <t>03-570.97.30</t>
  </si>
  <si>
    <t>info@descheepvaartschool.be</t>
  </si>
  <si>
    <t>GO! K.A. Berchem</t>
  </si>
  <si>
    <t>Uitbreidingstraat 246</t>
  </si>
  <si>
    <t>03-239.00.23</t>
  </si>
  <si>
    <t>directie@kaberchem.be</t>
  </si>
  <si>
    <t>GO! SBSO Sterrebos</t>
  </si>
  <si>
    <t>051-22.74.11</t>
  </si>
  <si>
    <t>sbso@campussterrebos.be</t>
  </si>
  <si>
    <t>GO! Atheneum Bellevue</t>
  </si>
  <si>
    <t>051-30.15.44</t>
  </si>
  <si>
    <t>info@campusbellevue.be</t>
  </si>
  <si>
    <t>GO! Futura 2de en 3de graad</t>
  </si>
  <si>
    <t>Vander Merschplein 54</t>
  </si>
  <si>
    <t>056-51.14.55</t>
  </si>
  <si>
    <t>els@futurascholen.be</t>
  </si>
  <si>
    <t>GO! Futura 1ste graad</t>
  </si>
  <si>
    <t>kevin@futurascholen.be</t>
  </si>
  <si>
    <t>Groenestraat 170</t>
  </si>
  <si>
    <t>051-27.27.70</t>
  </si>
  <si>
    <t>info@mskaroeselare.be</t>
  </si>
  <si>
    <t>GO! MSKA Roeselare</t>
  </si>
  <si>
    <t>051-22.62.39</t>
  </si>
  <si>
    <t>infotant@mskaroeselare.be</t>
  </si>
  <si>
    <t>Buso Windekind</t>
  </si>
  <si>
    <t>buso.directie@windekindleuven.be</t>
  </si>
  <si>
    <t>Buso Ter Bank</t>
  </si>
  <si>
    <t>Sint-Albertuscollege - Haasrode</t>
  </si>
  <si>
    <t>Geldenaaksebaan 277</t>
  </si>
  <si>
    <t>016-40.50.60</t>
  </si>
  <si>
    <t>Ilona.Hawrijk@salco-haasrode.be</t>
  </si>
  <si>
    <t>Pedagogische Humaniora H. Hartinstituut</t>
  </si>
  <si>
    <t>016-39.90.51</t>
  </si>
  <si>
    <t>walter.dhoore@hhscholen.be</t>
  </si>
  <si>
    <t>Heilig Hartinstituut - Technisch Onderw.</t>
  </si>
  <si>
    <t>Heilig Hartinstituut Lyceum</t>
  </si>
  <si>
    <t>Heilig Hartinstituut Kessel-Lo</t>
  </si>
  <si>
    <t>Jozef Pierrestraat 56</t>
  </si>
  <si>
    <t>016-25.22.51</t>
  </si>
  <si>
    <t>Miniemeninstituut</t>
  </si>
  <si>
    <t>Diestsestraat 163</t>
  </si>
  <si>
    <t>016-31.90.00</t>
  </si>
  <si>
    <t>greet.cauwenberghs@min.ksleuven.be</t>
  </si>
  <si>
    <t>Vrije Technische School Leuven</t>
  </si>
  <si>
    <t>Dekenstraat 3</t>
  </si>
  <si>
    <t>016-31.97.70</t>
  </si>
  <si>
    <t>personeel@vti-leuven.be</t>
  </si>
  <si>
    <t>Stfran.</t>
  </si>
  <si>
    <t>016-23.07.66</t>
  </si>
  <si>
    <t>katrien.staessens@stfran.be</t>
  </si>
  <si>
    <t>016-22.44.64</t>
  </si>
  <si>
    <t>chris.croes@spc.ksleuven.be</t>
  </si>
  <si>
    <t>Heilige-Drievuldigheidscollege</t>
  </si>
  <si>
    <t>016-22.27.92</t>
  </si>
  <si>
    <t>frank.baeyens@hdc.ksleuven.be</t>
  </si>
  <si>
    <t>Vrije Middenschool Leuven</t>
  </si>
  <si>
    <t>016-31.97.71</t>
  </si>
  <si>
    <t>H. Drievuldigheidscollege Eerstegrschool</t>
  </si>
  <si>
    <t>Sint-Pieterscollege Eerste graadschool</t>
  </si>
  <si>
    <t>jo.beelen@spc.ksleuven.be</t>
  </si>
  <si>
    <t>Pedagogische Human. H.Hartinstituut MS</t>
  </si>
  <si>
    <t>Heilig Hartinstituut TO MS</t>
  </si>
  <si>
    <t>H.-Hartinstituut Lyceum MS</t>
  </si>
  <si>
    <t>Janseniusstraat 2</t>
  </si>
  <si>
    <t>016-20.26.55</t>
  </si>
  <si>
    <t>secundair@paridaens.be</t>
  </si>
  <si>
    <t>Paridaensinstituut Eerstegraadsschool</t>
  </si>
  <si>
    <t>Don Bosco Groenveld</t>
  </si>
  <si>
    <t>Groenveldstraat 44</t>
  </si>
  <si>
    <t>016-23.16.35</t>
  </si>
  <si>
    <t>kathleen.degoignies@dbgroenveld.be</t>
  </si>
  <si>
    <t>Sancta Maria Leuven</t>
  </si>
  <si>
    <t>Charles Deberiotstraat 14</t>
  </si>
  <si>
    <t>016-23.56.77</t>
  </si>
  <si>
    <t>adm@sml.be</t>
  </si>
  <si>
    <t>Sancta Maria Instituut</t>
  </si>
  <si>
    <t>Ziekenhuisschool UZ Leuven SO</t>
  </si>
  <si>
    <t>BuSO Don Bosco Groenveld plus</t>
  </si>
  <si>
    <t>helene.melle@dbgroenveld.be</t>
  </si>
  <si>
    <t>Stroom Leuven</t>
  </si>
  <si>
    <t>Jan-Pieter Minckelersstraat 192</t>
  </si>
  <si>
    <t>016-79.79.35</t>
  </si>
  <si>
    <t>willem.schoors@stroom.ksleuven.be</t>
  </si>
  <si>
    <t>Veld-Veltem</t>
  </si>
  <si>
    <t>info@veld-veltem.be</t>
  </si>
  <si>
    <t>O.-L.-V.-ten-Doorn</t>
  </si>
  <si>
    <t>09-377.13.26</t>
  </si>
  <si>
    <t>info@coltd.be</t>
  </si>
  <si>
    <t>Sint-Leoinstituut</t>
  </si>
  <si>
    <t>Sint-Annainstituut</t>
  </si>
  <si>
    <t>Virgo Sapientiae Instituut</t>
  </si>
  <si>
    <t>050-72.98.82</t>
  </si>
  <si>
    <t>bovenbouw@maricolen.be</t>
  </si>
  <si>
    <t>Instituut Sint-Lutgardis</t>
  </si>
  <si>
    <t>09-372.77.18</t>
  </si>
  <si>
    <t>sl@svsl.be</t>
  </si>
  <si>
    <t>Sint-Vincentiuscollege - Middenschool</t>
  </si>
  <si>
    <t>Luitenant Dobbelaerestraat 16</t>
  </si>
  <si>
    <t>09-372.78.38</t>
  </si>
  <si>
    <t>sv@svsl.be</t>
  </si>
  <si>
    <t>Instituut Zusters Maricolen - Middensch.</t>
  </si>
  <si>
    <t>050-72.98.86</t>
  </si>
  <si>
    <t>middenschool@maricolen.be</t>
  </si>
  <si>
    <t>051-51.92.51</t>
  </si>
  <si>
    <t>dir.atheneumdiksmuide@inspirascholen.be</t>
  </si>
  <si>
    <t>GO! atheneum Ieper</t>
  </si>
  <si>
    <t>Plumerlaan 26</t>
  </si>
  <si>
    <t>057-20.07.29</t>
  </si>
  <si>
    <t>info@atheneumieper.be</t>
  </si>
  <si>
    <t>GO! middenschool Ieper</t>
  </si>
  <si>
    <t>Plumerlaan 24</t>
  </si>
  <si>
    <t>057-20.00.38</t>
  </si>
  <si>
    <t>info.ms@campusminneplein.be</t>
  </si>
  <si>
    <t>GO! technisch atheneum Ieper</t>
  </si>
  <si>
    <t>057-20.16.20</t>
  </si>
  <si>
    <t>dir.ktaieper@go-scholengroepwesthoek.be</t>
  </si>
  <si>
    <t>GO! Atheneum Nieuwpoort</t>
  </si>
  <si>
    <t>Arsenaalstraat 20</t>
  </si>
  <si>
    <t>058-23.33.50</t>
  </si>
  <si>
    <t>dir.msnieuwpoort@sgw28.be</t>
  </si>
  <si>
    <t>GO!Atheneum Calmeyn De Panne</t>
  </si>
  <si>
    <t>St.-Elisabethlaan 4</t>
  </si>
  <si>
    <t>058-41.26.71</t>
  </si>
  <si>
    <t>info@calmeyn.be</t>
  </si>
  <si>
    <t>GO! atheneum Veurne Centrum</t>
  </si>
  <si>
    <t>Smissestraat 3</t>
  </si>
  <si>
    <t>058-31.10.89</t>
  </si>
  <si>
    <t>dir.atheneumveurne@go-scholengroepwesthoek.be</t>
  </si>
  <si>
    <t>Buso VTS 3 - OV 3</t>
  </si>
  <si>
    <t>Breedstraat 104</t>
  </si>
  <si>
    <t>03-780.53.61</t>
  </si>
  <si>
    <t>ov3@vts3.be</t>
  </si>
  <si>
    <t>Buso Broederschool Lokeren</t>
  </si>
  <si>
    <t>Molenstraat 38</t>
  </si>
  <si>
    <t>09-348.37.96</t>
  </si>
  <si>
    <t>dir@buso.broeders.be</t>
  </si>
  <si>
    <t>weTech academy</t>
  </si>
  <si>
    <t>Breedstraat 152</t>
  </si>
  <si>
    <t>03-777.07.06</t>
  </si>
  <si>
    <t>steven.debrandt@wetech.be</t>
  </si>
  <si>
    <t>PORTUS berkenboom</t>
  </si>
  <si>
    <t>Kalkstraat 26</t>
  </si>
  <si>
    <t>03-760.41.00</t>
  </si>
  <si>
    <t>info@portusberkenboom.be</t>
  </si>
  <si>
    <t>Sint-Carolus Secundair Onderwijs</t>
  </si>
  <si>
    <t>Hospitaalstraat 2</t>
  </si>
  <si>
    <t>03-780.51.23</t>
  </si>
  <si>
    <t>kris.demunck@sint-carolus.be</t>
  </si>
  <si>
    <t>Broederscholen Hiëronymus 2</t>
  </si>
  <si>
    <t>Weverstraat 23</t>
  </si>
  <si>
    <t>03-760.10.90</t>
  </si>
  <si>
    <t>info@bio.broeders.be</t>
  </si>
  <si>
    <t>Broederscholen Hiëronymus 1</t>
  </si>
  <si>
    <t>03-780.92.00</t>
  </si>
  <si>
    <t>info@humaniora.broeders.be</t>
  </si>
  <si>
    <t>Instituut Heilige Familie - Secundair</t>
  </si>
  <si>
    <t>Hofstraat 15</t>
  </si>
  <si>
    <t>03-776.68.38</t>
  </si>
  <si>
    <t>directie@hfamilie.com</t>
  </si>
  <si>
    <t>Sint-Jozef - Klein-Seminarie</t>
  </si>
  <si>
    <t>03-780.71.50</t>
  </si>
  <si>
    <t>info@sjks.be</t>
  </si>
  <si>
    <t>Onze-Lieve-Vrouw-Presentatie sec ond</t>
  </si>
  <si>
    <t>03-760.08.60</t>
  </si>
  <si>
    <t>info@olvp.be</t>
  </si>
  <si>
    <t>Berkenboom Humaniora</t>
  </si>
  <si>
    <t>Kleine Peperstraat 16</t>
  </si>
  <si>
    <t>03-760.41.20</t>
  </si>
  <si>
    <t>elke.deridder@berkenboomhum.be</t>
  </si>
  <si>
    <t>Sint-Carolus Secundair Onderwijs - 1</t>
  </si>
  <si>
    <t>elsje.vanlysebettens@sint-carolus.be</t>
  </si>
  <si>
    <t>Sint-Jozef</t>
  </si>
  <si>
    <t>Sint-Jozef-2</t>
  </si>
  <si>
    <t>Broederscholen Hiëronymus 3</t>
  </si>
  <si>
    <t>Nieuwstraat 91</t>
  </si>
  <si>
    <t>03-780.92.20</t>
  </si>
  <si>
    <t>info@handel.broeders.be</t>
  </si>
  <si>
    <t>Berkenboom Humaniora eerste graad</t>
  </si>
  <si>
    <t>BuSO VTS 3 OV4A</t>
  </si>
  <si>
    <t>ov4@vts3.be</t>
  </si>
  <si>
    <t>BuSO VTS 3 OV4B</t>
  </si>
  <si>
    <t>Broederscholen Hiëronymus 4</t>
  </si>
  <si>
    <t>Kroonmolenstraat 8</t>
  </si>
  <si>
    <t>03-361.16.61</t>
  </si>
  <si>
    <t>info@eerstegraad.broeders.be</t>
  </si>
  <si>
    <t>Eerstegraadsschool Heilige Familie</t>
  </si>
  <si>
    <t>Broederscholen Hiëronymus 5</t>
  </si>
  <si>
    <t>03-779.67.94</t>
  </si>
  <si>
    <t>directeur@stekene.broeders.be</t>
  </si>
  <si>
    <t>Onze-Lieve-Vrouw-Presentatie SecundOnd 2</t>
  </si>
  <si>
    <t>Sint-Carolus Secundair Onderwijs - 2</t>
  </si>
  <si>
    <t>info@sint-carolus.be</t>
  </si>
  <si>
    <t>Berkenboom eerste graad</t>
  </si>
  <si>
    <t xml:space="preserve">Kalkstraat 28   </t>
  </si>
  <si>
    <t>Sint-Niklaas</t>
  </si>
  <si>
    <t>Broederscholen Hiëronymus 6</t>
  </si>
  <si>
    <t xml:space="preserve">Weverstraat 23   </t>
  </si>
  <si>
    <t>Sint-Jozef 3</t>
  </si>
  <si>
    <t xml:space="preserve">Collegestraat 31   </t>
  </si>
  <si>
    <t>Buso Ter Strepe</t>
  </si>
  <si>
    <t>buso@terstrepe.be</t>
  </si>
  <si>
    <t>St-Jans-Gasthuisstraat 20</t>
  </si>
  <si>
    <t>059-27.08.80</t>
  </si>
  <si>
    <t>info@sigo.be</t>
  </si>
  <si>
    <t>Sint-Andreasinstituut</t>
  </si>
  <si>
    <t>059-50.89.70</t>
  </si>
  <si>
    <t>directie@saoo.be</t>
  </si>
  <si>
    <t>College Petrus &amp; Paulus</t>
  </si>
  <si>
    <t>Vindictivelaan 9</t>
  </si>
  <si>
    <t>059-70.10.22</t>
  </si>
  <si>
    <t>info@hetcollege.be</t>
  </si>
  <si>
    <t>VTI Petrus en Paulus</t>
  </si>
  <si>
    <t>Stuiverstraat 108</t>
  </si>
  <si>
    <t>059-55.64.74</t>
  </si>
  <si>
    <t>west@petrusenpaulus.be</t>
  </si>
  <si>
    <t>Alfons Pieterslaan 21</t>
  </si>
  <si>
    <t>059-80.24.23</t>
  </si>
  <si>
    <t>sjo@petrusenpaulus.be</t>
  </si>
  <si>
    <t>Sint-Andreas Middenschool</t>
  </si>
  <si>
    <t>Sint-Godelievecollege MS</t>
  </si>
  <si>
    <t>College Middenschool</t>
  </si>
  <si>
    <t>GO! SBSO De Varens</t>
  </si>
  <si>
    <t>Nieuwe Sint-Annadreef 27</t>
  </si>
  <si>
    <t>050-38.86.60</t>
  </si>
  <si>
    <t>info@devarens.be</t>
  </si>
  <si>
    <t>GO! SBSO Zeelyceum</t>
  </si>
  <si>
    <t>059-23.40.85</t>
  </si>
  <si>
    <t>info@zeelyceum.be</t>
  </si>
  <si>
    <t>GO! Stamina</t>
  </si>
  <si>
    <t>Daverlostraat 132</t>
  </si>
  <si>
    <t>050-34.69.46</t>
  </si>
  <si>
    <t>welkom@stamina.be</t>
  </si>
  <si>
    <t>GO! middenschool Maerlant</t>
  </si>
  <si>
    <t>050-43.25.25</t>
  </si>
  <si>
    <t>shirley.adam@maerlantatheneum.be</t>
  </si>
  <si>
    <t>GO! atheneum Maerlant</t>
  </si>
  <si>
    <t>jurgen.balbaert@maerlantatheneum.be</t>
  </si>
  <si>
    <t>Atheneum Brugge</t>
  </si>
  <si>
    <t>Sint-Clarastraat 46_B</t>
  </si>
  <si>
    <t>050-33.20.19</t>
  </si>
  <si>
    <t>info@atheneumbrugge.be</t>
  </si>
  <si>
    <t>Daverlostraat 132 bus B</t>
  </si>
  <si>
    <t>050-36.68.80</t>
  </si>
  <si>
    <t>Rijselstraat 7</t>
  </si>
  <si>
    <t>050-38.82.88</t>
  </si>
  <si>
    <t>lhautekeete@ktabrugge.be</t>
  </si>
  <si>
    <t>GO! middenschool Brugge-centrum</t>
  </si>
  <si>
    <t>Sint-Clarastraat 46_A</t>
  </si>
  <si>
    <t>050-33.09.64</t>
  </si>
  <si>
    <t>info@msbruggecentrum.be</t>
  </si>
  <si>
    <t>GO! atheneum Zwinstede</t>
  </si>
  <si>
    <t>Alfred Verweeplein 25</t>
  </si>
  <si>
    <t>050-63.17.70</t>
  </si>
  <si>
    <t>directeurka@demakz.be</t>
  </si>
  <si>
    <t>GO! middenschool Zwinstede Knokke</t>
  </si>
  <si>
    <t>ms.directie@demakz.be</t>
  </si>
  <si>
    <t>GO! Atheneum Eureka</t>
  </si>
  <si>
    <t>everaert.k@go-eureka.be</t>
  </si>
  <si>
    <t>GO! SBSO De Passer</t>
  </si>
  <si>
    <t>Vijverhoflaan 13</t>
  </si>
  <si>
    <t>050-80.00.79</t>
  </si>
  <si>
    <t>onthaal@de-passer.be</t>
  </si>
  <si>
    <t>GO! SBSO Element</t>
  </si>
  <si>
    <t>Oorlogsvrijwilligerslaan 2</t>
  </si>
  <si>
    <t>050-711887</t>
  </si>
  <si>
    <t>directeur@element.be</t>
  </si>
  <si>
    <t>GO! SBSO Atelier B</t>
  </si>
  <si>
    <t>Jeruzalemstraat 34</t>
  </si>
  <si>
    <t>050-17.01.70</t>
  </si>
  <si>
    <t>directeur@atelierb.be</t>
  </si>
  <si>
    <t>Secundaire scholen St-Ferdinand OV3</t>
  </si>
  <si>
    <t>013-53.06.30</t>
  </si>
  <si>
    <t>secundairescholen@ferdinand.broedersvanliefde.be</t>
  </si>
  <si>
    <t>Diestersteenweg 3</t>
  </si>
  <si>
    <t>011-34.31.35</t>
  </si>
  <si>
    <t>bovenbouw@sintmichiel.be</t>
  </si>
  <si>
    <t>Sint-Michiel Middenschool</t>
  </si>
  <si>
    <t>Diestersteenweg 11</t>
  </si>
  <si>
    <t>011-34.14.03</t>
  </si>
  <si>
    <t>middenschool@sintmichiel.be</t>
  </si>
  <si>
    <t>Campus MAX STEM</t>
  </si>
  <si>
    <t>013-67.02.76</t>
  </si>
  <si>
    <t>stem@campusmax.be</t>
  </si>
  <si>
    <t>Campus MAX Middenschool</t>
  </si>
  <si>
    <t>Stationsstraat 38</t>
  </si>
  <si>
    <t>013-66.22.27</t>
  </si>
  <si>
    <t>middenschool@campusmax.be</t>
  </si>
  <si>
    <t>Campus MAX College</t>
  </si>
  <si>
    <t>Stationsstraat 125</t>
  </si>
  <si>
    <t>013-67.03.90</t>
  </si>
  <si>
    <t>college@campusmax.be</t>
  </si>
  <si>
    <t>Secundaire scholen St-Ferdinand OV4</t>
  </si>
  <si>
    <t>mark.crombeen@ferdinand.broedersvanliefde.be</t>
  </si>
  <si>
    <t>GO! SBSO Campus Impuls</t>
  </si>
  <si>
    <t>Wolfputstraat 42</t>
  </si>
  <si>
    <t>09 251 23 02</t>
  </si>
  <si>
    <t>marijke.eeckhout@scholengroep.gent</t>
  </si>
  <si>
    <t>Richtpunt campus Gent Henleykaai</t>
  </si>
  <si>
    <t>Henleykaai 83</t>
  </si>
  <si>
    <t>09-267.12.10</t>
  </si>
  <si>
    <t>infocampushenley@richtpuntgent.be</t>
  </si>
  <si>
    <t>Richtpunt campus Gent Godshuizenlaan</t>
  </si>
  <si>
    <t>Godshuizenlaan 65</t>
  </si>
  <si>
    <t>09-267.12.60</t>
  </si>
  <si>
    <t>infocampusgodshuizen@richtpuntgent.be</t>
  </si>
  <si>
    <t>IVG School</t>
  </si>
  <si>
    <t>info@ivgschool.be</t>
  </si>
  <si>
    <t>GO! atheneum Merelbeke</t>
  </si>
  <si>
    <t>Potaardeberg 59</t>
  </si>
  <si>
    <t>09-230.76.96</t>
  </si>
  <si>
    <t>info@atheneummerelbeke.be</t>
  </si>
  <si>
    <t>Einstein Atheneum,ASO Talen,Wet.&amp; Kunst</t>
  </si>
  <si>
    <t>09-394.30.70</t>
  </si>
  <si>
    <t>onthaal@einsteinatheneum.be</t>
  </si>
  <si>
    <t>GO! atheneum Voskenslaan</t>
  </si>
  <si>
    <t>09-240.00.60</t>
  </si>
  <si>
    <t>kavoskenslaan@kavoskenslaan.be</t>
  </si>
  <si>
    <t>GO! lyceum Gent</t>
  </si>
  <si>
    <t>Kortrijksesteenweg 12</t>
  </si>
  <si>
    <t>09-220.10.70</t>
  </si>
  <si>
    <t>info@lyceumgent.be</t>
  </si>
  <si>
    <t>Tectura Gent-centrum</t>
  </si>
  <si>
    <t>Coupure Rechts 312</t>
  </si>
  <si>
    <t>09-225.33.04</t>
  </si>
  <si>
    <t>info@gentcentrum.tectura.be</t>
  </si>
  <si>
    <t>GO! Middenschool Lyceum Gent</t>
  </si>
  <si>
    <t>Kortrijksesteenweg 32</t>
  </si>
  <si>
    <t>09-222.16.02</t>
  </si>
  <si>
    <t>GO! atheneum Mariakerke</t>
  </si>
  <si>
    <t>Amand Casier de ter Bekenlaan 26</t>
  </si>
  <si>
    <t>09-216.84.44</t>
  </si>
  <si>
    <t>info@athmariakerke.be</t>
  </si>
  <si>
    <t>Tectura Tuinbouwschool Melle</t>
  </si>
  <si>
    <t>Brusselsesteenweg 165</t>
  </si>
  <si>
    <t>09-210.45.40</t>
  </si>
  <si>
    <t>info@melle.tectura.be</t>
  </si>
  <si>
    <t>GO! middenschool Voskenslaan</t>
  </si>
  <si>
    <t>09-240.00.57</t>
  </si>
  <si>
    <t>info@msvoskenslaan.be</t>
  </si>
  <si>
    <t>Richtpunt campus Gent Abdisstraat</t>
  </si>
  <si>
    <t>Abdisstraat 56</t>
  </si>
  <si>
    <t>09-267.12.40</t>
  </si>
  <si>
    <t>infocampusabdis@richtpuntgent.be</t>
  </si>
  <si>
    <t>IVG-School</t>
  </si>
  <si>
    <t>GO! MUDA Kunstsecundair</t>
  </si>
  <si>
    <t>09-394.30.80</t>
  </si>
  <si>
    <t>koen.bollaert@muda.be</t>
  </si>
  <si>
    <t>Ooievaarsnest 3</t>
  </si>
  <si>
    <t>09-210.51.51</t>
  </si>
  <si>
    <t>info@atheneumgentbrugge.be</t>
  </si>
  <si>
    <t>Tectura Groenkouter</t>
  </si>
  <si>
    <t>09-228.42.22</t>
  </si>
  <si>
    <t>inlichtingen@groenkouter.tectura.be</t>
  </si>
  <si>
    <t>Buso Sint-Lodewijk</t>
  </si>
  <si>
    <t>09-272.53.00</t>
  </si>
  <si>
    <t>buso@sintlodewijk.be</t>
  </si>
  <si>
    <t>09-369.20.72</t>
  </si>
  <si>
    <t>info@scheppers-wetteren.be</t>
  </si>
  <si>
    <t>Mariagaard</t>
  </si>
  <si>
    <t>Oosterzelesteenweg 80</t>
  </si>
  <si>
    <t>09-365.73.00</t>
  </si>
  <si>
    <t>directie@mariagaard.be</t>
  </si>
  <si>
    <t>Wegvoeringstraat 59_A</t>
  </si>
  <si>
    <t>09-369.04.09</t>
  </si>
  <si>
    <t>info@sjiwetteren.be</t>
  </si>
  <si>
    <t>Stella Matutinacollege</t>
  </si>
  <si>
    <t>Bellaertstraat 11</t>
  </si>
  <si>
    <t>053-80.16.56</t>
  </si>
  <si>
    <t>info@smclede.be</t>
  </si>
  <si>
    <t>Sint-Gertrudiscollege</t>
  </si>
  <si>
    <t>Wegvoeringstraat 21</t>
  </si>
  <si>
    <t>09-369.10.63</t>
  </si>
  <si>
    <t>sophie.denil@sgw.be</t>
  </si>
  <si>
    <t>Sint-Gertrudiscollege Eerste Graad</t>
  </si>
  <si>
    <t>ilse.degelder@sgw.be</t>
  </si>
  <si>
    <t>Mariagaard Eerste Graad</t>
  </si>
  <si>
    <t>Buso Sint-Janshof</t>
  </si>
  <si>
    <t>Nekkerspoelstraat 358_B</t>
  </si>
  <si>
    <t>015-20.27.61</t>
  </si>
  <si>
    <t>info@sint-janshof.be</t>
  </si>
  <si>
    <t>Ursulinen Mechelen 2</t>
  </si>
  <si>
    <t>015-42.35.42</t>
  </si>
  <si>
    <t>mieke.acke@ursulinenmechelen.be</t>
  </si>
  <si>
    <t>aso@scheppers-mechelen.be</t>
  </si>
  <si>
    <t>Sint-Romboutscollege</t>
  </si>
  <si>
    <t>post@srco.be</t>
  </si>
  <si>
    <t>Colomaplus eerste graad 1</t>
  </si>
  <si>
    <t>Tervuursesteenweg 2</t>
  </si>
  <si>
    <t>015-42.27.03</t>
  </si>
  <si>
    <t>an.wyckmans@colomaplus.be</t>
  </si>
  <si>
    <t>Colomaplus bovenbouw 2</t>
  </si>
  <si>
    <t>Berthoutinstituut - Klein Seminarie 2</t>
  </si>
  <si>
    <t>Bleekstraat 3</t>
  </si>
  <si>
    <t>015-20.35.30</t>
  </si>
  <si>
    <t>info@bimsem.be</t>
  </si>
  <si>
    <t>Technische Scholen Mechelen</t>
  </si>
  <si>
    <t>Jef Denynplein 2</t>
  </si>
  <si>
    <t>015-64.69.00</t>
  </si>
  <si>
    <t>info@tsmmechelen.be</t>
  </si>
  <si>
    <t>TSM Middenschool</t>
  </si>
  <si>
    <t>Onder-den-Toren 14</t>
  </si>
  <si>
    <t>015-64.69.02</t>
  </si>
  <si>
    <t>marc.steemans@tsmmechelen.be</t>
  </si>
  <si>
    <t>College Hagelstein 2</t>
  </si>
  <si>
    <t>015-55.19.79</t>
  </si>
  <si>
    <t>info@collegehagelstein.be</t>
  </si>
  <si>
    <t>Ursulinen Mechelen 1</t>
  </si>
  <si>
    <t>pascale.geerolf@ursulinenmechelen.be</t>
  </si>
  <si>
    <t>Berthoutinstituut - Klein Seminarie 1</t>
  </si>
  <si>
    <t>Sint-Norbertusinstituut 1</t>
  </si>
  <si>
    <t>Stationsstraat 6</t>
  </si>
  <si>
    <t>015-30.38.58</t>
  </si>
  <si>
    <t>info@snorduffel.be</t>
  </si>
  <si>
    <t>Sint-Norbertusinstituut 2</t>
  </si>
  <si>
    <t>TSM-Bovenbouw</t>
  </si>
  <si>
    <t>College Hagelstein 1</t>
  </si>
  <si>
    <t>katrien.goetelen@collegehagelstein.be</t>
  </si>
  <si>
    <t>Sint-Ursula-Instituut 1</t>
  </si>
  <si>
    <t>Bosstraat 9</t>
  </si>
  <si>
    <t>015-76.78.60</t>
  </si>
  <si>
    <t>info@sui.be</t>
  </si>
  <si>
    <t>Sint-Ursula-Instituut 2</t>
  </si>
  <si>
    <t>Sint-Ursula-Instituut 3</t>
  </si>
  <si>
    <t>COLOMAplus 3</t>
  </si>
  <si>
    <t>Sint-Norbertusinstituut 3</t>
  </si>
  <si>
    <t>Buso Maria Assumpta</t>
  </si>
  <si>
    <t>Heiveld 15</t>
  </si>
  <si>
    <t>052-35.65.64</t>
  </si>
  <si>
    <t>info@mai.vko.be</t>
  </si>
  <si>
    <t>Sint-Martinusscholen Asse Walfergem</t>
  </si>
  <si>
    <t>Petrus Ascanusplein 1</t>
  </si>
  <si>
    <t>02-454.06.30</t>
  </si>
  <si>
    <t>directie.walfergem@martinusasse.be</t>
  </si>
  <si>
    <t>Sint-Martinusscholen Asse Koensborre</t>
  </si>
  <si>
    <t>Koensborre 1</t>
  </si>
  <si>
    <t>02-452.92.82</t>
  </si>
  <si>
    <t>info.tso-bso@martinusasse.be</t>
  </si>
  <si>
    <t>Sint-Martinusscholen - Middenschool</t>
  </si>
  <si>
    <t>Parklaan 17</t>
  </si>
  <si>
    <t>02-452.64.38</t>
  </si>
  <si>
    <t>directie.ms@martinusasse.be</t>
  </si>
  <si>
    <t>052-37.39.67</t>
  </si>
  <si>
    <t>directeur@sintdonatus.be</t>
  </si>
  <si>
    <t>Gemeentelijke Technische &amp; Beroepsschool</t>
  </si>
  <si>
    <t>Stationsstraat 55</t>
  </si>
  <si>
    <t>052-37.16.47</t>
  </si>
  <si>
    <t>directie@gtsm.be</t>
  </si>
  <si>
    <t>Gemeentelijke Technische Tuinbouwschool</t>
  </si>
  <si>
    <t>Molenbaan 54</t>
  </si>
  <si>
    <t>052-37.27.37</t>
  </si>
  <si>
    <t>willem.vanschuerbeeck@tuinbouwschool.be</t>
  </si>
  <si>
    <t>Sint-Donatusinstituut - Middenschool</t>
  </si>
  <si>
    <t>Dendermondestraat 26</t>
  </si>
  <si>
    <t>052-37.06.00</t>
  </si>
  <si>
    <t>eerstegraad@sintdonatus.be</t>
  </si>
  <si>
    <t>Vrij Katholiek Onderwijs Opwijk</t>
  </si>
  <si>
    <t>Karenveldstraat 23</t>
  </si>
  <si>
    <t>052-35.71.22</t>
  </si>
  <si>
    <t>vko@vko.be</t>
  </si>
  <si>
    <t>Vrij Kath. Ond. Opwijk - Middenschool</t>
  </si>
  <si>
    <t>052-35.71.21</t>
  </si>
  <si>
    <t>vko.middenschool@vko.be</t>
  </si>
  <si>
    <t>BuSO KOCA Secundair Onderwijs(OV1t7&amp;OV3)</t>
  </si>
  <si>
    <t>Van Schoonbekestraat 131</t>
  </si>
  <si>
    <t>03-240.01.33</t>
  </si>
  <si>
    <t>secundaironderwijs@koca.be</t>
  </si>
  <si>
    <t>Salesianenlaan 1</t>
  </si>
  <si>
    <t>03-828.00.95</t>
  </si>
  <si>
    <t>info@donboscohoboken.be</t>
  </si>
  <si>
    <t>Kloosterstraat 72</t>
  </si>
  <si>
    <t>03-830.08.81</t>
  </si>
  <si>
    <t>peter.verlee@koho.be</t>
  </si>
  <si>
    <t>Sint-Agnesinstituut MS</t>
  </si>
  <si>
    <t>03-827.54.26</t>
  </si>
  <si>
    <t>middenschool@sint-agnesinstituut.be</t>
  </si>
  <si>
    <t>BuSO KOCA Secundair Onderwijs(t9OV1&amp;OV4)</t>
  </si>
  <si>
    <t>Don Bosco TI Hoboken Middenschool</t>
  </si>
  <si>
    <t>kristien.vandersmissen@donboscohoboken.be</t>
  </si>
  <si>
    <t>Moretus 3</t>
  </si>
  <si>
    <t>03-541.03.05</t>
  </si>
  <si>
    <t>info@moretus-ekeren.be</t>
  </si>
  <si>
    <t>Moretus 1</t>
  </si>
  <si>
    <t>03-541.01.36</t>
  </si>
  <si>
    <t>Moretus 4</t>
  </si>
  <si>
    <t>Groenendaal 2</t>
  </si>
  <si>
    <t>Stella Marisstraat 2</t>
  </si>
  <si>
    <t>groenendaal@knmc.be</t>
  </si>
  <si>
    <t>Moretus 2</t>
  </si>
  <si>
    <t>KNMC JOMA2</t>
  </si>
  <si>
    <t>joma@knmc.be</t>
  </si>
  <si>
    <t>JOMA 1</t>
  </si>
  <si>
    <t>03-645.59.60</t>
  </si>
  <si>
    <t>dominique.dedoncker@knmc.be</t>
  </si>
  <si>
    <t>Technicum Noord-Antwerpen Bovenbouw</t>
  </si>
  <si>
    <t>August Michielsstraat 19</t>
  </si>
  <si>
    <t>03-202.45.30</t>
  </si>
  <si>
    <t>sarah.vriens@technicum.be</t>
  </si>
  <si>
    <t>Centrum voor Leren en Werken Antwerpen</t>
  </si>
  <si>
    <t>Prins Leopoldstraat 51</t>
  </si>
  <si>
    <t>03-270.01.90</t>
  </si>
  <si>
    <t>marita.vanlooveren@clw-antwerpen.be</t>
  </si>
  <si>
    <t>Instituut Sint-Maria</t>
  </si>
  <si>
    <t>Lovelingstraat 8</t>
  </si>
  <si>
    <t>03-235.37.35</t>
  </si>
  <si>
    <t>sintmaria@ismo.be</t>
  </si>
  <si>
    <t>Onze-Lieve-Vrouwecollege_Plus</t>
  </si>
  <si>
    <t>info@olvcplus.be</t>
  </si>
  <si>
    <t>Louiza-Marialei 5</t>
  </si>
  <si>
    <t>Sint-Lucas Kunstsecundair</t>
  </si>
  <si>
    <t>Sint-Jozefstraat 35</t>
  </si>
  <si>
    <t>03-201.59.70</t>
  </si>
  <si>
    <t>info@st-lucaskso.be</t>
  </si>
  <si>
    <t>Xaveriuscollege</t>
  </si>
  <si>
    <t>Secretariaat@xaco.be</t>
  </si>
  <si>
    <t>sec.2@scheppersinstituut.be</t>
  </si>
  <si>
    <t>Scheppersinstituut 2 Deurne &amp; Antwerpen</t>
  </si>
  <si>
    <t>Van Helmontstraat 27</t>
  </si>
  <si>
    <t>Scheppersinstituut 3 Deurne &amp; Antwerpen</t>
  </si>
  <si>
    <t>Xaveriuscollege2</t>
  </si>
  <si>
    <t>Sint-Norbertusinstituut</t>
  </si>
  <si>
    <t>Amerikalei 47</t>
  </si>
  <si>
    <t>03-237.71.95</t>
  </si>
  <si>
    <t>secretariaat@sint-norbertus.be</t>
  </si>
  <si>
    <t>Instituut Maris Stella - Sint-Agnes</t>
  </si>
  <si>
    <t>Turnhoutsebaan 226</t>
  </si>
  <si>
    <t>03-236.91.07</t>
  </si>
  <si>
    <t>info@ims-borgerhout.be</t>
  </si>
  <si>
    <t>Sint-Annacollege -Middenschool</t>
  </si>
  <si>
    <t>Halewijnlaan 88</t>
  </si>
  <si>
    <t>03-219.02.60</t>
  </si>
  <si>
    <t>middenschool@sint-annacollege.be</t>
  </si>
  <si>
    <t>Sint-Annacollege</t>
  </si>
  <si>
    <t>Oscar De Gruyterlaan 4</t>
  </si>
  <si>
    <t>03-219.01.13</t>
  </si>
  <si>
    <t>info@sint-annacollege.be</t>
  </si>
  <si>
    <t>H. Pius X-instituut - Middenschool</t>
  </si>
  <si>
    <t>03-820.66.00</t>
  </si>
  <si>
    <t>info@piustien.net</t>
  </si>
  <si>
    <t>Sint-Willebrord-H.Familie</t>
  </si>
  <si>
    <t>info@wilfam.be</t>
  </si>
  <si>
    <t>H. Pius X-instituut - Bovenbouw</t>
  </si>
  <si>
    <t>Secundaire Handelsschool Sint-Lodewijk</t>
  </si>
  <si>
    <t>Lombardenvest 52</t>
  </si>
  <si>
    <t>03-231.83.46</t>
  </si>
  <si>
    <t>info@sintlodewijkantwerpen.be</t>
  </si>
  <si>
    <t>Sint-Willebrord-H.Familie 1e graad</t>
  </si>
  <si>
    <t>College van het Eucharistisch Hart</t>
  </si>
  <si>
    <t>Rouwmoer 7_B</t>
  </si>
  <si>
    <t>03-667.20.51</t>
  </si>
  <si>
    <t>directie@CollegeEssen.be</t>
  </si>
  <si>
    <t>directie@stjozefasoessen.be</t>
  </si>
  <si>
    <t>Don Bosco-Mariaberginstituut</t>
  </si>
  <si>
    <t>Kloosterstraat 70</t>
  </si>
  <si>
    <t>03-690.19.10</t>
  </si>
  <si>
    <t>info@dbm-essen.be</t>
  </si>
  <si>
    <t>Instituut Heilig Hart</t>
  </si>
  <si>
    <t>Kapellensteenweg 190</t>
  </si>
  <si>
    <t>03-666.94.51</t>
  </si>
  <si>
    <t>directie@hhartkalmthout.be</t>
  </si>
  <si>
    <t>Mater Salvatorisinstituut</t>
  </si>
  <si>
    <t>Dorpsstraat 40</t>
  </si>
  <si>
    <t>03-664.23.55</t>
  </si>
  <si>
    <t>info@matersalvatoris.be</t>
  </si>
  <si>
    <t>Instituut Mater Salvatoris</t>
  </si>
  <si>
    <t>Stella Matutina-Instituut</t>
  </si>
  <si>
    <t>03-669.62.63</t>
  </si>
  <si>
    <t>philippe.vandenplas@stella-matutina.be</t>
  </si>
  <si>
    <t>Buso Kristus-Koning</t>
  </si>
  <si>
    <t>03-217.03.50</t>
  </si>
  <si>
    <t>info@busokristuskoning.be</t>
  </si>
  <si>
    <t>Mater Dei Instituut</t>
  </si>
  <si>
    <t>Bredabaan 394</t>
  </si>
  <si>
    <t>03-651.86.51</t>
  </si>
  <si>
    <t>secretariaat@materdeibrasschaat.be</t>
  </si>
  <si>
    <t>Sint-Eduardusinstituut</t>
  </si>
  <si>
    <t>03-645.84.08</t>
  </si>
  <si>
    <t>secundair@sint-eduardus.be</t>
  </si>
  <si>
    <t>Vita et Pax College</t>
  </si>
  <si>
    <t>Victor Frislei 18</t>
  </si>
  <si>
    <t>03-658.52.33</t>
  </si>
  <si>
    <t>directie@vitaetpax.be</t>
  </si>
  <si>
    <t>Jozef Hendrickxstraat 153</t>
  </si>
  <si>
    <t>03-680.15.80</t>
  </si>
  <si>
    <t>info@sjs.be</t>
  </si>
  <si>
    <t>Sint-Cordula Instituut</t>
  </si>
  <si>
    <t>Wilgendaalstraat 7</t>
  </si>
  <si>
    <t>03-658.94.49</t>
  </si>
  <si>
    <t>directie@sintcordula.be</t>
  </si>
  <si>
    <t>Heilig Hart van Maria-Instituut</t>
  </si>
  <si>
    <t>Oudaen 76_2</t>
  </si>
  <si>
    <t>03-658.12.62</t>
  </si>
  <si>
    <t>secretariaat@hhvm.be</t>
  </si>
  <si>
    <t>Annuntia-Instituut</t>
  </si>
  <si>
    <t>Turnhoutsebaan 430_A</t>
  </si>
  <si>
    <t>03-355.15.00</t>
  </si>
  <si>
    <t>directie@annuntia.be</t>
  </si>
  <si>
    <t>Buso Het Kompas</t>
  </si>
  <si>
    <t>bart.janssens@busokristuskoning.be</t>
  </si>
  <si>
    <t>Immaculata Instituut</t>
  </si>
  <si>
    <t>Hoogstraatsebaan 2</t>
  </si>
  <si>
    <t>03-309.23.00</t>
  </si>
  <si>
    <t>info@immalle.be</t>
  </si>
  <si>
    <t>Mariagaarde Instituut</t>
  </si>
  <si>
    <t>Oude Molenstraat 13</t>
  </si>
  <si>
    <t>03-312.02.56</t>
  </si>
  <si>
    <t>secretariaat@mariagaarde.be</t>
  </si>
  <si>
    <t>college@sjbmalle.be</t>
  </si>
  <si>
    <t>Langestraat 199</t>
  </si>
  <si>
    <t>03-484.33.34</t>
  </si>
  <si>
    <t>kristien.boonen@vtiz.be</t>
  </si>
  <si>
    <t>Mariagaarde Instituut MS</t>
  </si>
  <si>
    <t>Sint-Jan Berchmanscollege MS</t>
  </si>
  <si>
    <t>Buso Berkenbeek</t>
  </si>
  <si>
    <t>Nieuwmoerse Steenweg 113_C</t>
  </si>
  <si>
    <t>03-669.67.73</t>
  </si>
  <si>
    <t>secundaireschool@berkenbeek.be</t>
  </si>
  <si>
    <t>Gravin Elisabethlaan 30</t>
  </si>
  <si>
    <t>03-340.40.30</t>
  </si>
  <si>
    <t>alex.mensch@vitohoogstraten.be</t>
  </si>
  <si>
    <t>V.T.I. Spijker</t>
  </si>
  <si>
    <t>Gelmelstraat 62</t>
  </si>
  <si>
    <t>03-340.22.80</t>
  </si>
  <si>
    <t>info@vti-spijker.be</t>
  </si>
  <si>
    <t>Klein Seminarie</t>
  </si>
  <si>
    <t>03-340.40.40</t>
  </si>
  <si>
    <t>info@klein-seminarie.be</t>
  </si>
  <si>
    <t>ASO Spijker</t>
  </si>
  <si>
    <t>Lindendreef 37</t>
  </si>
  <si>
    <t>03-314.55.36</t>
  </si>
  <si>
    <t>info@asospijker.be</t>
  </si>
  <si>
    <t>Klein Seminarie Hoogstraten eerste graad</t>
  </si>
  <si>
    <t>V.T.I. Spijker eerste graad</t>
  </si>
  <si>
    <t>Berkenbeek SO 2 (buso)</t>
  </si>
  <si>
    <t>Nieuwmoerse Steenweg 113 bus c</t>
  </si>
  <si>
    <t>ASO Spijker1</t>
  </si>
  <si>
    <t xml:space="preserve">Lindendreef 37   </t>
  </si>
  <si>
    <t>Hoogstraten</t>
  </si>
  <si>
    <t>VITO eerstegraad</t>
  </si>
  <si>
    <t xml:space="preserve">Gravin Elisabethlaan 30   </t>
  </si>
  <si>
    <t>Buso VIBO De Brem</t>
  </si>
  <si>
    <t>014-84.90.00</t>
  </si>
  <si>
    <t>directieov2-3@vibo-dering.be</t>
  </si>
  <si>
    <t>Sint-Claracollege</t>
  </si>
  <si>
    <t>Kloosterbaan 5</t>
  </si>
  <si>
    <t>014-67.85.72</t>
  </si>
  <si>
    <t>info@sintclara.kobart.be</t>
  </si>
  <si>
    <t>Heilig Graf 031427</t>
  </si>
  <si>
    <t>014-41.54.68</t>
  </si>
  <si>
    <t>info@heilig-graf.be</t>
  </si>
  <si>
    <t>Heilig Graf 031435</t>
  </si>
  <si>
    <t>014-41.06.23</t>
  </si>
  <si>
    <t>H.Inst.voor Verpleegkunde Sint-Elisabeth</t>
  </si>
  <si>
    <t>Herentalsstraat 70</t>
  </si>
  <si>
    <t>014-47.13.00</t>
  </si>
  <si>
    <t>daniel.leeten@hivset.be</t>
  </si>
  <si>
    <t>Kasteelplein 20</t>
  </si>
  <si>
    <t>info@sint-victor.be</t>
  </si>
  <si>
    <t>Heilig Graf 031492</t>
  </si>
  <si>
    <t>Heilig Graf 031559</t>
  </si>
  <si>
    <t>STM</t>
  </si>
  <si>
    <t>Zandstraat 101</t>
  </si>
  <si>
    <t>014-41.69.51</t>
  </si>
  <si>
    <t>info@ht2o.be</t>
  </si>
  <si>
    <t>info@pt2o.be</t>
  </si>
  <si>
    <t>Heilig Graf 122788</t>
  </si>
  <si>
    <t>Sint-Pietersinstituut</t>
  </si>
  <si>
    <t>014-63.99.11</t>
  </si>
  <si>
    <t>info@sint-pietersinstituut.be</t>
  </si>
  <si>
    <t>Sint-Pietersinstituut H.S.O.</t>
  </si>
  <si>
    <t>Buso VIBO De Ring OV2-OV3</t>
  </si>
  <si>
    <t>Sint-Jozefcollege Turnhout</t>
  </si>
  <si>
    <t>014-41.30.21</t>
  </si>
  <si>
    <t>info@sjt.be</t>
  </si>
  <si>
    <t>Sint-Jozefcollege Turnhout 1</t>
  </si>
  <si>
    <t>Buso VIBO Het Kasteelpark</t>
  </si>
  <si>
    <t>Steenweg op Mol 154</t>
  </si>
  <si>
    <t>directie@hetkasteelpark.be</t>
  </si>
  <si>
    <t>CDO Noorderkempen</t>
  </si>
  <si>
    <t>Prins Boudewijnlaan 9 bus 3</t>
  </si>
  <si>
    <t>014-61.15.73</t>
  </si>
  <si>
    <t>info@cdonoorderkempen.be</t>
  </si>
  <si>
    <t xml:space="preserve">Kloosterbaan 5    </t>
  </si>
  <si>
    <t>Arendonk</t>
  </si>
  <si>
    <t>KSOM 10</t>
  </si>
  <si>
    <t>Gasthuisstraat 3</t>
  </si>
  <si>
    <t>014-20.20.20</t>
  </si>
  <si>
    <t>jana.syen@sintlutgardis.be</t>
  </si>
  <si>
    <t>KSOM 5</t>
  </si>
  <si>
    <t>014-31.18.41</t>
  </si>
  <si>
    <t>info@sjbmol.be</t>
  </si>
  <si>
    <t>KSOM 6</t>
  </si>
  <si>
    <t>KSOM 7</t>
  </si>
  <si>
    <t>KSOM 8</t>
  </si>
  <si>
    <t>Kruisven 25</t>
  </si>
  <si>
    <t>014-20.20.07</t>
  </si>
  <si>
    <t>info@tisp.be</t>
  </si>
  <si>
    <t>KSOM 9</t>
  </si>
  <si>
    <t>KSOM 1</t>
  </si>
  <si>
    <t>014-31.33.43</t>
  </si>
  <si>
    <t>info@rozenbergmol.be</t>
  </si>
  <si>
    <t>KSOM 2</t>
  </si>
  <si>
    <t>KSOM 3</t>
  </si>
  <si>
    <t>KSOM 4</t>
  </si>
  <si>
    <t>dirk.tormans@silawesterlo.anker.be</t>
  </si>
  <si>
    <t>Sint-Lambertus 3</t>
  </si>
  <si>
    <t>tinne.mertens@silawesterlo.anker.be</t>
  </si>
  <si>
    <t>Sint-Lambertus 1</t>
  </si>
  <si>
    <t>Sint-Lambertusstraat 8</t>
  </si>
  <si>
    <t>014-54.50.74</t>
  </si>
  <si>
    <t>niels.vermeulen@silawesterlo.anker.be</t>
  </si>
  <si>
    <t>Sint-Lambertus 2</t>
  </si>
  <si>
    <t>mieke.baelus@silawesterlo.anker.be</t>
  </si>
  <si>
    <t>Sint-Lambertus 4</t>
  </si>
  <si>
    <t>hilde.heynickx@silawesterlo.anker.be</t>
  </si>
  <si>
    <t>kOsh A</t>
  </si>
  <si>
    <t>Scheppersstraat 9</t>
  </si>
  <si>
    <t>014-24.85.20</t>
  </si>
  <si>
    <t>scheppersstraat@kosh.be</t>
  </si>
  <si>
    <t>kOsh B</t>
  </si>
  <si>
    <t>kOsh C</t>
  </si>
  <si>
    <t>kOsh D</t>
  </si>
  <si>
    <t>Collegestraat 46</t>
  </si>
  <si>
    <t>014-25.45.00</t>
  </si>
  <si>
    <t>collegestraat@kosh.be</t>
  </si>
  <si>
    <t>kOsh E</t>
  </si>
  <si>
    <t>Buso Mevrouw Govaerts instituut</t>
  </si>
  <si>
    <t>info.ov3@img-heist.be</t>
  </si>
  <si>
    <t>Sint-Lambertusinstituut</t>
  </si>
  <si>
    <t>Kerkplein 14</t>
  </si>
  <si>
    <t>015-24.12.42</t>
  </si>
  <si>
    <t>sintlambertus@sintlambertus.be</t>
  </si>
  <si>
    <t>Heilig Hart van Maria Berlaar</t>
  </si>
  <si>
    <t>Sollevelden 3_A</t>
  </si>
  <si>
    <t>03-482.41.94</t>
  </si>
  <si>
    <t>bovenbouw@hhvmb.be</t>
  </si>
  <si>
    <t>03-482.15.50</t>
  </si>
  <si>
    <t>middenschool@hhvmb.be</t>
  </si>
  <si>
    <t>Regina Pacisinstituut - ASO</t>
  </si>
  <si>
    <t>Boechoutsesteenweg 87_A</t>
  </si>
  <si>
    <t>03-455.68.58</t>
  </si>
  <si>
    <t>Regina.Pacis.Hove@regpacho.be</t>
  </si>
  <si>
    <t>Gemeenteplein 8</t>
  </si>
  <si>
    <t>03-457.77.97</t>
  </si>
  <si>
    <t>secretariaat@sji.be</t>
  </si>
  <si>
    <t>Sint-Ritacollege zesjarige school</t>
  </si>
  <si>
    <t>Pierstraat 1</t>
  </si>
  <si>
    <t>03-457.12.51</t>
  </si>
  <si>
    <t>info@ritacollege.be</t>
  </si>
  <si>
    <t>Sint-Ritacollege eerste graad</t>
  </si>
  <si>
    <t>Sint-Jozefinstituut eerste graad</t>
  </si>
  <si>
    <t>info@sji-borsbeek.be</t>
  </si>
  <si>
    <t>Sint-Rita Campus Technologie</t>
  </si>
  <si>
    <t>Edegemsesteenweg 129</t>
  </si>
  <si>
    <t>03-457.01.38</t>
  </si>
  <si>
    <t>info@ritatechnologie.be</t>
  </si>
  <si>
    <t>Sint-Gabriëlcollege</t>
  </si>
  <si>
    <t>03-460.32.00</t>
  </si>
  <si>
    <t>dir.roelstraete@st-gabriel.be</t>
  </si>
  <si>
    <t>Sint-Gabriëlcollege-Middenschool 1</t>
  </si>
  <si>
    <t>dir.goossens@st-gabriel.be</t>
  </si>
  <si>
    <t>Sint-Gabriëlcollege-Middenschool 2</t>
  </si>
  <si>
    <t>dir.gyselinckx@st-gabriel.be</t>
  </si>
  <si>
    <t>Onze-Lieve-Vrouw van Lourdescollege</t>
  </si>
  <si>
    <t>03-449.56.25</t>
  </si>
  <si>
    <t>veerle.borremans@olve.be</t>
  </si>
  <si>
    <t>Onze-Lieve-Vrouw van Lourdescollege MS</t>
  </si>
  <si>
    <t>marc.vaneester@olve.be</t>
  </si>
  <si>
    <t>Onze-Lieve-Vrouw-van-Lourdescollege 2</t>
  </si>
  <si>
    <t>Eduard Arsenstraat 40</t>
  </si>
  <si>
    <t>03-449.95.53</t>
  </si>
  <si>
    <t>directie@kaso-mortsel.be</t>
  </si>
  <si>
    <t>Sint-Gabriëlcollege-Middenschool 3</t>
  </si>
  <si>
    <t xml:space="preserve">Lange Kroonstraat 72   </t>
  </si>
  <si>
    <t>Boechout</t>
  </si>
  <si>
    <t>Buso Ravelijn</t>
  </si>
  <si>
    <t>Barrièrestraat 4_A</t>
  </si>
  <si>
    <t>050-38.07.03</t>
  </si>
  <si>
    <t>buso@ravelijn.be</t>
  </si>
  <si>
    <t>Sint-Jozef Sint-Pieter</t>
  </si>
  <si>
    <t>Molenstraat 1_E</t>
  </si>
  <si>
    <t>050-41.79.91</t>
  </si>
  <si>
    <t>info@sjsp.be</t>
  </si>
  <si>
    <t>Abdijschool van Zevenkerken</t>
  </si>
  <si>
    <t>Zevenkerken 4</t>
  </si>
  <si>
    <t>050-40.61.97</t>
  </si>
  <si>
    <t>administratie@abdijschool.be</t>
  </si>
  <si>
    <t>Onze-Lieve-Vrouw-Hemelvaart Instituut</t>
  </si>
  <si>
    <t>050-40.68.70</t>
  </si>
  <si>
    <t>directie@olvh-brugge.be</t>
  </si>
  <si>
    <t>MAST</t>
  </si>
  <si>
    <t>Veldstraat 2</t>
  </si>
  <si>
    <t>050-40.45.00</t>
  </si>
  <si>
    <t>info@mastbrugge.be</t>
  </si>
  <si>
    <t>Hotelschool Ter Groene Poorte</t>
  </si>
  <si>
    <t>Spoorwegstraat 14</t>
  </si>
  <si>
    <t>050-40.30.20</t>
  </si>
  <si>
    <t>info@tergroenepoorte.be</t>
  </si>
  <si>
    <t>Vrij Handels- en Sportinst. St.-Michiels</t>
  </si>
  <si>
    <t>050-40.68.68</t>
  </si>
  <si>
    <t>vhsi@vhsi.be</t>
  </si>
  <si>
    <t>Ter Groene Poorte (brood- &amp; banketbakk.)</t>
  </si>
  <si>
    <t>Groene-Poortdreef 17</t>
  </si>
  <si>
    <t>ZOWE Verpleegkunde</t>
  </si>
  <si>
    <t>Barrièrestraat 2_D</t>
  </si>
  <si>
    <t>050-97.75.55</t>
  </si>
  <si>
    <t>info@zowe.be</t>
  </si>
  <si>
    <t>050-40.68.40</t>
  </si>
  <si>
    <t>humaniora@sint-lodewijkscollege.be</t>
  </si>
  <si>
    <t>Sint-Lodewijkscollege Eerste Graad</t>
  </si>
  <si>
    <t>Buso Sint-Rafael</t>
  </si>
  <si>
    <t>Maagdestraat 56</t>
  </si>
  <si>
    <t>09-292.40.89</t>
  </si>
  <si>
    <t>i.dehondt@sintrafael.be</t>
  </si>
  <si>
    <t>Buso Haverlo</t>
  </si>
  <si>
    <t>Weidestraat 156</t>
  </si>
  <si>
    <t>050-35.57.00</t>
  </si>
  <si>
    <t>info@haverlo.be</t>
  </si>
  <si>
    <t>Sint-Lutgartinstituut</t>
  </si>
  <si>
    <t>Rollebaanstraat 10</t>
  </si>
  <si>
    <t>050-78.11.70</t>
  </si>
  <si>
    <t>directie@middenschoolbeernem.be</t>
  </si>
  <si>
    <t>050-33.35.02</t>
  </si>
  <si>
    <t>vaartdijkstraat@vtibrugge.be</t>
  </si>
  <si>
    <t>Hotel- en Toerismeschool Spermalie</t>
  </si>
  <si>
    <t>Snaggaardstraat 15</t>
  </si>
  <si>
    <t>050-33.52.19</t>
  </si>
  <si>
    <t>directie@spermalie.be</t>
  </si>
  <si>
    <t>Sint-Jozefsinstituut Lyceum</t>
  </si>
  <si>
    <t>Van Rysselberghestraat 12</t>
  </si>
  <si>
    <t>050-60.23.03</t>
  </si>
  <si>
    <t>stefanie.vancauteren@sintjozefslyceum.be</t>
  </si>
  <si>
    <t>Sint-Bernardusinstituut</t>
  </si>
  <si>
    <t>Sportlaan 4</t>
  </si>
  <si>
    <t>050-60.79.27</t>
  </si>
  <si>
    <t>directie@sibe.be</t>
  </si>
  <si>
    <t>Land- en Tuinbouwinstituut</t>
  </si>
  <si>
    <t>Bruggestraat 190</t>
  </si>
  <si>
    <t>050-35.09.84</t>
  </si>
  <si>
    <t>kimara.goethals@lti-oedelem.be</t>
  </si>
  <si>
    <t>Vrij Technisch Instituut-Brugge MS</t>
  </si>
  <si>
    <t>info@vtibrugge.be</t>
  </si>
  <si>
    <t>VTI Zeebrugge</t>
  </si>
  <si>
    <t>Ploegstraat 38</t>
  </si>
  <si>
    <t>050-55.96.10</t>
  </si>
  <si>
    <t>joke.knockaert@vtizeebrugge.be</t>
  </si>
  <si>
    <t>SLHD - Bovenbouw</t>
  </si>
  <si>
    <t>Potterierei 11</t>
  </si>
  <si>
    <t>050-44.59.33</t>
  </si>
  <si>
    <t>bruno.overbergh@slhd.be</t>
  </si>
  <si>
    <t>SLHD - Eerste graad</t>
  </si>
  <si>
    <t>pascal.craeye@slhd.be</t>
  </si>
  <si>
    <t>Inspirant aan zee BuSO</t>
  </si>
  <si>
    <t>058-53.20.80</t>
  </si>
  <si>
    <t>buso@inspirant.be</t>
  </si>
  <si>
    <t>Hotelschool Ter Duinen</t>
  </si>
  <si>
    <t>Houtsaegerlaan 40</t>
  </si>
  <si>
    <t>058-51.11.98</t>
  </si>
  <si>
    <t>peter.verbeke@hotelschoolkoksijde.be</t>
  </si>
  <si>
    <t>Immaculata-instituut</t>
  </si>
  <si>
    <t>Koninklijke Baan 28</t>
  </si>
  <si>
    <t>058-41.15.79</t>
  </si>
  <si>
    <t>info@immaculatainstituut.be</t>
  </si>
  <si>
    <t>V.T.I. Veurne</t>
  </si>
  <si>
    <t>Ieperse Steenweg 90</t>
  </si>
  <si>
    <t>058-31.15.09</t>
  </si>
  <si>
    <t>franky.dorme@vtiveurne.be</t>
  </si>
  <si>
    <t>Karel Coggelaan 8</t>
  </si>
  <si>
    <t>058-31.14.74</t>
  </si>
  <si>
    <t>directie@cove.be</t>
  </si>
  <si>
    <t>Annuntiata-Instituut</t>
  </si>
  <si>
    <t>Vleeshouwersstraat 22</t>
  </si>
  <si>
    <t>058-31.13.45</t>
  </si>
  <si>
    <t>info@annuntiata.be</t>
  </si>
  <si>
    <t>Sint-Bernarduscollege</t>
  </si>
  <si>
    <t>Marktplein 5</t>
  </si>
  <si>
    <t>058-23.31.03</t>
  </si>
  <si>
    <t>info@sintbernarduscollege.be</t>
  </si>
  <si>
    <t>VTI Ieper</t>
  </si>
  <si>
    <t>Augustijnenstraat 58</t>
  </si>
  <si>
    <t>057-20.12.13</t>
  </si>
  <si>
    <t>vti@smsi.be</t>
  </si>
  <si>
    <t>Heilige Familie Ieper</t>
  </si>
  <si>
    <t>Eigenheerdstraat 8</t>
  </si>
  <si>
    <t>057-20.05.41</t>
  </si>
  <si>
    <t>hf@smsi.be</t>
  </si>
  <si>
    <t>Immaculata Ieper</t>
  </si>
  <si>
    <t>Rijselstraat 83</t>
  </si>
  <si>
    <t>057-20.45.74</t>
  </si>
  <si>
    <t>immaculata@smsi.be</t>
  </si>
  <si>
    <t>057-20.00.62</t>
  </si>
  <si>
    <t>lyceum@smsi.be</t>
  </si>
  <si>
    <t>College Ieper</t>
  </si>
  <si>
    <t>Gezelleplein 11</t>
  </si>
  <si>
    <t>057-20.05.59</t>
  </si>
  <si>
    <t>college@smsi.be</t>
  </si>
  <si>
    <t>VTI Ieper eerste graad</t>
  </si>
  <si>
    <t>Lyceum Ieper eerste graad</t>
  </si>
  <si>
    <t>Guldensporencollege 8</t>
  </si>
  <si>
    <t>Beekstraat 21</t>
  </si>
  <si>
    <t>056-41.27.93</t>
  </si>
  <si>
    <t>engineering@guldensporencollege.be</t>
  </si>
  <si>
    <t>Spes Nostra 2</t>
  </si>
  <si>
    <t>Heulsekasteelstraat 2_A</t>
  </si>
  <si>
    <t>056-35.39.54</t>
  </si>
  <si>
    <t>spesnostra-tso@snh.be</t>
  </si>
  <si>
    <t>Spes Nostra 1</t>
  </si>
  <si>
    <t>056-35.39.53</t>
  </si>
  <si>
    <t>spesnostra-aso@snh.be</t>
  </si>
  <si>
    <t>Don Boscolaan 30</t>
  </si>
  <si>
    <t>056-26.50.50</t>
  </si>
  <si>
    <t>info@donboscokortrijk.be</t>
  </si>
  <si>
    <t>RHIZO 1</t>
  </si>
  <si>
    <t>056-82.82.10</t>
  </si>
  <si>
    <t>lyceum@rhizo.be</t>
  </si>
  <si>
    <t>RHIZO 3</t>
  </si>
  <si>
    <t>Deken Camerlyncklaan 76</t>
  </si>
  <si>
    <t>056-82.82.50</t>
  </si>
  <si>
    <t>lifestyleschool@rhizo.be</t>
  </si>
  <si>
    <t>Spes Nostra Instituut</t>
  </si>
  <si>
    <t>Koning Albertstraat 50</t>
  </si>
  <si>
    <t>056-72.74.04</t>
  </si>
  <si>
    <t>secretariaat@spesnostra.be</t>
  </si>
  <si>
    <t>RHIZO 5</t>
  </si>
  <si>
    <t>Sint-Niklaasstraat 22</t>
  </si>
  <si>
    <t>056-82.82.20</t>
  </si>
  <si>
    <t>college@rhizo.be</t>
  </si>
  <si>
    <t>Guldensporencollege 10</t>
  </si>
  <si>
    <t>056-21.23.01</t>
  </si>
  <si>
    <t>RHIZO 7 BuSO De Lage Kouter</t>
  </si>
  <si>
    <t>Beekstraat 113_B</t>
  </si>
  <si>
    <t>056-23.07.80</t>
  </si>
  <si>
    <t>lage@kouterkortrijk.be</t>
  </si>
  <si>
    <t>RHIZO 6</t>
  </si>
  <si>
    <t>Guldensporencollege 4</t>
  </si>
  <si>
    <t>Ballingenweg 34</t>
  </si>
  <si>
    <t>056-36.12.80</t>
  </si>
  <si>
    <t>harelbeke@guldensporencollege.be</t>
  </si>
  <si>
    <t>Guldensporencollege 3</t>
  </si>
  <si>
    <t>Diksmuidekaai 6</t>
  </si>
  <si>
    <t>056-36.12.11</t>
  </si>
  <si>
    <t>kaai@guldensporencollege.be</t>
  </si>
  <si>
    <t>Guldensporencollege 5</t>
  </si>
  <si>
    <t>Plein 14</t>
  </si>
  <si>
    <t>056-36.12.50</t>
  </si>
  <si>
    <t>plein@guldensporencollege.be</t>
  </si>
  <si>
    <t>Guldensporencollege 6</t>
  </si>
  <si>
    <t>Guldensporencollege 2</t>
  </si>
  <si>
    <t>Guldensporencollege 1</t>
  </si>
  <si>
    <t>zuid@guldensporencollege.be</t>
  </si>
  <si>
    <t>CLW Kortrijk-vzw Damast</t>
  </si>
  <si>
    <t>Scheutistenlaan 8</t>
  </si>
  <si>
    <t>056-25.92.08</t>
  </si>
  <si>
    <t>wolf.vlaeminck@clwkortrijk.be</t>
  </si>
  <si>
    <t>Guldensporencollege 7</t>
  </si>
  <si>
    <t>Guldensporencollege 11</t>
  </si>
  <si>
    <t>Guldensporencollege 9</t>
  </si>
  <si>
    <t>Beheerstraat 10</t>
  </si>
  <si>
    <t>056-82.82.30</t>
  </si>
  <si>
    <t>zorgkrachtschool@rhizo.be</t>
  </si>
  <si>
    <t>RHIZO 2</t>
  </si>
  <si>
    <t>Senator Coolestraat 1</t>
  </si>
  <si>
    <t>056-82.82.60</t>
  </si>
  <si>
    <t>hotelschool@rhizo.be</t>
  </si>
  <si>
    <t>RHIZO 8 BuSO De Hoge Kouter</t>
  </si>
  <si>
    <t>Bad Godesberglaan 21</t>
  </si>
  <si>
    <t>056-24.38.60</t>
  </si>
  <si>
    <t>hoge@kouterkortrijk.be</t>
  </si>
  <si>
    <t>Sint-Paulusschool campus VTI/VIBSO</t>
  </si>
  <si>
    <t>Toekomststraat 75</t>
  </si>
  <si>
    <t>056-60.01.35</t>
  </si>
  <si>
    <t>info.campusvti-vibso@sintpaulus.eu</t>
  </si>
  <si>
    <t>Sint-Paulusschool campus Sint-Vincentius</t>
  </si>
  <si>
    <t>Kerkstraat 86</t>
  </si>
  <si>
    <t>056-69.45.30</t>
  </si>
  <si>
    <t>info.campussintvincentius@sintpaulus.eu</t>
  </si>
  <si>
    <t>Sint-Paulusschool campus Sint-Jan B. 2</t>
  </si>
  <si>
    <t>Kasteelstraat 14</t>
  </si>
  <si>
    <t>056-64.42.12</t>
  </si>
  <si>
    <t>info.campussintjanberchmans@sintpaulus.eu</t>
  </si>
  <si>
    <t>Sint-Paulusschool campus Sint-Jan B. 1</t>
  </si>
  <si>
    <t>Stationsstraat 85</t>
  </si>
  <si>
    <t>056-60.17.07</t>
  </si>
  <si>
    <t>info.campuscollege@sintpaulus.eu</t>
  </si>
  <si>
    <t>Sint-Paulusschool campus VTI 1</t>
  </si>
  <si>
    <t>056-60.14.62</t>
  </si>
  <si>
    <t>info.campusvti@sintpaulus.eu</t>
  </si>
  <si>
    <t>Sint-Paulusschool campus Hemelvaart 2</t>
  </si>
  <si>
    <t>Keukeldam 17</t>
  </si>
  <si>
    <t>056-60.63.43</t>
  </si>
  <si>
    <t>info.campushemelvaart@sintpaulus.eu</t>
  </si>
  <si>
    <t>Sint-Paulusschool campus College 1</t>
  </si>
  <si>
    <t>Sint-Paulusschool campus Hemelvaart 1</t>
  </si>
  <si>
    <t>Vives Waregem-Tielt</t>
  </si>
  <si>
    <t>Sint-Paulusschool campus VTI 2</t>
  </si>
  <si>
    <t>Sint-Paulusschool campus College 2</t>
  </si>
  <si>
    <t>Buso De Ster</t>
  </si>
  <si>
    <t>Steenstraat 42</t>
  </si>
  <si>
    <t>051-42.75.10</t>
  </si>
  <si>
    <t>dester@molenland.be</t>
  </si>
  <si>
    <t>Sportschool Meulebeke</t>
  </si>
  <si>
    <t>Ingelmunstersteenweg 1_A</t>
  </si>
  <si>
    <t>051-48.88.91</t>
  </si>
  <si>
    <t>sportschool@sportschool-meulebeke.be</t>
  </si>
  <si>
    <t>SJI</t>
  </si>
  <si>
    <t>Kroonstraat 19</t>
  </si>
  <si>
    <t>051-40.03.30</t>
  </si>
  <si>
    <t>sji@molenland.be</t>
  </si>
  <si>
    <t>Patersdreef 5</t>
  </si>
  <si>
    <t>051-40.40.17</t>
  </si>
  <si>
    <t>reginapacis@molenland.be</t>
  </si>
  <si>
    <t>Vrij Technisch Instituut</t>
  </si>
  <si>
    <t>Grote Hulststraat 28</t>
  </si>
  <si>
    <t>051-40.05.68</t>
  </si>
  <si>
    <t>vti@molenland.be</t>
  </si>
  <si>
    <t>De Bron</t>
  </si>
  <si>
    <t>Hulstplein 32</t>
  </si>
  <si>
    <t>051-42.49.00</t>
  </si>
  <si>
    <t>debron@molenland.be</t>
  </si>
  <si>
    <t>Buso Huize Tordale</t>
  </si>
  <si>
    <t>Bruggestraat 39</t>
  </si>
  <si>
    <t>050-23.13.65</t>
  </si>
  <si>
    <t>school@tordale-dewissel.be</t>
  </si>
  <si>
    <t>Instituut Sint-Martinus</t>
  </si>
  <si>
    <t>Ichtegemstraat 14_2</t>
  </si>
  <si>
    <t>051-58.85.45</t>
  </si>
  <si>
    <t>smik@sint-rembert.be</t>
  </si>
  <si>
    <t>Margareta-Maria-Instituut - TSO-BSO</t>
  </si>
  <si>
    <t>Handzamestraat 18</t>
  </si>
  <si>
    <t>051-56.77.33</t>
  </si>
  <si>
    <t>administratie@mmikortemark.be</t>
  </si>
  <si>
    <t>Margareta-Maria-Inst. - ASO</t>
  </si>
  <si>
    <t>Technisch Instituut Sint-Vincentius</t>
  </si>
  <si>
    <t>Spinneschoolstraat 10</t>
  </si>
  <si>
    <t>050-22.03.00</t>
  </si>
  <si>
    <t>hilde.maertens@sint-rembert.be</t>
  </si>
  <si>
    <t>Vrij Land- en Tuinbouwinstituut</t>
  </si>
  <si>
    <t>Conscienceplein 12</t>
  </si>
  <si>
    <t>050-23.15.14</t>
  </si>
  <si>
    <t>silke.deschoemaeker@sint-rembert.be</t>
  </si>
  <si>
    <t>Sint-Jozefsinstituut-College</t>
  </si>
  <si>
    <t>martine.dezutter@sint-rembert.be</t>
  </si>
  <si>
    <t>ann.stael@sint-rembert.be</t>
  </si>
  <si>
    <t>V.T.I. Sint-Aloysius</t>
  </si>
  <si>
    <t>Papebrugstraat 8_A</t>
  </si>
  <si>
    <t>050-23.15.15</t>
  </si>
  <si>
    <t>stijn.debruyne@sint-rembert.be</t>
  </si>
  <si>
    <t>Pastoor Staelensstraat 4</t>
  </si>
  <si>
    <t>050-20.96.15</t>
  </si>
  <si>
    <t>stefaan.vanhollebeke@sint-rembert.be</t>
  </si>
  <si>
    <t>050-23.15.13</t>
  </si>
  <si>
    <t>middenschool@sint-rembert.be</t>
  </si>
  <si>
    <t>Middenschool Sint-Rembert 2</t>
  </si>
  <si>
    <t>MS Sint-Rembert 3</t>
  </si>
  <si>
    <t>Margareta-Maria-Instituut-TSO-BSO 1e gr</t>
  </si>
  <si>
    <t>Buso Sint-Idesbald</t>
  </si>
  <si>
    <t>buso.st.idesbald@fracarita.org</t>
  </si>
  <si>
    <t>Buso Onze Jeugd</t>
  </si>
  <si>
    <t>Iepersestraat 245</t>
  </si>
  <si>
    <t>051-20.58.86</t>
  </si>
  <si>
    <t>directie.onzejeugd@sint-michiel.be</t>
  </si>
  <si>
    <t>Burgerschool</t>
  </si>
  <si>
    <t>Kattenstraat 7</t>
  </si>
  <si>
    <t>051-26.46.66</t>
  </si>
  <si>
    <t>burgerschool@sint-michiel.be</t>
  </si>
  <si>
    <t>Zuidstraat 27</t>
  </si>
  <si>
    <t>051-26.47.14</t>
  </si>
  <si>
    <t>vabi@sint-michiel.be</t>
  </si>
  <si>
    <t>V.T.I. 2</t>
  </si>
  <si>
    <t>Leenstraat 32</t>
  </si>
  <si>
    <t>051-20.02.88</t>
  </si>
  <si>
    <t>kurt.lecompte@sint-michiel.be</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</si>
  <si>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</si>
  <si>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</si>
  <si>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</si>
  <si>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</si>
  <si>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</si>
  <si>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</si>
  <si>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</si>
  <si>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</si>
  <si>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</si>
  <si>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</si>
  <si>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</si>
  <si>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</si>
  <si>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</si>
  <si>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</si>
  <si>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O.L.V. van Vreugde</t>
  </si>
  <si>
    <t>Mandellaan 170</t>
  </si>
  <si>
    <t>051-20.03.03</t>
  </si>
  <si>
    <t>lisa.deruyck@sint-michiel.be</t>
  </si>
  <si>
    <t>O.L.V. van Vreugde eerste graad</t>
  </si>
  <si>
    <t>vincent.claerhoudt@sint-michiel.be</t>
  </si>
  <si>
    <t>VMS</t>
  </si>
  <si>
    <t>Arme-Klarenstraat 40</t>
  </si>
  <si>
    <t>051-20.42.48</t>
  </si>
  <si>
    <t>nele.goethals@sint-michiel.be</t>
  </si>
  <si>
    <t>VMS eerste graad</t>
  </si>
  <si>
    <t>dries.vandergunst@sint-michiel.be</t>
  </si>
  <si>
    <t>V.T.I. 1</t>
  </si>
  <si>
    <t>paul.debrabander@sint-michiel.be</t>
  </si>
  <si>
    <t>V.T.I. eerste graad</t>
  </si>
  <si>
    <t>annick.vackier@sint-michiel.be</t>
  </si>
  <si>
    <t>H. Kindsheid</t>
  </si>
  <si>
    <t>Wezestraat 2</t>
  </si>
  <si>
    <t>051-74.46.84</t>
  </si>
  <si>
    <t>jo.willemyns@sint-michiel.be</t>
  </si>
  <si>
    <t>H. Kindsheid eerste graad</t>
  </si>
  <si>
    <t>dirk.declercq@sint-michiel.be</t>
  </si>
  <si>
    <t>Buso Styrka Sec. Ond. @ Waterkant</t>
  </si>
  <si>
    <t>Stropkaai 38_A</t>
  </si>
  <si>
    <t>09-222.15.84</t>
  </si>
  <si>
    <t>kika.carpentier@waterkant.be</t>
  </si>
  <si>
    <t>Buso Styrka Sec. Ond.</t>
  </si>
  <si>
    <t>09-240.13.73</t>
  </si>
  <si>
    <t>buso@sint-jozef.org</t>
  </si>
  <si>
    <t>Buso Sint-Gregorius</t>
  </si>
  <si>
    <t>09-210.01.50</t>
  </si>
  <si>
    <t>info@sintgregorius.be</t>
  </si>
  <si>
    <t>Sint-Franciscus Evergem</t>
  </si>
  <si>
    <t>Schepenhuisstraat 4</t>
  </si>
  <si>
    <t>09-253.71.76</t>
  </si>
  <si>
    <t>directie@sfevergem.be</t>
  </si>
  <si>
    <t>Visitatie</t>
  </si>
  <si>
    <t>Zandloperstraat 8</t>
  </si>
  <si>
    <t>09-226.76.83</t>
  </si>
  <si>
    <t>info@visitatie.be</t>
  </si>
  <si>
    <t>Sint-Laurens secundair onderwijs 2</t>
  </si>
  <si>
    <t>Patronagestraat 51</t>
  </si>
  <si>
    <t>09-345.53.19</t>
  </si>
  <si>
    <t>info@sint-laurens.be</t>
  </si>
  <si>
    <t>Sint-Laurens secundair onderwijs 1</t>
  </si>
  <si>
    <t>EDUGO campus Glorieux Techn.Instituut</t>
  </si>
  <si>
    <t>09-255.91.15</t>
  </si>
  <si>
    <t>info.glorieux@edugo.be</t>
  </si>
  <si>
    <t>BenedictusPoort campus De Deyne</t>
  </si>
  <si>
    <t>Hundelgemsesteenweg 93</t>
  </si>
  <si>
    <t>09-222.37.82</t>
  </si>
  <si>
    <t>dirk.flamant@benedictuspoort.be</t>
  </si>
  <si>
    <t>BenedictusPoort campus Ledeberg</t>
  </si>
  <si>
    <t>09-231.23.48</t>
  </si>
  <si>
    <t>soren.delclef@benedictuspoort.be</t>
  </si>
  <si>
    <t>Sint-Paulusinstituut 1</t>
  </si>
  <si>
    <t>Patijntjestraat 45</t>
  </si>
  <si>
    <t>09-222.38.22</t>
  </si>
  <si>
    <t>info@sintpaulusgent.be</t>
  </si>
  <si>
    <t>Sint-Paulusinstituut 2</t>
  </si>
  <si>
    <t>EDUGO campus De Toren</t>
  </si>
  <si>
    <t>Sint-Jozefstraat 10</t>
  </si>
  <si>
    <t>09-255.91.14</t>
  </si>
  <si>
    <t>info.toren@edugo.be</t>
  </si>
  <si>
    <t>EDUGO campus De Brug 1</t>
  </si>
  <si>
    <t>Simone Duboisstraat 15</t>
  </si>
  <si>
    <t>09-255.91.13</t>
  </si>
  <si>
    <t>info.brug@edugo.be</t>
  </si>
  <si>
    <t>IVIO Binnenhof</t>
  </si>
  <si>
    <t>Peperstraat 27</t>
  </si>
  <si>
    <t>09-223.98.71</t>
  </si>
  <si>
    <t>directie@ivio-binnenhof.be</t>
  </si>
  <si>
    <t>Hoger Technisch Instituut Sint-Antonius</t>
  </si>
  <si>
    <t>Holstraat 66</t>
  </si>
  <si>
    <t>09-235.04.20</t>
  </si>
  <si>
    <t>katleen.immesoete@htisa.be</t>
  </si>
  <si>
    <t>Sint-Lievenscollege Business</t>
  </si>
  <si>
    <t>Steendam 27</t>
  </si>
  <si>
    <t>09-225.89.07</t>
  </si>
  <si>
    <t>business@sintlievenscollege.be</t>
  </si>
  <si>
    <t>Vrij Instituut voor Sec. Onderwijs -Gent</t>
  </si>
  <si>
    <t>Industrieweg 230</t>
  </si>
  <si>
    <t>09-216.36.36</t>
  </si>
  <si>
    <t>info@viso.be</t>
  </si>
  <si>
    <t>Sint-Barbaracollege</t>
  </si>
  <si>
    <t>Savaanstraat 33</t>
  </si>
  <si>
    <t>09-235.72.50</t>
  </si>
  <si>
    <t>info@sint-barbara.be</t>
  </si>
  <si>
    <t>Reep 4</t>
  </si>
  <si>
    <t>09-267.96.11</t>
  </si>
  <si>
    <t>sint.bavohumaniora@sbhg.be</t>
  </si>
  <si>
    <t>Humaniora Nieuwen Bosch</t>
  </si>
  <si>
    <t>Lange Violettestraat 65</t>
  </si>
  <si>
    <t>09-223.96.08</t>
  </si>
  <si>
    <t>ulrik.deroover@nieuwenbosch.be</t>
  </si>
  <si>
    <t>Instituut vr Verpleegk. Sint-Vincentius</t>
  </si>
  <si>
    <t>Molenaarsstraat 30</t>
  </si>
  <si>
    <t>09-235.82.40</t>
  </si>
  <si>
    <t>ivv@ivv-gent.be</t>
  </si>
  <si>
    <t>Kunsthumaniora Sint-Lucas</t>
  </si>
  <si>
    <t>Oude Houtlei 44</t>
  </si>
  <si>
    <t>09-224.08.76</t>
  </si>
  <si>
    <t>secretariaat@lucasgent.be</t>
  </si>
  <si>
    <t>Onze-Lieve-Vrouwe-Instituut</t>
  </si>
  <si>
    <t>Tweebruggenstraat 55</t>
  </si>
  <si>
    <t>09-225.46.44</t>
  </si>
  <si>
    <t>directie@olvigent.be</t>
  </si>
  <si>
    <t>Sint-Bavohumaniora MS</t>
  </si>
  <si>
    <t>Visitatiestraat 5</t>
  </si>
  <si>
    <t>09-228.34.62</t>
  </si>
  <si>
    <t>visitatie@sjc-gent.be</t>
  </si>
  <si>
    <t>Sint-Janscollege eerste graad</t>
  </si>
  <si>
    <t>09-228.32.40</t>
  </si>
  <si>
    <t>heiveld@sjc-gent.be</t>
  </si>
  <si>
    <t>Sint-Barbaracollege I</t>
  </si>
  <si>
    <t>Sint-Lievenscollege 1</t>
  </si>
  <si>
    <t>Zilverenberg 1</t>
  </si>
  <si>
    <t>09-225.11.47</t>
  </si>
  <si>
    <t>directie@sintlievenscollege.be</t>
  </si>
  <si>
    <t>Sint-Lievenscollege</t>
  </si>
  <si>
    <t>koen.vandamme@sintlievenscollege.be</t>
  </si>
  <si>
    <t>IVIO Binnenhof 2</t>
  </si>
  <si>
    <t>Koningstraat 12</t>
  </si>
  <si>
    <t>09-228.45.90</t>
  </si>
  <si>
    <t>sarah.verslijcke@ivio-binnenhof.be</t>
  </si>
  <si>
    <t>IVIO Binnenhof 3 (BuSO)</t>
  </si>
  <si>
    <t>09 223 98 71</t>
  </si>
  <si>
    <t>Buso Ten Dries</t>
  </si>
  <si>
    <t>Dennendreef 60</t>
  </si>
  <si>
    <t>09-371.98.66</t>
  </si>
  <si>
    <t>buso@tendries.be</t>
  </si>
  <si>
    <t>Sint-Pietersinstituut bovenbouw</t>
  </si>
  <si>
    <t>Koning Albertlaan 70</t>
  </si>
  <si>
    <t>09-222.14.52</t>
  </si>
  <si>
    <t>renata.janssens@sintpietersgent.be</t>
  </si>
  <si>
    <t>Sint-Franciscusinstituut</t>
  </si>
  <si>
    <t>Tuinstraat 105</t>
  </si>
  <si>
    <t>09-230.79.11</t>
  </si>
  <si>
    <t>contact@sfimelle.be</t>
  </si>
  <si>
    <t>College der Paters Jozefieten</t>
  </si>
  <si>
    <t>dir.SO@collegemelle.be</t>
  </si>
  <si>
    <t>09-221.31.11</t>
  </si>
  <si>
    <t>desseinhannelore@donboscosdw.be</t>
  </si>
  <si>
    <t>Grotesteenweg-Noord 113</t>
  </si>
  <si>
    <t>09-221.46.48</t>
  </si>
  <si>
    <t>info@dbz.be</t>
  </si>
  <si>
    <t>Don Boscocollege Eerste graad</t>
  </si>
  <si>
    <t>Don Bosco Technisch Instituut E.G.</t>
  </si>
  <si>
    <t>bauwenswim@donboscosdw.be</t>
  </si>
  <si>
    <t>Sint-Pietersinstituut eerstegraadsschool</t>
  </si>
  <si>
    <t>katrien.lambrecht@sintpietersgent.be</t>
  </si>
  <si>
    <t>Buso Emmaüs</t>
  </si>
  <si>
    <t>Leihoekstraat 7_B</t>
  </si>
  <si>
    <t>09-386.60.08</t>
  </si>
  <si>
    <t>krista.verniest@op-weg.net</t>
  </si>
  <si>
    <t>V.T.I. Deinze</t>
  </si>
  <si>
    <t>09-381.60.80</t>
  </si>
  <si>
    <t>vti.deinze@vtideinze.be</t>
  </si>
  <si>
    <t>Leiepoort Deinze campus Sint-Theresia</t>
  </si>
  <si>
    <t>Gentpoortstraat 37</t>
  </si>
  <si>
    <t>09-381.51.21</t>
  </si>
  <si>
    <t>sinttheresia@leiepoort.be</t>
  </si>
  <si>
    <t>Peter Benoitlaan 40</t>
  </si>
  <si>
    <t>09-381.63.63</t>
  </si>
  <si>
    <t>sintvincentius@leiepoort.be</t>
  </si>
  <si>
    <t>Leiepoort Deinze Sint-Hendrik, bovenbouw</t>
  </si>
  <si>
    <t>Guido Gezellelaan 105</t>
  </si>
  <si>
    <t>09-386.13.76</t>
  </si>
  <si>
    <t>sinthendrik@leiepoort.be</t>
  </si>
  <si>
    <t>Leiepoort Deinze camp. St-Hendrik,1e gr.</t>
  </si>
  <si>
    <t>Emmaüsinstituut@1</t>
  </si>
  <si>
    <t>Sint-Gerolflaan 20</t>
  </si>
  <si>
    <t>09-398.78.00</t>
  </si>
  <si>
    <t>emmaussecundair@op-weg.net</t>
  </si>
  <si>
    <t>Emmaüsinstituut@2</t>
  </si>
  <si>
    <t>BuSO Bernardusscholen 7</t>
  </si>
  <si>
    <t>Vlaanderenstraat 6</t>
  </si>
  <si>
    <t>055-30.19.99</t>
  </si>
  <si>
    <t>frank.pieters@bernardusscholen.be</t>
  </si>
  <si>
    <t>Bernardusscholen 6</t>
  </si>
  <si>
    <t>055-31.33.63</t>
  </si>
  <si>
    <t>info@bernardustechnicum.be</t>
  </si>
  <si>
    <t>Bernardusscholen 4</t>
  </si>
  <si>
    <t>055-23.22.10</t>
  </si>
  <si>
    <t>Bernardusscholen 5</t>
  </si>
  <si>
    <t>055-33.46.80</t>
  </si>
  <si>
    <t>p.vansteenbrugge@gmail.com</t>
  </si>
  <si>
    <t>055-33.46.70</t>
  </si>
  <si>
    <t>info@bernarduscollege.be</t>
  </si>
  <si>
    <t>Bernardusscholen 2</t>
  </si>
  <si>
    <t>Campus Glorieux Secundair</t>
  </si>
  <si>
    <t>Stefaan Modest Glorieuxlaan 30</t>
  </si>
  <si>
    <t>055-61.25.20</t>
  </si>
  <si>
    <t>directie.secundair@koronse.be</t>
  </si>
  <si>
    <t>Bernardusscholen 3</t>
  </si>
  <si>
    <t>BuSO Bernardusscholen 8</t>
  </si>
  <si>
    <t>Campus Glorieux Secundair 2</t>
  </si>
  <si>
    <t xml:space="preserve">Stefaan Modest Glorieuxlaan 30   </t>
  </si>
  <si>
    <t>Ronse</t>
  </si>
  <si>
    <t>055-61.25.29</t>
  </si>
  <si>
    <t>info.secundair@koronse.be</t>
  </si>
  <si>
    <t>Buso Sint-Franciscusschool</t>
  </si>
  <si>
    <t>Penitentenlaan 1</t>
  </si>
  <si>
    <t>09-360.58.43</t>
  </si>
  <si>
    <t>directie@sfsvelzeke.be</t>
  </si>
  <si>
    <t>Sint-Paulusinstituut</t>
  </si>
  <si>
    <t>Burgemeester Matthysstraat 5</t>
  </si>
  <si>
    <t>053-62.33.82</t>
  </si>
  <si>
    <t>info@sint-paulus.be</t>
  </si>
  <si>
    <t>055-42.60.16</t>
  </si>
  <si>
    <t>directiesfo@sintfranciscusinstituut.be</t>
  </si>
  <si>
    <t>Onze-Lieve-Vrouwcollege I</t>
  </si>
  <si>
    <t>Ooststraat 44</t>
  </si>
  <si>
    <t>09-360.13.07</t>
  </si>
  <si>
    <t>stefaan.delanghe@olvczottegem.be</t>
  </si>
  <si>
    <t>Instituut Stella Matutina</t>
  </si>
  <si>
    <t>Groenstraat 15</t>
  </si>
  <si>
    <t>055-42.30.67</t>
  </si>
  <si>
    <t>Katleen.detemmerman@stellamatutina.be</t>
  </si>
  <si>
    <t>Vrij Instituut voor Sec. Ond. Cor Mariae</t>
  </si>
  <si>
    <t>Kasteelstraat 44</t>
  </si>
  <si>
    <t>055-42.23.20</t>
  </si>
  <si>
    <t>info@viso-cor-mariae.be</t>
  </si>
  <si>
    <t>Onze-Lieve-Vrouwcollege II</t>
  </si>
  <si>
    <t>Zavel 19</t>
  </si>
  <si>
    <t>09-360.12.29</t>
  </si>
  <si>
    <t>wim.verhaeghe@olvczottegem.be</t>
  </si>
  <si>
    <t>09-361.31.32</t>
  </si>
  <si>
    <t>grotenberge-info@olvczottegem.be</t>
  </si>
  <si>
    <t>Buso Capelderij</t>
  </si>
  <si>
    <t>Vekenstraat 1_A</t>
  </si>
  <si>
    <t>052-33.68.60</t>
  </si>
  <si>
    <t>buso@capelderij.be</t>
  </si>
  <si>
    <t>Sint-Vincentiuscollege</t>
  </si>
  <si>
    <t>Kloosterstraat 15</t>
  </si>
  <si>
    <t>052-33.30.09</t>
  </si>
  <si>
    <t>directie@sivibu.be</t>
  </si>
  <si>
    <t>Óscar Romerocollege 2</t>
  </si>
  <si>
    <t>052-25.88.79</t>
  </si>
  <si>
    <t>algemene.directie@romerocollege.be</t>
  </si>
  <si>
    <t>052-21.17.96</t>
  </si>
  <si>
    <t>Óscar Romerocollege 4</t>
  </si>
  <si>
    <t>Óscar Romerocollege 5</t>
  </si>
  <si>
    <t>Óscar Romerocollege 1</t>
  </si>
  <si>
    <t>052-69.01.40</t>
  </si>
  <si>
    <t>Óscar Romerocollege 6</t>
  </si>
  <si>
    <t>Óscar Romerocollege 7</t>
  </si>
  <si>
    <t xml:space="preserve">Kerkstraat 60   </t>
  </si>
  <si>
    <t>Dendermonde</t>
  </si>
  <si>
    <t>Sint-Jorisinstituut</t>
  </si>
  <si>
    <t>Kruibekestraat 55 bus a</t>
  </si>
  <si>
    <t>03-740.03.30</t>
  </si>
  <si>
    <t>sint.joris@sintjorisbazel.be</t>
  </si>
  <si>
    <t>Europalaan 1</t>
  </si>
  <si>
    <t>03-750.19.00</t>
  </si>
  <si>
    <t>directiegti@beveren.be</t>
  </si>
  <si>
    <t>Sint-Maarten Middenschool</t>
  </si>
  <si>
    <t>Kallobaan 3_A</t>
  </si>
  <si>
    <t>03-775.83.08</t>
  </si>
  <si>
    <t>middenschool@sintmaartencampus.be</t>
  </si>
  <si>
    <t>Sint-Maarten Bovenschool</t>
  </si>
  <si>
    <t>Kallobaan 1</t>
  </si>
  <si>
    <t>03-750.94.94</t>
  </si>
  <si>
    <t>bovenschool@sintmaartencampus.be</t>
  </si>
  <si>
    <t xml:space="preserve">Kallobaan 3_A  </t>
  </si>
  <si>
    <t>Beveren</t>
  </si>
  <si>
    <t>Buso - KIDS</t>
  </si>
  <si>
    <t>buso@kids.be</t>
  </si>
  <si>
    <t>Buso Sint-Gerardus</t>
  </si>
  <si>
    <t>011-35.01.42</t>
  </si>
  <si>
    <t>buso@sintgerardus.be</t>
  </si>
  <si>
    <t>Hast Katholiek Onderwijs Hasselt</t>
  </si>
  <si>
    <t>Kleine Breemstraat 7</t>
  </si>
  <si>
    <t>011-25.33.58</t>
  </si>
  <si>
    <t>info@campushast.be</t>
  </si>
  <si>
    <t>HastKatholiekOnderwijsHasselt</t>
  </si>
  <si>
    <t>werner.nevels@kjhasselt.be</t>
  </si>
  <si>
    <t>Instituut Mariaburcht - Secundair Onderw</t>
  </si>
  <si>
    <t>Stevoortse kiezel 425</t>
  </si>
  <si>
    <t>011-31.15.17</t>
  </si>
  <si>
    <t>info@i-mas.be</t>
  </si>
  <si>
    <t>Vrije Middenschool 1</t>
  </si>
  <si>
    <t>Engstegenseweg 1</t>
  </si>
  <si>
    <t>011-81.91.11</t>
  </si>
  <si>
    <t>info@vmszonhoven.be</t>
  </si>
  <si>
    <t>Sint-Jan Berchmansinstituut</t>
  </si>
  <si>
    <t>Kleine Hemmenweg 4_A</t>
  </si>
  <si>
    <t>011-55.99.90</t>
  </si>
  <si>
    <t>info@sjbzonhoven.be</t>
  </si>
  <si>
    <t>Vrije Middenschool 2</t>
  </si>
  <si>
    <t>Virga Jessecollege</t>
  </si>
  <si>
    <t>Guffenslaan 27</t>
  </si>
  <si>
    <t>011-22.79.13</t>
  </si>
  <si>
    <t>guido.voets@virgajessecollege.be</t>
  </si>
  <si>
    <t>Virga-Jessecollege - eerste graad 1</t>
  </si>
  <si>
    <t>ulrike.geusens@virgajessecollege.be</t>
  </si>
  <si>
    <t>Virga-Jessecollege - eerste graad 2</t>
  </si>
  <si>
    <t>stijn.vandevelde@directeur.vjc.be</t>
  </si>
  <si>
    <t>nick.vanstappen@kjhasselt.be</t>
  </si>
  <si>
    <t xml:space="preserve">Kleine Breemstraat 7    </t>
  </si>
  <si>
    <t>Buso Sint-Barbara</t>
  </si>
  <si>
    <t>Mijnschoolstraat 63</t>
  </si>
  <si>
    <t>011-42.13.88</t>
  </si>
  <si>
    <t>info@vibosintbarbara.be</t>
  </si>
  <si>
    <t>Spectrumcollege Beringen Bovenbouw S</t>
  </si>
  <si>
    <t>011-49.34.00</t>
  </si>
  <si>
    <t>campus.beringen.bovenbouw@spectrumcollege.be</t>
  </si>
  <si>
    <t>Spectrumcollege Beringen Bovenbouw E</t>
  </si>
  <si>
    <t>Spectrumcollege Beringen Bovenbouw D</t>
  </si>
  <si>
    <t>Spectrumcollege Beringen Middenschool</t>
  </si>
  <si>
    <t>Bogaarsveldstraat 14</t>
  </si>
  <si>
    <t>011-49.32.50</t>
  </si>
  <si>
    <t>campus.beringen.middenschool@spectrumcollege.be</t>
  </si>
  <si>
    <t>Spectrumcollege Campus Lummen Bovenbouw</t>
  </si>
  <si>
    <t>Pastoor Frederickxstraat 9</t>
  </si>
  <si>
    <t>011-49.33.80</t>
  </si>
  <si>
    <t>campus.lummen@spectrumcollege.be</t>
  </si>
  <si>
    <t>Spectrumcollege Lummen Middenschool</t>
  </si>
  <si>
    <t>Spectrumcollege Campus Paal</t>
  </si>
  <si>
    <t>Schaffensesteenweg 2</t>
  </si>
  <si>
    <t>011-49.33.90</t>
  </si>
  <si>
    <t>campus.paal@spectrumcollege.be</t>
  </si>
  <si>
    <t>Sint-Martinusscholen 039313</t>
  </si>
  <si>
    <t>Sint-Truidersteenweg 18</t>
  </si>
  <si>
    <t>013-55.13.13</t>
  </si>
  <si>
    <t>lisa.libert@st-martinus.be</t>
  </si>
  <si>
    <t>Sint-Martinusscholen 039321</t>
  </si>
  <si>
    <t>013-55.11.78</t>
  </si>
  <si>
    <t>anne.appeltans@st-martinus.be</t>
  </si>
  <si>
    <t>Sint-Martinusscholen 118323</t>
  </si>
  <si>
    <t>Sint-Martinusscholen 118331</t>
  </si>
  <si>
    <t>013-35.54.30</t>
  </si>
  <si>
    <t>ursula@st-martinus.be</t>
  </si>
  <si>
    <t>Sint-Martinusscholen 118349</t>
  </si>
  <si>
    <t>viio 1</t>
  </si>
  <si>
    <t>Grootloonstraat 1 bus A</t>
  </si>
  <si>
    <t>012-67.06.70</t>
  </si>
  <si>
    <t>borgloon@viio.be</t>
  </si>
  <si>
    <t>viio 4</t>
  </si>
  <si>
    <t>012-24.20.70</t>
  </si>
  <si>
    <t>tongeren@viio.be</t>
  </si>
  <si>
    <t>viio 5</t>
  </si>
  <si>
    <t>Rode Kruislaan 27</t>
  </si>
  <si>
    <t>viio 2</t>
  </si>
  <si>
    <t>Technisch Instituut Sint-Jozef</t>
  </si>
  <si>
    <t>Wijerstraat 28</t>
  </si>
  <si>
    <t>089-41.17.60</t>
  </si>
  <si>
    <t>tisj.info@sgsj.be</t>
  </si>
  <si>
    <t>Heilig-Grafinstituut</t>
  </si>
  <si>
    <t>Jazz Bilzenplein 5</t>
  </si>
  <si>
    <t>089-41.32.01</t>
  </si>
  <si>
    <t>hgi.directie@sgsj.be</t>
  </si>
  <si>
    <t>Instituut voor Katholiek Secundair Ond.</t>
  </si>
  <si>
    <t>Bruiloftstraat 10</t>
  </si>
  <si>
    <t>089-41.44.24</t>
  </si>
  <si>
    <t>ikso.info@sgsj.be</t>
  </si>
  <si>
    <t>Sint Lambertuslaan 15</t>
  </si>
  <si>
    <t>089-41.11.05</t>
  </si>
  <si>
    <t>slc.directie@sgsj.be</t>
  </si>
  <si>
    <t>Sint-Lambertuscollege 2</t>
  </si>
  <si>
    <t>Instituut Maria Koningin</t>
  </si>
  <si>
    <t>Rijksweg 168</t>
  </si>
  <si>
    <t>089-75.60.84</t>
  </si>
  <si>
    <t>info@instituutmariakoningin.be</t>
  </si>
  <si>
    <t>Pyxiscollege3</t>
  </si>
  <si>
    <t>Stationsstraat 232</t>
  </si>
  <si>
    <t>089-71.41.29</t>
  </si>
  <si>
    <t>sven.vanvlierden@pyxiscollege.be</t>
  </si>
  <si>
    <t>Pyxiscollege2</t>
  </si>
  <si>
    <t>Bessemerstraat 443</t>
  </si>
  <si>
    <t>089-71.46.38</t>
  </si>
  <si>
    <t>frank.deen@pyxiscollege.be</t>
  </si>
  <si>
    <t>Pyxiscollege1</t>
  </si>
  <si>
    <t>Koning Albertlaan 26</t>
  </si>
  <si>
    <t>089-71.46.47</t>
  </si>
  <si>
    <t>kricha.jans@pyxiscollege.be</t>
  </si>
  <si>
    <t>campus de helix³</t>
  </si>
  <si>
    <t>089-77.99.50</t>
  </si>
  <si>
    <t>thieu.sijbers@campusdehelix.be</t>
  </si>
  <si>
    <t>campus de helix²</t>
  </si>
  <si>
    <t>sabine.vanstraelen@campusdehelix.be</t>
  </si>
  <si>
    <t>Mosa-RT Instituut H. Graf</t>
  </si>
  <si>
    <t>Weertersteenweg 135 bus A</t>
  </si>
  <si>
    <t>info@mosa-rt.be</t>
  </si>
  <si>
    <t>Sint-Jansberg 39</t>
  </si>
  <si>
    <t>Mosa-RT Coll.H.Kr.St-Ursula A</t>
  </si>
  <si>
    <t>089-56.41.73</t>
  </si>
  <si>
    <t>Mosa-RT E.G.S.1</t>
  </si>
  <si>
    <t>Pelserstraat 33</t>
  </si>
  <si>
    <t>089-56.32.32</t>
  </si>
  <si>
    <t>egs.maaseik@mosa-rt.be</t>
  </si>
  <si>
    <t>Mosa-RT E.G.S.3</t>
  </si>
  <si>
    <t>089-70.25.43</t>
  </si>
  <si>
    <t>egs.kinrooi@mosa-rt.be</t>
  </si>
  <si>
    <t>Mosa-RT E.G.S.2</t>
  </si>
  <si>
    <t>Mosa-RT Coll.H.Kr.St-Ursula B</t>
  </si>
  <si>
    <t>Mosa-RT T.I. St-Jansberg B</t>
  </si>
  <si>
    <t>Mosa-RT E.G.S.4</t>
  </si>
  <si>
    <t>Atlas College Genk 6</t>
  </si>
  <si>
    <t>Collegelaan 19</t>
  </si>
  <si>
    <t>089-33.36.00</t>
  </si>
  <si>
    <t>techniekinnovatie@atlascollege.be</t>
  </si>
  <si>
    <t>Don Bosco Genk</t>
  </si>
  <si>
    <t>Berm 12</t>
  </si>
  <si>
    <t>089-35.24.16</t>
  </si>
  <si>
    <t>info@dbgenk.be</t>
  </si>
  <si>
    <t>Hasseltweg 383</t>
  </si>
  <si>
    <t>011-26.40.30</t>
  </si>
  <si>
    <t>mail@sint-jozefinstituut.be</t>
  </si>
  <si>
    <t>Collegelaan 9</t>
  </si>
  <si>
    <t>089-33.35.00</t>
  </si>
  <si>
    <t>kunstvormgeving@atlascollege.be</t>
  </si>
  <si>
    <t>Atlas College Genk 7</t>
  </si>
  <si>
    <t>089-33.37.00</t>
  </si>
  <si>
    <t>ronny.vrijsen@atlascollege.be</t>
  </si>
  <si>
    <t>Atlas College Genk 5</t>
  </si>
  <si>
    <t>089-33.32.00</t>
  </si>
  <si>
    <t>junior@atlascollege.be</t>
  </si>
  <si>
    <t>Atlas College Genk 1</t>
  </si>
  <si>
    <t>Collegelaan 1</t>
  </si>
  <si>
    <t>Atlas College Genk 3</t>
  </si>
  <si>
    <t>089-33.34.00</t>
  </si>
  <si>
    <t>myriam.yzermans@atlascollege.be</t>
  </si>
  <si>
    <t>Onze-Lieve-Vrouwlyceum - eerste graad</t>
  </si>
  <si>
    <t>Collegelaan 30</t>
  </si>
  <si>
    <t>089-35.22.30</t>
  </si>
  <si>
    <t>olv@lyceumgenk.be</t>
  </si>
  <si>
    <t>Onze-Lieve-Vrouwlyceum</t>
  </si>
  <si>
    <t>Atlas College Genk 2</t>
  </si>
  <si>
    <t>089-46.19.26</t>
  </si>
  <si>
    <t>info@augustinus-bree.be</t>
  </si>
  <si>
    <t>Middenschool Heilig Hartinstituut</t>
  </si>
  <si>
    <t>Sint-Jacobstraat 10</t>
  </si>
  <si>
    <t>089-46.91.70</t>
  </si>
  <si>
    <t>info@hhartbree.be</t>
  </si>
  <si>
    <t>Agnetencollege</t>
  </si>
  <si>
    <t>Collegelaan 24</t>
  </si>
  <si>
    <t>011-38.38.00</t>
  </si>
  <si>
    <t>info@agnetencollege.be</t>
  </si>
  <si>
    <t>Biotechnicum</t>
  </si>
  <si>
    <t>Kaulillerweg 3</t>
  </si>
  <si>
    <t>089-46.14.90</t>
  </si>
  <si>
    <t>info@biotechnicum.be</t>
  </si>
  <si>
    <t>Sint-Augustinusinstituut ASO</t>
  </si>
  <si>
    <t>TISM</t>
  </si>
  <si>
    <t>Baron de Taxislaan 4</t>
  </si>
  <si>
    <t>089-46.11.63</t>
  </si>
  <si>
    <t>lucevens@tismbree.eu</t>
  </si>
  <si>
    <t>TISM 1e gr</t>
  </si>
  <si>
    <t>info@tismbree.eu</t>
  </si>
  <si>
    <t>Middenschool Heilig Hart CSF</t>
  </si>
  <si>
    <t xml:space="preserve">Sint-Jacobstraat 10   </t>
  </si>
  <si>
    <t>Bree</t>
  </si>
  <si>
    <t>Buso Sint-Elisabeth (OV2 &amp; OV4)</t>
  </si>
  <si>
    <t>Steenovenstraat 20</t>
  </si>
  <si>
    <t>011-52.03.60</t>
  </si>
  <si>
    <t>info@elisa.be</t>
  </si>
  <si>
    <t>Buso Sint-Jozef</t>
  </si>
  <si>
    <t>Stationsstraat 74</t>
  </si>
  <si>
    <t>011-64.21.13</t>
  </si>
  <si>
    <t>info@bbo.wico.be</t>
  </si>
  <si>
    <t>WICO - 039073</t>
  </si>
  <si>
    <t>Collegestraat 27</t>
  </si>
  <si>
    <t>011-44.02.00</t>
  </si>
  <si>
    <t>hamont@wico.be</t>
  </si>
  <si>
    <t>011-60.91.60</t>
  </si>
  <si>
    <t>tio@wico.be</t>
  </si>
  <si>
    <t>WICO - 126201</t>
  </si>
  <si>
    <t>WICO - 126219</t>
  </si>
  <si>
    <t>Pieter Breugheldreef 4</t>
  </si>
  <si>
    <t>011-54.44.34</t>
  </si>
  <si>
    <t>lommel@wico.be</t>
  </si>
  <si>
    <t>WICO - 126227</t>
  </si>
  <si>
    <t>WICO - 126235</t>
  </si>
  <si>
    <t>011-64.07.01</t>
  </si>
  <si>
    <t>junior@wico.be</t>
  </si>
  <si>
    <t>WICO - 126243</t>
  </si>
  <si>
    <t>info@wico.be</t>
  </si>
  <si>
    <t>WICO - 126251</t>
  </si>
  <si>
    <t>WICO - 126268</t>
  </si>
  <si>
    <t>WICO - 127837</t>
  </si>
  <si>
    <t>Ursulinenstraat 17</t>
  </si>
  <si>
    <t>011-64.26.42</t>
  </si>
  <si>
    <t>WICO - 127845</t>
  </si>
  <si>
    <t>Ursulinenstraat 13</t>
  </si>
  <si>
    <t>BuSO Sint-Elisabeth (OV1 &amp; OV3)</t>
  </si>
  <si>
    <t>Regina-Caelilyceum</t>
  </si>
  <si>
    <t>Rozenlaan 45</t>
  </si>
  <si>
    <t>02-568.18.18</t>
  </si>
  <si>
    <t>gerda.vancutsem@reginacaeli.be</t>
  </si>
  <si>
    <t>02-582.13.11</t>
  </si>
  <si>
    <t>directie@sint-jozef-ternat.be</t>
  </si>
  <si>
    <t>Katholiek Sec. Ond. Ternat - Sint-Angela</t>
  </si>
  <si>
    <t>Statiestraat 35</t>
  </si>
  <si>
    <t>02-582.15.38</t>
  </si>
  <si>
    <t>els.debrael@sint-angela-ternat.be</t>
  </si>
  <si>
    <t>Regina-Caelilyceum E.G.</t>
  </si>
  <si>
    <t>lydia.mertens@erce.be</t>
  </si>
  <si>
    <t>Don Bosco-Instituut EG</t>
  </si>
  <si>
    <t>Brusselstraat 283</t>
  </si>
  <si>
    <t>02-466.55.79</t>
  </si>
  <si>
    <t>administratie@donboscogb.be</t>
  </si>
  <si>
    <t>Don Bosco-Instituut ASO/TSO/BSO</t>
  </si>
  <si>
    <t>Schaluin 28</t>
  </si>
  <si>
    <t>016-55.11.11</t>
  </si>
  <si>
    <t>sintjozefscollege@sjca.be</t>
  </si>
  <si>
    <t>Damiaaninstituut C</t>
  </si>
  <si>
    <t>Pastoor Dergentlaan 220</t>
  </si>
  <si>
    <t>016-56.70.59</t>
  </si>
  <si>
    <t>wim.salien@arcadiascholen.be</t>
  </si>
  <si>
    <t>Damiaaninstituut B</t>
  </si>
  <si>
    <t>elke.peeters@arcadiascholen.be</t>
  </si>
  <si>
    <t>Sint-Jozefsinstituut - Bovenbouw</t>
  </si>
  <si>
    <t>Pastoor Pitetlaan 24</t>
  </si>
  <si>
    <t>016-56.96.44</t>
  </si>
  <si>
    <t>sjib.bovenbouw@sjib.be</t>
  </si>
  <si>
    <t>Sint-Jozefsinstituut - Middenschool</t>
  </si>
  <si>
    <t>Pastoor Pitetlaan 28</t>
  </si>
  <si>
    <t>016-56.81.27</t>
  </si>
  <si>
    <t>directie.middenschool@sjib.be</t>
  </si>
  <si>
    <t>Damiaaninstituut A</t>
  </si>
  <si>
    <t>dominique.vansant@damiaaninstituut.be</t>
  </si>
  <si>
    <t>016-55.11.30</t>
  </si>
  <si>
    <t>Sint-Jozefscollege 3</t>
  </si>
  <si>
    <t>Instituut Sancta Maria - A</t>
  </si>
  <si>
    <t>016-56.61.04</t>
  </si>
  <si>
    <t>directie@sanctamaria-aarschot.be</t>
  </si>
  <si>
    <t>Instituut Sancta Maria - B</t>
  </si>
  <si>
    <t>Buso Sint-Franciscus</t>
  </si>
  <si>
    <t>053-64.66.40</t>
  </si>
  <si>
    <t>info.buso@sintfranciscus.be</t>
  </si>
  <si>
    <t>tom.vancutsem@hartencollege.be</t>
  </si>
  <si>
    <t>Leonardo College</t>
  </si>
  <si>
    <t>Middenstraat 10</t>
  </si>
  <si>
    <t>053-66.60.29</t>
  </si>
  <si>
    <t>info@leonardocollege.be</t>
  </si>
  <si>
    <t>Hartencollege Sec . Weggevoerdenstraat</t>
  </si>
  <si>
    <t>054-31.74.90</t>
  </si>
  <si>
    <t>liesbet.wauters@hartencollege.be</t>
  </si>
  <si>
    <t>Hartencollege Sec . Eerste graad 1</t>
  </si>
  <si>
    <t xml:space="preserve">Weggevoerdenstraat 55   </t>
  </si>
  <si>
    <t>Ninove</t>
  </si>
  <si>
    <t>Hartencollege Sec . Eerste Graad 2</t>
  </si>
  <si>
    <t xml:space="preserve">Onderwijslaan 4    </t>
  </si>
  <si>
    <t>sarah.desaeger@hartencollege.be</t>
  </si>
  <si>
    <t>Leonardo College 1</t>
  </si>
  <si>
    <t xml:space="preserve">Nieuwstraat 1    </t>
  </si>
  <si>
    <t>Denderleeuw</t>
  </si>
  <si>
    <t>GO! SBSO Schoolhuis</t>
  </si>
  <si>
    <t>052-35.71.16</t>
  </si>
  <si>
    <t>info@schoolhuis.be</t>
  </si>
  <si>
    <t>GO! atheneum campus Vijverbeek</t>
  </si>
  <si>
    <t>Nieuwstraat 124_C</t>
  </si>
  <si>
    <t>02-451.61.00</t>
  </si>
  <si>
    <t>elke.wouters@vijverbeek.be</t>
  </si>
  <si>
    <t>GO! middenschool campus Vijverbeek</t>
  </si>
  <si>
    <t>Nieuwstraat 124_B</t>
  </si>
  <si>
    <t>02-451.61.01</t>
  </si>
  <si>
    <t>middenschool@vijverbeek.be</t>
  </si>
  <si>
    <t>02-363.82.40</t>
  </si>
  <si>
    <t>secretariaat.ka.halle@unik.be</t>
  </si>
  <si>
    <t>GO! middenschool Halle</t>
  </si>
  <si>
    <t>02-363.82.44</t>
  </si>
  <si>
    <t>Directie.ms.halle@ringscholen.be</t>
  </si>
  <si>
    <t>GO! technisch atheneum Halle</t>
  </si>
  <si>
    <t>Kluisstraat 1</t>
  </si>
  <si>
    <t>02-361.59.59</t>
  </si>
  <si>
    <t>info@go-tahalle.be</t>
  </si>
  <si>
    <t>GO! middenschool Lennik</t>
  </si>
  <si>
    <t>Karel Keymolenstraat 35</t>
  </si>
  <si>
    <t>02-532.45.18</t>
  </si>
  <si>
    <t>fanny.detroyer@go-campuslennik.be</t>
  </si>
  <si>
    <t>GO! technisch atheneum Campus Wemmel</t>
  </si>
  <si>
    <t>Zijp 14</t>
  </si>
  <si>
    <t>02-456.01.01</t>
  </si>
  <si>
    <t>sanne.huygens@campuswemmel.be</t>
  </si>
  <si>
    <t>GO! middenschool Campus Wemmel</t>
  </si>
  <si>
    <t>02-456.01.10</t>
  </si>
  <si>
    <t>kelly.roosen@vlaamsbrabant.be</t>
  </si>
  <si>
    <t>GO! atheneum D'Hek</t>
  </si>
  <si>
    <t>Tiensestraat 57</t>
  </si>
  <si>
    <t>011-88.13.74</t>
  </si>
  <si>
    <t>info@dheklanden.net</t>
  </si>
  <si>
    <t>GO! middenschool D'Hek</t>
  </si>
  <si>
    <t>GO! atheneum Tienen</t>
  </si>
  <si>
    <t>Gilainstraat 70</t>
  </si>
  <si>
    <t>016-78.18.30</t>
  </si>
  <si>
    <t>info@atheneumtienen.be</t>
  </si>
  <si>
    <t>GO! IBSO De Horizon</t>
  </si>
  <si>
    <t>053-78.89.59</t>
  </si>
  <si>
    <t>info@ibsodehorizon.be</t>
  </si>
  <si>
    <t>GO! Atheneum Liedekerke</t>
  </si>
  <si>
    <t>Affligemsestraat 100</t>
  </si>
  <si>
    <t>053-46.73.00</t>
  </si>
  <si>
    <t>directie@atheneumliedekerke.be</t>
  </si>
  <si>
    <t>GO! Atheneum Aalst</t>
  </si>
  <si>
    <t>053-46.64.00</t>
  </si>
  <si>
    <t>directie@atheneumaalst.be</t>
  </si>
  <si>
    <t>GO! lyceum Aalst</t>
  </si>
  <si>
    <t>Pontstraat 51</t>
  </si>
  <si>
    <t>053-46.65.00</t>
  </si>
  <si>
    <t>inlichtingen@lyceum-aalst.be</t>
  </si>
  <si>
    <t>GO! Handelsschool Aalst</t>
  </si>
  <si>
    <t>Keizersplein 19</t>
  </si>
  <si>
    <t>053-46.72.00</t>
  </si>
  <si>
    <t>directie@handelsschoolaalst.be</t>
  </si>
  <si>
    <t>Welvaartstraat 70_1</t>
  </si>
  <si>
    <t>053-46.70.00</t>
  </si>
  <si>
    <t>pedagogischdirecteur@technigo.be</t>
  </si>
  <si>
    <t>TechniGO! middenschool Aalst</t>
  </si>
  <si>
    <t>Ledebaan 101</t>
  </si>
  <si>
    <t>personeelsdirecteur@technigo.be</t>
  </si>
  <si>
    <t>TechniGO! campus Ledebaan Aalst</t>
  </si>
  <si>
    <t>financieeldirecteur@technigo.be</t>
  </si>
  <si>
    <t>GO! atheneum Denderleeuw</t>
  </si>
  <si>
    <t>Kouterbaan 20</t>
  </si>
  <si>
    <t>053-64.59.50</t>
  </si>
  <si>
    <t>kad@kadenderleeuw.be</t>
  </si>
  <si>
    <t>GO! atheneum Ninove</t>
  </si>
  <si>
    <t>Dreefstraat 31</t>
  </si>
  <si>
    <t>054-33.26.93</t>
  </si>
  <si>
    <t>atheneum@kaninove.be</t>
  </si>
  <si>
    <t>GO! middenschool Ninove</t>
  </si>
  <si>
    <t>Astridlaan 33</t>
  </si>
  <si>
    <t>054-33.28.96</t>
  </si>
  <si>
    <t>directie@middenschool-ninove.be</t>
  </si>
  <si>
    <t>Buso - Parcival-Steinerschool</t>
  </si>
  <si>
    <t>Lamorinièrestraat 77</t>
  </si>
  <si>
    <t>Hiberniaschool Mid Steinersch Antwerpen</t>
  </si>
  <si>
    <t>03-293.28.98</t>
  </si>
  <si>
    <t>info@hiberniaschool.be</t>
  </si>
  <si>
    <t>Steenweg op Etterbeek 182</t>
  </si>
  <si>
    <t>09-235.78.10</t>
  </si>
  <si>
    <t>info@msv-vzw.be</t>
  </si>
  <si>
    <t>Desguinlei 244</t>
  </si>
  <si>
    <t>03-242.26.00</t>
  </si>
  <si>
    <t>info.piva@provincieantwerpen.be</t>
  </si>
  <si>
    <t>Rooienberg 20</t>
  </si>
  <si>
    <t>015-31.34.37</t>
  </si>
  <si>
    <t>info@gtiduffel.be</t>
  </si>
  <si>
    <t>Gesubsidieerd Technisch Instituut</t>
  </si>
  <si>
    <t>Dieseghemlei 60</t>
  </si>
  <si>
    <t>03-459.83.78</t>
  </si>
  <si>
    <t>info@gtimortsel.be</t>
  </si>
  <si>
    <t>githo nijlen</t>
  </si>
  <si>
    <t>Gemeentestraat 41</t>
  </si>
  <si>
    <t>03-410.03.20</t>
  </si>
  <si>
    <t>info@githonijlen.be</t>
  </si>
  <si>
    <t>avAnt Provinciaal Onderwijs</t>
  </si>
  <si>
    <t>Brialmontlei 45</t>
  </si>
  <si>
    <t>03-286.41.40</t>
  </si>
  <si>
    <t>info.avant@provincieantwerpen.be</t>
  </si>
  <si>
    <t>avAnt Provinciale Middenschool</t>
  </si>
  <si>
    <t>Turnhoutsebaan 250</t>
  </si>
  <si>
    <t>03-360.59.00</t>
  </si>
  <si>
    <t>PTS,Prov.Scholen vr Tuinbouw en Techniek</t>
  </si>
  <si>
    <t>Antwerpsesteenweg 145</t>
  </si>
  <si>
    <t>015-28.53.20</t>
  </si>
  <si>
    <t>info.ptsmechelen@provincieantwerpen.be</t>
  </si>
  <si>
    <t>info.ptsboom@provincieantwerpen.be</t>
  </si>
  <si>
    <t>Provinciaal Instituut voor Techn. Onderw</t>
  </si>
  <si>
    <t>Laageind 19</t>
  </si>
  <si>
    <t>03-561.05.00</t>
  </si>
  <si>
    <t>info.pito@provincieantwerpen.be</t>
  </si>
  <si>
    <t>Buso t Lommert</t>
  </si>
  <si>
    <t>Botermelkbaan 75</t>
  </si>
  <si>
    <t>03-658.65.56</t>
  </si>
  <si>
    <t>mail@lommert.be</t>
  </si>
  <si>
    <t>Sint-Lievenscollege Middenschool</t>
  </si>
  <si>
    <t>Amerikalei 32</t>
  </si>
  <si>
    <t>middenschool@sintlievensantwerpen.be</t>
  </si>
  <si>
    <t>Sint-Michielscollege Brasschaat</t>
  </si>
  <si>
    <t>Kapelsesteenweg 72</t>
  </si>
  <si>
    <t>algdir@smcb.be</t>
  </si>
  <si>
    <t>Sint-Ludgardisschool</t>
  </si>
  <si>
    <t>03-645.88.27</t>
  </si>
  <si>
    <t>JohanVanStaeyen@slm.be</t>
  </si>
  <si>
    <t>Maris Stella Instituut</t>
  </si>
  <si>
    <t>Antwerpsesteenweg 67</t>
  </si>
  <si>
    <t>03-312.02.33</t>
  </si>
  <si>
    <t>directie@marisstella.be</t>
  </si>
  <si>
    <t>Sint-Michielscollege</t>
  </si>
  <si>
    <t>Papenaardekenstraat 53</t>
  </si>
  <si>
    <t>03-658.54.68</t>
  </si>
  <si>
    <t>persadmin@sintmichiel-schoten.be</t>
  </si>
  <si>
    <t>OLV Pulhof</t>
  </si>
  <si>
    <t>secretariaat@pulhof.be</t>
  </si>
  <si>
    <t>Sint-Bavostraat 41</t>
  </si>
  <si>
    <t>03-828.03.86</t>
  </si>
  <si>
    <t>st-ursulawilrijk@suiwil.be</t>
  </si>
  <si>
    <t>humaniora@sintlievensantwerpen.be</t>
  </si>
  <si>
    <t>Sint-Ludgardis Belpaire</t>
  </si>
  <si>
    <t>Koen.geens@stludgardis.be</t>
  </si>
  <si>
    <t>katelijne.pickery@stludgardis.be</t>
  </si>
  <si>
    <t>Maris Stella Instituut 1</t>
  </si>
  <si>
    <t>directie1gr@marisstella.be</t>
  </si>
  <si>
    <t>Sint-Michielscollege Brasschaat 1</t>
  </si>
  <si>
    <t>Sint-Michielscollege 1</t>
  </si>
  <si>
    <t>GO! SSBO De Richter</t>
  </si>
  <si>
    <t>Richter 27</t>
  </si>
  <si>
    <t>089-35.90.25</t>
  </si>
  <si>
    <t>directie.secundair@groeicampus.be</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</si>
  <si>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</si>
  <si>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</si>
  <si>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</si>
  <si>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</si>
  <si>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</si>
  <si>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</si>
  <si>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</si>
  <si>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</si>
  <si>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</si>
  <si>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</si>
  <si>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</si>
  <si>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info.middenschool@gocampusgenk.be</t>
  </si>
  <si>
    <t>GO! Campus Genk ALTEA</t>
  </si>
  <si>
    <t>Sint-Lodewijkstraat 26</t>
  </si>
  <si>
    <t>089-32.38.39</t>
  </si>
  <si>
    <t>directie.altea@gocampusgenk.be</t>
  </si>
  <si>
    <t>GO! Atheneum Campus Van Eyck Maaseik</t>
  </si>
  <si>
    <t>Burgemeester Philipslaan 19_A</t>
  </si>
  <si>
    <t>089-56.04.80</t>
  </si>
  <si>
    <t>directie@kamaaseik.be</t>
  </si>
  <si>
    <t>GO! Technisch Atheneum Campus Van Eyck</t>
  </si>
  <si>
    <t>Burgemeester Philipslaan 19_B</t>
  </si>
  <si>
    <t>089-56.04.95</t>
  </si>
  <si>
    <t>infotamaaseik@campusvaneyck.be</t>
  </si>
  <si>
    <t>GO! Middenschool Campus Van Eyck Maaseik</t>
  </si>
  <si>
    <t>Burgemeester Philipslaan 20</t>
  </si>
  <si>
    <t>089-56.04.85</t>
  </si>
  <si>
    <t>secrmsmsk@scholengroep14.be</t>
  </si>
  <si>
    <t>GO! Maxwell</t>
  </si>
  <si>
    <t>089-76.42.21</t>
  </si>
  <si>
    <t>personeel.maxwell@scholengroep14.be</t>
  </si>
  <si>
    <t>De Leerexpert</t>
  </si>
  <si>
    <t>Begijnenvest 35</t>
  </si>
  <si>
    <t>03-201.67.60</t>
  </si>
  <si>
    <t>leerexpert.de.stiel@stedelijkonderwijs.be</t>
  </si>
  <si>
    <t>03-292.31.40</t>
  </si>
  <si>
    <t>schoolstraat@leerexpert.be</t>
  </si>
  <si>
    <t>De Leerexpert_Burchtse Weel</t>
  </si>
  <si>
    <t>burchtseweel.secundair@leerexpert.be</t>
  </si>
  <si>
    <t>De Leerexpert Schotensestnwg 252</t>
  </si>
  <si>
    <t>Schotensesteenweg 252</t>
  </si>
  <si>
    <t>03-328.05.70</t>
  </si>
  <si>
    <t>schotensesteenweg252@leerexpert.be</t>
  </si>
  <si>
    <t>De Leerexpert Dullingen</t>
  </si>
  <si>
    <t>leerexpert.kokoen.secundair@stedelijkonderwijs.be</t>
  </si>
  <si>
    <t>Stedelijk Lyceum Olympiade</t>
  </si>
  <si>
    <t>VIIde-Olympiadelaan 2</t>
  </si>
  <si>
    <t>03-242.90.60</t>
  </si>
  <si>
    <t>peter.koeck@so.antwerpen.be</t>
  </si>
  <si>
    <t>Stedelijk Lyceum Lamorinière</t>
  </si>
  <si>
    <t>Lamorinièrestraat 248</t>
  </si>
  <si>
    <t>03-285.94.00</t>
  </si>
  <si>
    <t>bob.beuckels@so.antwerpen.be</t>
  </si>
  <si>
    <t>Kunstkaai</t>
  </si>
  <si>
    <t>Cadixstraat 2</t>
  </si>
  <si>
    <t>03-289.16.60</t>
  </si>
  <si>
    <t>kunstkaai@stedelijkonderwijs.be</t>
  </si>
  <si>
    <t>Stedelijk Lyceum Pestalozzi I</t>
  </si>
  <si>
    <t>Jan De Voslei 6</t>
  </si>
  <si>
    <t>03-293.24.00</t>
  </si>
  <si>
    <t>annick.liesenborghs@so.antwerpen.be</t>
  </si>
  <si>
    <t>Koninklijke Balletschool Antwerpen</t>
  </si>
  <si>
    <t>Maria Pijpelincxstraat 1</t>
  </si>
  <si>
    <t>03-202.83.28</t>
  </si>
  <si>
    <t>laura.baaijens@so.antwerpen.be</t>
  </si>
  <si>
    <t>Stedelijk Lyceum Linkeroever</t>
  </si>
  <si>
    <t>Gloriantlaan 60</t>
  </si>
  <si>
    <t>03-292.90.50</t>
  </si>
  <si>
    <t>linkeroever@stedelijklyceum.be</t>
  </si>
  <si>
    <t>Stedelijk Lyceum Lange Beeldekens</t>
  </si>
  <si>
    <t>Lange Beeldekensstraat 264</t>
  </si>
  <si>
    <t>03-289.10.40</t>
  </si>
  <si>
    <t>nadia.michielsen@so.antwerpen.be</t>
  </si>
  <si>
    <t>Panorama</t>
  </si>
  <si>
    <t>03-201.62.80</t>
  </si>
  <si>
    <t>panorama@stedelijkonderwijs.be</t>
  </si>
  <si>
    <t>Stedelijk Lyceum Lakbors</t>
  </si>
  <si>
    <t>Confortalei 173</t>
  </si>
  <si>
    <t>03-360.50.20</t>
  </si>
  <si>
    <t>leen.vantongerloo@so.antwerpen.be</t>
  </si>
  <si>
    <t>Stedelijk Lyceum Waterbaan</t>
  </si>
  <si>
    <t>Waterbaan 159</t>
  </si>
  <si>
    <t>03-292.66.70</t>
  </si>
  <si>
    <t>chantal.martiny@so.antwerpen.be</t>
  </si>
  <si>
    <t>Stedelijk Lyceum Meir</t>
  </si>
  <si>
    <t>Eikenstraat 8</t>
  </si>
  <si>
    <t>03-432.70.50</t>
  </si>
  <si>
    <t>tijl.ooms@so.antwerpen.be</t>
  </si>
  <si>
    <t>Stedelijk Lyceum Zuid</t>
  </si>
  <si>
    <t>August Leyweg 3</t>
  </si>
  <si>
    <t>03-241.07.50</t>
  </si>
  <si>
    <t>andy.dorrine@so.antwerpen.be</t>
  </si>
  <si>
    <t>Stedelijk Lyceum Pestalozzi II</t>
  </si>
  <si>
    <t>chantal.vanhove@so.antwerpen.be</t>
  </si>
  <si>
    <t>Ziekenhuisschool Antwerpen</t>
  </si>
  <si>
    <t>Wilgendijk 30</t>
  </si>
  <si>
    <t>051-50.00.75</t>
  </si>
  <si>
    <t>info@tsaam.be</t>
  </si>
  <si>
    <t>Stedelijke Buso De Vest</t>
  </si>
  <si>
    <t>Vestenstraat 14</t>
  </si>
  <si>
    <t>02-251.27.03</t>
  </si>
  <si>
    <t>directie.devest@sovilvoorde.be</t>
  </si>
  <si>
    <t>Hoofdstedelijk Atheneum Karel Buls</t>
  </si>
  <si>
    <t>Bonekruidlaan 88</t>
  </si>
  <si>
    <t>02-266.11.00</t>
  </si>
  <si>
    <t>sec.karelbuls@brucity.education</t>
  </si>
  <si>
    <t>Hoofdstedelijk Instituut AnneessensFunck</t>
  </si>
  <si>
    <t>02-510.07.50</t>
  </si>
  <si>
    <t>laurent.neyens@brucity.education</t>
  </si>
  <si>
    <t>Gemeentelijk Instituut voor Sec. Onderw.</t>
  </si>
  <si>
    <t>Watermolenstraat 33</t>
  </si>
  <si>
    <t>02-251.53.50</t>
  </si>
  <si>
    <t>welkom@gisomachelen.be</t>
  </si>
  <si>
    <t>Stationsplein 4</t>
  </si>
  <si>
    <t>02-687.84.19</t>
  </si>
  <si>
    <t>directie@gito-overijse.be</t>
  </si>
  <si>
    <t>GO! K.A. Deurne</t>
  </si>
  <si>
    <t>Frank Craeybeckxlaan 22</t>
  </si>
  <si>
    <t>03-328.18.40</t>
  </si>
  <si>
    <t>info@kadeurne.be</t>
  </si>
  <si>
    <t>Ruggeveldlaan 496</t>
  </si>
  <si>
    <t>03-328.05.00</t>
  </si>
  <si>
    <t>info@spectrumschool.be</t>
  </si>
  <si>
    <t>ken.vanmechelen@ksdiest.be</t>
  </si>
  <si>
    <t>V.T.I. Mariëndaal</t>
  </si>
  <si>
    <t>Rozengaard z/n</t>
  </si>
  <si>
    <t>hugo.celis@ksdiest.be</t>
  </si>
  <si>
    <t>Diocesane Middenschool</t>
  </si>
  <si>
    <t>Mariëndaalstraat 44</t>
  </si>
  <si>
    <t>rogier.paeps@ksdiest.be</t>
  </si>
  <si>
    <t>Eerste graad Voorzienigheid</t>
  </si>
  <si>
    <t>sophie.tits@ksdiest.be</t>
  </si>
  <si>
    <t>V.T.I. Voorzienigheid</t>
  </si>
  <si>
    <t>renilde.verboven@ksdiest.be</t>
  </si>
  <si>
    <t>Don Bosco-College</t>
  </si>
  <si>
    <t>Don Boscostraat 72</t>
  </si>
  <si>
    <t>011-73.40.27</t>
  </si>
  <si>
    <t>info@dbhechtel.be</t>
  </si>
  <si>
    <t>Don Boscostraat 6</t>
  </si>
  <si>
    <t>011-52.14.19</t>
  </si>
  <si>
    <t>info@donboscohelchteren.be</t>
  </si>
  <si>
    <t>Sint-Franciscuscollege 1</t>
  </si>
  <si>
    <t>011-52.07.20</t>
  </si>
  <si>
    <t>info@sfc.be</t>
  </si>
  <si>
    <t>Sint-Franciscuscollege 2</t>
  </si>
  <si>
    <t>Sint-Franciscuscollege 4</t>
  </si>
  <si>
    <t>Sint-Franciscuscollege 5</t>
  </si>
  <si>
    <t>Don Bosco Technisch Instituut 1</t>
  </si>
  <si>
    <t>Don Bosco</t>
  </si>
  <si>
    <t>Selecteer het type formulier dat u wilt doorsturen. (Dit formulier is ORG 1 - Melding van de oprichting van een scholengemeenschapsinstelling.)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</si>
</sst>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29" x14ac:knownFonts="1">
    <font>
      <sz val="10"/>
      <name val="Arial"/>
    </font>
    <font>
      <sz val="10"/>
      <name val="Arial"/>
      <family val="2"/>
    </font>
    <font>
      <sz val="8"/>
      <name val="Arial"/>
      <family val="2"/>
    </font>
    <font>
      <u/>
      <sz val="10"/>
      <color indexed="12"/>
      <name val="Arial"/>
      <family val="2"/>
    </font>
    <font>
      <sz val="11"/>
      <color theme="1"/>
      <name val="Calibri"/>
      <family val="2"/>
      <scheme val="minor"/>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b/>
      <sz val="10"/>
      <color indexed="9"/>
      <name val="Calibri"/>
      <family val="2"/>
      <scheme val="minor"/>
    </font>
    <font>
      <i/>
      <sz val="10"/>
      <name val="Calibri"/>
      <family val="2"/>
      <scheme val="minor"/>
    </font>
    <font>
      <b/>
      <sz val="10"/>
      <color rgb="FFFF0000"/>
      <name val="Calibri"/>
      <family val="2"/>
      <scheme val="minor"/>
    </font>
    <font>
      <sz val="10"/>
      <color rgb="FFFF0000"/>
      <name val="Calibri"/>
      <family val="2"/>
      <scheme val="minor"/>
    </font>
    <font>
      <sz val="6"/>
      <name val="Calibri"/>
      <family val="2"/>
      <scheme val="minor"/>
    </font>
    <font>
      <b/>
      <sz val="12"/>
      <color theme="0"/>
      <name val="Calibri"/>
      <family val="2"/>
      <scheme val="minor"/>
    </font>
    <font>
      <b/>
      <sz val="10"/>
      <color rgb="FFFF0000"/>
      <name val="Arial"/>
      <family val="2"/>
    </font>
    <font>
      <b/>
      <sz val="18"/>
      <name val="Calibri"/>
      <family val="2"/>
      <scheme val="minor"/>
    </font>
    <font>
      <b/>
      <sz val="8"/>
      <name val="Calibri"/>
      <family val="2"/>
      <scheme val="minor"/>
    </font>
    <font>
      <i/>
      <sz val="10"/>
      <name val="Arial"/>
      <family val="2"/>
    </font>
    <font>
      <sz val="10"/>
      <color rgb="FF00B050"/>
      <name val="Calibri"/>
      <family val="2"/>
      <scheme val="minor"/>
    </font>
    <font>
      <b/>
      <sz val="11"/>
      <color indexed="10"/>
      <name val="Calibri"/>
      <family val="2"/>
      <scheme val="minor"/>
    </font>
    <font>
      <b/>
      <sz val="11"/>
      <color rgb="FF000000"/>
      <name val="Calibri"/>
      <family val="2"/>
    </font>
    <font>
      <sz val="11"/>
      <color rgb="FF000000"/>
      <name val="Calibri"/>
      <family val="2"/>
    </font>
    <font>
      <i/>
      <u/>
      <sz val="10"/>
      <name val="Calibri"/>
      <family val="2"/>
      <scheme val="minor"/>
    </font>
    <font>
      <sz val="9"/>
      <name val="Calibri"/>
      <family val="2"/>
      <scheme val="minor"/>
    </font>
    <font>
      <u/>
      <sz val="10"/>
      <color theme="10"/>
      <name val="Arial"/>
      <family val="2"/>
    </font>
    <font>
      <i/>
      <u/>
      <sz val="10"/>
      <color theme="10"/>
      <name val="Calibri"/>
      <family val="2"/>
      <scheme val="minor"/>
    </font>
    <font>
      <b/>
      <sz val="8"/>
      <color indexed="10"/>
      <name val="Calibri"/>
      <family val="2"/>
      <scheme val="minor"/>
    </font>
    <font>
      <b/>
      <sz val="10"/>
      <name val="Arial"/>
      <family val="2"/>
    </font>
  </fonts>
  <fills count="8">
    <fill>
      <patternFill patternType="none"/>
    </fill>
    <fill>
      <patternFill patternType="gray125"/>
    </fill>
    <fill>
      <patternFill patternType="solid">
        <fgColor indexed="47"/>
        <bgColor indexed="64"/>
      </patternFill>
    </fill>
    <fill>
      <patternFill patternType="solid">
        <fgColor theme="0" tint="-0.14996795556505021"/>
        <bgColor indexed="64"/>
      </patternFill>
    </fill>
    <fill>
      <patternFill patternType="solid">
        <fgColor theme="1" tint="0.24994659260841701"/>
        <bgColor indexed="64"/>
      </patternFill>
    </fill>
    <fill>
      <patternFill patternType="solid">
        <fgColor rgb="FFC0C0C0"/>
        <bgColor rgb="FFC0C0C0"/>
      </patternFill>
    </fill>
    <fill>
      <patternFill patternType="solid">
        <fgColor rgb="FFFFFFCC"/>
        <bgColor rgb="FFC0C0C0"/>
      </patternFill>
    </fill>
    <fill>
      <patternFill patternType="solid">
        <fgColor rgb="FFFFFFCC"/>
        <bgColor indexed="64"/>
      </patternFill>
    </fill>
  </fills>
  <borders count="3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rgb="FFD0D7E5"/>
      </left>
      <right style="thin">
        <color rgb="FFD0D7E5"/>
      </right>
      <top style="thin">
        <color rgb="FFD0D7E5"/>
      </top>
      <bottom style="thin">
        <color rgb="FFD0D7E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rgb="FFD0D7E5"/>
      </top>
      <bottom style="thin">
        <color rgb="FFD0D7E5"/>
      </bottom>
      <diagonal/>
    </border>
    <border>
      <left/>
      <right/>
      <top style="thin">
        <color rgb="FFD0D7E5"/>
      </top>
      <bottom/>
      <diagonal/>
    </border>
    <border>
      <left/>
      <right/>
      <top/>
      <bottom style="thin">
        <color rgb="FFD0D7E5"/>
      </bottom>
      <diagonal/>
    </border>
    <border>
      <left style="thin">
        <color rgb="FFD0D7E5"/>
      </left>
      <right style="thin">
        <color rgb="FFD0D7E5"/>
      </right>
      <top style="thin">
        <color auto="1"/>
      </top>
      <bottom/>
      <diagonal/>
    </border>
    <border>
      <left style="thin">
        <color rgb="FFD0D7E5"/>
      </left>
      <right style="thin">
        <color rgb="FFD0D7E5"/>
      </right>
      <top/>
      <bottom/>
      <diagonal/>
    </border>
    <border>
      <left style="thin">
        <color rgb="FFD0D7E5"/>
      </left>
      <right/>
      <top style="thin">
        <color auto="1"/>
      </top>
      <bottom/>
      <diagonal/>
    </border>
    <border>
      <left/>
      <right style="thin">
        <color rgb="FFD0D7E5"/>
      </right>
      <top style="thin">
        <color auto="1"/>
      </top>
      <bottom/>
      <diagonal/>
    </border>
    <border>
      <left style="thin">
        <color rgb="FFD0D7E5"/>
      </left>
      <right/>
      <top/>
      <bottom/>
      <diagonal/>
    </border>
    <border>
      <left/>
      <right style="thin">
        <color rgb="FFD0D7E5"/>
      </right>
      <top/>
      <bottom/>
      <diagonal/>
    </border>
    <border>
      <left style="thin">
        <color rgb="FFD0D7E5"/>
      </left>
      <right/>
      <top/>
      <bottom style="thin">
        <color rgb="FFD0D7E5"/>
      </bottom>
      <diagonal/>
    </border>
    <border>
      <left/>
      <right style="thin">
        <color rgb="FFD0D7E5"/>
      </right>
      <top/>
      <bottom style="thin">
        <color rgb="FFD0D7E5"/>
      </bottom>
      <diagonal/>
    </border>
  </borders>
  <cellStyleXfs count="4">
    <xf numFmtId="0" fontId="0" fillId="0" borderId="0"/>
    <xf numFmtId="0" fontId="3" fillId="0" borderId="0" applyNumberFormat="0" applyFill="0" applyBorder="0" applyAlignment="0" applyProtection="0">
      <alignment vertical="top"/>
      <protection locked="0"/>
    </xf>
    <xf numFmtId="0" fontId="4" fillId="0" borderId="0"/>
    <xf numFmtId="0" fontId="25" fillId="0" borderId="0" applyNumberFormat="0" applyFill="0" applyBorder="0" applyAlignment="0" applyProtection="0"/>
  </cellStyleXfs>
  <cellXfs count="184">
    <xf numFmtId="0" fontId="0" fillId="0" borderId="0" xfId="0"/>
    <xf numFmtId="0" fontId="5" fillId="0" borderId="0" xfId="0" applyFont="1" applyProtection="1">
      <protection hidden="1"/>
    </xf>
    <xf numFmtId="0" fontId="6" fillId="0" borderId="0" xfId="0" applyFont="1" applyProtection="1">
      <protection hidden="1"/>
    </xf>
    <xf numFmtId="0" fontId="7" fillId="0" borderId="0" xfId="0" applyFont="1" applyAlignment="1" applyProtection="1">
      <alignment vertical="top"/>
      <protection hidden="1"/>
    </xf>
    <xf numFmtId="0" fontId="5" fillId="0" borderId="0" xfId="0" applyFont="1" applyFill="1" applyAlignment="1" applyProtection="1">
      <alignment horizontal="center"/>
      <protection hidden="1"/>
    </xf>
    <xf numFmtId="0" fontId="5" fillId="0" borderId="0"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0" borderId="0" xfId="0" applyFont="1" applyAlignment="1" applyProtection="1">
      <alignment horizontal="center"/>
      <protection hidden="1"/>
    </xf>
    <xf numFmtId="0" fontId="5" fillId="0" borderId="0" xfId="0" quotePrefix="1" applyFont="1" applyBorder="1" applyProtection="1">
      <protection hidden="1"/>
    </xf>
    <xf numFmtId="0" fontId="5" fillId="0" borderId="0" xfId="0" applyFont="1" applyBorder="1" applyAlignment="1" applyProtection="1">
      <alignment horizontal="justify" vertical="justify"/>
      <protection hidden="1"/>
    </xf>
    <xf numFmtId="0" fontId="8" fillId="0" borderId="0" xfId="0" applyFont="1" applyProtection="1">
      <protection hidden="1"/>
    </xf>
    <xf numFmtId="0" fontId="5" fillId="0" borderId="0" xfId="0" applyFont="1" applyAlignment="1" applyProtection="1">
      <alignment horizontal="right"/>
      <protection hidden="1"/>
    </xf>
    <xf numFmtId="0" fontId="9" fillId="0" borderId="0" xfId="0" applyFont="1" applyFill="1" applyProtection="1">
      <protection hidden="1"/>
    </xf>
    <xf numFmtId="0" fontId="6" fillId="0" borderId="0" xfId="0" applyFont="1" applyAlignment="1" applyProtection="1">
      <alignment vertical="center"/>
      <protection hidden="1"/>
    </xf>
    <xf numFmtId="0" fontId="5" fillId="0" borderId="0" xfId="0" applyFont="1" applyAlignment="1" applyProtection="1">
      <alignment horizontal="right" vertical="center"/>
      <protection hidden="1"/>
    </xf>
    <xf numFmtId="0" fontId="5" fillId="0" borderId="0" xfId="0" applyFont="1" applyFill="1" applyAlignment="1" applyProtection="1">
      <alignment horizontal="left"/>
      <protection hidden="1"/>
    </xf>
    <xf numFmtId="0" fontId="10" fillId="0" borderId="0" xfId="0" applyFont="1" applyAlignment="1" applyProtection="1">
      <alignment horizontal="justify" vertical="top"/>
      <protection hidden="1"/>
    </xf>
    <xf numFmtId="0" fontId="6" fillId="0" borderId="0" xfId="0" applyFont="1" applyAlignment="1" applyProtection="1">
      <alignment horizontal="left" vertical="top"/>
      <protection hidden="1"/>
    </xf>
    <xf numFmtId="0" fontId="6" fillId="0" borderId="0" xfId="0" applyFont="1" applyBorder="1" applyProtection="1">
      <protection hidden="1"/>
    </xf>
    <xf numFmtId="0" fontId="5" fillId="0" borderId="0" xfId="0" applyFont="1" applyAlignment="1" applyProtection="1">
      <alignment vertical="center"/>
      <protection hidden="1"/>
    </xf>
    <xf numFmtId="0" fontId="5" fillId="0" borderId="0" xfId="0" applyFont="1" applyAlignment="1" applyProtection="1">
      <alignment horizontal="left"/>
      <protection hidden="1"/>
    </xf>
    <xf numFmtId="0" fontId="0" fillId="0" borderId="0" xfId="0" applyAlignment="1" applyProtection="1">
      <alignment horizontal="right"/>
      <protection hidden="1"/>
    </xf>
    <xf numFmtId="0" fontId="11" fillId="0" borderId="0" xfId="0" applyFont="1" applyFill="1" applyAlignment="1" applyProtection="1">
      <alignment horizontal="left" vertical="center"/>
      <protection hidden="1"/>
    </xf>
    <xf numFmtId="0" fontId="5" fillId="0" borderId="0" xfId="0" quotePrefix="1" applyFont="1" applyAlignment="1" applyProtection="1">
      <alignment horizontal="center" vertical="center"/>
      <protection hidden="1"/>
    </xf>
    <xf numFmtId="0" fontId="1" fillId="0" borderId="0" xfId="0" applyFont="1" applyProtection="1">
      <protection hidden="1"/>
    </xf>
    <xf numFmtId="0" fontId="0" fillId="0" borderId="0" xfId="0" applyProtection="1">
      <protection hidden="1"/>
    </xf>
    <xf numFmtId="164" fontId="0" fillId="0" borderId="0" xfId="0" applyNumberFormat="1" applyProtection="1">
      <protection hidden="1"/>
    </xf>
    <xf numFmtId="14" fontId="0" fillId="0" borderId="0" xfId="0" applyNumberFormat="1" applyProtection="1">
      <protection hidden="1"/>
    </xf>
    <xf numFmtId="1" fontId="0" fillId="0" borderId="0" xfId="0" applyNumberFormat="1" applyProtection="1">
      <protection hidden="1"/>
    </xf>
    <xf numFmtId="0" fontId="13" fillId="0" borderId="0" xfId="0" applyFont="1" applyBorder="1" applyAlignment="1" applyProtection="1">
      <alignment horizontal="right" vertical="center" wrapText="1"/>
      <protection hidden="1"/>
    </xf>
    <xf numFmtId="0" fontId="5" fillId="0" borderId="0" xfId="0" applyFont="1" applyAlignment="1" applyProtection="1">
      <alignment vertical="top"/>
      <protection hidden="1"/>
    </xf>
    <xf numFmtId="0" fontId="10" fillId="0" borderId="0" xfId="0" applyFont="1" applyAlignment="1" applyProtection="1">
      <alignment vertical="center"/>
      <protection hidden="1"/>
    </xf>
    <xf numFmtId="0" fontId="19" fillId="0" borderId="0" xfId="0" applyFont="1" applyProtection="1">
      <protection hidden="1"/>
    </xf>
    <xf numFmtId="0" fontId="11" fillId="0" borderId="0" xfId="0" applyFont="1" applyAlignment="1" applyProtection="1">
      <alignment vertical="center"/>
      <protection hidden="1"/>
    </xf>
    <xf numFmtId="0" fontId="5"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20" fillId="0" borderId="0" xfId="0" applyFont="1" applyBorder="1" applyAlignment="1" applyProtection="1">
      <alignment horizontal="center" vertical="center"/>
      <protection hidden="1"/>
    </xf>
    <xf numFmtId="0" fontId="6" fillId="0" borderId="0" xfId="0" applyFont="1" applyBorder="1" applyAlignment="1" applyProtection="1">
      <alignment vertical="top"/>
      <protection hidden="1"/>
    </xf>
    <xf numFmtId="0" fontId="5" fillId="0" borderId="1" xfId="0" applyFont="1" applyFill="1" applyBorder="1" applyAlignment="1" applyProtection="1">
      <alignment horizontal="center" vertical="center"/>
      <protection hidden="1"/>
    </xf>
    <xf numFmtId="0" fontId="21" fillId="5" borderId="14" xfId="0" applyFont="1" applyFill="1" applyBorder="1" applyAlignment="1">
      <alignment horizontal="center" vertical="center"/>
    </xf>
    <xf numFmtId="0" fontId="22" fillId="0" borderId="6" xfId="0" applyFont="1" applyBorder="1" applyAlignment="1">
      <alignment horizontal="right" vertical="center" wrapText="1"/>
    </xf>
    <xf numFmtId="0" fontId="22" fillId="0" borderId="6" xfId="0" applyFont="1" applyBorder="1" applyAlignment="1">
      <alignment vertical="center" wrapText="1"/>
    </xf>
    <xf numFmtId="0" fontId="5" fillId="0" borderId="0" xfId="0" applyFont="1" applyAlignment="1" applyProtection="1">
      <alignment horizontal="right" vertical="top"/>
      <protection hidden="1"/>
    </xf>
    <xf numFmtId="0" fontId="11" fillId="0" borderId="0" xfId="0" applyFont="1" applyBorder="1" applyAlignment="1" applyProtection="1">
      <protection hidden="1"/>
    </xf>
    <xf numFmtId="164" fontId="5" fillId="0" borderId="0" xfId="0" applyNumberFormat="1" applyFont="1" applyAlignment="1" applyProtection="1">
      <alignment horizontal="left"/>
      <protection hidden="1"/>
    </xf>
    <xf numFmtId="0" fontId="24" fillId="0" borderId="0" xfId="0" applyFont="1" applyAlignment="1" applyProtection="1">
      <alignment vertical="center"/>
      <protection hidden="1"/>
    </xf>
    <xf numFmtId="0" fontId="5" fillId="0" borderId="0" xfId="0" quotePrefix="1" applyFont="1" applyProtection="1">
      <protection hidden="1"/>
    </xf>
    <xf numFmtId="0" fontId="12" fillId="0" borderId="0" xfId="0" applyFont="1" applyAlignment="1" applyProtection="1">
      <alignment horizontal="right" vertical="center"/>
      <protection hidden="1"/>
    </xf>
    <xf numFmtId="0" fontId="5" fillId="0" borderId="0" xfId="0" applyFont="1" applyBorder="1" applyAlignment="1" applyProtection="1">
      <alignment vertical="top"/>
      <protection hidden="1"/>
    </xf>
    <xf numFmtId="0" fontId="6" fillId="0" borderId="0" xfId="0" applyFont="1" applyAlignment="1" applyProtection="1">
      <alignment vertical="top"/>
      <protection hidden="1"/>
    </xf>
    <xf numFmtId="0" fontId="6" fillId="0" borderId="0" xfId="0" applyFont="1" applyBorder="1" applyAlignment="1" applyProtection="1">
      <alignment horizontal="right" vertical="top"/>
      <protection hidden="1"/>
    </xf>
    <xf numFmtId="0" fontId="10" fillId="0"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5" fillId="0" borderId="0" xfId="0" applyFont="1" applyAlignment="1" applyProtection="1">
      <alignment horizontal="left" vertical="center"/>
      <protection hidden="1"/>
    </xf>
    <xf numFmtId="0" fontId="0" fillId="0" borderId="0" xfId="0" applyAlignment="1" applyProtection="1">
      <protection hidden="1"/>
    </xf>
    <xf numFmtId="0" fontId="0" fillId="0" borderId="0" xfId="0" applyAlignment="1" applyProtection="1">
      <alignment horizontal="left" vertical="top" wrapText="1"/>
      <protection hidden="1"/>
    </xf>
    <xf numFmtId="0" fontId="15" fillId="0" borderId="0" xfId="0" applyFont="1" applyBorder="1" applyAlignment="1" applyProtection="1">
      <protection hidden="1"/>
    </xf>
    <xf numFmtId="0" fontId="10" fillId="0" borderId="0" xfId="0" applyFont="1" applyBorder="1" applyAlignment="1" applyProtection="1">
      <alignment horizontal="left" vertical="top"/>
      <protection hidden="1"/>
    </xf>
    <xf numFmtId="0" fontId="5" fillId="0" borderId="0" xfId="0" applyFont="1" applyBorder="1" applyAlignment="1" applyProtection="1">
      <alignment horizontal="right" vertical="center"/>
      <protection hidden="1"/>
    </xf>
    <xf numFmtId="0" fontId="5" fillId="0" borderId="0" xfId="0" applyFont="1" applyBorder="1" applyAlignment="1" applyProtection="1">
      <alignment horizontal="left" vertical="top"/>
      <protection hidden="1"/>
    </xf>
    <xf numFmtId="0" fontId="19" fillId="0" borderId="0" xfId="0" applyFont="1" applyAlignment="1" applyProtection="1">
      <alignment vertical="top"/>
      <protection hidden="1"/>
    </xf>
    <xf numFmtId="0" fontId="19" fillId="0" borderId="0" xfId="0" applyFont="1" applyAlignment="1" applyProtection="1">
      <alignment vertical="center"/>
      <protection hidden="1"/>
    </xf>
    <xf numFmtId="0" fontId="19" fillId="0" borderId="0" xfId="0" applyFont="1" applyFill="1" applyAlignment="1" applyProtection="1">
      <alignment horizontal="left"/>
      <protection hidden="1"/>
    </xf>
    <xf numFmtId="0" fontId="12" fillId="0" borderId="0" xfId="0" applyFont="1" applyBorder="1" applyProtection="1">
      <protection hidden="1"/>
    </xf>
    <xf numFmtId="0" fontId="19" fillId="0" borderId="0" xfId="0" applyFont="1" applyBorder="1" applyProtection="1">
      <protection hidden="1"/>
    </xf>
    <xf numFmtId="0" fontId="19" fillId="0" borderId="0" xfId="0" applyFont="1" applyAlignment="1" applyProtection="1">
      <alignment horizontal="left" vertical="top"/>
      <protection hidden="1"/>
    </xf>
    <xf numFmtId="0" fontId="5" fillId="0" borderId="0" xfId="0" applyFont="1" applyBorder="1" applyAlignment="1" applyProtection="1">
      <alignment horizontal="lef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wrapText="1"/>
      <protection hidden="1"/>
    </xf>
    <xf numFmtId="0" fontId="1" fillId="0" borderId="0" xfId="0" applyFont="1" applyAlignment="1" applyProtection="1">
      <alignment wrapText="1"/>
      <protection hidden="1"/>
    </xf>
    <xf numFmtId="0" fontId="21" fillId="5" borderId="14" xfId="0" applyFont="1" applyFill="1" applyBorder="1" applyAlignment="1" applyProtection="1">
      <alignment horizontal="center" vertical="center"/>
      <protection hidden="1"/>
    </xf>
    <xf numFmtId="0" fontId="21" fillId="6" borderId="14" xfId="0" applyFont="1" applyFill="1" applyBorder="1" applyAlignment="1" applyProtection="1">
      <alignment horizontal="right" vertical="center"/>
      <protection hidden="1"/>
    </xf>
    <xf numFmtId="0" fontId="21" fillId="6" borderId="14" xfId="0" applyFont="1" applyFill="1" applyBorder="1" applyAlignment="1" applyProtection="1">
      <alignment horizontal="center" vertical="center"/>
      <protection hidden="1"/>
    </xf>
    <xf numFmtId="0" fontId="22" fillId="0" borderId="6" xfId="0" applyFont="1" applyBorder="1" applyAlignment="1" applyProtection="1">
      <alignment horizontal="right" vertical="center" wrapText="1"/>
      <protection hidden="1"/>
    </xf>
    <xf numFmtId="0" fontId="22" fillId="0" borderId="6" xfId="0" applyFont="1" applyBorder="1" applyAlignment="1" applyProtection="1">
      <alignment vertical="center" wrapText="1"/>
      <protection hidden="1"/>
    </xf>
    <xf numFmtId="0" fontId="22" fillId="7" borderId="6" xfId="0" applyFont="1" applyFill="1" applyBorder="1" applyAlignment="1" applyProtection="1">
      <alignment horizontal="right" vertical="center" wrapText="1"/>
      <protection hidden="1"/>
    </xf>
    <xf numFmtId="0" fontId="0" fillId="0" borderId="6" xfId="0" applyBorder="1" applyProtection="1">
      <protection hidden="1"/>
    </xf>
    <xf numFmtId="0" fontId="22" fillId="0" borderId="0" xfId="0" applyFont="1" applyAlignment="1" applyProtection="1">
      <alignment horizontal="right" vertical="center" wrapText="1"/>
      <protection hidden="1"/>
    </xf>
    <xf numFmtId="0" fontId="0" fillId="7" borderId="0" xfId="0" applyFill="1" applyAlignment="1" applyProtection="1">
      <alignment horizontal="right"/>
      <protection hidden="1"/>
    </xf>
    <xf numFmtId="0" fontId="0" fillId="7" borderId="0" xfId="0" applyFill="1" applyProtection="1">
      <protection hidden="1"/>
    </xf>
    <xf numFmtId="0" fontId="0" fillId="7" borderId="26" xfId="0" applyFill="1" applyBorder="1" applyAlignment="1" applyProtection="1">
      <alignment horizontal="right" vertical="center"/>
      <protection hidden="1"/>
    </xf>
    <xf numFmtId="0" fontId="0" fillId="7" borderId="27" xfId="0" applyFill="1" applyBorder="1" applyAlignment="1" applyProtection="1">
      <alignment horizontal="right" vertical="center"/>
      <protection hidden="1"/>
    </xf>
    <xf numFmtId="0" fontId="0" fillId="7" borderId="28" xfId="0" applyFill="1" applyBorder="1" applyAlignment="1" applyProtection="1">
      <alignment horizontal="right" vertical="center"/>
      <protection hidden="1"/>
    </xf>
    <xf numFmtId="0" fontId="0" fillId="7" borderId="0" xfId="0" applyFill="1" applyBorder="1" applyAlignment="1" applyProtection="1">
      <alignment horizontal="right"/>
      <protection hidden="1"/>
    </xf>
    <xf numFmtId="0" fontId="0" fillId="7" borderId="0" xfId="0" applyFill="1" applyBorder="1" applyAlignment="1" applyProtection="1">
      <alignment horizontal="right" vertical="center"/>
      <protection hidden="1"/>
    </xf>
    <xf numFmtId="0" fontId="22" fillId="7" borderId="29" xfId="0" applyFont="1" applyFill="1" applyBorder="1" applyAlignment="1" applyProtection="1">
      <alignment horizontal="right" vertical="center" wrapText="1"/>
      <protection hidden="1"/>
    </xf>
    <xf numFmtId="0" fontId="22" fillId="7" borderId="30" xfId="0" applyFont="1" applyFill="1" applyBorder="1" applyAlignment="1" applyProtection="1">
      <alignment horizontal="right" vertical="center" wrapText="1"/>
      <protection hidden="1"/>
    </xf>
    <xf numFmtId="0" fontId="22" fillId="7" borderId="31" xfId="0" applyFont="1" applyFill="1" applyBorder="1" applyAlignment="1" applyProtection="1">
      <alignment horizontal="right" vertical="center" wrapText="1"/>
      <protection hidden="1"/>
    </xf>
    <xf numFmtId="0" fontId="22" fillId="7" borderId="32" xfId="0" applyFont="1" applyFill="1" applyBorder="1" applyAlignment="1" applyProtection="1">
      <alignment horizontal="right" vertical="center" wrapText="1"/>
      <protection hidden="1"/>
    </xf>
    <xf numFmtId="0" fontId="22" fillId="7" borderId="33" xfId="0" applyFont="1" applyFill="1" applyBorder="1" applyAlignment="1" applyProtection="1">
      <alignment horizontal="right" vertical="center" wrapText="1"/>
      <protection hidden="1"/>
    </xf>
    <xf numFmtId="0" fontId="22" fillId="7" borderId="34" xfId="0" applyFont="1" applyFill="1" applyBorder="1" applyAlignment="1" applyProtection="1">
      <alignment horizontal="right" vertical="center" wrapText="1"/>
      <protection hidden="1"/>
    </xf>
    <xf numFmtId="0" fontId="22" fillId="7" borderId="35" xfId="0" applyFont="1" applyFill="1" applyBorder="1" applyAlignment="1" applyProtection="1">
      <alignment horizontal="right" vertical="center" wrapText="1"/>
      <protection hidden="1"/>
    </xf>
    <xf numFmtId="0" fontId="22" fillId="7" borderId="36" xfId="0" applyFont="1" applyFill="1" applyBorder="1" applyAlignment="1" applyProtection="1">
      <alignment horizontal="right" vertical="center" wrapText="1"/>
      <protection hidden="1"/>
    </xf>
    <xf numFmtId="164" fontId="1" fillId="0" borderId="0" xfId="0" applyNumberFormat="1" applyFont="1" applyProtection="1">
      <protection hidden="1"/>
    </xf>
    <xf numFmtId="0" fontId="10" fillId="0" borderId="0" xfId="0" quotePrefix="1" applyFont="1" applyAlignment="1" applyProtection="1">
      <alignment horizontal="left" vertical="top" wrapText="1"/>
      <protection hidden="1"/>
    </xf>
    <xf numFmtId="0" fontId="0" fillId="0" borderId="0" xfId="0" applyAlignment="1">
      <alignment horizontal="left" vertical="top" wrapText="1"/>
    </xf>
    <xf numFmtId="0" fontId="6" fillId="0" borderId="0" xfId="0" applyFont="1" applyAlignment="1" applyProtection="1">
      <alignment vertical="top"/>
      <protection hidden="1"/>
    </xf>
    <xf numFmtId="0" fontId="6" fillId="0" borderId="0" xfId="0" applyFont="1" applyBorder="1" applyAlignment="1" applyProtection="1">
      <alignment horizontal="right" vertical="top"/>
      <protection hidden="1"/>
    </xf>
    <xf numFmtId="0" fontId="10" fillId="0"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5" fillId="0" borderId="0" xfId="0" applyFont="1" applyFill="1" applyAlignment="1" applyProtection="1">
      <alignment horizontal="left" vertical="center"/>
      <protection hidden="1"/>
    </xf>
    <xf numFmtId="0" fontId="5" fillId="0" borderId="0" xfId="0" applyFont="1" applyAlignment="1" applyProtection="1">
      <alignment horizontal="left" vertical="center"/>
      <protection hidden="1"/>
    </xf>
    <xf numFmtId="0" fontId="10" fillId="0" borderId="0" xfId="0" applyFont="1" applyAlignment="1" applyProtection="1">
      <alignment vertical="top" wrapText="1"/>
      <protection hidden="1"/>
    </xf>
    <xf numFmtId="0" fontId="0" fillId="0" borderId="0" xfId="0" applyAlignment="1" applyProtection="1">
      <alignment vertical="top" wrapText="1"/>
      <protection hidden="1"/>
    </xf>
    <xf numFmtId="0" fontId="14" fillId="4"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protection hidden="1"/>
    </xf>
    <xf numFmtId="164" fontId="5" fillId="2" borderId="15" xfId="0" applyNumberFormat="1" applyFont="1" applyFill="1" applyBorder="1" applyAlignment="1" applyProtection="1">
      <alignment horizontal="left" vertical="center" wrapText="1"/>
      <protection locked="0"/>
    </xf>
    <xf numFmtId="164" fontId="0" fillId="0" borderId="16" xfId="0" applyNumberFormat="1" applyBorder="1" applyAlignment="1" applyProtection="1">
      <alignment vertical="center" wrapText="1"/>
      <protection locked="0"/>
    </xf>
    <xf numFmtId="164" fontId="0" fillId="0" borderId="17" xfId="0" applyNumberFormat="1" applyBorder="1" applyAlignment="1" applyProtection="1">
      <alignment vertical="center" wrapText="1"/>
      <protection locked="0"/>
    </xf>
    <xf numFmtId="0" fontId="11" fillId="0" borderId="10" xfId="0" applyFont="1"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5" xfId="0" applyBorder="1" applyAlignment="1" applyProtection="1">
      <alignment horizontal="left" vertical="center" wrapText="1"/>
      <protection hidden="1"/>
    </xf>
    <xf numFmtId="0" fontId="5" fillId="0" borderId="0" xfId="0" applyFont="1" applyFill="1" applyAlignment="1" applyProtection="1">
      <alignment horizontal="left" vertical="justify" wrapText="1"/>
      <protection hidden="1"/>
    </xf>
    <xf numFmtId="0" fontId="0" fillId="0" borderId="0" xfId="0" applyAlignment="1" applyProtection="1">
      <alignment wrapText="1"/>
      <protection hidden="1"/>
    </xf>
    <xf numFmtId="0" fontId="0" fillId="0" borderId="0" xfId="0" applyAlignment="1">
      <alignment vertical="top" wrapText="1"/>
    </xf>
    <xf numFmtId="0" fontId="5" fillId="2" borderId="2" xfId="0" applyFont="1" applyFill="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3" fillId="0" borderId="0" xfId="0" applyFont="1" applyBorder="1" applyAlignment="1" applyProtection="1">
      <alignment horizontal="right" vertical="center" wrapText="1"/>
      <protection hidden="1"/>
    </xf>
    <xf numFmtId="0" fontId="1" fillId="0" borderId="0" xfId="0" applyFont="1" applyAlignment="1" applyProtection="1">
      <protection hidden="1"/>
    </xf>
    <xf numFmtId="0" fontId="17" fillId="0" borderId="0" xfId="0" quotePrefix="1" applyFont="1" applyBorder="1" applyAlignment="1" applyProtection="1">
      <alignment horizontal="left" vertical="center"/>
      <protection hidden="1"/>
    </xf>
    <xf numFmtId="0" fontId="13" fillId="0" borderId="0" xfId="0" applyFont="1" applyAlignment="1" applyProtection="1">
      <alignment horizontal="right" vertical="center"/>
      <protection hidden="1"/>
    </xf>
    <xf numFmtId="0" fontId="16" fillId="0" borderId="0" xfId="0" applyFont="1" applyBorder="1" applyAlignment="1" applyProtection="1">
      <alignment horizontal="left" vertical="center" wrapText="1"/>
      <protection hidden="1"/>
    </xf>
    <xf numFmtId="0" fontId="1" fillId="0" borderId="0" xfId="0" applyFont="1" applyAlignment="1" applyProtection="1">
      <alignment vertical="top" wrapText="1"/>
      <protection hidden="1"/>
    </xf>
    <xf numFmtId="0" fontId="1" fillId="0" borderId="0" xfId="0" applyFont="1" applyAlignment="1" applyProtection="1">
      <alignment wrapText="1"/>
      <protection hidden="1"/>
    </xf>
    <xf numFmtId="0" fontId="10"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27" fillId="0" borderId="0" xfId="0" applyFont="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6" fillId="0" borderId="0" xfId="3" applyFont="1" applyAlignment="1" applyProtection="1">
      <alignment vertical="top" wrapText="1"/>
      <protection hidden="1"/>
    </xf>
    <xf numFmtId="0" fontId="26" fillId="0" borderId="0" xfId="3" applyFont="1" applyAlignment="1" applyProtection="1">
      <alignment wrapText="1"/>
      <protection hidden="1"/>
    </xf>
    <xf numFmtId="0" fontId="1" fillId="0" borderId="0" xfId="0" applyFont="1" applyAlignment="1">
      <alignment vertical="top" wrapText="1"/>
    </xf>
    <xf numFmtId="0" fontId="1" fillId="0" borderId="0" xfId="0" applyFont="1" applyAlignment="1" applyProtection="1">
      <alignment horizontal="left" vertical="top" wrapText="1"/>
      <protection hidden="1"/>
    </xf>
    <xf numFmtId="0" fontId="1" fillId="0" borderId="0" xfId="0" applyFont="1" applyAlignment="1" applyProtection="1">
      <alignment horizontal="left" wrapText="1"/>
      <protection hidden="1"/>
    </xf>
    <xf numFmtId="0" fontId="11" fillId="0" borderId="1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15"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5" fillId="0" borderId="12" xfId="0" applyFont="1" applyBorder="1" applyAlignment="1" applyProtection="1">
      <alignment horizontal="left" vertical="center"/>
      <protection hidden="1"/>
    </xf>
    <xf numFmtId="0" fontId="15" fillId="0" borderId="13" xfId="0" applyFont="1" applyBorder="1" applyAlignment="1" applyProtection="1">
      <alignment horizontal="left" vertical="center"/>
      <protection hidden="1"/>
    </xf>
    <xf numFmtId="0" fontId="6" fillId="0" borderId="0" xfId="0" applyFont="1" applyAlignment="1" applyProtection="1">
      <alignment horizontal="left" vertical="top" wrapText="1"/>
      <protection hidden="1"/>
    </xf>
    <xf numFmtId="0" fontId="5" fillId="3" borderId="15" xfId="0" applyFont="1" applyFill="1" applyBorder="1" applyAlignment="1" applyProtection="1">
      <alignment vertical="center" wrapText="1"/>
      <protection locked="0"/>
    </xf>
    <xf numFmtId="0" fontId="0" fillId="3" borderId="16" xfId="0" applyFill="1" applyBorder="1" applyAlignment="1" applyProtection="1">
      <alignment vertical="center" wrapText="1"/>
      <protection locked="0"/>
    </xf>
    <xf numFmtId="0" fontId="0" fillId="3" borderId="17" xfId="0" applyFill="1" applyBorder="1" applyAlignment="1" applyProtection="1">
      <alignment vertical="center" wrapText="1"/>
      <protection locked="0"/>
    </xf>
    <xf numFmtId="0" fontId="5" fillId="3" borderId="18" xfId="0" applyFont="1" applyFill="1" applyBorder="1" applyAlignment="1" applyProtection="1">
      <alignment horizontal="center" vertical="center" wrapText="1"/>
      <protection locked="0"/>
    </xf>
    <xf numFmtId="0" fontId="0" fillId="3" borderId="19" xfId="0" applyFill="1" applyBorder="1" applyAlignment="1" applyProtection="1">
      <alignment horizontal="center" vertical="center" wrapText="1"/>
      <protection locked="0"/>
    </xf>
    <xf numFmtId="0" fontId="0" fillId="3" borderId="20" xfId="0" applyFill="1" applyBorder="1" applyAlignment="1" applyProtection="1">
      <alignment horizontal="center" vertical="center" wrapText="1"/>
      <protection locked="0"/>
    </xf>
    <xf numFmtId="0" fontId="0" fillId="3" borderId="21" xfId="0"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3" borderId="22" xfId="0" applyFill="1" applyBorder="1" applyAlignment="1" applyProtection="1">
      <alignment horizontal="center" vertical="center" wrapText="1"/>
      <protection locked="0"/>
    </xf>
    <xf numFmtId="0" fontId="0" fillId="3" borderId="23" xfId="0" applyFill="1" applyBorder="1" applyAlignment="1" applyProtection="1">
      <alignment horizontal="center" vertical="center" wrapText="1"/>
      <protection locked="0"/>
    </xf>
    <xf numFmtId="0" fontId="0" fillId="3" borderId="24" xfId="0" applyFill="1" applyBorder="1" applyAlignment="1" applyProtection="1">
      <alignment horizontal="center" vertical="center" wrapText="1"/>
      <protection locked="0"/>
    </xf>
    <xf numFmtId="0" fontId="0" fillId="3" borderId="25" xfId="0" applyFill="1" applyBorder="1" applyAlignment="1" applyProtection="1">
      <alignment horizontal="center" vertical="center" wrapText="1"/>
      <protection locked="0"/>
    </xf>
    <xf numFmtId="0" fontId="5" fillId="3" borderId="2" xfId="0" applyFont="1" applyFill="1" applyBorder="1" applyAlignment="1" applyProtection="1">
      <alignment horizontal="left" vertical="top" wrapText="1"/>
      <protection locked="0"/>
    </xf>
    <xf numFmtId="0" fontId="5" fillId="0" borderId="3" xfId="0" applyFont="1" applyBorder="1" applyAlignment="1" applyProtection="1">
      <alignment horizontal="left" vertical="top" wrapText="1"/>
      <protection locked="0"/>
    </xf>
    <xf numFmtId="0" fontId="5" fillId="0" borderId="4" xfId="0" applyFont="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hidden="1"/>
    </xf>
    <xf numFmtId="0" fontId="18" fillId="0" borderId="0" xfId="0" applyFont="1" applyAlignment="1">
      <alignment wrapText="1"/>
    </xf>
    <xf numFmtId="0" fontId="18" fillId="0" borderId="0" xfId="0" applyFont="1" applyAlignment="1" applyProtection="1">
      <alignment vertical="top" wrapText="1"/>
      <protection hidden="1"/>
    </xf>
    <xf numFmtId="0" fontId="5" fillId="3" borderId="2" xfId="0" applyFont="1" applyFill="1" applyBorder="1" applyAlignment="1" applyProtection="1">
      <alignment horizontal="left" vertical="justify" wrapText="1"/>
      <protection locked="0"/>
    </xf>
    <xf numFmtId="0" fontId="5" fillId="3" borderId="3" xfId="0" applyFont="1" applyFill="1" applyBorder="1" applyAlignment="1" applyProtection="1">
      <alignment horizontal="left" vertical="justify" wrapText="1"/>
      <protection locked="0"/>
    </xf>
    <xf numFmtId="0" fontId="0" fillId="3" borderId="3" xfId="0" applyFill="1" applyBorder="1" applyAlignment="1" applyProtection="1">
      <alignment wrapText="1"/>
      <protection locked="0"/>
    </xf>
    <xf numFmtId="0" fontId="0" fillId="3" borderId="4" xfId="0" applyFill="1" applyBorder="1" applyAlignment="1" applyProtection="1">
      <alignment wrapText="1"/>
      <protection locked="0"/>
    </xf>
    <xf numFmtId="0" fontId="5" fillId="3" borderId="2" xfId="0" applyFont="1" applyFill="1" applyBorder="1" applyAlignment="1" applyProtection="1">
      <alignment horizontal="left" vertical="center"/>
      <protection locked="0"/>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0" fillId="3" borderId="3" xfId="0" applyFill="1" applyBorder="1" applyAlignment="1" applyProtection="1">
      <protection locked="0"/>
    </xf>
    <xf numFmtId="0" fontId="0" fillId="3" borderId="4" xfId="0" applyFill="1" applyBorder="1" applyAlignment="1" applyProtection="1">
      <protection locked="0"/>
    </xf>
    <xf numFmtId="0" fontId="11" fillId="0" borderId="7" xfId="0" applyFont="1" applyBorder="1" applyAlignment="1" applyProtection="1">
      <alignment horizontal="left" vertical="center" wrapText="1"/>
      <protection hidden="1"/>
    </xf>
    <xf numFmtId="0" fontId="15" fillId="0" borderId="8" xfId="0" applyFont="1" applyBorder="1" applyAlignment="1" applyProtection="1">
      <alignment horizontal="left" vertical="center" wrapText="1"/>
      <protection hidden="1"/>
    </xf>
    <xf numFmtId="0" fontId="15" fillId="0" borderId="9" xfId="0" applyFont="1" applyBorder="1" applyAlignment="1" applyProtection="1">
      <alignment horizontal="left" vertical="center" wrapText="1"/>
      <protection hidden="1"/>
    </xf>
    <xf numFmtId="49" fontId="5" fillId="3" borderId="2" xfId="0" applyNumberFormat="1" applyFont="1" applyFill="1" applyBorder="1" applyAlignment="1" applyProtection="1">
      <alignment horizontal="left" vertical="center"/>
      <protection locked="0"/>
    </xf>
    <xf numFmtId="49" fontId="5" fillId="3" borderId="3" xfId="0" applyNumberFormat="1" applyFont="1" applyFill="1" applyBorder="1" applyAlignment="1" applyProtection="1">
      <alignment horizontal="left" vertical="center"/>
      <protection locked="0"/>
    </xf>
    <xf numFmtId="49" fontId="5" fillId="3" borderId="4" xfId="0" applyNumberFormat="1" applyFont="1" applyFill="1" applyBorder="1" applyAlignment="1" applyProtection="1">
      <alignment horizontal="left" vertical="center"/>
      <protection locked="0"/>
    </xf>
    <xf numFmtId="164" fontId="5" fillId="3" borderId="2" xfId="0" applyNumberFormat="1" applyFont="1" applyFill="1" applyBorder="1" applyAlignment="1" applyProtection="1">
      <alignment horizontal="justify" vertical="justify"/>
      <protection locked="0"/>
    </xf>
    <xf numFmtId="164" fontId="0" fillId="3" borderId="3" xfId="0" applyNumberFormat="1" applyFill="1" applyBorder="1" applyAlignment="1" applyProtection="1">
      <protection locked="0"/>
    </xf>
    <xf numFmtId="164" fontId="0" fillId="3" borderId="4" xfId="0" applyNumberFormat="1" applyFill="1" applyBorder="1" applyAlignment="1" applyProtection="1">
      <protection locked="0"/>
    </xf>
    <xf numFmtId="0" fontId="5" fillId="3" borderId="2" xfId="0" applyFont="1" applyFill="1" applyBorder="1" applyAlignment="1" applyProtection="1">
      <alignment horizontal="justify" vertical="justify"/>
      <protection locked="0"/>
    </xf>
    <xf numFmtId="0" fontId="0" fillId="0" borderId="3" xfId="0" applyBorder="1" applyAlignment="1" applyProtection="1">
      <protection locked="0"/>
    </xf>
    <xf numFmtId="0" fontId="0" fillId="0" borderId="4" xfId="0" applyBorder="1" applyAlignment="1" applyProtection="1">
      <protection locked="0"/>
    </xf>
    <xf numFmtId="0" fontId="18" fillId="0" borderId="0" xfId="0" applyFont="1" applyAlignment="1" applyProtection="1">
      <alignment horizontal="left" vertical="top" wrapText="1"/>
      <protection hidden="1"/>
    </xf>
    <xf numFmtId="0" fontId="10" fillId="0" borderId="0" xfId="0" applyFont="1" applyBorder="1" applyAlignment="1" applyProtection="1">
      <alignment wrapText="1"/>
      <protection hidden="1"/>
    </xf>
  </cellXfs>
  <cellStyles count="4">
    <cellStyle name="Hyperlink" xfId="3" builtinId="8"/>
    <cellStyle name="Hyperlink 2" xfId="1" xr:uid="{00000000-0005-0000-0000-000001000000}"/>
    <cellStyle name="Standaard" xfId="0" builtinId="0"/>
    <cellStyle name="Standaard 2" xfId="2" xr:uid="{00000000-0005-0000-0000-000003000000}"/>
  </cellStyles>
  <dxfs count="1">
    <dxf>
      <font>
        <b/>
        <i/>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ata-onderwijs.vlaanderen.be/edulex/document.aspx?docid=13001" TargetMode="External"/><Relationship Id="rId1" Type="http://schemas.openxmlformats.org/officeDocument/2006/relationships/hyperlink" Target="https://data-onderwijs.vlaanderen.be/edulex/document.aspx?docid=13620"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96"/>
  <sheetViews>
    <sheetView showGridLines="0" tabSelected="1" zoomScale="120" zoomScaleNormal="120" zoomScaleSheetLayoutView="120" workbookViewId="0">
      <selection activeCell="P30" sqref="P30:S30"/>
    </sheetView>
  </sheetViews>
  <sheetFormatPr defaultColWidth="2.109375" defaultRowHeight="13.8" x14ac:dyDescent="0.3"/>
  <cols>
    <col min="1" max="1" width="2.6640625" style="1" customWidth="1"/>
    <col min="2" max="3" width="2.109375" style="1" customWidth="1"/>
    <col min="4" max="4" width="0.5546875" style="1" customWidth="1"/>
    <col min="5" max="9" width="2.109375" style="1" customWidth="1"/>
    <col min="10" max="10" width="2.33203125" style="1" customWidth="1"/>
    <col min="11" max="26" width="2.109375" style="1" customWidth="1"/>
    <col min="27" max="27" width="2" style="1" customWidth="1"/>
    <col min="28" max="30" width="2.109375" style="1" customWidth="1"/>
    <col min="31" max="31" width="2" style="1" customWidth="1"/>
    <col min="32" max="39" width="2.109375" style="1" customWidth="1"/>
    <col min="40" max="42" width="2.6640625" style="1" customWidth="1"/>
    <col min="43" max="43" width="2.33203125" style="1" customWidth="1"/>
    <col min="44" max="16384" width="2.109375" style="1"/>
  </cols>
  <sheetData>
    <row r="1" spans="1:43" ht="10.5" customHeight="1" x14ac:dyDescent="0.3">
      <c r="A1" s="5"/>
      <c r="B1" s="5"/>
      <c r="C1" s="5"/>
      <c r="D1" s="5"/>
      <c r="E1" s="5"/>
      <c r="F1" s="5"/>
      <c r="G1" s="5"/>
      <c r="H1" s="5"/>
      <c r="I1" s="5"/>
      <c r="J1" s="5"/>
      <c r="K1" s="5"/>
      <c r="L1" s="5"/>
      <c r="M1" s="5"/>
      <c r="N1" s="5"/>
      <c r="O1" s="5"/>
      <c r="P1" s="5"/>
      <c r="Q1" s="5"/>
      <c r="R1" s="5"/>
      <c r="S1" s="5"/>
      <c r="T1" s="5"/>
      <c r="U1" s="5"/>
      <c r="V1" s="5"/>
      <c r="W1" s="5"/>
      <c r="X1" s="5"/>
      <c r="Y1" s="5"/>
      <c r="AA1" s="22"/>
      <c r="AB1" s="22"/>
      <c r="AC1" s="22"/>
      <c r="AD1" s="120" t="s">
        <v>11598</v>
      </c>
      <c r="AE1" s="121"/>
      <c r="AF1" s="121"/>
      <c r="AG1" s="121"/>
      <c r="AH1" s="121"/>
      <c r="AI1" s="121"/>
      <c r="AJ1" s="121"/>
      <c r="AK1" s="121"/>
      <c r="AL1" s="121"/>
      <c r="AM1" s="121"/>
      <c r="AN1" s="121"/>
      <c r="AO1" s="121"/>
    </row>
    <row r="2" spans="1:43" ht="10.5" customHeight="1" x14ac:dyDescent="0.3">
      <c r="A2" s="5"/>
      <c r="B2" s="5"/>
      <c r="C2" s="5"/>
      <c r="D2" s="5"/>
      <c r="E2" s="5"/>
      <c r="F2" s="5"/>
      <c r="G2" s="5"/>
      <c r="H2" s="5"/>
      <c r="I2" s="5"/>
      <c r="J2" s="5"/>
      <c r="K2" s="5"/>
      <c r="L2" s="5"/>
      <c r="M2" s="5"/>
      <c r="N2" s="5"/>
      <c r="O2" s="5"/>
      <c r="P2" s="5"/>
      <c r="Q2" s="5"/>
      <c r="R2" s="5"/>
      <c r="S2" s="5"/>
      <c r="T2" s="5"/>
      <c r="U2" s="5"/>
      <c r="V2" s="5"/>
      <c r="W2" s="5"/>
      <c r="X2" s="5"/>
      <c r="Y2" s="5"/>
      <c r="AA2" s="22"/>
      <c r="AB2" s="22"/>
      <c r="AC2" s="22"/>
      <c r="AD2" s="30"/>
      <c r="AE2" s="55"/>
      <c r="AF2" s="55"/>
      <c r="AG2" s="123" t="s">
        <v>10277</v>
      </c>
      <c r="AH2" s="123"/>
      <c r="AI2" s="123"/>
      <c r="AJ2" s="123"/>
      <c r="AK2" s="123"/>
      <c r="AL2" s="123"/>
      <c r="AM2" s="123"/>
      <c r="AN2" s="123"/>
      <c r="AO2" s="123"/>
    </row>
    <row r="3" spans="1:43" ht="51.6" customHeight="1" x14ac:dyDescent="0.3">
      <c r="A3" s="5"/>
      <c r="B3" s="5"/>
      <c r="C3" s="124" t="s">
        <v>360</v>
      </c>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15"/>
      <c r="AO3" s="115"/>
    </row>
    <row r="4" spans="1:43" ht="16.649999999999999" customHeight="1" x14ac:dyDescent="0.3">
      <c r="A4" s="5"/>
      <c r="B4" s="5"/>
      <c r="C4" s="122" t="s">
        <v>326</v>
      </c>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row>
    <row r="5" spans="1:43" ht="12.9" customHeight="1" x14ac:dyDescent="0.3">
      <c r="A5" s="5"/>
      <c r="B5" s="5"/>
      <c r="C5" s="20" t="s">
        <v>354</v>
      </c>
      <c r="D5" s="20"/>
      <c r="E5" s="20"/>
      <c r="F5" s="20"/>
      <c r="G5" s="20"/>
      <c r="H5" s="20"/>
      <c r="I5" s="20"/>
      <c r="J5" s="20"/>
      <c r="K5" s="20"/>
      <c r="L5" s="20"/>
      <c r="M5" s="20"/>
      <c r="N5" s="20"/>
      <c r="O5" s="20"/>
      <c r="P5" s="20"/>
      <c r="Q5" s="20"/>
      <c r="R5" s="20"/>
      <c r="S5" s="20"/>
      <c r="T5" s="20"/>
      <c r="U5" s="20"/>
      <c r="V5" s="20"/>
      <c r="W5" s="20"/>
      <c r="X5" s="20"/>
      <c r="AA5" s="37"/>
      <c r="AB5" s="37"/>
      <c r="AC5" s="37"/>
      <c r="AE5" s="129" t="str">
        <f ca="1">IF(TODAY()&gt;45519,"U gebruikt niet de meest recente versie van dit formulier! Een actuele versie vindt u als bijlage bij één van de hieronder vermelde omzendbrieven.","")</f>
        <v/>
      </c>
      <c r="AF5" s="130"/>
      <c r="AG5" s="130"/>
      <c r="AH5" s="130"/>
      <c r="AI5" s="130"/>
      <c r="AJ5" s="130"/>
      <c r="AK5" s="130"/>
      <c r="AL5" s="130"/>
      <c r="AM5" s="130"/>
      <c r="AN5" s="130"/>
      <c r="AO5" s="130"/>
    </row>
    <row r="6" spans="1:43" ht="12.9" customHeight="1" x14ac:dyDescent="0.3">
      <c r="A6" s="5"/>
      <c r="B6" s="5"/>
      <c r="C6" s="2" t="s">
        <v>361</v>
      </c>
      <c r="D6" s="20"/>
      <c r="E6" s="20"/>
      <c r="F6" s="20"/>
      <c r="G6" s="20"/>
      <c r="H6" s="20"/>
      <c r="I6" s="20"/>
      <c r="J6" s="20"/>
      <c r="K6" s="20"/>
      <c r="L6" s="20"/>
      <c r="M6" s="20"/>
      <c r="N6" s="20"/>
      <c r="O6" s="20"/>
      <c r="P6" s="20"/>
      <c r="Q6" s="20"/>
      <c r="R6" s="20"/>
      <c r="S6" s="20"/>
      <c r="T6" s="20"/>
      <c r="U6" s="20"/>
      <c r="V6" s="20"/>
      <c r="W6" s="20"/>
      <c r="X6" s="20"/>
      <c r="Z6" s="37"/>
      <c r="AA6" s="37"/>
      <c r="AB6" s="37"/>
      <c r="AC6" s="37"/>
      <c r="AD6" s="68"/>
      <c r="AE6" s="130"/>
      <c r="AF6" s="130"/>
      <c r="AG6" s="130"/>
      <c r="AH6" s="130"/>
      <c r="AI6" s="130"/>
      <c r="AJ6" s="130"/>
      <c r="AK6" s="130"/>
      <c r="AL6" s="130"/>
      <c r="AM6" s="130"/>
      <c r="AN6" s="130"/>
      <c r="AO6" s="130"/>
    </row>
    <row r="7" spans="1:43" ht="12.9" customHeight="1" x14ac:dyDescent="0.3">
      <c r="A7" s="5"/>
      <c r="B7" s="5"/>
      <c r="C7" s="14" t="s">
        <v>348</v>
      </c>
      <c r="D7" s="20"/>
      <c r="E7" s="20"/>
      <c r="F7" s="20"/>
      <c r="G7" s="20"/>
      <c r="H7" s="20"/>
      <c r="I7" s="20"/>
      <c r="J7" s="20"/>
      <c r="K7" s="20"/>
      <c r="L7" s="20"/>
      <c r="M7" s="20"/>
      <c r="N7" s="20"/>
      <c r="O7" s="20"/>
      <c r="P7" s="20"/>
      <c r="Q7" s="20"/>
      <c r="R7" s="20"/>
      <c r="S7" s="20"/>
      <c r="T7" s="20"/>
      <c r="U7" s="20"/>
      <c r="V7" s="20"/>
      <c r="W7" s="20"/>
      <c r="X7" s="20"/>
      <c r="Z7" s="37"/>
      <c r="AA7" s="37"/>
      <c r="AB7" s="37"/>
      <c r="AC7" s="37"/>
      <c r="AD7" s="68"/>
      <c r="AE7" s="130"/>
      <c r="AF7" s="130"/>
      <c r="AG7" s="130"/>
      <c r="AH7" s="130"/>
      <c r="AI7" s="130"/>
      <c r="AJ7" s="130"/>
      <c r="AK7" s="130"/>
      <c r="AL7" s="130"/>
      <c r="AM7" s="130"/>
      <c r="AN7" s="130"/>
      <c r="AO7" s="130"/>
    </row>
    <row r="8" spans="1:43" ht="12.9" customHeight="1" x14ac:dyDescent="0.3">
      <c r="A8" s="5"/>
      <c r="B8" s="5"/>
      <c r="C8" s="20" t="s">
        <v>11544</v>
      </c>
      <c r="D8" s="20"/>
      <c r="E8" s="20"/>
      <c r="F8" s="20"/>
      <c r="G8" s="20"/>
      <c r="H8" s="20"/>
      <c r="I8" s="20"/>
      <c r="J8" s="20"/>
      <c r="K8" s="20"/>
      <c r="L8" s="20"/>
      <c r="M8" s="20"/>
      <c r="N8" s="20"/>
      <c r="O8" s="20"/>
      <c r="P8" s="20"/>
      <c r="Q8" s="20"/>
      <c r="R8" s="20"/>
      <c r="S8" s="20"/>
      <c r="T8" s="20"/>
      <c r="U8" s="20"/>
      <c r="V8" s="20"/>
      <c r="W8" s="20"/>
      <c r="X8" s="20"/>
      <c r="Z8" s="37"/>
      <c r="AA8" s="37"/>
      <c r="AB8" s="37"/>
      <c r="AC8" s="37"/>
      <c r="AD8" s="68"/>
      <c r="AE8" s="130"/>
      <c r="AF8" s="130"/>
      <c r="AG8" s="130"/>
      <c r="AH8" s="130"/>
      <c r="AI8" s="130"/>
      <c r="AJ8" s="130"/>
      <c r="AK8" s="130"/>
      <c r="AL8" s="130"/>
      <c r="AM8" s="130"/>
      <c r="AN8" s="130"/>
      <c r="AO8" s="130"/>
    </row>
    <row r="9" spans="1:43" ht="12.9" customHeight="1" x14ac:dyDescent="0.3">
      <c r="A9" s="5"/>
      <c r="B9" s="5"/>
      <c r="C9" s="20" t="s">
        <v>11543</v>
      </c>
      <c r="D9" s="20"/>
      <c r="E9" s="20"/>
      <c r="F9" s="20"/>
      <c r="G9" s="20"/>
      <c r="H9" s="20"/>
      <c r="I9" s="20"/>
      <c r="J9" s="20"/>
      <c r="K9" s="20"/>
      <c r="L9" s="20"/>
      <c r="M9" s="20"/>
      <c r="N9" s="20"/>
      <c r="O9" s="20"/>
      <c r="P9" s="20"/>
      <c r="Q9" s="20"/>
      <c r="R9" s="20"/>
      <c r="S9" s="20"/>
      <c r="T9" s="20"/>
      <c r="U9" s="20"/>
      <c r="V9" s="20"/>
      <c r="W9" s="20"/>
      <c r="X9" s="20"/>
      <c r="Z9" s="37"/>
      <c r="AA9" s="37"/>
      <c r="AB9" s="37"/>
      <c r="AC9" s="37"/>
      <c r="AD9" s="68"/>
      <c r="AE9" s="130"/>
      <c r="AF9" s="130"/>
      <c r="AG9" s="130"/>
      <c r="AH9" s="130"/>
      <c r="AI9" s="130"/>
      <c r="AJ9" s="130"/>
      <c r="AK9" s="130"/>
      <c r="AL9" s="130"/>
      <c r="AM9" s="130"/>
      <c r="AN9" s="130"/>
      <c r="AO9" s="130"/>
    </row>
    <row r="10" spans="1:43" ht="12.9" customHeight="1" x14ac:dyDescent="0.3">
      <c r="A10" s="5"/>
      <c r="B10" s="5"/>
      <c r="C10" s="18" t="s">
        <v>203</v>
      </c>
      <c r="D10" s="35" t="s">
        <v>10264</v>
      </c>
      <c r="E10" s="36"/>
      <c r="F10" s="36"/>
      <c r="G10" s="36"/>
      <c r="H10" s="36"/>
      <c r="I10" s="24"/>
      <c r="J10" s="18"/>
      <c r="K10" s="35"/>
      <c r="L10" s="36"/>
      <c r="M10" s="36"/>
      <c r="N10" s="36"/>
      <c r="O10" s="36"/>
      <c r="P10" s="20"/>
      <c r="Q10" s="20"/>
      <c r="R10" s="20"/>
      <c r="S10" s="20"/>
      <c r="T10" s="20"/>
      <c r="U10" s="20"/>
      <c r="V10" s="20"/>
      <c r="W10" s="20"/>
      <c r="X10" s="20"/>
      <c r="Z10" s="37"/>
      <c r="AA10" s="37"/>
      <c r="AB10" s="37"/>
      <c r="AC10" s="37"/>
      <c r="AD10" s="68"/>
      <c r="AE10" s="130"/>
      <c r="AF10" s="130"/>
      <c r="AG10" s="130"/>
      <c r="AH10" s="130"/>
      <c r="AI10" s="130"/>
      <c r="AJ10" s="130"/>
      <c r="AK10" s="130"/>
      <c r="AL10" s="130"/>
      <c r="AM10" s="130"/>
      <c r="AN10" s="130"/>
      <c r="AO10" s="130"/>
    </row>
    <row r="11" spans="1:43" ht="12.9" customHeight="1" x14ac:dyDescent="0.3">
      <c r="A11" s="5"/>
      <c r="B11" s="5"/>
      <c r="C11" s="18" t="s">
        <v>203</v>
      </c>
      <c r="D11" s="35" t="s">
        <v>10276</v>
      </c>
      <c r="E11" s="36"/>
      <c r="F11" s="36"/>
      <c r="G11" s="36"/>
      <c r="H11" s="36"/>
      <c r="I11" s="24"/>
      <c r="J11" s="18"/>
      <c r="K11" s="35"/>
      <c r="L11" s="36"/>
      <c r="M11" s="36"/>
      <c r="N11" s="36"/>
      <c r="O11" s="36"/>
      <c r="P11" s="20"/>
      <c r="Q11" s="20"/>
      <c r="R11" s="20"/>
      <c r="S11" s="20"/>
      <c r="T11" s="20"/>
      <c r="U11" s="20"/>
      <c r="V11" s="20"/>
      <c r="W11" s="20"/>
      <c r="X11" s="20"/>
      <c r="Z11" s="37"/>
      <c r="AA11" s="37"/>
      <c r="AB11" s="37"/>
      <c r="AC11" s="37"/>
      <c r="AD11" s="69"/>
      <c r="AE11" s="130"/>
      <c r="AF11" s="130"/>
      <c r="AG11" s="130"/>
      <c r="AH11" s="130"/>
      <c r="AI11" s="130"/>
      <c r="AJ11" s="130"/>
      <c r="AK11" s="130"/>
      <c r="AL11" s="130"/>
      <c r="AM11" s="130"/>
      <c r="AN11" s="130"/>
      <c r="AO11" s="130"/>
    </row>
    <row r="12" spans="1:43" ht="6.75" customHeight="1" x14ac:dyDescent="0.3">
      <c r="A12" s="5"/>
      <c r="B12" s="5"/>
      <c r="C12" s="20"/>
      <c r="D12" s="20"/>
      <c r="E12" s="20"/>
      <c r="F12" s="20"/>
      <c r="G12" s="20"/>
      <c r="H12" s="20"/>
      <c r="I12" s="20"/>
      <c r="J12" s="20"/>
      <c r="K12" s="20"/>
      <c r="L12" s="20"/>
      <c r="M12" s="20"/>
      <c r="N12" s="20"/>
      <c r="O12" s="20"/>
      <c r="P12" s="20"/>
      <c r="Q12" s="20"/>
      <c r="R12" s="20"/>
      <c r="S12" s="20"/>
      <c r="T12" s="20"/>
      <c r="U12" s="20"/>
      <c r="V12" s="20"/>
      <c r="W12" s="20"/>
      <c r="X12" s="20"/>
      <c r="Z12" s="37"/>
      <c r="AA12" s="37"/>
      <c r="AB12" s="37"/>
      <c r="AC12" s="37"/>
      <c r="AD12" s="37"/>
      <c r="AE12" s="37"/>
      <c r="AF12" s="37"/>
      <c r="AG12" s="37"/>
      <c r="AH12" s="37"/>
      <c r="AI12" s="37"/>
      <c r="AJ12" s="37"/>
      <c r="AK12" s="37"/>
      <c r="AL12" s="37"/>
      <c r="AM12" s="37"/>
      <c r="AN12" s="37"/>
      <c r="AO12" s="37"/>
    </row>
    <row r="13" spans="1:43" ht="15" customHeight="1" x14ac:dyDescent="0.3">
      <c r="A13" s="5"/>
      <c r="B13" s="5"/>
      <c r="C13" s="3" t="s">
        <v>10</v>
      </c>
      <c r="D13" s="3"/>
      <c r="E13" s="3"/>
      <c r="F13" s="3"/>
      <c r="G13" s="3"/>
      <c r="H13" s="3"/>
      <c r="I13" s="3"/>
      <c r="J13" s="3"/>
      <c r="K13" s="3"/>
      <c r="L13" s="3"/>
      <c r="M13" s="3"/>
      <c r="N13" s="3"/>
      <c r="O13" s="3"/>
      <c r="P13" s="3"/>
      <c r="Q13" s="3"/>
      <c r="R13" s="3"/>
      <c r="S13" s="3"/>
      <c r="T13" s="3"/>
      <c r="U13" s="3"/>
      <c r="V13" s="3"/>
      <c r="W13" s="3"/>
      <c r="X13" s="3"/>
      <c r="Y13" s="3"/>
      <c r="Z13" s="37"/>
      <c r="AA13" s="37"/>
      <c r="AB13" s="37"/>
      <c r="AC13" s="37"/>
      <c r="AD13" s="37"/>
      <c r="AE13" s="37"/>
      <c r="AF13" s="37"/>
      <c r="AG13" s="37"/>
      <c r="AH13" s="37"/>
      <c r="AI13" s="37"/>
      <c r="AJ13" s="37"/>
      <c r="AK13" s="37"/>
      <c r="AL13" s="37"/>
      <c r="AM13" s="37"/>
      <c r="AN13" s="37"/>
      <c r="AO13" s="37"/>
    </row>
    <row r="14" spans="1:43" ht="18.600000000000001" customHeight="1" x14ac:dyDescent="0.3">
      <c r="A14" s="5"/>
      <c r="B14" s="5"/>
      <c r="C14" s="127" t="s">
        <v>10274</v>
      </c>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36"/>
      <c r="AQ14" s="36"/>
    </row>
    <row r="15" spans="1:43" ht="15" customHeight="1" x14ac:dyDescent="0.3">
      <c r="A15" s="5"/>
      <c r="B15" s="5"/>
      <c r="C15" s="3" t="s">
        <v>10256</v>
      </c>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36"/>
      <c r="AQ15" s="36"/>
    </row>
    <row r="16" spans="1:43" ht="33" customHeight="1" x14ac:dyDescent="0.3">
      <c r="A16" s="5"/>
      <c r="B16" s="5"/>
      <c r="C16" s="127" t="s">
        <v>10283</v>
      </c>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36"/>
      <c r="AQ16" s="36"/>
    </row>
    <row r="17" spans="1:48" s="11" customFormat="1" ht="15" customHeight="1" x14ac:dyDescent="0.3">
      <c r="C17" s="3" t="s">
        <v>204</v>
      </c>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48" s="11" customFormat="1" ht="13.8" customHeight="1" x14ac:dyDescent="0.3">
      <c r="C18" s="103" t="s">
        <v>10281</v>
      </c>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6"/>
      <c r="AL18" s="126"/>
      <c r="AM18" s="126"/>
      <c r="AN18" s="126"/>
      <c r="AO18" s="126"/>
    </row>
    <row r="19" spans="1:48" s="11" customFormat="1" ht="13.8" customHeight="1" x14ac:dyDescent="0.3">
      <c r="C19" s="131" t="s">
        <v>10265</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row>
    <row r="20" spans="1:48" s="11" customFormat="1" ht="19.2" customHeight="1" x14ac:dyDescent="0.3">
      <c r="C20" s="131" t="s">
        <v>10266</v>
      </c>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row>
    <row r="21" spans="1:48" ht="15" customHeight="1" x14ac:dyDescent="0.3">
      <c r="A21" s="5"/>
      <c r="B21" s="5"/>
      <c r="C21" s="3" t="s">
        <v>351</v>
      </c>
    </row>
    <row r="22" spans="1:48" ht="30" customHeight="1" x14ac:dyDescent="0.3">
      <c r="A22" s="5"/>
      <c r="B22" s="5"/>
      <c r="C22" s="103" t="s">
        <v>10273</v>
      </c>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row>
    <row r="23" spans="1:48" ht="9" customHeight="1" x14ac:dyDescent="0.3">
      <c r="A23" s="5"/>
      <c r="B23" s="5"/>
    </row>
    <row r="24" spans="1:48" ht="15" customHeight="1" x14ac:dyDescent="0.3">
      <c r="A24" s="5"/>
      <c r="B24" s="5"/>
      <c r="C24" s="105" t="s">
        <v>362</v>
      </c>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7"/>
      <c r="AL24" s="107"/>
      <c r="AM24" s="107"/>
      <c r="AN24" s="107"/>
      <c r="AO24" s="107"/>
    </row>
    <row r="25" spans="1:48" s="7" customFormat="1" ht="4.05" customHeight="1" x14ac:dyDescent="0.3">
      <c r="A25" s="6"/>
      <c r="B25" s="6"/>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48" x14ac:dyDescent="0.3">
      <c r="A26" s="98">
        <v>1</v>
      </c>
      <c r="B26" s="98"/>
      <c r="C26" s="50" t="s">
        <v>363</v>
      </c>
    </row>
    <row r="27" spans="1:48" ht="4.05" customHeight="1" x14ac:dyDescent="0.3">
      <c r="A27" s="5"/>
      <c r="B27" s="5"/>
    </row>
    <row r="28" spans="1:48" ht="12" customHeight="1" x14ac:dyDescent="0.3">
      <c r="A28" s="5"/>
      <c r="B28" s="5"/>
      <c r="C28" s="99" t="s">
        <v>202</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32"/>
      <c r="AQ28" s="32"/>
      <c r="AR28" s="32"/>
      <c r="AS28" s="32"/>
      <c r="AT28" s="32"/>
      <c r="AU28" s="32"/>
      <c r="AV28" s="32"/>
    </row>
    <row r="29" spans="1:48" ht="4.3499999999999996" customHeight="1" x14ac:dyDescent="0.3">
      <c r="A29" s="5"/>
      <c r="B29" s="5"/>
      <c r="C29" s="52"/>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32"/>
      <c r="AQ29" s="32"/>
      <c r="AR29" s="32"/>
      <c r="AS29" s="32"/>
      <c r="AT29" s="32"/>
      <c r="AU29" s="32"/>
      <c r="AV29" s="32"/>
    </row>
    <row r="30" spans="1:48" ht="12.9" customHeight="1" x14ac:dyDescent="0.3">
      <c r="A30" s="5"/>
      <c r="B30" s="5"/>
      <c r="N30" s="15" t="s">
        <v>367</v>
      </c>
      <c r="P30" s="117"/>
      <c r="Q30" s="118"/>
      <c r="R30" s="118"/>
      <c r="S30" s="119"/>
      <c r="T30" s="23" t="str">
        <f>IF(AND(P30="",P53&lt;&gt;"")," &lt;= Vul het nummer van de scholengemeenschap in!","")</f>
        <v/>
      </c>
      <c r="U30" s="4"/>
      <c r="V30" s="8"/>
      <c r="W30" s="4"/>
      <c r="X30" s="4"/>
      <c r="Y30" s="4"/>
      <c r="Z30" s="4"/>
      <c r="AA30" s="4"/>
      <c r="AB30" s="4"/>
      <c r="AC30" s="4"/>
      <c r="AD30" s="4"/>
      <c r="AE30" s="4"/>
      <c r="AF30" s="4"/>
      <c r="AG30" s="4"/>
      <c r="AH30" s="4"/>
      <c r="AI30" s="4"/>
      <c r="AJ30" s="4"/>
      <c r="AK30" s="4"/>
      <c r="AL30" s="4"/>
      <c r="AM30" s="4"/>
    </row>
    <row r="31" spans="1:48" ht="3" customHeight="1" x14ac:dyDescent="0.3">
      <c r="A31" s="5"/>
      <c r="B31" s="5"/>
      <c r="N31" s="12"/>
      <c r="P31" s="21"/>
      <c r="Q31" s="21"/>
      <c r="R31" s="21"/>
      <c r="S31" s="21"/>
      <c r="T31" s="21"/>
      <c r="U31" s="21"/>
      <c r="V31" s="21"/>
      <c r="W31" s="21"/>
      <c r="X31" s="21"/>
      <c r="Y31" s="21"/>
      <c r="Z31" s="21"/>
      <c r="AA31" s="21"/>
      <c r="AB31" s="21"/>
      <c r="AC31" s="21"/>
      <c r="AD31" s="21"/>
      <c r="AE31" s="21"/>
      <c r="AF31" s="21"/>
      <c r="AG31" s="21"/>
      <c r="AH31" s="21"/>
      <c r="AI31" s="21"/>
      <c r="AJ31" s="21"/>
      <c r="AK31" s="21"/>
      <c r="AL31" s="21"/>
      <c r="AM31" s="21"/>
    </row>
    <row r="32" spans="1:48" ht="28.2" customHeight="1" x14ac:dyDescent="0.3">
      <c r="A32" s="5"/>
      <c r="B32" s="5"/>
      <c r="N32" s="43" t="s">
        <v>9</v>
      </c>
      <c r="P32" s="114" t="str">
        <f>IF(ISBLANK(P30),"",VLOOKUP(P30,scholengemeenschappen!$A$2:$G$5000,2,FALSE))</f>
        <v/>
      </c>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5"/>
      <c r="AO32" s="115"/>
    </row>
    <row r="33" spans="1:41" ht="3" customHeight="1" x14ac:dyDescent="0.3">
      <c r="A33" s="5"/>
      <c r="B33" s="5"/>
      <c r="N33" s="12"/>
      <c r="P33" s="21"/>
      <c r="Q33" s="21"/>
      <c r="R33" s="21"/>
      <c r="S33" s="21"/>
      <c r="T33" s="21"/>
      <c r="U33" s="21"/>
      <c r="V33" s="21"/>
      <c r="W33" s="21"/>
      <c r="X33" s="21"/>
      <c r="Y33" s="21"/>
      <c r="Z33" s="21"/>
      <c r="AA33" s="21"/>
      <c r="AB33" s="21"/>
      <c r="AC33" s="21"/>
      <c r="AD33" s="21"/>
      <c r="AE33" s="21"/>
      <c r="AF33" s="21"/>
      <c r="AG33" s="21"/>
      <c r="AH33" s="21"/>
      <c r="AI33" s="21"/>
      <c r="AJ33" s="21"/>
      <c r="AK33" s="21"/>
      <c r="AL33" s="21"/>
      <c r="AM33" s="21"/>
    </row>
    <row r="34" spans="1:41" ht="13.8" customHeight="1" x14ac:dyDescent="0.3">
      <c r="A34" s="5"/>
      <c r="B34" s="5"/>
      <c r="N34" s="15" t="s">
        <v>12</v>
      </c>
      <c r="P34" s="114" t="str">
        <f>IF(ISBLANK(P30),"",VLOOKUP(P30,scholengemeenschappen!$A$2:$G$5000,3,FALSE))</f>
        <v/>
      </c>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5"/>
      <c r="AO34" s="115"/>
    </row>
    <row r="35" spans="1:41" ht="4.05" customHeight="1" x14ac:dyDescent="0.3">
      <c r="A35" s="5"/>
      <c r="B35" s="5"/>
      <c r="N35" s="12"/>
      <c r="P35" s="21"/>
      <c r="Q35" s="21"/>
      <c r="R35" s="21"/>
      <c r="S35" s="21"/>
      <c r="T35" s="21"/>
      <c r="U35" s="21"/>
      <c r="V35" s="21"/>
      <c r="W35" s="21"/>
      <c r="X35" s="21"/>
      <c r="Y35" s="21"/>
      <c r="Z35" s="21"/>
      <c r="AA35" s="21"/>
      <c r="AB35" s="21"/>
      <c r="AC35" s="21"/>
      <c r="AD35" s="21"/>
      <c r="AE35" s="21"/>
      <c r="AF35" s="21"/>
      <c r="AG35" s="21"/>
      <c r="AH35" s="21"/>
      <c r="AI35" s="21"/>
      <c r="AJ35" s="21"/>
      <c r="AK35" s="21"/>
      <c r="AL35" s="21"/>
      <c r="AM35" s="21"/>
    </row>
    <row r="36" spans="1:41" x14ac:dyDescent="0.3">
      <c r="A36" s="5"/>
      <c r="B36" s="5"/>
      <c r="N36" s="15" t="s">
        <v>11</v>
      </c>
      <c r="P36" s="101" t="str">
        <f>IF(ISBLANK(P30),"",VLOOKUP(P30,scholengemeenschappen!$A$2:$G$5000,4,FALSE))</f>
        <v/>
      </c>
      <c r="Q36" s="101"/>
      <c r="R36" s="101"/>
      <c r="S36" s="16"/>
      <c r="T36" s="101" t="str">
        <f>IF(ISBLANK(P30),"",VLOOKUP(P30,scholengemeenschappen!$A$2:$G$5000,5,FALSE))</f>
        <v/>
      </c>
      <c r="U36" s="101"/>
      <c r="V36" s="101"/>
      <c r="W36" s="101"/>
      <c r="X36" s="101"/>
      <c r="Y36" s="101"/>
      <c r="Z36" s="101"/>
      <c r="AA36" s="101"/>
      <c r="AB36" s="101"/>
      <c r="AC36" s="101"/>
      <c r="AD36" s="101"/>
      <c r="AE36" s="101"/>
      <c r="AF36" s="101"/>
      <c r="AG36" s="101"/>
      <c r="AH36" s="101"/>
      <c r="AI36" s="101"/>
      <c r="AJ36" s="101"/>
      <c r="AK36" s="101"/>
      <c r="AL36" s="101"/>
      <c r="AM36" s="101"/>
      <c r="AN36" s="107"/>
      <c r="AO36" s="107"/>
    </row>
    <row r="37" spans="1:41" ht="4.05" customHeight="1" x14ac:dyDescent="0.3">
      <c r="A37" s="5"/>
      <c r="B37" s="5"/>
      <c r="N37" s="12"/>
      <c r="P37" s="16"/>
      <c r="Q37" s="16"/>
      <c r="R37" s="16"/>
      <c r="S37" s="16"/>
      <c r="T37" s="16"/>
      <c r="U37" s="16"/>
      <c r="V37" s="16"/>
      <c r="W37" s="16"/>
      <c r="X37" s="16"/>
      <c r="Y37" s="16"/>
      <c r="Z37" s="16"/>
      <c r="AA37" s="16"/>
      <c r="AB37" s="16"/>
      <c r="AC37" s="16"/>
      <c r="AD37" s="16"/>
      <c r="AE37" s="16"/>
      <c r="AF37" s="16"/>
      <c r="AG37" s="16"/>
      <c r="AH37" s="16"/>
      <c r="AI37" s="16"/>
      <c r="AJ37" s="16"/>
      <c r="AK37" s="16"/>
      <c r="AL37" s="16"/>
      <c r="AM37" s="16"/>
    </row>
    <row r="38" spans="1:41" x14ac:dyDescent="0.3">
      <c r="A38" s="5"/>
      <c r="B38" s="5"/>
      <c r="N38" s="15" t="s">
        <v>198</v>
      </c>
      <c r="P38" s="101" t="str">
        <f>IF(ISBLANK(P30),"",VLOOKUP(P30,scholengemeenschappen!$A$2:$G$5000,6,FALSE))</f>
        <v/>
      </c>
      <c r="Q38" s="102"/>
      <c r="R38" s="102"/>
      <c r="S38" s="102"/>
      <c r="T38" s="102"/>
      <c r="U38" s="102"/>
      <c r="V38" s="102"/>
      <c r="W38" s="16"/>
      <c r="X38" s="16"/>
      <c r="Y38" s="16"/>
      <c r="Z38" s="16"/>
      <c r="AA38" s="16"/>
      <c r="AB38" s="16"/>
      <c r="AC38" s="16"/>
      <c r="AD38" s="16"/>
      <c r="AE38" s="16"/>
      <c r="AF38" s="16"/>
      <c r="AG38" s="16"/>
      <c r="AH38" s="16"/>
      <c r="AI38" s="16"/>
      <c r="AJ38" s="16"/>
      <c r="AK38" s="16"/>
      <c r="AL38" s="16"/>
      <c r="AM38" s="16"/>
    </row>
    <row r="39" spans="1:41" ht="4.05" customHeight="1" x14ac:dyDescent="0.3">
      <c r="A39" s="5"/>
      <c r="B39" s="5"/>
      <c r="N39" s="12"/>
      <c r="P39" s="16"/>
      <c r="Q39" s="16"/>
      <c r="R39" s="16"/>
      <c r="S39" s="16"/>
      <c r="T39" s="16"/>
      <c r="U39" s="16"/>
      <c r="V39" s="16"/>
      <c r="W39" s="16"/>
      <c r="X39" s="16"/>
      <c r="Y39" s="16"/>
      <c r="Z39" s="16"/>
      <c r="AA39" s="16"/>
      <c r="AB39" s="16"/>
      <c r="AC39" s="16"/>
      <c r="AD39" s="16"/>
      <c r="AE39" s="16"/>
      <c r="AF39" s="16"/>
      <c r="AG39" s="16"/>
      <c r="AH39" s="16"/>
      <c r="AI39" s="16"/>
      <c r="AJ39" s="16"/>
      <c r="AK39" s="16"/>
      <c r="AL39" s="16"/>
      <c r="AM39" s="16"/>
    </row>
    <row r="40" spans="1:41" x14ac:dyDescent="0.3">
      <c r="A40" s="5"/>
      <c r="B40" s="5"/>
      <c r="N40" s="15" t="s">
        <v>200</v>
      </c>
      <c r="P40" s="114" t="str">
        <f>IF(ISBLANK(P30),"",VLOOKUP(P30,scholengemeenschappen!$A$2:$G$5000,7,FALSE))</f>
        <v/>
      </c>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5"/>
      <c r="AO40" s="115"/>
    </row>
    <row r="41" spans="1:41" ht="9" customHeight="1" x14ac:dyDescent="0.3">
      <c r="A41" s="5"/>
      <c r="B41" s="5"/>
    </row>
    <row r="42" spans="1:41" ht="15" customHeight="1" x14ac:dyDescent="0.3">
      <c r="A42" s="5"/>
      <c r="B42" s="5"/>
      <c r="C42" s="105" t="s">
        <v>368</v>
      </c>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7"/>
      <c r="AL42" s="107"/>
      <c r="AM42" s="107"/>
      <c r="AN42" s="107"/>
      <c r="AO42" s="107"/>
    </row>
    <row r="43" spans="1:41" ht="4.05" customHeight="1" x14ac:dyDescent="0.3">
      <c r="A43" s="5"/>
      <c r="B43" s="5"/>
    </row>
    <row r="44" spans="1:41" ht="26.4" customHeight="1" x14ac:dyDescent="0.3">
      <c r="A44" s="5"/>
      <c r="B44" s="38">
        <v>2</v>
      </c>
      <c r="C44" s="103" t="s">
        <v>10257</v>
      </c>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row>
    <row r="45" spans="1:41" ht="4.05" customHeight="1" x14ac:dyDescent="0.3">
      <c r="A45" s="5"/>
      <c r="B45" s="19"/>
    </row>
    <row r="46" spans="1:41" ht="12.6" customHeight="1" x14ac:dyDescent="0.3">
      <c r="A46" s="5"/>
      <c r="C46" s="158" t="str">
        <f>IF('opties vraag 2'!B7="U hebt bij vraag 1 een onbestaand instellingsnummer ingevuld!",'opties vraag 2'!B7,IF(COUNTIF('opties vraag 2'!A3:A5,"X")=0,"",VLOOKUP("X",'opties vraag 2'!A3:B5,2,FALSE)))</f>
        <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row>
    <row r="47" spans="1:41" ht="126.6" customHeight="1" x14ac:dyDescent="0.3">
      <c r="A47" s="5"/>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row>
    <row r="48" spans="1:41" ht="9" customHeight="1" x14ac:dyDescent="0.3">
      <c r="A48" s="5"/>
      <c r="B48" s="9"/>
      <c r="C48" s="10"/>
      <c r="D48" s="10"/>
      <c r="E48" s="10"/>
      <c r="F48" s="10"/>
      <c r="G48" s="10"/>
      <c r="H48" s="10"/>
      <c r="I48" s="10"/>
      <c r="J48" s="10"/>
      <c r="K48" s="10"/>
      <c r="L48" s="10"/>
      <c r="M48" s="10"/>
      <c r="N48" s="10"/>
      <c r="O48" s="10"/>
      <c r="P48" s="10"/>
      <c r="Q48" s="10"/>
      <c r="R48" s="10"/>
      <c r="S48" s="10"/>
      <c r="T48" s="5"/>
      <c r="U48" s="5"/>
      <c r="V48" s="5"/>
      <c r="W48" s="5"/>
      <c r="X48" s="5"/>
      <c r="Y48" s="5"/>
      <c r="Z48" s="5"/>
      <c r="AA48" s="5"/>
      <c r="AB48" s="5"/>
      <c r="AC48" s="5"/>
      <c r="AD48" s="5"/>
      <c r="AE48" s="5"/>
    </row>
    <row r="49" spans="1:42" ht="15" customHeight="1" x14ac:dyDescent="0.3">
      <c r="A49" s="5"/>
      <c r="B49" s="5"/>
      <c r="C49" s="105" t="s">
        <v>10269</v>
      </c>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7"/>
      <c r="AL49" s="107"/>
      <c r="AM49" s="107"/>
      <c r="AN49" s="107"/>
      <c r="AO49" s="107"/>
    </row>
    <row r="50" spans="1:42" ht="4.05" customHeight="1" x14ac:dyDescent="0.3">
      <c r="A50" s="5"/>
      <c r="B50" s="9"/>
      <c r="C50" s="10"/>
      <c r="D50" s="10"/>
      <c r="E50" s="10"/>
      <c r="F50" s="10"/>
      <c r="G50" s="10"/>
      <c r="H50" s="10"/>
      <c r="I50" s="10"/>
      <c r="J50" s="10"/>
      <c r="K50" s="10"/>
      <c r="L50" s="10"/>
      <c r="M50" s="10"/>
      <c r="N50" s="10"/>
      <c r="O50" s="10"/>
      <c r="P50" s="10"/>
      <c r="Q50" s="10"/>
      <c r="R50" s="10"/>
      <c r="S50" s="10"/>
      <c r="T50" s="5"/>
      <c r="U50" s="5"/>
      <c r="V50" s="5"/>
      <c r="W50" s="5"/>
      <c r="X50" s="5"/>
      <c r="Y50" s="5"/>
      <c r="Z50" s="5"/>
      <c r="AA50" s="5"/>
      <c r="AB50" s="5"/>
      <c r="AC50" s="5"/>
      <c r="AD50" s="5"/>
      <c r="AE50" s="5"/>
    </row>
    <row r="51" spans="1:42" ht="15" customHeight="1" x14ac:dyDescent="0.3">
      <c r="A51" s="5"/>
      <c r="B51" s="38">
        <v>3</v>
      </c>
      <c r="C51" s="58" t="s">
        <v>10272</v>
      </c>
      <c r="D51" s="10"/>
      <c r="E51" s="10"/>
      <c r="F51" s="10"/>
      <c r="G51" s="10"/>
      <c r="H51" s="10"/>
      <c r="I51" s="10"/>
      <c r="J51" s="10"/>
      <c r="K51" s="10"/>
      <c r="L51" s="10"/>
      <c r="M51" s="10"/>
      <c r="N51" s="10"/>
      <c r="O51" s="10"/>
      <c r="P51" s="10"/>
      <c r="Q51" s="10"/>
      <c r="R51" s="10"/>
      <c r="S51" s="10"/>
      <c r="T51" s="5"/>
      <c r="U51" s="5"/>
      <c r="V51" s="5"/>
      <c r="W51" s="5"/>
      <c r="X51" s="5"/>
      <c r="Y51" s="5"/>
      <c r="Z51" s="5"/>
      <c r="AA51" s="5"/>
      <c r="AB51" s="5"/>
      <c r="AC51" s="64" t="str">
        <f>IF(AND(AP53="",AP55="",AP57="",W59="",AP61="",U63="",AP65=""),"","U hebt vraag "&amp;B51&amp;" nog niet volledig ingevuld!")</f>
        <v/>
      </c>
      <c r="AD51" s="5"/>
      <c r="AE51" s="5"/>
    </row>
    <row r="52" spans="1:42" ht="4.05" customHeight="1" x14ac:dyDescent="0.3">
      <c r="A52" s="5"/>
      <c r="B52" s="38"/>
      <c r="C52" s="60"/>
      <c r="D52" s="10"/>
      <c r="E52" s="10"/>
      <c r="F52" s="10"/>
      <c r="G52" s="10"/>
      <c r="H52" s="10"/>
      <c r="I52" s="10"/>
      <c r="J52" s="10"/>
      <c r="K52" s="10"/>
      <c r="L52" s="10"/>
      <c r="M52" s="10"/>
      <c r="N52" s="10"/>
      <c r="O52" s="10"/>
      <c r="P52" s="10"/>
      <c r="Q52" s="10"/>
      <c r="R52" s="10"/>
      <c r="S52" s="10"/>
      <c r="T52" s="5"/>
      <c r="U52" s="5"/>
      <c r="V52" s="5"/>
      <c r="W52" s="5"/>
      <c r="X52" s="5"/>
      <c r="Y52" s="5"/>
      <c r="Z52" s="5"/>
      <c r="AA52" s="5"/>
      <c r="AB52" s="5"/>
      <c r="AC52" s="5"/>
      <c r="AD52" s="5"/>
      <c r="AE52" s="5"/>
    </row>
    <row r="53" spans="1:42" ht="28.2" customHeight="1" x14ac:dyDescent="0.3">
      <c r="A53" s="5"/>
      <c r="B53" s="5"/>
      <c r="N53" s="43" t="s">
        <v>9</v>
      </c>
      <c r="P53" s="155"/>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7"/>
      <c r="AP53" s="61" t="str">
        <f>IF(AND(C46&lt;&gt;"",P53="")," &lt;= Vul de naam van de scholengemeenschapsinstelling in.","")</f>
        <v/>
      </c>
    </row>
    <row r="54" spans="1:42" ht="3" customHeight="1" x14ac:dyDescent="0.3">
      <c r="A54" s="5"/>
      <c r="B54" s="5"/>
      <c r="N54" s="12"/>
      <c r="P54" s="21"/>
      <c r="Q54" s="21"/>
      <c r="R54" s="21"/>
      <c r="S54" s="21"/>
      <c r="T54" s="21"/>
      <c r="U54" s="21"/>
      <c r="V54" s="21"/>
      <c r="W54" s="21"/>
      <c r="X54" s="21"/>
      <c r="Y54" s="21"/>
      <c r="Z54" s="21"/>
      <c r="AA54" s="21"/>
      <c r="AB54" s="21"/>
      <c r="AC54" s="21"/>
      <c r="AD54" s="21"/>
      <c r="AE54" s="21"/>
      <c r="AF54" s="21"/>
      <c r="AG54" s="21"/>
      <c r="AH54" s="21"/>
      <c r="AI54" s="21"/>
      <c r="AJ54" s="21"/>
      <c r="AK54" s="21"/>
      <c r="AL54" s="21"/>
      <c r="AM54" s="21"/>
    </row>
    <row r="55" spans="1:42" ht="13.8" customHeight="1" x14ac:dyDescent="0.3">
      <c r="A55" s="5"/>
      <c r="B55" s="5"/>
      <c r="N55" s="15" t="s">
        <v>12</v>
      </c>
      <c r="P55" s="161"/>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3"/>
      <c r="AO55" s="164"/>
      <c r="AP55" s="33" t="str">
        <f>IF(OR(AND(P53&lt;&gt;"",P55=""),AND(T57&lt;&gt;"",P55=""))," &lt;= Vul de straatnaam én het huis- en busnummer in.","")</f>
        <v/>
      </c>
    </row>
    <row r="56" spans="1:42" ht="4.05" customHeight="1" x14ac:dyDescent="0.3">
      <c r="A56" s="5"/>
      <c r="B56" s="5"/>
      <c r="N56" s="12"/>
      <c r="P56" s="21"/>
      <c r="Q56" s="21"/>
      <c r="R56" s="21"/>
      <c r="S56" s="21"/>
      <c r="T56" s="21"/>
      <c r="U56" s="21"/>
      <c r="V56" s="21"/>
      <c r="W56" s="21"/>
      <c r="X56" s="21"/>
      <c r="Y56" s="21"/>
      <c r="Z56" s="21"/>
      <c r="AA56" s="21"/>
      <c r="AB56" s="21"/>
      <c r="AC56" s="21"/>
      <c r="AD56" s="21"/>
      <c r="AE56" s="21"/>
      <c r="AF56" s="21"/>
      <c r="AG56" s="21"/>
      <c r="AH56" s="21"/>
      <c r="AI56" s="21"/>
      <c r="AJ56" s="21"/>
      <c r="AK56" s="21"/>
      <c r="AL56" s="21"/>
      <c r="AM56" s="21"/>
    </row>
    <row r="57" spans="1:42" x14ac:dyDescent="0.3">
      <c r="A57" s="5"/>
      <c r="B57" s="5"/>
      <c r="N57" s="15" t="s">
        <v>11</v>
      </c>
      <c r="P57" s="165"/>
      <c r="Q57" s="166"/>
      <c r="R57" s="167"/>
      <c r="S57" s="16"/>
      <c r="T57" s="165"/>
      <c r="U57" s="166"/>
      <c r="V57" s="166"/>
      <c r="W57" s="166"/>
      <c r="X57" s="166"/>
      <c r="Y57" s="166"/>
      <c r="Z57" s="166"/>
      <c r="AA57" s="166"/>
      <c r="AB57" s="166"/>
      <c r="AC57" s="166"/>
      <c r="AD57" s="166"/>
      <c r="AE57" s="166"/>
      <c r="AF57" s="166"/>
      <c r="AG57" s="166"/>
      <c r="AH57" s="166"/>
      <c r="AI57" s="166"/>
      <c r="AJ57" s="166"/>
      <c r="AK57" s="166"/>
      <c r="AL57" s="166"/>
      <c r="AM57" s="166"/>
      <c r="AN57" s="168"/>
      <c r="AO57" s="169"/>
      <c r="AP57" s="62" t="str">
        <f>IF(AND(P55&lt;&gt;"",OR(P57="",T57=""))," &lt;= Vul het postnummer én de gemeente in.","")</f>
        <v/>
      </c>
    </row>
    <row r="58" spans="1:42" ht="4.05" customHeight="1" x14ac:dyDescent="0.3">
      <c r="A58" s="5"/>
      <c r="B58" s="5"/>
      <c r="N58" s="12"/>
      <c r="P58" s="16"/>
      <c r="Q58" s="16"/>
      <c r="R58" s="16"/>
      <c r="S58" s="16"/>
      <c r="T58" s="16"/>
      <c r="U58" s="16"/>
      <c r="V58" s="16"/>
      <c r="W58" s="16"/>
      <c r="X58" s="16"/>
      <c r="Y58" s="16"/>
      <c r="Z58" s="16"/>
      <c r="AA58" s="16"/>
      <c r="AB58" s="16"/>
      <c r="AC58" s="16"/>
      <c r="AD58" s="16"/>
      <c r="AE58" s="16"/>
      <c r="AF58" s="16"/>
      <c r="AG58" s="16"/>
      <c r="AH58" s="16"/>
      <c r="AI58" s="16"/>
      <c r="AJ58" s="16"/>
      <c r="AK58" s="16"/>
      <c r="AL58" s="16"/>
      <c r="AM58" s="16"/>
    </row>
    <row r="59" spans="1:42" x14ac:dyDescent="0.3">
      <c r="A59" s="5"/>
      <c r="B59" s="5"/>
      <c r="N59" s="15" t="s">
        <v>198</v>
      </c>
      <c r="P59" s="173"/>
      <c r="Q59" s="174"/>
      <c r="R59" s="174"/>
      <c r="S59" s="174"/>
      <c r="T59" s="174"/>
      <c r="U59" s="174"/>
      <c r="V59" s="175"/>
      <c r="W59" s="63" t="str">
        <f>IF(OR(AND(T57&lt;&gt;"",P59=""),AND(P59="",P61&lt;&gt;""))," &lt;= Vul het telefoon- of gsm-nummer in.","")</f>
        <v/>
      </c>
      <c r="X59" s="16"/>
      <c r="Y59" s="16"/>
      <c r="Z59" s="16"/>
      <c r="AA59" s="16"/>
      <c r="AB59" s="16"/>
      <c r="AC59" s="16"/>
      <c r="AD59" s="16"/>
      <c r="AE59" s="16"/>
      <c r="AF59" s="16"/>
      <c r="AG59" s="16"/>
      <c r="AH59" s="16"/>
      <c r="AI59" s="16"/>
      <c r="AJ59" s="16"/>
      <c r="AK59" s="16"/>
      <c r="AL59" s="16"/>
      <c r="AM59" s="16"/>
    </row>
    <row r="60" spans="1:42" ht="4.05" customHeight="1" x14ac:dyDescent="0.3">
      <c r="A60" s="5"/>
      <c r="B60" s="5"/>
      <c r="N60" s="12"/>
      <c r="P60" s="16"/>
      <c r="Q60" s="16"/>
      <c r="R60" s="16"/>
      <c r="S60" s="16"/>
      <c r="T60" s="16"/>
      <c r="U60" s="16"/>
      <c r="V60" s="16"/>
      <c r="W60" s="16"/>
      <c r="X60" s="16"/>
      <c r="Y60" s="16"/>
      <c r="Z60" s="16"/>
      <c r="AA60" s="16"/>
      <c r="AB60" s="16"/>
      <c r="AC60" s="16"/>
      <c r="AD60" s="16"/>
      <c r="AE60" s="16"/>
      <c r="AF60" s="16"/>
      <c r="AG60" s="16"/>
      <c r="AH60" s="16"/>
      <c r="AI60" s="16"/>
      <c r="AJ60" s="16"/>
      <c r="AK60" s="16"/>
      <c r="AL60" s="16"/>
      <c r="AM60" s="16"/>
    </row>
    <row r="61" spans="1:42" x14ac:dyDescent="0.3">
      <c r="A61" s="5"/>
      <c r="B61" s="5"/>
      <c r="N61" s="15" t="s">
        <v>200</v>
      </c>
      <c r="P61" s="161"/>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3"/>
      <c r="AO61" s="164"/>
      <c r="AP61" s="33" t="str">
        <f>IF(OR(AND(P59&lt;&gt;"",P61=""),AND(P61="",P63&lt;&gt;""))," &lt;= Vul het mailadres in.","")</f>
        <v/>
      </c>
    </row>
    <row r="62" spans="1:42" ht="4.05" customHeight="1" x14ac:dyDescent="0.3">
      <c r="A62" s="5"/>
      <c r="B62" s="9"/>
      <c r="C62" s="10"/>
      <c r="D62" s="10"/>
      <c r="E62" s="10"/>
      <c r="F62" s="10"/>
      <c r="G62" s="10"/>
      <c r="H62" s="10"/>
      <c r="I62" s="10"/>
      <c r="J62" s="10"/>
      <c r="K62" s="10"/>
      <c r="L62" s="10"/>
      <c r="M62" s="10"/>
      <c r="N62" s="10"/>
      <c r="O62" s="10"/>
      <c r="P62" s="10"/>
      <c r="Q62" s="10"/>
      <c r="R62" s="10"/>
      <c r="S62" s="10"/>
      <c r="T62" s="5"/>
      <c r="U62" s="5"/>
      <c r="V62" s="5"/>
      <c r="W62" s="5"/>
      <c r="X62" s="5"/>
      <c r="Y62" s="5"/>
      <c r="Z62" s="5"/>
      <c r="AA62" s="5"/>
      <c r="AB62" s="5"/>
      <c r="AC62" s="5"/>
      <c r="AD62" s="5"/>
      <c r="AE62" s="5"/>
    </row>
    <row r="63" spans="1:42" ht="15" customHeight="1" x14ac:dyDescent="0.3">
      <c r="A63" s="5"/>
      <c r="B63" s="9"/>
      <c r="C63" s="10"/>
      <c r="D63" s="10"/>
      <c r="E63" s="10"/>
      <c r="F63" s="10"/>
      <c r="G63" s="10"/>
      <c r="H63" s="10"/>
      <c r="I63" s="10"/>
      <c r="J63" s="10"/>
      <c r="K63" s="10"/>
      <c r="L63" s="10"/>
      <c r="M63" s="10"/>
      <c r="N63" s="59" t="s">
        <v>10270</v>
      </c>
      <c r="O63" s="10"/>
      <c r="P63" s="176"/>
      <c r="Q63" s="177"/>
      <c r="R63" s="177"/>
      <c r="S63" s="177"/>
      <c r="T63" s="178"/>
      <c r="U63" s="65" t="str">
        <f>IF(OR(AND(P61&lt;&gt;"",P63=""),AND(P63="",P65&lt;&gt;""))," &lt;= Vul de datum van oprichting in.","")</f>
        <v/>
      </c>
      <c r="V63" s="5"/>
      <c r="W63" s="5"/>
      <c r="X63" s="5"/>
      <c r="Y63" s="5"/>
      <c r="Z63" s="5"/>
      <c r="AA63" s="5"/>
      <c r="AB63" s="5"/>
      <c r="AC63" s="5"/>
      <c r="AD63" s="5"/>
      <c r="AE63" s="5"/>
    </row>
    <row r="64" spans="1:42" ht="4.05" customHeight="1" x14ac:dyDescent="0.3">
      <c r="A64" s="5"/>
      <c r="B64" s="9"/>
      <c r="C64" s="10"/>
      <c r="D64" s="10"/>
      <c r="E64" s="10"/>
      <c r="F64" s="10"/>
      <c r="G64" s="10"/>
      <c r="H64" s="10"/>
      <c r="I64" s="10"/>
      <c r="J64" s="10"/>
      <c r="K64" s="10"/>
      <c r="L64" s="10"/>
      <c r="M64" s="10"/>
      <c r="N64" s="10"/>
      <c r="O64" s="10"/>
      <c r="P64" s="10"/>
      <c r="Q64" s="10"/>
      <c r="R64" s="10"/>
      <c r="S64" s="10"/>
      <c r="T64" s="5"/>
      <c r="U64" s="5"/>
      <c r="V64" s="5"/>
      <c r="W64" s="5"/>
      <c r="X64" s="5"/>
      <c r="Y64" s="5"/>
      <c r="Z64" s="5"/>
      <c r="AA64" s="5"/>
      <c r="AB64" s="5"/>
      <c r="AC64" s="5"/>
      <c r="AD64" s="5"/>
      <c r="AE64" s="5"/>
    </row>
    <row r="65" spans="1:42" ht="15" customHeight="1" x14ac:dyDescent="0.3">
      <c r="A65" s="5"/>
      <c r="B65" s="9"/>
      <c r="C65" s="10"/>
      <c r="D65" s="10"/>
      <c r="E65" s="10"/>
      <c r="F65" s="10"/>
      <c r="G65" s="10"/>
      <c r="H65" s="10"/>
      <c r="I65" s="10"/>
      <c r="J65" s="10"/>
      <c r="K65" s="10"/>
      <c r="M65" s="10"/>
      <c r="N65" s="59" t="s">
        <v>10271</v>
      </c>
      <c r="O65" s="10"/>
      <c r="P65" s="179"/>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1"/>
      <c r="AP65" s="33" t="str">
        <f>IF(AND(P63&lt;&gt;"",P65="")," &lt;= Vul de voor- én achternaam van de contactpersoon in.","")</f>
        <v/>
      </c>
    </row>
    <row r="66" spans="1:42" ht="9" customHeight="1" x14ac:dyDescent="0.3">
      <c r="A66" s="5"/>
      <c r="B66" s="9"/>
      <c r="C66" s="10"/>
      <c r="D66" s="10"/>
      <c r="E66" s="10"/>
      <c r="F66" s="10"/>
      <c r="G66" s="10"/>
      <c r="H66" s="10"/>
      <c r="I66" s="10"/>
      <c r="J66" s="10"/>
      <c r="K66" s="10"/>
      <c r="L66" s="10"/>
      <c r="M66" s="10"/>
      <c r="N66" s="10"/>
      <c r="O66" s="10"/>
      <c r="P66" s="10"/>
      <c r="Q66" s="10"/>
      <c r="R66" s="10"/>
      <c r="S66" s="10"/>
      <c r="T66" s="5"/>
      <c r="U66" s="5"/>
      <c r="V66" s="5"/>
      <c r="W66" s="5"/>
      <c r="X66" s="5"/>
      <c r="Y66" s="5"/>
      <c r="Z66" s="5"/>
      <c r="AA66" s="5"/>
      <c r="AB66" s="5"/>
      <c r="AC66" s="5"/>
      <c r="AD66" s="5"/>
      <c r="AE66" s="5"/>
    </row>
    <row r="67" spans="1:42" ht="15" customHeight="1" x14ac:dyDescent="0.3">
      <c r="A67" s="5"/>
      <c r="B67" s="5"/>
      <c r="C67" s="105" t="s">
        <v>355</v>
      </c>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7"/>
      <c r="AL67" s="107"/>
      <c r="AM67" s="107"/>
      <c r="AN67" s="107"/>
      <c r="AO67" s="107"/>
    </row>
    <row r="68" spans="1:42" ht="4.05" customHeight="1" x14ac:dyDescent="0.3">
      <c r="A68" s="5"/>
      <c r="B68" s="5"/>
    </row>
    <row r="69" spans="1:42" ht="27" customHeight="1" x14ac:dyDescent="0.3">
      <c r="A69" s="5"/>
      <c r="B69" s="51">
        <v>4</v>
      </c>
      <c r="C69" s="127" t="s">
        <v>356</v>
      </c>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row>
    <row r="70" spans="1:42" s="31" customFormat="1" ht="15" customHeight="1" x14ac:dyDescent="0.25">
      <c r="A70" s="49"/>
      <c r="B70" s="49"/>
      <c r="C70" s="103" t="s">
        <v>357</v>
      </c>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row>
    <row r="71" spans="1:42" ht="4.05" customHeight="1" x14ac:dyDescent="0.3">
      <c r="A71" s="5"/>
      <c r="B71" s="5"/>
    </row>
    <row r="72" spans="1:42" s="54" customFormat="1" ht="15" customHeight="1" x14ac:dyDescent="0.25">
      <c r="A72" s="67"/>
      <c r="B72" s="67"/>
      <c r="C72" s="170" t="str">
        <f ca="1">IF(AE5="","","U gebruikt een oude versie van dit formulier!")</f>
        <v/>
      </c>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2"/>
    </row>
    <row r="73" spans="1:42" s="54" customFormat="1" ht="15" customHeight="1" x14ac:dyDescent="0.25">
      <c r="A73" s="67"/>
      <c r="B73" s="67"/>
      <c r="C73" s="111" t="str">
        <f>IF(T30="","","U hebt vraag "&amp;A26&amp;" niet beantwoord!")</f>
        <v/>
      </c>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3"/>
    </row>
    <row r="74" spans="1:42" s="54" customFormat="1" ht="15" customHeight="1" x14ac:dyDescent="0.25">
      <c r="A74" s="67"/>
      <c r="B74" s="67"/>
      <c r="C74" s="111" t="str">
        <f>IF(AC51="","","U hebt vraag "&amp;B51&amp;" nog niet volledig beantwoord!")</f>
        <v/>
      </c>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3"/>
    </row>
    <row r="75" spans="1:42" s="54" customFormat="1" ht="15" customHeight="1" x14ac:dyDescent="0.25">
      <c r="A75" s="67"/>
      <c r="B75" s="67"/>
      <c r="C75" s="136" t="str">
        <f>IF(AND(S83="",Z89=""),"","U hebt vraag "&amp;B80&amp;" nog niet (volledig) beantwoord!")</f>
        <v/>
      </c>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8"/>
    </row>
    <row r="76" spans="1:42" s="54" customFormat="1" ht="15" customHeight="1" x14ac:dyDescent="0.25">
      <c r="A76" s="67"/>
      <c r="B76" s="67"/>
      <c r="C76" s="139"/>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c r="AN76" s="140"/>
      <c r="AO76" s="141"/>
    </row>
    <row r="77" spans="1:42" ht="9" customHeight="1" x14ac:dyDescent="0.3">
      <c r="A77" s="5"/>
      <c r="B77" s="5"/>
      <c r="C77" s="44"/>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c r="AN77" s="57"/>
      <c r="AO77" s="57"/>
    </row>
    <row r="78" spans="1:42" ht="15" customHeight="1" x14ac:dyDescent="0.3">
      <c r="A78" s="5"/>
      <c r="B78" s="5"/>
      <c r="C78" s="105" t="s">
        <v>10260</v>
      </c>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7"/>
      <c r="AL78" s="107"/>
      <c r="AM78" s="107"/>
      <c r="AN78" s="107"/>
      <c r="AO78" s="107"/>
    </row>
    <row r="79" spans="1:42" ht="4.05" customHeight="1" x14ac:dyDescent="0.3">
      <c r="A79" s="5"/>
      <c r="B79" s="5"/>
      <c r="C79" s="44"/>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c r="AN79" s="57"/>
      <c r="AO79" s="57"/>
    </row>
    <row r="80" spans="1:42" ht="15" customHeight="1" x14ac:dyDescent="0.3">
      <c r="A80" s="5"/>
      <c r="B80" s="51">
        <v>5</v>
      </c>
      <c r="C80" s="142" t="s">
        <v>10275</v>
      </c>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row>
    <row r="81" spans="1:91" ht="15" customHeight="1" x14ac:dyDescent="0.3">
      <c r="A81" s="5"/>
      <c r="B81" s="5"/>
      <c r="C81" s="2" t="s">
        <v>10261</v>
      </c>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c r="AN81" s="57"/>
      <c r="AO81" s="57"/>
    </row>
    <row r="82" spans="1:91" ht="4.05" customHeight="1" x14ac:dyDescent="0.3">
      <c r="A82" s="5"/>
      <c r="B82" s="5"/>
      <c r="C82" s="44"/>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row>
    <row r="83" spans="1:91" s="20" customFormat="1" x14ac:dyDescent="0.3">
      <c r="A83" s="1"/>
      <c r="B83" s="1"/>
      <c r="C83" s="1"/>
      <c r="D83" s="1"/>
      <c r="E83" s="1"/>
      <c r="F83" s="1"/>
      <c r="G83" s="1"/>
      <c r="H83" s="1"/>
      <c r="I83" s="1"/>
      <c r="L83" s="15" t="s">
        <v>10262</v>
      </c>
      <c r="M83" s="108"/>
      <c r="N83" s="109"/>
      <c r="O83" s="109"/>
      <c r="P83" s="109"/>
      <c r="Q83" s="109"/>
      <c r="R83" s="110"/>
      <c r="S83" s="33" t="str">
        <f>IF(AND(P65&lt;&gt;"",M83="")," &lt;= Vul de datum van ondertekening in.","")</f>
        <v/>
      </c>
      <c r="T83" s="45"/>
      <c r="U83" s="45"/>
      <c r="V83" s="45"/>
      <c r="W83" s="45"/>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row>
    <row r="84" spans="1:91" s="20" customFormat="1" ht="4.05" customHeight="1" x14ac:dyDescent="0.3">
      <c r="A84" s="1"/>
      <c r="B84" s="1"/>
      <c r="C84" s="1"/>
      <c r="D84" s="1"/>
      <c r="E84" s="1"/>
      <c r="F84" s="1"/>
      <c r="G84" s="1"/>
      <c r="H84" s="1"/>
      <c r="I84" s="1"/>
      <c r="J84" s="1"/>
      <c r="K84" s="1"/>
      <c r="L84" s="1"/>
      <c r="M84" s="1"/>
      <c r="N84" s="12"/>
      <c r="P84" s="1"/>
      <c r="Q84" s="1"/>
      <c r="R84" s="1"/>
      <c r="S84" s="12"/>
      <c r="T84" s="1"/>
      <c r="U84" s="8"/>
      <c r="V84" s="8"/>
      <c r="W84" s="1"/>
      <c r="X84" s="1"/>
      <c r="Y84" s="1"/>
      <c r="Z84" s="12"/>
      <c r="AA84" s="1"/>
      <c r="AB84" s="8"/>
      <c r="AC84" s="8"/>
      <c r="AD84" s="1"/>
      <c r="AE84" s="1"/>
      <c r="AF84" s="12"/>
      <c r="AG84" s="1"/>
      <c r="AH84" s="8"/>
      <c r="AI84" s="8"/>
      <c r="AJ84" s="8"/>
      <c r="AK84" s="8"/>
      <c r="AL84" s="1"/>
      <c r="AM84" s="1"/>
      <c r="AN84" s="1"/>
      <c r="AO84" s="1"/>
      <c r="AP84" s="1"/>
      <c r="AQ84" s="1"/>
      <c r="AR84" s="47"/>
      <c r="AS84" s="47"/>
      <c r="AT84" s="47"/>
      <c r="AU84" s="47"/>
      <c r="AV84" s="47"/>
      <c r="AW84" s="47"/>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row>
    <row r="85" spans="1:91" s="20" customFormat="1" ht="15" customHeight="1" x14ac:dyDescent="0.3">
      <c r="A85" s="1"/>
      <c r="B85" s="1"/>
      <c r="C85" s="1"/>
      <c r="D85" s="1"/>
      <c r="E85" s="1"/>
      <c r="F85" s="1"/>
      <c r="G85" s="1"/>
      <c r="H85" s="1"/>
      <c r="I85" s="1"/>
      <c r="L85" s="12" t="s">
        <v>10267</v>
      </c>
      <c r="M85" s="146"/>
      <c r="N85" s="147"/>
      <c r="O85" s="147"/>
      <c r="P85" s="147"/>
      <c r="Q85" s="147"/>
      <c r="R85" s="147"/>
      <c r="S85" s="147"/>
      <c r="T85" s="147"/>
      <c r="U85" s="147"/>
      <c r="V85" s="147"/>
      <c r="W85" s="147"/>
      <c r="X85" s="147"/>
      <c r="Y85" s="148"/>
      <c r="Z85" s="12"/>
      <c r="AA85" s="34" t="s">
        <v>333</v>
      </c>
      <c r="AB85" s="8"/>
      <c r="AC85" s="8"/>
      <c r="AD85" s="1"/>
      <c r="AE85" s="1"/>
      <c r="AF85" s="12"/>
      <c r="AG85" s="1"/>
      <c r="AH85" s="8"/>
      <c r="AI85" s="8"/>
      <c r="AJ85" s="8"/>
      <c r="AK85" s="8"/>
      <c r="AL85" s="1"/>
      <c r="AM85" s="1"/>
      <c r="AN85" s="1"/>
      <c r="AO85" s="1"/>
      <c r="AP85" s="1"/>
      <c r="AQ85" s="1"/>
      <c r="AR85" s="47"/>
      <c r="AS85" s="47"/>
      <c r="AT85" s="47"/>
      <c r="AU85" s="47"/>
      <c r="AV85" s="47"/>
      <c r="AW85" s="47"/>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row>
    <row r="86" spans="1:91" s="20" customFormat="1" ht="15" customHeight="1" x14ac:dyDescent="0.3">
      <c r="A86" s="1"/>
      <c r="B86" s="1"/>
      <c r="C86" s="1"/>
      <c r="D86" s="1"/>
      <c r="E86" s="1"/>
      <c r="F86" s="1"/>
      <c r="G86" s="1"/>
      <c r="H86" s="1"/>
      <c r="I86" s="1"/>
      <c r="J86" s="1"/>
      <c r="K86" s="1"/>
      <c r="L86" s="12" t="s">
        <v>10268</v>
      </c>
      <c r="M86" s="149"/>
      <c r="N86" s="150"/>
      <c r="O86" s="150"/>
      <c r="P86" s="150"/>
      <c r="Q86" s="150"/>
      <c r="R86" s="150"/>
      <c r="S86" s="150"/>
      <c r="T86" s="150"/>
      <c r="U86" s="150"/>
      <c r="V86" s="150"/>
      <c r="W86" s="150"/>
      <c r="X86" s="150"/>
      <c r="Y86" s="151"/>
      <c r="Z86" s="12"/>
      <c r="AA86" s="34" t="s">
        <v>333</v>
      </c>
      <c r="AB86" s="8"/>
      <c r="AC86" s="8"/>
      <c r="AD86" s="1"/>
      <c r="AE86" s="1"/>
      <c r="AF86" s="12"/>
      <c r="AG86" s="1"/>
      <c r="AH86" s="8"/>
      <c r="AI86" s="8"/>
      <c r="AJ86" s="8"/>
      <c r="AK86" s="8"/>
      <c r="AL86" s="1"/>
      <c r="AM86" s="1"/>
      <c r="AN86" s="1"/>
      <c r="AO86" s="1"/>
      <c r="AP86" s="1"/>
      <c r="AQ86" s="1"/>
      <c r="AR86" s="47"/>
      <c r="AS86" s="34"/>
      <c r="AT86" s="47"/>
      <c r="AU86" s="47"/>
      <c r="AV86" s="47"/>
      <c r="AW86" s="47"/>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c r="CA86" s="46"/>
      <c r="CB86" s="46"/>
      <c r="CC86" s="46"/>
      <c r="CD86" s="46"/>
      <c r="CE86" s="46"/>
      <c r="CF86" s="46"/>
      <c r="CG86" s="46"/>
      <c r="CH86" s="46"/>
      <c r="CI86" s="46"/>
      <c r="CJ86" s="46"/>
      <c r="CK86" s="46"/>
      <c r="CL86" s="46"/>
      <c r="CM86" s="46"/>
    </row>
    <row r="87" spans="1:91" s="20" customFormat="1" ht="15" customHeight="1" x14ac:dyDescent="0.3">
      <c r="A87" s="1"/>
      <c r="B87" s="1"/>
      <c r="C87" s="1"/>
      <c r="D87" s="1"/>
      <c r="E87" s="1"/>
      <c r="F87" s="1"/>
      <c r="G87" s="1"/>
      <c r="H87" s="1"/>
      <c r="I87" s="1"/>
      <c r="J87" s="1"/>
      <c r="K87" s="1"/>
      <c r="L87" s="1"/>
      <c r="M87" s="152"/>
      <c r="N87" s="153"/>
      <c r="O87" s="153"/>
      <c r="P87" s="153"/>
      <c r="Q87" s="153"/>
      <c r="R87" s="153"/>
      <c r="S87" s="153"/>
      <c r="T87" s="153"/>
      <c r="U87" s="153"/>
      <c r="V87" s="153"/>
      <c r="W87" s="153"/>
      <c r="X87" s="153"/>
      <c r="Y87" s="154"/>
      <c r="Z87" s="12"/>
      <c r="AA87" s="34" t="s">
        <v>333</v>
      </c>
      <c r="AB87" s="8"/>
      <c r="AC87" s="8"/>
      <c r="AD87" s="1"/>
      <c r="AE87" s="1"/>
      <c r="AF87" s="12"/>
      <c r="AG87" s="1"/>
      <c r="AH87" s="8"/>
      <c r="AI87" s="8"/>
      <c r="AJ87" s="8"/>
      <c r="AK87" s="8"/>
      <c r="AL87" s="1"/>
      <c r="AM87" s="1"/>
      <c r="AN87" s="1"/>
      <c r="AO87" s="1"/>
      <c r="AP87" s="1"/>
      <c r="AQ87" s="1"/>
      <c r="AR87" s="47"/>
      <c r="AS87" s="47"/>
      <c r="AT87" s="47"/>
      <c r="AU87" s="47"/>
      <c r="AV87" s="47"/>
      <c r="AW87" s="47"/>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row>
    <row r="88" spans="1:91" s="20" customFormat="1" ht="4.05" customHeight="1" x14ac:dyDescent="0.3">
      <c r="A88" s="1"/>
      <c r="B88" s="1"/>
      <c r="C88" s="1"/>
      <c r="D88" s="1"/>
      <c r="E88" s="1"/>
      <c r="F88" s="1"/>
      <c r="G88" s="1"/>
      <c r="H88" s="1"/>
      <c r="I88" s="1"/>
      <c r="J88" s="1"/>
      <c r="K88" s="1"/>
      <c r="L88" s="1"/>
      <c r="M88" s="1"/>
      <c r="N88" s="12"/>
      <c r="O88" s="1"/>
      <c r="P88" s="1"/>
      <c r="Q88" s="1"/>
      <c r="R88" s="1"/>
      <c r="S88" s="12"/>
      <c r="T88" s="1"/>
      <c r="U88" s="8"/>
      <c r="V88" s="8"/>
      <c r="W88" s="1"/>
      <c r="X88" s="1"/>
      <c r="Y88" s="1"/>
      <c r="Z88" s="12"/>
      <c r="AA88" s="1"/>
      <c r="AB88" s="8"/>
      <c r="AC88" s="8"/>
      <c r="AD88" s="1"/>
      <c r="AE88" s="1"/>
      <c r="AF88" s="12"/>
      <c r="AG88" s="1"/>
      <c r="AH88" s="8"/>
      <c r="AI88" s="8"/>
      <c r="AJ88" s="8"/>
      <c r="AK88" s="8"/>
      <c r="AL88" s="1"/>
      <c r="AM88" s="1"/>
      <c r="AN88" s="1"/>
      <c r="AO88" s="1"/>
      <c r="AP88" s="1"/>
      <c r="AQ88" s="1"/>
      <c r="AR88" s="47"/>
      <c r="AS88" s="47"/>
      <c r="AT88" s="47"/>
      <c r="AU88" s="47"/>
      <c r="AV88" s="47"/>
      <c r="AW88" s="47"/>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row>
    <row r="89" spans="1:91" s="20" customFormat="1" ht="15" customHeight="1" x14ac:dyDescent="0.3">
      <c r="A89" s="1"/>
      <c r="B89" s="1"/>
      <c r="C89" s="1"/>
      <c r="D89" s="1"/>
      <c r="E89" s="1"/>
      <c r="F89" s="1"/>
      <c r="G89" s="1"/>
      <c r="H89" s="1"/>
      <c r="I89" s="1"/>
      <c r="K89" s="48"/>
      <c r="L89" s="12" t="s">
        <v>10263</v>
      </c>
      <c r="M89" s="143"/>
      <c r="N89" s="144"/>
      <c r="O89" s="144"/>
      <c r="P89" s="144"/>
      <c r="Q89" s="144"/>
      <c r="R89" s="144"/>
      <c r="S89" s="144"/>
      <c r="T89" s="144"/>
      <c r="U89" s="144"/>
      <c r="V89" s="144"/>
      <c r="W89" s="144"/>
      <c r="X89" s="144"/>
      <c r="Y89" s="145"/>
      <c r="Z89" s="66" t="str">
        <f>IF(AND(M83&lt;&gt;"",M89="")," &lt;= Vul de voor- én achternaam van de gevolmachtigde in.","")</f>
        <v/>
      </c>
      <c r="AB89" s="8"/>
      <c r="AC89" s="8"/>
      <c r="AD89" s="1"/>
      <c r="AE89" s="1"/>
      <c r="AF89" s="12"/>
      <c r="AG89" s="1"/>
      <c r="AH89" s="8"/>
      <c r="AI89" s="8"/>
      <c r="AJ89" s="8"/>
      <c r="AK89" s="8"/>
      <c r="AL89" s="1"/>
      <c r="AM89" s="1"/>
      <c r="AN89" s="1"/>
      <c r="AO89" s="1"/>
      <c r="AP89" s="1"/>
      <c r="AQ89" s="1"/>
      <c r="AR89" s="47"/>
      <c r="AS89" s="47"/>
      <c r="AT89" s="47"/>
      <c r="AU89" s="47"/>
      <c r="AV89" s="47"/>
      <c r="AW89" s="47"/>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row>
    <row r="90" spans="1:91" ht="9" customHeight="1" x14ac:dyDescent="0.3">
      <c r="A90" s="5"/>
      <c r="B90" s="5"/>
    </row>
    <row r="91" spans="1:91" ht="15" customHeight="1" x14ac:dyDescent="0.3">
      <c r="A91" s="5"/>
      <c r="B91" s="5"/>
      <c r="C91" s="105" t="s">
        <v>201</v>
      </c>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7"/>
      <c r="AL91" s="107"/>
      <c r="AM91" s="107"/>
      <c r="AN91" s="107"/>
      <c r="AO91" s="107"/>
    </row>
    <row r="92" spans="1:91" s="7" customFormat="1" ht="4.05" customHeight="1" x14ac:dyDescent="0.3">
      <c r="A92" s="6"/>
      <c r="B92" s="6"/>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row>
    <row r="93" spans="1:91" s="11" customFormat="1" ht="69" customHeight="1" x14ac:dyDescent="0.3">
      <c r="A93" s="97">
        <v>6</v>
      </c>
      <c r="B93" s="97"/>
      <c r="C93" s="127" t="s">
        <v>11597</v>
      </c>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5"/>
      <c r="AL93" s="135"/>
      <c r="AM93" s="135"/>
      <c r="AN93" s="135"/>
      <c r="AO93" s="135"/>
    </row>
    <row r="94" spans="1:91" s="31" customFormat="1" ht="27" customHeight="1" x14ac:dyDescent="0.25">
      <c r="C94" s="103" t="s">
        <v>15409</v>
      </c>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row>
    <row r="95" spans="1:91" s="31" customFormat="1" ht="27.6" customHeight="1" x14ac:dyDescent="0.25">
      <c r="C95" s="103" t="s">
        <v>11534</v>
      </c>
      <c r="D95" s="116"/>
      <c r="E95" s="116"/>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row>
    <row r="96" spans="1:91" s="31" customFormat="1" ht="29.4" customHeight="1" x14ac:dyDescent="0.25">
      <c r="C96" s="95" t="s">
        <v>10282</v>
      </c>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row>
  </sheetData>
  <sheetProtection algorithmName="SHA-512" hashValue="q6/jephrOgxyDRuFjCp0Rb6XcgH+SMfVrtCS+pOOAX49yUeXz3ca8JNtj4RmPVIkNwnxxNnqmlMi+IU8qFNRrA==" saltValue="kKIecZEKpY6qbaSBAjbaXA==" spinCount="100000" sheet="1" objects="1" scenarios="1"/>
  <mergeCells count="52">
    <mergeCell ref="C72:AO72"/>
    <mergeCell ref="C67:AO67"/>
    <mergeCell ref="P59:V59"/>
    <mergeCell ref="P61:AO61"/>
    <mergeCell ref="P63:T63"/>
    <mergeCell ref="P65:AO65"/>
    <mergeCell ref="C69:AO69"/>
    <mergeCell ref="C44:AO44"/>
    <mergeCell ref="P36:R36"/>
    <mergeCell ref="P55:AO55"/>
    <mergeCell ref="P57:R57"/>
    <mergeCell ref="T57:AO57"/>
    <mergeCell ref="C19:AO19"/>
    <mergeCell ref="C20:AO20"/>
    <mergeCell ref="C22:AO22"/>
    <mergeCell ref="C24:AO24"/>
    <mergeCell ref="C94:AO94"/>
    <mergeCell ref="C93:AO93"/>
    <mergeCell ref="C75:AO75"/>
    <mergeCell ref="C91:AO91"/>
    <mergeCell ref="C76:AO76"/>
    <mergeCell ref="C80:AP80"/>
    <mergeCell ref="M89:Y89"/>
    <mergeCell ref="M85:Y87"/>
    <mergeCell ref="C49:AO49"/>
    <mergeCell ref="P53:AO53"/>
    <mergeCell ref="C46:AO47"/>
    <mergeCell ref="P34:AO34"/>
    <mergeCell ref="AD1:AO1"/>
    <mergeCell ref="C4:AO4"/>
    <mergeCell ref="AG2:AO2"/>
    <mergeCell ref="C3:AO3"/>
    <mergeCell ref="C18:AO18"/>
    <mergeCell ref="C14:AO14"/>
    <mergeCell ref="C16:AO16"/>
    <mergeCell ref="AE5:AO11"/>
    <mergeCell ref="C96:AO96"/>
    <mergeCell ref="A93:B93"/>
    <mergeCell ref="A26:B26"/>
    <mergeCell ref="C28:AO28"/>
    <mergeCell ref="P38:V38"/>
    <mergeCell ref="C70:AO70"/>
    <mergeCell ref="C42:AO42"/>
    <mergeCell ref="C78:AO78"/>
    <mergeCell ref="M83:R83"/>
    <mergeCell ref="C73:AO73"/>
    <mergeCell ref="C74:AO74"/>
    <mergeCell ref="P32:AO32"/>
    <mergeCell ref="C95:AO95"/>
    <mergeCell ref="P30:S30"/>
    <mergeCell ref="T36:AO36"/>
    <mergeCell ref="P40:AO40"/>
  </mergeCells>
  <phoneticPr fontId="2" type="noConversion"/>
  <dataValidations xWindow="67" yWindow="865" count="7">
    <dataValidation allowBlank="1" showInputMessage="1" showErrorMessage="1" prompt="Vul de datum in met als structuur dd/mm/jjjj ." sqref="M83:R83" xr:uid="{381A644C-D467-4D3B-9E9C-FF835403FD10}"/>
    <dataValidation type="textLength" operator="greaterThan" allowBlank="1" showInputMessage="1" showErrorMessage="1" error="Vul de volledige naam van de SGI in!" sqref="P53:AO53" xr:uid="{5AAD0240-DC18-4A4F-879C-CC8E3E25DABD}">
      <formula1>4</formula1>
    </dataValidation>
    <dataValidation type="textLength" operator="equal" allowBlank="1" showInputMessage="1" showErrorMessage="1" error="Een postnummer bestaat altijd uit 4 cijfers!" sqref="P57:R57" xr:uid="{2EDF2ECA-85F2-489B-BDC4-FB6299960241}">
      <formula1>4</formula1>
    </dataValidation>
    <dataValidation type="textLength" operator="greaterThan" allowBlank="1" showInputMessage="1" showErrorMessage="1" error="Vul de volledige straatnaam én het huis- en busnummer in!" sqref="P55:AO55" xr:uid="{52F0B0BF-4F44-4C06-959F-CE76BF8F5DD3}">
      <formula1>5</formula1>
    </dataValidation>
    <dataValidation type="textLength" operator="greaterThan" allowBlank="1" showInputMessage="1" showErrorMessage="1" error="Vul zowel de voor- als achternaam van de contactpersoon in!" prompt="Vul de voor- én achternaam van de contactpersoon in." sqref="P65:AO65" xr:uid="{5967AA31-CC3A-4B69-8628-A16C03C5E90B}">
      <formula1>5</formula1>
    </dataValidation>
    <dataValidation type="textLength" allowBlank="1" showInputMessage="1" showErrorMessage="1" error="Een telefoonnummer bestaat altijd uit 9 cijfers en een gsm-nummer bestaat altijd uit 10 cijfers!" prompt="Vul het telefoon- of gsm-nummer ZONDER SPATIES OF LEESTEKENS in waarop AGODI de contactpersoon van de SGI kan bereiken. Het cijfer 'nul' waarmee het nummer begint moet ook worden ingevuld!" sqref="P59:V59" xr:uid="{CD9EB5B5-824A-4D00-94E1-1BFE3788535F}">
      <formula1>9</formula1>
      <formula2>10</formula2>
    </dataValidation>
    <dataValidation type="textLength" operator="greaterThan" allowBlank="1" showInputMessage="1" showErrorMessage="1" error="Vul het volledige e-mailadres in!" sqref="P61:AO61" xr:uid="{3DEA22F8-D976-4718-AD9A-997C211F6180}">
      <formula1>8</formula1>
    </dataValidation>
  </dataValidations>
  <hyperlinks>
    <hyperlink ref="C19:AO19" r:id="rId1" display="Voor het basisonderwijs: https://data-onderwijs.vlaanderen.be/edulex/document.aspx?docid=13620" xr:uid="{0A596236-62C8-49E9-88B9-E8947AFEE20C}"/>
    <hyperlink ref="C20:AO20" r:id="rId2" display="voor het secundair onderwijs: https://data-onderwijs.vlaanderen.be/edulex/document.aspx?docid=13001." xr:uid="{AEF7F074-FB12-40FD-AB4E-CFF0EBE7D609}"/>
  </hyperlinks>
  <pageMargins left="0.31496062992125984" right="0.39370078740157483" top="0.39370078740157483" bottom="0.39370078740157483" header="0.35433070866141736" footer="0.31496062992125984"/>
  <pageSetup paperSize="9" scale="97" fitToWidth="0" fitToHeight="0" orientation="portrait" useFirstPageNumber="1" horizontalDpi="300" verticalDpi="300" r:id="rId3"/>
  <headerFooter differentFirst="1" alignWithMargins="0">
    <oddFooter>&amp;L&amp;"Calibri,Standaard"Melding van de oprichting van een scholengemeenschapsinstelling - pagina &amp;P van &amp;N</oddFooter>
    <firstFooter>&amp;L&amp;G</firstFooter>
  </headerFooter>
  <rowBreaks count="1" manualBreakCount="1">
    <brk id="48" max="41" man="1"/>
  </rowBreaks>
  <legacyDrawingHF r:id="rId4"/>
  <extLst>
    <ext xmlns:x14="http://schemas.microsoft.com/office/spreadsheetml/2009/9/main" uri="{78C0D931-6437-407d-A8EE-F0AAD7539E65}">
      <x14:conditionalFormattings>
        <x14:conditionalFormatting xmlns:xm="http://schemas.microsoft.com/office/excel/2006/main">
          <x14:cfRule type="expression" priority="1" id="{4D95A5F3-CC13-45AE-AB93-A01F05853873}">
            <xm:f>'opties vraag 2'!$B$7="U hebt bij vraag 1 een onbestaand instellingsnummer ingevuld!"</xm:f>
            <x14:dxf>
              <font>
                <b/>
                <i/>
                <color rgb="FFFF0000"/>
              </font>
              <fill>
                <patternFill>
                  <bgColor rgb="FFFFFF00"/>
                </patternFill>
              </fill>
            </x14:dxf>
          </x14:cfRule>
          <xm:sqref>C46:AO47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B49B-6626-45B8-91E3-BB45AAAD4DD1}">
  <dimension ref="A1:AL7"/>
  <sheetViews>
    <sheetView workbookViewId="0">
      <selection activeCell="A2" sqref="A2:XFD7"/>
    </sheetView>
  </sheetViews>
  <sheetFormatPr defaultRowHeight="13.2" x14ac:dyDescent="0.25"/>
  <cols>
    <col min="1" max="1" width="8.88671875" style="26"/>
    <col min="2" max="2" width="255.77734375" style="26" bestFit="1" customWidth="1"/>
    <col min="3" max="16384" width="8.88671875" style="26"/>
  </cols>
  <sheetData>
    <row r="1" spans="1:38" ht="13.2" customHeight="1" x14ac:dyDescent="0.25">
      <c r="A1" s="26" t="str">
        <f>IF('melding oprichting SGI'!P30="","",'melding oprichting SGI'!P30)</f>
        <v/>
      </c>
    </row>
    <row r="2" spans="1:38" hidden="1" x14ac:dyDescent="0.25"/>
    <row r="3" spans="1:38" ht="13.8" hidden="1" x14ac:dyDescent="0.25">
      <c r="A3" s="39" t="str">
        <f>IF(A1="","",IF(AND(COUNTIF('SG-net-IM-SGR'!$H:$H,A1)=0,COUNTIF('SG-net-IM-SGR'!I:I,A1)=0),"X",""))</f>
        <v/>
      </c>
      <c r="B3" s="25" t="s">
        <v>10278</v>
      </c>
    </row>
    <row r="4" spans="1:38" ht="13.8" hidden="1" customHeight="1" x14ac:dyDescent="0.25">
      <c r="A4" s="39" t="str">
        <f>IF(A1="","",IF(AND(COUNTIF('SG-net-IM-SGR'!$H:$H,A1)&gt;0,COUNTIF('SG-net-IM-SGR'!$I:$I,A1)=0),"X",""))</f>
        <v/>
      </c>
      <c r="B4" s="25" t="s">
        <v>10279</v>
      </c>
    </row>
    <row r="5" spans="1:38" ht="105.6" hidden="1" x14ac:dyDescent="0.25">
      <c r="A5" s="39" t="str">
        <f>IF(A1="","",IF(COUNTIF('SG-net-IM-SGR'!$C:$C,A1)&gt;0,"X",""))</f>
        <v/>
      </c>
      <c r="B5" s="70" t="s">
        <v>10280</v>
      </c>
    </row>
    <row r="6" spans="1:38" ht="13.8" hidden="1" x14ac:dyDescent="0.3">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row>
    <row r="7" spans="1:38" hidden="1" x14ac:dyDescent="0.25">
      <c r="B7" s="26" t="str">
        <f>_xlfn.IFNA('melding oprichting SGI'!P32,"U hebt bij vraag "&amp;'melding oprichting SGI'!A26&amp;" een onbestaand instellingsnummer ingevuld!")</f>
        <v/>
      </c>
    </row>
  </sheetData>
  <sheetProtection algorithmName="SHA-512" hashValue="JOfifGCR406Qsx+Zngr34LCNocIyIgQWtIn0XeBirsf3xQwyskRjoSRN72r3ikSng/9RVrogWJVHsxUoKsyT0Q==" saltValue="w5B/E/+nZAh/nQrl3uPq2Q==" spinCount="100000" sheet="1" objects="1" scenarios="1"/>
  <mergeCells count="1">
    <mergeCell ref="B6:AL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F5773-6073-4A75-B296-1607ED2373F9}">
  <dimension ref="A1:U3862"/>
  <sheetViews>
    <sheetView workbookViewId="0">
      <pane ySplit="1" topLeftCell="A2" activePane="bottomLeft" state="frozen"/>
      <selection pane="bottomLeft" activeCell="A2" sqref="A2"/>
    </sheetView>
  </sheetViews>
  <sheetFormatPr defaultColWidth="100.77734375" defaultRowHeight="13.2" x14ac:dyDescent="0.25"/>
  <cols>
    <col min="1" max="1" width="7" style="26" bestFit="1" customWidth="1"/>
    <col min="2" max="2" width="30.77734375" style="26" bestFit="1" customWidth="1"/>
    <col min="3" max="3" width="16" style="79" bestFit="1" customWidth="1"/>
    <col min="4" max="4" width="21.77734375" style="26" bestFit="1" customWidth="1"/>
    <col min="5" max="5" width="39.5546875" style="26" bestFit="1" customWidth="1"/>
    <col min="6" max="6" width="7" style="26" bestFit="1" customWidth="1"/>
    <col min="7" max="7" width="15.5546875" style="26" bestFit="1" customWidth="1"/>
    <col min="8" max="8" width="16.5546875" style="80" bestFit="1" customWidth="1"/>
    <col min="9" max="9" width="22.77734375" style="80" bestFit="1" customWidth="1"/>
    <col min="10" max="10" width="17.6640625" style="26" bestFit="1" customWidth="1"/>
    <col min="11" max="11" width="42.109375" style="26" bestFit="1" customWidth="1"/>
    <col min="12" max="12" width="38.21875" style="26" bestFit="1" customWidth="1"/>
    <col min="13" max="13" width="12.109375" style="26" bestFit="1" customWidth="1"/>
    <col min="14" max="14" width="27.44140625" style="26" bestFit="1" customWidth="1"/>
    <col min="15" max="15" width="12.77734375" style="26" bestFit="1" customWidth="1"/>
    <col min="16" max="16" width="5.44140625" style="26" bestFit="1" customWidth="1"/>
    <col min="17" max="17" width="46.88671875" style="26" bestFit="1" customWidth="1"/>
    <col min="18" max="18" width="21" style="26" bestFit="1" customWidth="1"/>
    <col min="19" max="19" width="38.88671875" style="26" bestFit="1" customWidth="1"/>
    <col min="20" max="20" width="11.6640625" style="26" bestFit="1" customWidth="1"/>
    <col min="21" max="21" width="15.109375" style="26" bestFit="1" customWidth="1"/>
    <col min="22" max="16384" width="100.77734375" style="26"/>
  </cols>
  <sheetData>
    <row r="1" spans="1:21" ht="14.4" x14ac:dyDescent="0.25">
      <c r="A1" s="71" t="s">
        <v>364</v>
      </c>
      <c r="B1" s="71" t="s">
        <v>1640</v>
      </c>
      <c r="C1" s="72" t="s">
        <v>1641</v>
      </c>
      <c r="D1" s="71" t="s">
        <v>1642</v>
      </c>
      <c r="E1" s="71" t="s">
        <v>1643</v>
      </c>
      <c r="F1" s="71" t="s">
        <v>365</v>
      </c>
      <c r="G1" s="71" t="s">
        <v>366</v>
      </c>
      <c r="H1" s="73" t="s">
        <v>10258</v>
      </c>
      <c r="I1" s="73" t="s">
        <v>10259</v>
      </c>
      <c r="J1" s="71" t="s">
        <v>352</v>
      </c>
      <c r="K1" s="71" t="s">
        <v>358</v>
      </c>
      <c r="L1" s="71" t="s">
        <v>369</v>
      </c>
      <c r="M1" s="71" t="s">
        <v>353</v>
      </c>
      <c r="N1" s="71" t="s">
        <v>13</v>
      </c>
      <c r="O1" s="71" t="s">
        <v>179</v>
      </c>
      <c r="P1" s="71" t="s">
        <v>1644</v>
      </c>
      <c r="Q1" s="71" t="s">
        <v>370</v>
      </c>
      <c r="R1" s="71" t="s">
        <v>1645</v>
      </c>
      <c r="S1" s="71" t="s">
        <v>1646</v>
      </c>
      <c r="T1" s="71" t="s">
        <v>1647</v>
      </c>
      <c r="U1" s="71" t="s">
        <v>1648</v>
      </c>
    </row>
    <row r="2" spans="1:21" ht="14.4" x14ac:dyDescent="0.25">
      <c r="A2" s="74">
        <v>0</v>
      </c>
      <c r="B2" s="75" t="s">
        <v>1649</v>
      </c>
      <c r="C2" s="86"/>
      <c r="D2" s="77"/>
      <c r="E2" s="75" t="s">
        <v>333</v>
      </c>
      <c r="F2" s="74">
        <v>962431</v>
      </c>
      <c r="G2" s="74">
        <v>0</v>
      </c>
      <c r="H2" s="88"/>
      <c r="I2" s="89"/>
      <c r="J2" s="74">
        <v>4861</v>
      </c>
      <c r="K2" s="75" t="s">
        <v>1650</v>
      </c>
      <c r="L2" s="75" t="s">
        <v>1651</v>
      </c>
      <c r="M2" s="74">
        <v>1640</v>
      </c>
      <c r="N2" s="75" t="s">
        <v>147</v>
      </c>
      <c r="O2" s="75" t="s">
        <v>1652</v>
      </c>
      <c r="P2" s="75"/>
      <c r="Q2" s="75" t="s">
        <v>1653</v>
      </c>
      <c r="R2" s="75" t="s">
        <v>3065</v>
      </c>
      <c r="S2" s="75" t="s">
        <v>3066</v>
      </c>
      <c r="T2" s="75" t="s">
        <v>3067</v>
      </c>
      <c r="U2" s="75" t="s">
        <v>385</v>
      </c>
    </row>
    <row r="3" spans="1:21" ht="14.4" x14ac:dyDescent="0.25">
      <c r="A3" s="74">
        <v>0</v>
      </c>
      <c r="B3" s="75" t="s">
        <v>1649</v>
      </c>
      <c r="C3" s="87"/>
      <c r="D3" s="77"/>
      <c r="E3" s="75" t="s">
        <v>333</v>
      </c>
      <c r="F3" s="74">
        <v>962837</v>
      </c>
      <c r="G3" s="74">
        <v>0</v>
      </c>
      <c r="H3" s="90"/>
      <c r="I3" s="91"/>
      <c r="J3" s="74">
        <v>5942</v>
      </c>
      <c r="K3" s="75" t="s">
        <v>1650</v>
      </c>
      <c r="L3" s="75" t="s">
        <v>1657</v>
      </c>
      <c r="M3" s="74">
        <v>1970</v>
      </c>
      <c r="N3" s="75" t="s">
        <v>151</v>
      </c>
      <c r="O3" s="75" t="s">
        <v>1658</v>
      </c>
      <c r="P3" s="75"/>
      <c r="Q3" s="75" t="s">
        <v>11609</v>
      </c>
      <c r="R3" s="75" t="s">
        <v>3065</v>
      </c>
      <c r="S3" s="75" t="s">
        <v>3066</v>
      </c>
      <c r="T3" s="75" t="s">
        <v>3067</v>
      </c>
      <c r="U3" s="75" t="s">
        <v>385</v>
      </c>
    </row>
    <row r="4" spans="1:21" ht="14.4" x14ac:dyDescent="0.25">
      <c r="A4" s="74">
        <v>0</v>
      </c>
      <c r="B4" s="75" t="s">
        <v>1649</v>
      </c>
      <c r="C4" s="87"/>
      <c r="D4" s="77"/>
      <c r="E4" s="75" t="s">
        <v>333</v>
      </c>
      <c r="F4" s="74">
        <v>962951</v>
      </c>
      <c r="G4" s="74">
        <v>0</v>
      </c>
      <c r="H4" s="90"/>
      <c r="I4" s="91"/>
      <c r="J4" s="74">
        <v>6072</v>
      </c>
      <c r="K4" s="75" t="s">
        <v>1659</v>
      </c>
      <c r="L4" s="75" t="s">
        <v>1660</v>
      </c>
      <c r="M4" s="74">
        <v>2018</v>
      </c>
      <c r="N4" s="75" t="s">
        <v>258</v>
      </c>
      <c r="O4" s="75" t="s">
        <v>1661</v>
      </c>
      <c r="P4" s="75"/>
      <c r="Q4" s="75" t="s">
        <v>11610</v>
      </c>
      <c r="R4" s="75" t="s">
        <v>1662</v>
      </c>
      <c r="S4" s="75" t="s">
        <v>1663</v>
      </c>
      <c r="T4" s="75" t="s">
        <v>1664</v>
      </c>
      <c r="U4" s="75" t="s">
        <v>385</v>
      </c>
    </row>
    <row r="5" spans="1:21" ht="14.4" x14ac:dyDescent="0.25">
      <c r="A5" s="74">
        <v>0</v>
      </c>
      <c r="B5" s="75" t="s">
        <v>1649</v>
      </c>
      <c r="C5" s="87"/>
      <c r="D5" s="77"/>
      <c r="E5" s="75" t="s">
        <v>333</v>
      </c>
      <c r="F5" s="74">
        <v>111112</v>
      </c>
      <c r="G5" s="74">
        <v>0</v>
      </c>
      <c r="H5" s="90"/>
      <c r="I5" s="91"/>
      <c r="J5" s="74">
        <v>6081</v>
      </c>
      <c r="K5" s="75" t="s">
        <v>1665</v>
      </c>
      <c r="L5" s="75" t="s">
        <v>1666</v>
      </c>
      <c r="M5" s="74">
        <v>2018</v>
      </c>
      <c r="N5" s="75" t="s">
        <v>258</v>
      </c>
      <c r="O5" s="75" t="s">
        <v>1667</v>
      </c>
      <c r="P5" s="75"/>
      <c r="Q5" s="75" t="s">
        <v>1668</v>
      </c>
      <c r="R5" s="75" t="s">
        <v>1662</v>
      </c>
      <c r="S5" s="75" t="s">
        <v>1663</v>
      </c>
      <c r="T5" s="75" t="s">
        <v>1664</v>
      </c>
      <c r="U5" s="75" t="s">
        <v>385</v>
      </c>
    </row>
    <row r="6" spans="1:21" ht="14.4" x14ac:dyDescent="0.25">
      <c r="A6" s="74">
        <v>0</v>
      </c>
      <c r="B6" s="75" t="s">
        <v>1649</v>
      </c>
      <c r="C6" s="87"/>
      <c r="D6" s="77"/>
      <c r="E6" s="75" t="s">
        <v>333</v>
      </c>
      <c r="F6" s="74">
        <v>962944</v>
      </c>
      <c r="G6" s="74">
        <v>0</v>
      </c>
      <c r="H6" s="90"/>
      <c r="I6" s="91"/>
      <c r="J6" s="74">
        <v>6411</v>
      </c>
      <c r="K6" s="75" t="s">
        <v>1669</v>
      </c>
      <c r="L6" s="75" t="s">
        <v>1670</v>
      </c>
      <c r="M6" s="74">
        <v>2018</v>
      </c>
      <c r="N6" s="75" t="s">
        <v>258</v>
      </c>
      <c r="O6" s="75" t="s">
        <v>1671</v>
      </c>
      <c r="P6" s="75"/>
      <c r="Q6" s="75" t="s">
        <v>11611</v>
      </c>
      <c r="R6" s="75" t="s">
        <v>1662</v>
      </c>
      <c r="S6" s="75" t="s">
        <v>1663</v>
      </c>
      <c r="T6" s="75" t="s">
        <v>1664</v>
      </c>
      <c r="U6" s="75" t="s">
        <v>385</v>
      </c>
    </row>
    <row r="7" spans="1:21" ht="14.4" x14ac:dyDescent="0.25">
      <c r="A7" s="74">
        <v>0</v>
      </c>
      <c r="B7" s="75" t="s">
        <v>1649</v>
      </c>
      <c r="C7" s="87"/>
      <c r="D7" s="77"/>
      <c r="E7" s="75" t="s">
        <v>333</v>
      </c>
      <c r="F7" s="74">
        <v>963009</v>
      </c>
      <c r="G7" s="74">
        <v>0</v>
      </c>
      <c r="H7" s="90"/>
      <c r="I7" s="91"/>
      <c r="J7" s="74">
        <v>6429</v>
      </c>
      <c r="K7" s="75" t="s">
        <v>1672</v>
      </c>
      <c r="L7" s="75" t="s">
        <v>1673</v>
      </c>
      <c r="M7" s="74">
        <v>2018</v>
      </c>
      <c r="N7" s="75" t="s">
        <v>258</v>
      </c>
      <c r="O7" s="75" t="s">
        <v>185</v>
      </c>
      <c r="P7" s="75"/>
      <c r="Q7" s="75" t="s">
        <v>1674</v>
      </c>
      <c r="R7" s="75" t="s">
        <v>1662</v>
      </c>
      <c r="S7" s="75" t="s">
        <v>1663</v>
      </c>
      <c r="T7" s="75" t="s">
        <v>1664</v>
      </c>
      <c r="U7" s="75" t="s">
        <v>385</v>
      </c>
    </row>
    <row r="8" spans="1:21" ht="14.4" x14ac:dyDescent="0.25">
      <c r="A8" s="74">
        <v>0</v>
      </c>
      <c r="B8" s="75" t="s">
        <v>1649</v>
      </c>
      <c r="C8" s="87"/>
      <c r="D8" s="77"/>
      <c r="E8" s="75" t="s">
        <v>333</v>
      </c>
      <c r="F8" s="74">
        <v>963017</v>
      </c>
      <c r="G8" s="74">
        <v>0</v>
      </c>
      <c r="H8" s="90"/>
      <c r="I8" s="91"/>
      <c r="J8" s="74">
        <v>6601</v>
      </c>
      <c r="K8" s="75" t="s">
        <v>1675</v>
      </c>
      <c r="L8" s="75" t="s">
        <v>1676</v>
      </c>
      <c r="M8" s="74">
        <v>2018</v>
      </c>
      <c r="N8" s="75" t="s">
        <v>258</v>
      </c>
      <c r="O8" s="75" t="s">
        <v>1677</v>
      </c>
      <c r="P8" s="75"/>
      <c r="Q8" s="75" t="s">
        <v>1678</v>
      </c>
      <c r="R8" s="75" t="s">
        <v>1662</v>
      </c>
      <c r="S8" s="75" t="s">
        <v>1663</v>
      </c>
      <c r="T8" s="75" t="s">
        <v>1664</v>
      </c>
      <c r="U8" s="75" t="s">
        <v>385</v>
      </c>
    </row>
    <row r="9" spans="1:21" ht="14.4" x14ac:dyDescent="0.25">
      <c r="A9" s="74">
        <v>0</v>
      </c>
      <c r="B9" s="75" t="s">
        <v>1649</v>
      </c>
      <c r="C9" s="87"/>
      <c r="D9" s="77"/>
      <c r="E9" s="75" t="s">
        <v>333</v>
      </c>
      <c r="F9" s="74">
        <v>124255</v>
      </c>
      <c r="G9" s="74">
        <v>0</v>
      </c>
      <c r="H9" s="90"/>
      <c r="I9" s="91"/>
      <c r="J9" s="74">
        <v>16121</v>
      </c>
      <c r="K9" s="75" t="s">
        <v>1685</v>
      </c>
      <c r="L9" s="75" t="s">
        <v>1686</v>
      </c>
      <c r="M9" s="74">
        <v>3570</v>
      </c>
      <c r="N9" s="75" t="s">
        <v>1687</v>
      </c>
      <c r="O9" s="75" t="s">
        <v>1688</v>
      </c>
      <c r="P9" s="75"/>
      <c r="Q9" s="75" t="s">
        <v>1689</v>
      </c>
      <c r="R9" s="75" t="s">
        <v>11612</v>
      </c>
      <c r="S9" s="75" t="s">
        <v>11613</v>
      </c>
      <c r="T9" s="75" t="s">
        <v>11614</v>
      </c>
      <c r="U9" s="75" t="s">
        <v>385</v>
      </c>
    </row>
    <row r="10" spans="1:21" ht="14.4" x14ac:dyDescent="0.25">
      <c r="A10" s="74">
        <v>0</v>
      </c>
      <c r="B10" s="75" t="s">
        <v>1649</v>
      </c>
      <c r="C10" s="87"/>
      <c r="D10" s="77"/>
      <c r="E10" s="75" t="s">
        <v>333</v>
      </c>
      <c r="F10" s="74">
        <v>966952</v>
      </c>
      <c r="G10" s="74">
        <v>0</v>
      </c>
      <c r="H10" s="90"/>
      <c r="I10" s="91"/>
      <c r="J10" s="74">
        <v>18317</v>
      </c>
      <c r="K10" s="75" t="s">
        <v>1690</v>
      </c>
      <c r="L10" s="75" t="s">
        <v>1691</v>
      </c>
      <c r="M10" s="74">
        <v>8450</v>
      </c>
      <c r="N10" s="75" t="s">
        <v>5</v>
      </c>
      <c r="O10" s="75" t="s">
        <v>193</v>
      </c>
      <c r="P10" s="75"/>
      <c r="Q10" s="75" t="s">
        <v>262</v>
      </c>
      <c r="R10" s="75" t="s">
        <v>1786</v>
      </c>
      <c r="S10" s="75" t="s">
        <v>1787</v>
      </c>
      <c r="T10" s="75" t="s">
        <v>1788</v>
      </c>
      <c r="U10" s="75" t="s">
        <v>385</v>
      </c>
    </row>
    <row r="11" spans="1:21" ht="14.4" x14ac:dyDescent="0.25">
      <c r="A11" s="74">
        <v>0</v>
      </c>
      <c r="B11" s="75" t="s">
        <v>1649</v>
      </c>
      <c r="C11" s="87"/>
      <c r="D11" s="77"/>
      <c r="E11" s="75" t="s">
        <v>333</v>
      </c>
      <c r="F11" s="74">
        <v>967927</v>
      </c>
      <c r="G11" s="74">
        <v>0</v>
      </c>
      <c r="H11" s="90"/>
      <c r="I11" s="91"/>
      <c r="J11" s="74">
        <v>20594</v>
      </c>
      <c r="K11" s="75" t="s">
        <v>1692</v>
      </c>
      <c r="L11" s="75" t="s">
        <v>1693</v>
      </c>
      <c r="M11" s="74">
        <v>8957</v>
      </c>
      <c r="N11" s="75" t="s">
        <v>1694</v>
      </c>
      <c r="O11" s="75" t="s">
        <v>1695</v>
      </c>
      <c r="P11" s="75"/>
      <c r="Q11" s="75" t="s">
        <v>1696</v>
      </c>
      <c r="R11" s="75" t="s">
        <v>11615</v>
      </c>
      <c r="S11" s="75" t="s">
        <v>11616</v>
      </c>
      <c r="T11" s="75" t="s">
        <v>11617</v>
      </c>
      <c r="U11" s="75" t="s">
        <v>385</v>
      </c>
    </row>
    <row r="12" spans="1:21" ht="14.4" x14ac:dyDescent="0.25">
      <c r="A12" s="74">
        <v>0</v>
      </c>
      <c r="B12" s="75" t="s">
        <v>1649</v>
      </c>
      <c r="C12" s="87"/>
      <c r="D12" s="77"/>
      <c r="E12" s="75" t="s">
        <v>333</v>
      </c>
      <c r="F12" s="74">
        <v>972307</v>
      </c>
      <c r="G12" s="74">
        <v>0</v>
      </c>
      <c r="H12" s="90"/>
      <c r="I12" s="91"/>
      <c r="J12" s="74">
        <v>25668</v>
      </c>
      <c r="K12" s="75" t="s">
        <v>11618</v>
      </c>
      <c r="L12" s="75" t="s">
        <v>1700</v>
      </c>
      <c r="M12" s="74">
        <v>2242</v>
      </c>
      <c r="N12" s="75" t="s">
        <v>277</v>
      </c>
      <c r="O12" s="75" t="s">
        <v>1701</v>
      </c>
      <c r="P12" s="75"/>
      <c r="Q12" s="75" t="s">
        <v>1702</v>
      </c>
      <c r="R12" s="75" t="s">
        <v>10772</v>
      </c>
      <c r="S12" s="75" t="s">
        <v>10773</v>
      </c>
      <c r="T12" s="75" t="s">
        <v>10774</v>
      </c>
      <c r="U12" s="75" t="s">
        <v>496</v>
      </c>
    </row>
    <row r="13" spans="1:21" ht="14.4" x14ac:dyDescent="0.25">
      <c r="A13" s="74">
        <v>0</v>
      </c>
      <c r="B13" s="75" t="s">
        <v>1649</v>
      </c>
      <c r="C13" s="87"/>
      <c r="D13" s="77"/>
      <c r="E13" s="75" t="s">
        <v>333</v>
      </c>
      <c r="F13" s="74">
        <v>972406</v>
      </c>
      <c r="G13" s="74">
        <v>0</v>
      </c>
      <c r="H13" s="90"/>
      <c r="I13" s="91"/>
      <c r="J13" s="74">
        <v>25908</v>
      </c>
      <c r="K13" s="75" t="s">
        <v>10775</v>
      </c>
      <c r="L13" s="75" t="s">
        <v>1706</v>
      </c>
      <c r="M13" s="74">
        <v>3000</v>
      </c>
      <c r="N13" s="75" t="s">
        <v>165</v>
      </c>
      <c r="O13" s="75" t="s">
        <v>264</v>
      </c>
      <c r="P13" s="75"/>
      <c r="Q13" s="75" t="s">
        <v>265</v>
      </c>
      <c r="R13" s="75" t="s">
        <v>1703</v>
      </c>
      <c r="S13" s="75" t="s">
        <v>1704</v>
      </c>
      <c r="T13" s="75" t="s">
        <v>1705</v>
      </c>
      <c r="U13" s="75" t="s">
        <v>496</v>
      </c>
    </row>
    <row r="14" spans="1:21" ht="14.4" x14ac:dyDescent="0.25">
      <c r="A14" s="74">
        <v>0</v>
      </c>
      <c r="B14" s="75" t="s">
        <v>1679</v>
      </c>
      <c r="C14" s="87"/>
      <c r="D14" s="77"/>
      <c r="E14" s="75" t="s">
        <v>333</v>
      </c>
      <c r="F14" s="74">
        <v>960062</v>
      </c>
      <c r="G14" s="74">
        <v>0</v>
      </c>
      <c r="H14" s="90"/>
      <c r="I14" s="91"/>
      <c r="J14" s="74">
        <v>26021</v>
      </c>
      <c r="K14" s="75" t="s">
        <v>1707</v>
      </c>
      <c r="L14" s="75" t="s">
        <v>1708</v>
      </c>
      <c r="M14" s="74">
        <v>3300</v>
      </c>
      <c r="N14" s="75" t="s">
        <v>69</v>
      </c>
      <c r="O14" s="75" t="s">
        <v>1709</v>
      </c>
      <c r="P14" s="75"/>
      <c r="Q14" s="75" t="s">
        <v>1710</v>
      </c>
      <c r="R14" s="75" t="s">
        <v>1703</v>
      </c>
      <c r="S14" s="75" t="s">
        <v>1704</v>
      </c>
      <c r="T14" s="75" t="s">
        <v>1705</v>
      </c>
      <c r="U14" s="75" t="s">
        <v>496</v>
      </c>
    </row>
    <row r="15" spans="1:21" ht="14.4" x14ac:dyDescent="0.25">
      <c r="A15" s="74">
        <v>0</v>
      </c>
      <c r="B15" s="75" t="s">
        <v>1649</v>
      </c>
      <c r="C15" s="87"/>
      <c r="D15" s="77"/>
      <c r="E15" s="75" t="s">
        <v>333</v>
      </c>
      <c r="F15" s="74">
        <v>972935</v>
      </c>
      <c r="G15" s="74">
        <v>0</v>
      </c>
      <c r="H15" s="90"/>
      <c r="I15" s="91"/>
      <c r="J15" s="74">
        <v>26104</v>
      </c>
      <c r="K15" s="75" t="s">
        <v>1711</v>
      </c>
      <c r="L15" s="75" t="s">
        <v>1712</v>
      </c>
      <c r="M15" s="74">
        <v>3900</v>
      </c>
      <c r="N15" s="75" t="s">
        <v>339</v>
      </c>
      <c r="O15" s="75" t="s">
        <v>1713</v>
      </c>
      <c r="P15" s="75"/>
      <c r="Q15" s="75" t="s">
        <v>1714</v>
      </c>
      <c r="R15" s="75" t="s">
        <v>1703</v>
      </c>
      <c r="S15" s="75" t="s">
        <v>1704</v>
      </c>
      <c r="T15" s="75" t="s">
        <v>1705</v>
      </c>
      <c r="U15" s="75" t="s">
        <v>496</v>
      </c>
    </row>
    <row r="16" spans="1:21" ht="14.4" x14ac:dyDescent="0.25">
      <c r="A16" s="74">
        <v>0</v>
      </c>
      <c r="B16" s="75" t="s">
        <v>1649</v>
      </c>
      <c r="C16" s="87"/>
      <c r="D16" s="77"/>
      <c r="E16" s="75" t="s">
        <v>333</v>
      </c>
      <c r="F16" s="74">
        <v>972513</v>
      </c>
      <c r="G16" s="74">
        <v>0</v>
      </c>
      <c r="H16" s="90"/>
      <c r="I16" s="91"/>
      <c r="J16" s="74">
        <v>26138</v>
      </c>
      <c r="K16" s="75" t="s">
        <v>1715</v>
      </c>
      <c r="L16" s="75" t="s">
        <v>1716</v>
      </c>
      <c r="M16" s="74">
        <v>3590</v>
      </c>
      <c r="N16" s="75" t="s">
        <v>170</v>
      </c>
      <c r="O16" s="75" t="s">
        <v>1717</v>
      </c>
      <c r="P16" s="75"/>
      <c r="Q16" s="75" t="s">
        <v>1718</v>
      </c>
      <c r="R16" s="75" t="s">
        <v>1703</v>
      </c>
      <c r="S16" s="75" t="s">
        <v>1704</v>
      </c>
      <c r="T16" s="75" t="s">
        <v>1705</v>
      </c>
      <c r="U16" s="75" t="s">
        <v>496</v>
      </c>
    </row>
    <row r="17" spans="1:21" ht="14.4" x14ac:dyDescent="0.25">
      <c r="A17" s="74">
        <v>0</v>
      </c>
      <c r="B17" s="75" t="s">
        <v>1649</v>
      </c>
      <c r="C17" s="87"/>
      <c r="D17" s="77"/>
      <c r="E17" s="75" t="s">
        <v>333</v>
      </c>
      <c r="F17" s="74">
        <v>972571</v>
      </c>
      <c r="G17" s="74">
        <v>0</v>
      </c>
      <c r="H17" s="90"/>
      <c r="I17" s="91"/>
      <c r="J17" s="74">
        <v>26344</v>
      </c>
      <c r="K17" s="75" t="s">
        <v>1719</v>
      </c>
      <c r="L17" s="75" t="s">
        <v>1720</v>
      </c>
      <c r="M17" s="74">
        <v>8650</v>
      </c>
      <c r="N17" s="75" t="s">
        <v>280</v>
      </c>
      <c r="O17" s="75" t="s">
        <v>212</v>
      </c>
      <c r="P17" s="75"/>
      <c r="Q17" s="75" t="s">
        <v>340</v>
      </c>
      <c r="R17" s="75" t="s">
        <v>10772</v>
      </c>
      <c r="S17" s="75" t="s">
        <v>10773</v>
      </c>
      <c r="T17" s="75" t="s">
        <v>10774</v>
      </c>
      <c r="U17" s="75" t="s">
        <v>496</v>
      </c>
    </row>
    <row r="18" spans="1:21" ht="14.4" x14ac:dyDescent="0.25">
      <c r="A18" s="74">
        <v>0</v>
      </c>
      <c r="B18" s="75" t="s">
        <v>1649</v>
      </c>
      <c r="C18" s="87"/>
      <c r="D18" s="77"/>
      <c r="E18" s="75" t="s">
        <v>333</v>
      </c>
      <c r="F18" s="74">
        <v>973016</v>
      </c>
      <c r="G18" s="74">
        <v>0</v>
      </c>
      <c r="H18" s="90"/>
      <c r="I18" s="91"/>
      <c r="J18" s="74">
        <v>26427</v>
      </c>
      <c r="K18" s="75" t="s">
        <v>1723</v>
      </c>
      <c r="L18" s="75" t="s">
        <v>1724</v>
      </c>
      <c r="M18" s="74">
        <v>8680</v>
      </c>
      <c r="N18" s="75" t="s">
        <v>97</v>
      </c>
      <c r="O18" s="75" t="s">
        <v>1725</v>
      </c>
      <c r="P18" s="75"/>
      <c r="Q18" s="75" t="s">
        <v>1726</v>
      </c>
      <c r="R18" s="75" t="s">
        <v>10772</v>
      </c>
      <c r="S18" s="75" t="s">
        <v>10773</v>
      </c>
      <c r="T18" s="75" t="s">
        <v>10774</v>
      </c>
      <c r="U18" s="75" t="s">
        <v>496</v>
      </c>
    </row>
    <row r="19" spans="1:21" ht="14.4" x14ac:dyDescent="0.25">
      <c r="A19" s="74">
        <v>0</v>
      </c>
      <c r="B19" s="75" t="s">
        <v>1649</v>
      </c>
      <c r="C19" s="87"/>
      <c r="D19" s="77"/>
      <c r="E19" s="75" t="s">
        <v>333</v>
      </c>
      <c r="F19" s="74">
        <v>124743</v>
      </c>
      <c r="G19" s="74">
        <v>0</v>
      </c>
      <c r="H19" s="90"/>
      <c r="I19" s="91"/>
      <c r="J19" s="74">
        <v>26799</v>
      </c>
      <c r="K19" s="75" t="s">
        <v>1727</v>
      </c>
      <c r="L19" s="75" t="s">
        <v>1728</v>
      </c>
      <c r="M19" s="74">
        <v>9000</v>
      </c>
      <c r="N19" s="75" t="s">
        <v>120</v>
      </c>
      <c r="O19" s="75" t="s">
        <v>1729</v>
      </c>
      <c r="P19" s="75"/>
      <c r="Q19" s="75" t="s">
        <v>11619</v>
      </c>
      <c r="R19" s="75" t="s">
        <v>1703</v>
      </c>
      <c r="S19" s="75" t="s">
        <v>1704</v>
      </c>
      <c r="T19" s="75" t="s">
        <v>1705</v>
      </c>
      <c r="U19" s="75" t="s">
        <v>496</v>
      </c>
    </row>
    <row r="20" spans="1:21" ht="14.4" x14ac:dyDescent="0.25">
      <c r="A20" s="74">
        <v>0</v>
      </c>
      <c r="B20" s="75" t="s">
        <v>1649</v>
      </c>
      <c r="C20" s="87"/>
      <c r="D20" s="77"/>
      <c r="E20" s="75" t="s">
        <v>333</v>
      </c>
      <c r="F20" s="74">
        <v>972745</v>
      </c>
      <c r="G20" s="74">
        <v>0</v>
      </c>
      <c r="H20" s="90"/>
      <c r="I20" s="91"/>
      <c r="J20" s="74">
        <v>27045</v>
      </c>
      <c r="K20" s="75" t="s">
        <v>1730</v>
      </c>
      <c r="L20" s="75" t="s">
        <v>1731</v>
      </c>
      <c r="M20" s="74">
        <v>9255</v>
      </c>
      <c r="N20" s="75" t="s">
        <v>130</v>
      </c>
      <c r="O20" s="75" t="s">
        <v>240</v>
      </c>
      <c r="P20" s="75"/>
      <c r="Q20" s="75" t="s">
        <v>241</v>
      </c>
      <c r="R20" s="75" t="s">
        <v>1703</v>
      </c>
      <c r="S20" s="75" t="s">
        <v>1704</v>
      </c>
      <c r="T20" s="75" t="s">
        <v>1705</v>
      </c>
      <c r="U20" s="75" t="s">
        <v>496</v>
      </c>
    </row>
    <row r="21" spans="1:21" ht="14.4" x14ac:dyDescent="0.25">
      <c r="A21" s="74">
        <v>0</v>
      </c>
      <c r="B21" s="75" t="s">
        <v>1649</v>
      </c>
      <c r="C21" s="87"/>
      <c r="D21" s="77"/>
      <c r="E21" s="75" t="s">
        <v>333</v>
      </c>
      <c r="F21" s="74">
        <v>962951</v>
      </c>
      <c r="G21" s="74">
        <v>0</v>
      </c>
      <c r="H21" s="90"/>
      <c r="I21" s="91"/>
      <c r="J21" s="74">
        <v>48331</v>
      </c>
      <c r="K21" s="75" t="s">
        <v>1659</v>
      </c>
      <c r="L21" s="75" t="s">
        <v>1732</v>
      </c>
      <c r="M21" s="74">
        <v>2018</v>
      </c>
      <c r="N21" s="75" t="s">
        <v>258</v>
      </c>
      <c r="O21" s="75" t="s">
        <v>1661</v>
      </c>
      <c r="P21" s="75"/>
      <c r="Q21" s="75" t="s">
        <v>11620</v>
      </c>
      <c r="R21" s="75" t="s">
        <v>1662</v>
      </c>
      <c r="S21" s="75" t="s">
        <v>1663</v>
      </c>
      <c r="T21" s="75" t="s">
        <v>1664</v>
      </c>
      <c r="U21" s="75" t="s">
        <v>385</v>
      </c>
    </row>
    <row r="22" spans="1:21" ht="14.4" x14ac:dyDescent="0.25">
      <c r="A22" s="74">
        <v>0</v>
      </c>
      <c r="B22" s="75" t="s">
        <v>1649</v>
      </c>
      <c r="C22" s="87"/>
      <c r="D22" s="77"/>
      <c r="E22" s="75" t="s">
        <v>333</v>
      </c>
      <c r="F22" s="74">
        <v>108308</v>
      </c>
      <c r="G22" s="74">
        <v>0</v>
      </c>
      <c r="H22" s="90"/>
      <c r="I22" s="91"/>
      <c r="J22" s="74">
        <v>107524</v>
      </c>
      <c r="K22" s="75" t="s">
        <v>1733</v>
      </c>
      <c r="L22" s="75" t="s">
        <v>1734</v>
      </c>
      <c r="M22" s="74">
        <v>1040</v>
      </c>
      <c r="N22" s="75" t="s">
        <v>15</v>
      </c>
      <c r="O22" s="75" t="s">
        <v>1735</v>
      </c>
      <c r="P22" s="75"/>
      <c r="Q22" s="75" t="s">
        <v>1736</v>
      </c>
      <c r="R22" s="75" t="s">
        <v>3065</v>
      </c>
      <c r="S22" s="75" t="s">
        <v>3066</v>
      </c>
      <c r="T22" s="75" t="s">
        <v>3067</v>
      </c>
      <c r="U22" s="75" t="s">
        <v>385</v>
      </c>
    </row>
    <row r="23" spans="1:21" ht="14.4" x14ac:dyDescent="0.25">
      <c r="A23" s="74">
        <v>0</v>
      </c>
      <c r="B23" s="75" t="s">
        <v>1649</v>
      </c>
      <c r="C23" s="87"/>
      <c r="D23" s="77"/>
      <c r="E23" s="75" t="s">
        <v>333</v>
      </c>
      <c r="F23" s="74">
        <v>106071</v>
      </c>
      <c r="G23" s="74">
        <v>0</v>
      </c>
      <c r="H23" s="90"/>
      <c r="I23" s="91"/>
      <c r="J23" s="74">
        <v>107541</v>
      </c>
      <c r="K23" s="75" t="s">
        <v>1737</v>
      </c>
      <c r="L23" s="75" t="s">
        <v>1738</v>
      </c>
      <c r="M23" s="74">
        <v>2900</v>
      </c>
      <c r="N23" s="75" t="s">
        <v>39</v>
      </c>
      <c r="O23" s="75" t="s">
        <v>1739</v>
      </c>
      <c r="P23" s="75"/>
      <c r="Q23" s="75" t="s">
        <v>1740</v>
      </c>
      <c r="R23" s="75" t="s">
        <v>1662</v>
      </c>
      <c r="S23" s="75" t="s">
        <v>1663</v>
      </c>
      <c r="T23" s="75" t="s">
        <v>1664</v>
      </c>
      <c r="U23" s="75" t="s">
        <v>385</v>
      </c>
    </row>
    <row r="24" spans="1:21" ht="14.4" x14ac:dyDescent="0.25">
      <c r="A24" s="74">
        <v>0</v>
      </c>
      <c r="B24" s="75" t="s">
        <v>1649</v>
      </c>
      <c r="C24" s="87"/>
      <c r="D24" s="77"/>
      <c r="E24" s="75" t="s">
        <v>333</v>
      </c>
      <c r="F24" s="74">
        <v>108076</v>
      </c>
      <c r="G24" s="74">
        <v>0</v>
      </c>
      <c r="H24" s="90"/>
      <c r="I24" s="91"/>
      <c r="J24" s="74">
        <v>108043</v>
      </c>
      <c r="K24" s="75" t="s">
        <v>1741</v>
      </c>
      <c r="L24" s="75" t="s">
        <v>1742</v>
      </c>
      <c r="M24" s="74">
        <v>2920</v>
      </c>
      <c r="N24" s="75" t="s">
        <v>42</v>
      </c>
      <c r="O24" s="75" t="s">
        <v>1743</v>
      </c>
      <c r="P24" s="75"/>
      <c r="Q24" s="75" t="s">
        <v>1744</v>
      </c>
      <c r="R24" s="75" t="s">
        <v>1662</v>
      </c>
      <c r="S24" s="75" t="s">
        <v>1663</v>
      </c>
      <c r="T24" s="75" t="s">
        <v>1664</v>
      </c>
      <c r="U24" s="75" t="s">
        <v>385</v>
      </c>
    </row>
    <row r="25" spans="1:21" ht="14.4" x14ac:dyDescent="0.25">
      <c r="A25" s="74">
        <v>0</v>
      </c>
      <c r="B25" s="75" t="s">
        <v>1649</v>
      </c>
      <c r="C25" s="87"/>
      <c r="D25" s="77"/>
      <c r="E25" s="75" t="s">
        <v>333</v>
      </c>
      <c r="F25" s="74">
        <v>111245</v>
      </c>
      <c r="G25" s="74">
        <v>0</v>
      </c>
      <c r="H25" s="90"/>
      <c r="I25" s="91"/>
      <c r="J25" s="74">
        <v>110494</v>
      </c>
      <c r="K25" s="75" t="s">
        <v>1745</v>
      </c>
      <c r="L25" s="75" t="s">
        <v>1746</v>
      </c>
      <c r="M25" s="74">
        <v>2018</v>
      </c>
      <c r="N25" s="75" t="s">
        <v>258</v>
      </c>
      <c r="O25" s="75" t="s">
        <v>1747</v>
      </c>
      <c r="P25" s="75"/>
      <c r="Q25" s="75" t="s">
        <v>1748</v>
      </c>
      <c r="R25" s="75" t="s">
        <v>1662</v>
      </c>
      <c r="S25" s="75" t="s">
        <v>1663</v>
      </c>
      <c r="T25" s="75" t="s">
        <v>1664</v>
      </c>
      <c r="U25" s="75" t="s">
        <v>385</v>
      </c>
    </row>
    <row r="26" spans="1:21" ht="14.4" x14ac:dyDescent="0.25">
      <c r="A26" s="74">
        <v>0</v>
      </c>
      <c r="B26" s="75" t="s">
        <v>1649</v>
      </c>
      <c r="C26" s="87"/>
      <c r="D26" s="77"/>
      <c r="E26" s="75" t="s">
        <v>333</v>
      </c>
      <c r="F26" s="74">
        <v>123406</v>
      </c>
      <c r="G26" s="74">
        <v>0</v>
      </c>
      <c r="H26" s="90"/>
      <c r="I26" s="91"/>
      <c r="J26" s="74">
        <v>113639</v>
      </c>
      <c r="K26" s="75" t="s">
        <v>1753</v>
      </c>
      <c r="L26" s="75" t="s">
        <v>1754</v>
      </c>
      <c r="M26" s="74">
        <v>2018</v>
      </c>
      <c r="N26" s="75" t="s">
        <v>258</v>
      </c>
      <c r="O26" s="75" t="s">
        <v>1755</v>
      </c>
      <c r="P26" s="75"/>
      <c r="Q26" s="75" t="s">
        <v>1756</v>
      </c>
      <c r="R26" s="75" t="s">
        <v>1662</v>
      </c>
      <c r="S26" s="75" t="s">
        <v>1663</v>
      </c>
      <c r="T26" s="75" t="s">
        <v>1664</v>
      </c>
      <c r="U26" s="75" t="s">
        <v>385</v>
      </c>
    </row>
    <row r="27" spans="1:21" ht="14.4" x14ac:dyDescent="0.25">
      <c r="A27" s="74">
        <v>0</v>
      </c>
      <c r="B27" s="75" t="s">
        <v>1649</v>
      </c>
      <c r="C27" s="87"/>
      <c r="D27" s="77"/>
      <c r="E27" s="75" t="s">
        <v>333</v>
      </c>
      <c r="F27" s="74">
        <v>124271</v>
      </c>
      <c r="G27" s="74">
        <v>0</v>
      </c>
      <c r="H27" s="90"/>
      <c r="I27" s="91"/>
      <c r="J27" s="74">
        <v>125617</v>
      </c>
      <c r="K27" s="75" t="s">
        <v>1757</v>
      </c>
      <c r="L27" s="75" t="s">
        <v>1758</v>
      </c>
      <c r="M27" s="74">
        <v>2018</v>
      </c>
      <c r="N27" s="75" t="s">
        <v>258</v>
      </c>
      <c r="O27" s="75" t="s">
        <v>1759</v>
      </c>
      <c r="P27" s="75"/>
      <c r="Q27" s="75" t="s">
        <v>10776</v>
      </c>
      <c r="R27" s="75" t="s">
        <v>10772</v>
      </c>
      <c r="S27" s="75" t="s">
        <v>10773</v>
      </c>
      <c r="T27" s="75" t="s">
        <v>10774</v>
      </c>
      <c r="U27" s="75" t="s">
        <v>496</v>
      </c>
    </row>
    <row r="28" spans="1:21" ht="14.4" x14ac:dyDescent="0.25">
      <c r="A28" s="74">
        <v>0</v>
      </c>
      <c r="B28" s="75" t="s">
        <v>1649</v>
      </c>
      <c r="C28" s="87"/>
      <c r="D28" s="77"/>
      <c r="E28" s="75" t="s">
        <v>333</v>
      </c>
      <c r="F28" s="74">
        <v>132101</v>
      </c>
      <c r="G28" s="74">
        <v>0</v>
      </c>
      <c r="H28" s="90"/>
      <c r="I28" s="91"/>
      <c r="J28" s="74">
        <v>132621</v>
      </c>
      <c r="K28" s="75" t="s">
        <v>1764</v>
      </c>
      <c r="L28" s="75" t="s">
        <v>1765</v>
      </c>
      <c r="M28" s="74">
        <v>2660</v>
      </c>
      <c r="N28" s="75" t="s">
        <v>291</v>
      </c>
      <c r="O28" s="75" t="s">
        <v>1766</v>
      </c>
      <c r="P28" s="75"/>
      <c r="Q28" s="75" t="s">
        <v>1767</v>
      </c>
      <c r="R28" s="75" t="s">
        <v>1662</v>
      </c>
      <c r="S28" s="75" t="s">
        <v>1663</v>
      </c>
      <c r="T28" s="75" t="s">
        <v>1664</v>
      </c>
      <c r="U28" s="75" t="s">
        <v>385</v>
      </c>
    </row>
    <row r="29" spans="1:21" ht="14.4" x14ac:dyDescent="0.25">
      <c r="A29" s="74">
        <v>0</v>
      </c>
      <c r="B29" s="75" t="s">
        <v>1649</v>
      </c>
      <c r="C29" s="87"/>
      <c r="D29" s="77"/>
      <c r="E29" s="75" t="s">
        <v>333</v>
      </c>
      <c r="F29" s="74">
        <v>133488</v>
      </c>
      <c r="G29" s="74">
        <v>0</v>
      </c>
      <c r="H29" s="90"/>
      <c r="I29" s="91"/>
      <c r="J29" s="74">
        <v>133496</v>
      </c>
      <c r="K29" s="75" t="s">
        <v>1768</v>
      </c>
      <c r="L29" s="75" t="s">
        <v>1769</v>
      </c>
      <c r="M29" s="74">
        <v>3300</v>
      </c>
      <c r="N29" s="75" t="s">
        <v>69</v>
      </c>
      <c r="O29" s="75" t="s">
        <v>1770</v>
      </c>
      <c r="P29" s="75"/>
      <c r="Q29" s="75" t="s">
        <v>11621</v>
      </c>
      <c r="R29" s="75" t="s">
        <v>3065</v>
      </c>
      <c r="S29" s="75" t="s">
        <v>3066</v>
      </c>
      <c r="T29" s="75" t="s">
        <v>3067</v>
      </c>
      <c r="U29" s="75" t="s">
        <v>385</v>
      </c>
    </row>
    <row r="30" spans="1:21" ht="28.8" x14ac:dyDescent="0.25">
      <c r="A30" s="74">
        <v>0</v>
      </c>
      <c r="B30" s="75" t="s">
        <v>1649</v>
      </c>
      <c r="C30" s="87"/>
      <c r="D30" s="77"/>
      <c r="E30" s="75" t="s">
        <v>333</v>
      </c>
      <c r="F30" s="74">
        <v>137125</v>
      </c>
      <c r="G30" s="74">
        <v>0</v>
      </c>
      <c r="H30" s="90"/>
      <c r="I30" s="91"/>
      <c r="J30" s="74">
        <v>137133</v>
      </c>
      <c r="K30" s="75" t="s">
        <v>1771</v>
      </c>
      <c r="L30" s="75" t="s">
        <v>1772</v>
      </c>
      <c r="M30" s="74">
        <v>8000</v>
      </c>
      <c r="N30" s="75" t="s">
        <v>90</v>
      </c>
      <c r="O30" s="75" t="s">
        <v>1773</v>
      </c>
      <c r="P30" s="75"/>
      <c r="Q30" s="75" t="s">
        <v>1774</v>
      </c>
      <c r="R30" s="75" t="s">
        <v>11615</v>
      </c>
      <c r="S30" s="75" t="s">
        <v>11616</v>
      </c>
      <c r="T30" s="75" t="s">
        <v>11617</v>
      </c>
      <c r="U30" s="75" t="s">
        <v>385</v>
      </c>
    </row>
    <row r="31" spans="1:21" ht="28.8" x14ac:dyDescent="0.25">
      <c r="A31" s="74">
        <v>0</v>
      </c>
      <c r="B31" s="75" t="s">
        <v>1649</v>
      </c>
      <c r="C31" s="87"/>
      <c r="D31" s="77"/>
      <c r="E31" s="75" t="s">
        <v>333</v>
      </c>
      <c r="F31" s="74">
        <v>137323</v>
      </c>
      <c r="G31" s="74">
        <v>0</v>
      </c>
      <c r="H31" s="90"/>
      <c r="I31" s="91"/>
      <c r="J31" s="74">
        <v>138461</v>
      </c>
      <c r="K31" s="75" t="s">
        <v>1775</v>
      </c>
      <c r="L31" s="75" t="s">
        <v>1776</v>
      </c>
      <c r="M31" s="74">
        <v>3010</v>
      </c>
      <c r="N31" s="75" t="s">
        <v>298</v>
      </c>
      <c r="O31" s="75" t="s">
        <v>1777</v>
      </c>
      <c r="P31" s="75"/>
      <c r="Q31" s="75" t="s">
        <v>1778</v>
      </c>
      <c r="R31" s="75" t="s">
        <v>3065</v>
      </c>
      <c r="S31" s="75" t="s">
        <v>3066</v>
      </c>
      <c r="T31" s="75" t="s">
        <v>3067</v>
      </c>
      <c r="U31" s="75" t="s">
        <v>385</v>
      </c>
    </row>
    <row r="32" spans="1:21" ht="28.8" x14ac:dyDescent="0.25">
      <c r="A32" s="74">
        <v>0</v>
      </c>
      <c r="B32" s="75" t="s">
        <v>1649</v>
      </c>
      <c r="C32" s="87"/>
      <c r="D32" s="77"/>
      <c r="E32" s="75" t="s">
        <v>333</v>
      </c>
      <c r="F32" s="74">
        <v>138636</v>
      </c>
      <c r="G32" s="74">
        <v>0</v>
      </c>
      <c r="H32" s="90"/>
      <c r="I32" s="91"/>
      <c r="J32" s="74">
        <v>138651</v>
      </c>
      <c r="K32" s="75" t="s">
        <v>1783</v>
      </c>
      <c r="L32" s="75" t="s">
        <v>1784</v>
      </c>
      <c r="M32" s="74">
        <v>9800</v>
      </c>
      <c r="N32" s="75" t="s">
        <v>140</v>
      </c>
      <c r="O32" s="75" t="s">
        <v>10777</v>
      </c>
      <c r="P32" s="75"/>
      <c r="Q32" s="75" t="s">
        <v>1785</v>
      </c>
      <c r="R32" s="75" t="s">
        <v>1786</v>
      </c>
      <c r="S32" s="75" t="s">
        <v>1787</v>
      </c>
      <c r="T32" s="75" t="s">
        <v>1788</v>
      </c>
      <c r="U32" s="75" t="s">
        <v>385</v>
      </c>
    </row>
    <row r="33" spans="1:21" ht="14.4" x14ac:dyDescent="0.25">
      <c r="A33" s="74">
        <v>0</v>
      </c>
      <c r="B33" s="75" t="s">
        <v>1649</v>
      </c>
      <c r="C33" s="87"/>
      <c r="D33" s="77"/>
      <c r="E33" s="75" t="s">
        <v>333</v>
      </c>
      <c r="F33" s="74">
        <v>132902</v>
      </c>
      <c r="G33" s="74">
        <v>0</v>
      </c>
      <c r="H33" s="90"/>
      <c r="I33" s="91"/>
      <c r="J33" s="74">
        <v>138719</v>
      </c>
      <c r="K33" s="75" t="s">
        <v>1789</v>
      </c>
      <c r="L33" s="75" t="s">
        <v>1790</v>
      </c>
      <c r="M33" s="74">
        <v>3910</v>
      </c>
      <c r="N33" s="75" t="s">
        <v>339</v>
      </c>
      <c r="O33" s="75" t="s">
        <v>1791</v>
      </c>
      <c r="P33" s="75"/>
      <c r="Q33" s="75" t="s">
        <v>1792</v>
      </c>
      <c r="R33" s="75" t="s">
        <v>11612</v>
      </c>
      <c r="S33" s="75" t="s">
        <v>11613</v>
      </c>
      <c r="T33" s="75" t="s">
        <v>11614</v>
      </c>
      <c r="U33" s="75" t="s">
        <v>385</v>
      </c>
    </row>
    <row r="34" spans="1:21" ht="28.8" x14ac:dyDescent="0.25">
      <c r="A34" s="74">
        <v>0</v>
      </c>
      <c r="B34" s="75" t="s">
        <v>1649</v>
      </c>
      <c r="C34" s="87"/>
      <c r="D34" s="77"/>
      <c r="E34" s="75" t="s">
        <v>333</v>
      </c>
      <c r="F34" s="74">
        <v>138297</v>
      </c>
      <c r="G34" s="74">
        <v>0</v>
      </c>
      <c r="H34" s="90"/>
      <c r="I34" s="91"/>
      <c r="J34" s="74">
        <v>138909</v>
      </c>
      <c r="K34" s="75" t="s">
        <v>1793</v>
      </c>
      <c r="L34" s="75" t="s">
        <v>1794</v>
      </c>
      <c r="M34" s="74">
        <v>3511</v>
      </c>
      <c r="N34" s="75" t="s">
        <v>687</v>
      </c>
      <c r="O34" s="75" t="s">
        <v>1795</v>
      </c>
      <c r="P34" s="75"/>
      <c r="Q34" s="75" t="s">
        <v>1796</v>
      </c>
      <c r="R34" s="75" t="s">
        <v>11612</v>
      </c>
      <c r="S34" s="75" t="s">
        <v>11613</v>
      </c>
      <c r="T34" s="75" t="s">
        <v>11614</v>
      </c>
      <c r="U34" s="75" t="s">
        <v>385</v>
      </c>
    </row>
    <row r="35" spans="1:21" ht="28.8" x14ac:dyDescent="0.25">
      <c r="A35" s="74">
        <v>0</v>
      </c>
      <c r="B35" s="75" t="s">
        <v>1679</v>
      </c>
      <c r="C35" s="87"/>
      <c r="D35" s="77"/>
      <c r="E35" s="75" t="s">
        <v>333</v>
      </c>
      <c r="F35" s="74">
        <v>975731</v>
      </c>
      <c r="G35" s="74">
        <v>0</v>
      </c>
      <c r="H35" s="92"/>
      <c r="I35" s="93"/>
      <c r="J35" s="74">
        <v>145995</v>
      </c>
      <c r="K35" s="75" t="s">
        <v>11622</v>
      </c>
      <c r="L35" s="75" t="s">
        <v>5765</v>
      </c>
      <c r="M35" s="74">
        <v>8720</v>
      </c>
      <c r="N35" s="75" t="s">
        <v>5766</v>
      </c>
      <c r="O35" s="75" t="s">
        <v>11623</v>
      </c>
      <c r="P35" s="75"/>
      <c r="Q35" s="75" t="s">
        <v>11624</v>
      </c>
      <c r="R35" s="75" t="s">
        <v>10772</v>
      </c>
      <c r="S35" s="75" t="s">
        <v>10773</v>
      </c>
      <c r="T35" s="75" t="s">
        <v>10774</v>
      </c>
      <c r="U35" s="75" t="s">
        <v>496</v>
      </c>
    </row>
    <row r="36" spans="1:21" ht="14.4" x14ac:dyDescent="0.25">
      <c r="A36" s="74">
        <v>0</v>
      </c>
      <c r="B36" s="75" t="s">
        <v>1649</v>
      </c>
      <c r="C36" s="83"/>
      <c r="D36" s="77"/>
      <c r="E36" s="75" t="s">
        <v>333</v>
      </c>
      <c r="F36" s="74">
        <v>146068</v>
      </c>
      <c r="G36" s="74">
        <v>0</v>
      </c>
      <c r="H36" s="76"/>
      <c r="I36" s="76"/>
      <c r="J36" s="74">
        <v>146035</v>
      </c>
      <c r="K36" s="75" t="s">
        <v>11625</v>
      </c>
      <c r="L36" s="75" t="s">
        <v>11626</v>
      </c>
      <c r="M36" s="74">
        <v>2018</v>
      </c>
      <c r="N36" s="75" t="s">
        <v>258</v>
      </c>
      <c r="O36" s="75" t="s">
        <v>11627</v>
      </c>
      <c r="P36" s="75"/>
      <c r="Q36" s="75" t="s">
        <v>11628</v>
      </c>
      <c r="R36" s="75" t="s">
        <v>10772</v>
      </c>
      <c r="S36" s="75" t="s">
        <v>10773</v>
      </c>
      <c r="T36" s="75" t="s">
        <v>10774</v>
      </c>
      <c r="U36" s="75" t="s">
        <v>496</v>
      </c>
    </row>
    <row r="37" spans="1:21" ht="14.4" x14ac:dyDescent="0.25">
      <c r="A37" s="74">
        <v>0</v>
      </c>
      <c r="B37" s="75" t="s">
        <v>1649</v>
      </c>
      <c r="C37" s="81"/>
      <c r="D37" s="77"/>
      <c r="E37" s="75" t="s">
        <v>333</v>
      </c>
      <c r="F37" s="74">
        <v>144667</v>
      </c>
      <c r="G37" s="74">
        <v>0</v>
      </c>
      <c r="H37" s="76"/>
      <c r="I37" s="76"/>
      <c r="J37" s="74">
        <v>146118</v>
      </c>
      <c r="K37" s="75" t="s">
        <v>11629</v>
      </c>
      <c r="L37" s="75" t="s">
        <v>11630</v>
      </c>
      <c r="M37" s="74">
        <v>2018</v>
      </c>
      <c r="N37" s="75" t="s">
        <v>258</v>
      </c>
      <c r="O37" s="75" t="s">
        <v>11631</v>
      </c>
      <c r="P37" s="75"/>
      <c r="Q37" s="75" t="s">
        <v>11632</v>
      </c>
      <c r="R37" s="75" t="s">
        <v>1662</v>
      </c>
      <c r="S37" s="75" t="s">
        <v>1663</v>
      </c>
      <c r="T37" s="75" t="s">
        <v>1664</v>
      </c>
      <c r="U37" s="75" t="s">
        <v>385</v>
      </c>
    </row>
    <row r="38" spans="1:21" ht="14.4" x14ac:dyDescent="0.25">
      <c r="A38" s="74">
        <v>0</v>
      </c>
      <c r="B38" s="75" t="s">
        <v>1649</v>
      </c>
      <c r="C38" s="81"/>
      <c r="D38" s="77"/>
      <c r="E38" s="75" t="s">
        <v>333</v>
      </c>
      <c r="F38" s="74">
        <v>146134</v>
      </c>
      <c r="G38" s="74">
        <v>0</v>
      </c>
      <c r="H38" s="76"/>
      <c r="I38" s="76"/>
      <c r="J38" s="74">
        <v>146142</v>
      </c>
      <c r="K38" s="75" t="s">
        <v>11633</v>
      </c>
      <c r="L38" s="75" t="s">
        <v>11634</v>
      </c>
      <c r="M38" s="74">
        <v>9403</v>
      </c>
      <c r="N38" s="75" t="s">
        <v>11635</v>
      </c>
      <c r="O38" s="75" t="s">
        <v>11636</v>
      </c>
      <c r="P38" s="75"/>
      <c r="Q38" s="75" t="s">
        <v>11637</v>
      </c>
      <c r="R38" s="75" t="s">
        <v>1654</v>
      </c>
      <c r="S38" s="75" t="s">
        <v>1655</v>
      </c>
      <c r="T38" s="75" t="s">
        <v>1656</v>
      </c>
      <c r="U38" s="75" t="s">
        <v>385</v>
      </c>
    </row>
    <row r="39" spans="1:21" ht="14.4" x14ac:dyDescent="0.25">
      <c r="A39" s="74">
        <v>0</v>
      </c>
      <c r="B39" s="75" t="s">
        <v>1649</v>
      </c>
      <c r="C39" s="81"/>
      <c r="D39" s="77"/>
      <c r="E39" s="75" t="s">
        <v>333</v>
      </c>
      <c r="F39" s="74">
        <v>143859</v>
      </c>
      <c r="G39" s="74">
        <v>0</v>
      </c>
      <c r="H39" s="76"/>
      <c r="I39" s="76"/>
      <c r="J39" s="74">
        <v>146167</v>
      </c>
      <c r="K39" s="75" t="s">
        <v>10778</v>
      </c>
      <c r="L39" s="75" t="s">
        <v>1797</v>
      </c>
      <c r="M39" s="74">
        <v>3800</v>
      </c>
      <c r="N39" s="75" t="s">
        <v>84</v>
      </c>
      <c r="O39" s="75" t="s">
        <v>1798</v>
      </c>
      <c r="P39" s="75"/>
      <c r="Q39" s="75" t="s">
        <v>333</v>
      </c>
      <c r="R39" s="75" t="s">
        <v>1786</v>
      </c>
      <c r="S39" s="75" t="s">
        <v>1787</v>
      </c>
      <c r="T39" s="75" t="s">
        <v>1788</v>
      </c>
      <c r="U39" s="75" t="s">
        <v>385</v>
      </c>
    </row>
    <row r="40" spans="1:21" ht="14.4" x14ac:dyDescent="0.25">
      <c r="A40" s="74">
        <v>0</v>
      </c>
      <c r="B40" s="75" t="s">
        <v>1649</v>
      </c>
      <c r="C40" s="81"/>
      <c r="D40" s="77"/>
      <c r="E40" s="75" t="s">
        <v>333</v>
      </c>
      <c r="F40" s="74">
        <v>146183</v>
      </c>
      <c r="G40" s="74">
        <v>0</v>
      </c>
      <c r="H40" s="76"/>
      <c r="I40" s="76"/>
      <c r="J40" s="74">
        <v>146191</v>
      </c>
      <c r="K40" s="75" t="s">
        <v>11638</v>
      </c>
      <c r="L40" s="75" t="s">
        <v>11639</v>
      </c>
      <c r="M40" s="74">
        <v>3600</v>
      </c>
      <c r="N40" s="75" t="s">
        <v>77</v>
      </c>
      <c r="O40" s="75" t="s">
        <v>11640</v>
      </c>
      <c r="P40" s="75"/>
      <c r="Q40" s="75" t="s">
        <v>333</v>
      </c>
      <c r="R40" s="75" t="s">
        <v>11612</v>
      </c>
      <c r="S40" s="75" t="s">
        <v>11613</v>
      </c>
      <c r="T40" s="75" t="s">
        <v>11614</v>
      </c>
      <c r="U40" s="75" t="s">
        <v>385</v>
      </c>
    </row>
    <row r="41" spans="1:21" ht="14.4" x14ac:dyDescent="0.25">
      <c r="A41" s="74">
        <v>0</v>
      </c>
      <c r="B41" s="75" t="s">
        <v>1679</v>
      </c>
      <c r="C41" s="81">
        <f t="shared" ref="C41:C43" si="0">IF(A41&lt;&gt;A40,0,IF(AND(A41=A40,B41&lt;&gt;B40),A41,0))</f>
        <v>0</v>
      </c>
      <c r="D41" s="77"/>
      <c r="E41" s="75" t="s">
        <v>333</v>
      </c>
      <c r="F41" s="74">
        <v>146225</v>
      </c>
      <c r="G41" s="74">
        <v>0</v>
      </c>
      <c r="H41" s="76">
        <f t="shared" ref="H41:H43" si="1">IF(A41&lt;&gt;A40,0,IF(AND(A41=A40,F41&lt;&gt;F40),A41,0))</f>
        <v>0</v>
      </c>
      <c r="I41" s="76">
        <f t="shared" ref="I41:I43" si="2">IF(A41&lt;&gt;A40,0,IF(AND(H41&lt;&gt;0,B41&lt;&gt;B40),A41,0))</f>
        <v>0</v>
      </c>
      <c r="J41" s="74">
        <v>146233</v>
      </c>
      <c r="K41" s="75" t="s">
        <v>11641</v>
      </c>
      <c r="L41" s="75" t="s">
        <v>11642</v>
      </c>
      <c r="M41" s="74">
        <v>1050</v>
      </c>
      <c r="N41" s="75" t="s">
        <v>8004</v>
      </c>
      <c r="O41" s="75" t="s">
        <v>11470</v>
      </c>
      <c r="P41" s="75"/>
      <c r="Q41" s="75" t="s">
        <v>11643</v>
      </c>
      <c r="R41" s="75" t="s">
        <v>3065</v>
      </c>
      <c r="S41" s="75" t="s">
        <v>3066</v>
      </c>
      <c r="T41" s="75" t="s">
        <v>3067</v>
      </c>
      <c r="U41" s="75" t="s">
        <v>385</v>
      </c>
    </row>
    <row r="42" spans="1:21" ht="14.4" x14ac:dyDescent="0.25">
      <c r="A42" s="74">
        <v>118745</v>
      </c>
      <c r="B42" s="75" t="s">
        <v>1649</v>
      </c>
      <c r="C42" s="81">
        <f t="shared" si="0"/>
        <v>0</v>
      </c>
      <c r="D42" s="77">
        <v>19811</v>
      </c>
      <c r="E42" s="75" t="s">
        <v>10720</v>
      </c>
      <c r="F42" s="74">
        <v>967497</v>
      </c>
      <c r="G42" s="74">
        <v>0</v>
      </c>
      <c r="H42" s="76">
        <f t="shared" si="1"/>
        <v>0</v>
      </c>
      <c r="I42" s="76">
        <f t="shared" si="2"/>
        <v>0</v>
      </c>
      <c r="J42" s="74">
        <v>19729</v>
      </c>
      <c r="K42" s="75" t="s">
        <v>1799</v>
      </c>
      <c r="L42" s="75" t="s">
        <v>1800</v>
      </c>
      <c r="M42" s="74">
        <v>8710</v>
      </c>
      <c r="N42" s="75" t="s">
        <v>1801</v>
      </c>
      <c r="O42" s="75" t="s">
        <v>1802</v>
      </c>
      <c r="P42" s="75"/>
      <c r="Q42" s="75" t="s">
        <v>1803</v>
      </c>
      <c r="R42" s="75" t="s">
        <v>11615</v>
      </c>
      <c r="S42" s="75" t="s">
        <v>11616</v>
      </c>
      <c r="T42" s="75" t="s">
        <v>11617</v>
      </c>
      <c r="U42" s="75" t="s">
        <v>385</v>
      </c>
    </row>
    <row r="43" spans="1:21" ht="14.4" x14ac:dyDescent="0.25">
      <c r="A43" s="74">
        <v>118745</v>
      </c>
      <c r="B43" s="75" t="s">
        <v>1649</v>
      </c>
      <c r="C43" s="81">
        <f t="shared" si="0"/>
        <v>0</v>
      </c>
      <c r="D43" s="77">
        <v>19811</v>
      </c>
      <c r="E43" s="75" t="s">
        <v>10720</v>
      </c>
      <c r="F43" s="74">
        <v>53652</v>
      </c>
      <c r="G43" s="74">
        <v>0</v>
      </c>
      <c r="H43" s="76">
        <f t="shared" si="1"/>
        <v>118745</v>
      </c>
      <c r="I43" s="76">
        <f t="shared" si="2"/>
        <v>0</v>
      </c>
      <c r="J43" s="74">
        <v>19811</v>
      </c>
      <c r="K43" s="75" t="s">
        <v>10720</v>
      </c>
      <c r="L43" s="75" t="s">
        <v>449</v>
      </c>
      <c r="M43" s="74">
        <v>8780</v>
      </c>
      <c r="N43" s="75" t="s">
        <v>450</v>
      </c>
      <c r="O43" s="75" t="s">
        <v>451</v>
      </c>
      <c r="P43" s="75"/>
      <c r="Q43" s="75" t="s">
        <v>1804</v>
      </c>
      <c r="R43" s="75" t="s">
        <v>11615</v>
      </c>
      <c r="S43" s="75" t="s">
        <v>11616</v>
      </c>
      <c r="T43" s="75" t="s">
        <v>11617</v>
      </c>
      <c r="U43" s="75" t="s">
        <v>385</v>
      </c>
    </row>
    <row r="44" spans="1:21" ht="14.4" x14ac:dyDescent="0.25">
      <c r="A44" s="74">
        <v>118745</v>
      </c>
      <c r="B44" s="75" t="s">
        <v>1649</v>
      </c>
      <c r="C44" s="81">
        <f>IF(A44&lt;&gt;A43,0,IF(AND(A44=A43,B44&lt;&gt;B43),A44,0))</f>
        <v>0</v>
      </c>
      <c r="D44" s="74">
        <v>19811</v>
      </c>
      <c r="E44" s="75" t="s">
        <v>10720</v>
      </c>
      <c r="F44" s="74">
        <v>967547</v>
      </c>
      <c r="G44" s="74">
        <v>0</v>
      </c>
      <c r="H44" s="76">
        <f>IF(A44&lt;&gt;A43,0,IF(AND(A44=A43,F44&lt;&gt;F43),A44,0))</f>
        <v>118745</v>
      </c>
      <c r="I44" s="76">
        <f t="shared" ref="I44" si="3">IF(A44&lt;&gt;A43,0,IF(AND(H44&lt;&gt;0,B44&lt;&gt;B43),A44,0))</f>
        <v>0</v>
      </c>
      <c r="J44" s="74">
        <v>19828</v>
      </c>
      <c r="K44" s="75" t="s">
        <v>1805</v>
      </c>
      <c r="L44" s="75" t="s">
        <v>1806</v>
      </c>
      <c r="M44" s="74">
        <v>8780</v>
      </c>
      <c r="N44" s="75" t="s">
        <v>450</v>
      </c>
      <c r="O44" s="75" t="s">
        <v>1807</v>
      </c>
      <c r="P44" s="75"/>
      <c r="Q44" s="75" t="s">
        <v>1808</v>
      </c>
      <c r="R44" s="75" t="s">
        <v>11615</v>
      </c>
      <c r="S44" s="75" t="s">
        <v>11616</v>
      </c>
      <c r="T44" s="75" t="s">
        <v>11617</v>
      </c>
      <c r="U44" s="75" t="s">
        <v>385</v>
      </c>
    </row>
    <row r="45" spans="1:21" ht="14.4" x14ac:dyDescent="0.25">
      <c r="A45" s="74">
        <v>118745</v>
      </c>
      <c r="B45" s="75" t="s">
        <v>1649</v>
      </c>
      <c r="C45" s="81">
        <f t="shared" ref="C45:C108" si="4">IF(A45&lt;&gt;A44,0,IF(AND(A45=A44,B45&lt;&gt;B44),A45,0))</f>
        <v>0</v>
      </c>
      <c r="D45" s="74">
        <v>19811</v>
      </c>
      <c r="E45" s="75" t="s">
        <v>10720</v>
      </c>
      <c r="F45" s="74">
        <v>61135</v>
      </c>
      <c r="G45" s="74">
        <v>0</v>
      </c>
      <c r="H45" s="76">
        <f t="shared" ref="H45:H108" si="5">IF(A45&lt;&gt;A44,0,IF(AND(A45=A44,F45&lt;&gt;F44),A45,0))</f>
        <v>118745</v>
      </c>
      <c r="I45" s="76">
        <f t="shared" ref="I45:I108" si="6">IF(A45&lt;&gt;A44,0,IF(AND(H45&lt;&gt;0,B45&lt;&gt;B44),A45,0))</f>
        <v>0</v>
      </c>
      <c r="J45" s="74">
        <v>19836</v>
      </c>
      <c r="K45" s="75" t="s">
        <v>1809</v>
      </c>
      <c r="L45" s="75" t="s">
        <v>1810</v>
      </c>
      <c r="M45" s="74">
        <v>8710</v>
      </c>
      <c r="N45" s="75" t="s">
        <v>1811</v>
      </c>
      <c r="O45" s="75" t="s">
        <v>1812</v>
      </c>
      <c r="P45" s="75"/>
      <c r="Q45" s="75" t="s">
        <v>1813</v>
      </c>
      <c r="R45" s="75" t="s">
        <v>11615</v>
      </c>
      <c r="S45" s="75" t="s">
        <v>11616</v>
      </c>
      <c r="T45" s="75" t="s">
        <v>11617</v>
      </c>
      <c r="U45" s="75" t="s">
        <v>385</v>
      </c>
    </row>
    <row r="46" spans="1:21" ht="14.4" x14ac:dyDescent="0.25">
      <c r="A46" s="74">
        <v>118745</v>
      </c>
      <c r="B46" s="75" t="s">
        <v>1649</v>
      </c>
      <c r="C46" s="81">
        <f t="shared" si="4"/>
        <v>0</v>
      </c>
      <c r="D46" s="74">
        <v>19811</v>
      </c>
      <c r="E46" s="75" t="s">
        <v>10720</v>
      </c>
      <c r="F46" s="74">
        <v>56184</v>
      </c>
      <c r="G46" s="74">
        <v>0</v>
      </c>
      <c r="H46" s="76">
        <f t="shared" si="5"/>
        <v>118745</v>
      </c>
      <c r="I46" s="76">
        <f t="shared" si="6"/>
        <v>0</v>
      </c>
      <c r="J46" s="74">
        <v>19935</v>
      </c>
      <c r="K46" s="75" t="s">
        <v>1814</v>
      </c>
      <c r="L46" s="75" t="s">
        <v>1815</v>
      </c>
      <c r="M46" s="74">
        <v>8710</v>
      </c>
      <c r="N46" s="75" t="s">
        <v>1816</v>
      </c>
      <c r="O46" s="75" t="s">
        <v>1817</v>
      </c>
      <c r="P46" s="75"/>
      <c r="Q46" s="75" t="s">
        <v>1818</v>
      </c>
      <c r="R46" s="75" t="s">
        <v>11615</v>
      </c>
      <c r="S46" s="75" t="s">
        <v>11616</v>
      </c>
      <c r="T46" s="75" t="s">
        <v>11617</v>
      </c>
      <c r="U46" s="75" t="s">
        <v>385</v>
      </c>
    </row>
    <row r="47" spans="1:21" ht="14.4" x14ac:dyDescent="0.25">
      <c r="A47" s="74">
        <v>118752</v>
      </c>
      <c r="B47" s="75" t="s">
        <v>1649</v>
      </c>
      <c r="C47" s="81">
        <f t="shared" si="4"/>
        <v>0</v>
      </c>
      <c r="D47" s="74">
        <v>123075</v>
      </c>
      <c r="E47" s="75" t="s">
        <v>1819</v>
      </c>
      <c r="F47" s="74">
        <v>965293</v>
      </c>
      <c r="G47" s="74">
        <v>0</v>
      </c>
      <c r="H47" s="76">
        <f t="shared" si="5"/>
        <v>0</v>
      </c>
      <c r="I47" s="76">
        <f t="shared" si="6"/>
        <v>0</v>
      </c>
      <c r="J47" s="74">
        <v>14431</v>
      </c>
      <c r="K47" s="75" t="s">
        <v>1820</v>
      </c>
      <c r="L47" s="75" t="s">
        <v>1821</v>
      </c>
      <c r="M47" s="74">
        <v>3910</v>
      </c>
      <c r="N47" s="75" t="s">
        <v>339</v>
      </c>
      <c r="O47" s="75" t="s">
        <v>1822</v>
      </c>
      <c r="P47" s="75"/>
      <c r="Q47" s="75" t="s">
        <v>1823</v>
      </c>
      <c r="R47" s="75" t="s">
        <v>11612</v>
      </c>
      <c r="S47" s="75" t="s">
        <v>11613</v>
      </c>
      <c r="T47" s="75" t="s">
        <v>11614</v>
      </c>
      <c r="U47" s="75" t="s">
        <v>385</v>
      </c>
    </row>
    <row r="48" spans="1:21" ht="14.4" x14ac:dyDescent="0.25">
      <c r="A48" s="74">
        <v>118752</v>
      </c>
      <c r="B48" s="75" t="s">
        <v>1649</v>
      </c>
      <c r="C48" s="81">
        <f t="shared" si="4"/>
        <v>0</v>
      </c>
      <c r="D48" s="74">
        <v>123075</v>
      </c>
      <c r="E48" s="75" t="s">
        <v>1819</v>
      </c>
      <c r="F48" s="74">
        <v>965293</v>
      </c>
      <c r="G48" s="74">
        <v>0</v>
      </c>
      <c r="H48" s="76">
        <f t="shared" si="5"/>
        <v>0</v>
      </c>
      <c r="I48" s="76">
        <f t="shared" si="6"/>
        <v>0</v>
      </c>
      <c r="J48" s="74">
        <v>14449</v>
      </c>
      <c r="K48" s="75" t="s">
        <v>1824</v>
      </c>
      <c r="L48" s="75" t="s">
        <v>1825</v>
      </c>
      <c r="M48" s="74">
        <v>3910</v>
      </c>
      <c r="N48" s="75" t="s">
        <v>339</v>
      </c>
      <c r="O48" s="75" t="s">
        <v>1826</v>
      </c>
      <c r="P48" s="75"/>
      <c r="Q48" s="75" t="s">
        <v>10779</v>
      </c>
      <c r="R48" s="75" t="s">
        <v>11612</v>
      </c>
      <c r="S48" s="75" t="s">
        <v>11613</v>
      </c>
      <c r="T48" s="75" t="s">
        <v>11614</v>
      </c>
      <c r="U48" s="75" t="s">
        <v>385</v>
      </c>
    </row>
    <row r="49" spans="1:21" ht="14.4" x14ac:dyDescent="0.25">
      <c r="A49" s="74">
        <v>118752</v>
      </c>
      <c r="B49" s="75" t="s">
        <v>1649</v>
      </c>
      <c r="C49" s="81">
        <f t="shared" si="4"/>
        <v>0</v>
      </c>
      <c r="D49" s="74">
        <v>123075</v>
      </c>
      <c r="E49" s="75" t="s">
        <v>1819</v>
      </c>
      <c r="F49" s="74">
        <v>965293</v>
      </c>
      <c r="G49" s="74">
        <v>0</v>
      </c>
      <c r="H49" s="76">
        <f t="shared" si="5"/>
        <v>0</v>
      </c>
      <c r="I49" s="76">
        <f t="shared" si="6"/>
        <v>0</v>
      </c>
      <c r="J49" s="74">
        <v>14456</v>
      </c>
      <c r="K49" s="75" t="s">
        <v>1827</v>
      </c>
      <c r="L49" s="75" t="s">
        <v>1828</v>
      </c>
      <c r="M49" s="74">
        <v>3910</v>
      </c>
      <c r="N49" s="75" t="s">
        <v>339</v>
      </c>
      <c r="O49" s="75" t="s">
        <v>1829</v>
      </c>
      <c r="P49" s="75"/>
      <c r="Q49" s="75" t="s">
        <v>1830</v>
      </c>
      <c r="R49" s="75" t="s">
        <v>11612</v>
      </c>
      <c r="S49" s="75" t="s">
        <v>11613</v>
      </c>
      <c r="T49" s="75" t="s">
        <v>11614</v>
      </c>
      <c r="U49" s="75" t="s">
        <v>385</v>
      </c>
    </row>
    <row r="50" spans="1:21" ht="14.4" x14ac:dyDescent="0.25">
      <c r="A50" s="74">
        <v>118752</v>
      </c>
      <c r="B50" s="75" t="s">
        <v>1649</v>
      </c>
      <c r="C50" s="81">
        <f t="shared" si="4"/>
        <v>0</v>
      </c>
      <c r="D50" s="74">
        <v>123075</v>
      </c>
      <c r="E50" s="75" t="s">
        <v>1819</v>
      </c>
      <c r="F50" s="74">
        <v>965293</v>
      </c>
      <c r="G50" s="74">
        <v>0</v>
      </c>
      <c r="H50" s="76">
        <f t="shared" si="5"/>
        <v>0</v>
      </c>
      <c r="I50" s="76">
        <f t="shared" si="6"/>
        <v>0</v>
      </c>
      <c r="J50" s="74">
        <v>123075</v>
      </c>
      <c r="K50" s="75" t="s">
        <v>1819</v>
      </c>
      <c r="L50" s="75" t="s">
        <v>454</v>
      </c>
      <c r="M50" s="74">
        <v>3910</v>
      </c>
      <c r="N50" s="75" t="s">
        <v>455</v>
      </c>
      <c r="O50" s="75" t="s">
        <v>456</v>
      </c>
      <c r="P50" s="75"/>
      <c r="Q50" s="75" t="s">
        <v>457</v>
      </c>
      <c r="R50" s="75" t="s">
        <v>11612</v>
      </c>
      <c r="S50" s="75" t="s">
        <v>11613</v>
      </c>
      <c r="T50" s="75" t="s">
        <v>11614</v>
      </c>
      <c r="U50" s="75" t="s">
        <v>385</v>
      </c>
    </row>
    <row r="51" spans="1:21" ht="14.4" x14ac:dyDescent="0.25">
      <c r="A51" s="74">
        <v>118752</v>
      </c>
      <c r="B51" s="75" t="s">
        <v>1649</v>
      </c>
      <c r="C51" s="81">
        <f t="shared" si="4"/>
        <v>0</v>
      </c>
      <c r="D51" s="74">
        <v>123075</v>
      </c>
      <c r="E51" s="75" t="s">
        <v>1819</v>
      </c>
      <c r="F51" s="74">
        <v>965293</v>
      </c>
      <c r="G51" s="74">
        <v>0</v>
      </c>
      <c r="H51" s="76">
        <f t="shared" si="5"/>
        <v>0</v>
      </c>
      <c r="I51" s="76">
        <f t="shared" si="6"/>
        <v>0</v>
      </c>
      <c r="J51" s="74">
        <v>129973</v>
      </c>
      <c r="K51" s="75" t="s">
        <v>1831</v>
      </c>
      <c r="L51" s="75" t="s">
        <v>1832</v>
      </c>
      <c r="M51" s="74">
        <v>3910</v>
      </c>
      <c r="N51" s="75" t="s">
        <v>339</v>
      </c>
      <c r="O51" s="75" t="s">
        <v>1833</v>
      </c>
      <c r="P51" s="75"/>
      <c r="Q51" s="75" t="s">
        <v>11644</v>
      </c>
      <c r="R51" s="75" t="s">
        <v>11612</v>
      </c>
      <c r="S51" s="75" t="s">
        <v>11613</v>
      </c>
      <c r="T51" s="75" t="s">
        <v>11614</v>
      </c>
      <c r="U51" s="75" t="s">
        <v>385</v>
      </c>
    </row>
    <row r="52" spans="1:21" ht="14.4" x14ac:dyDescent="0.25">
      <c r="A52" s="74">
        <v>118761</v>
      </c>
      <c r="B52" s="75" t="s">
        <v>1649</v>
      </c>
      <c r="C52" s="81">
        <f t="shared" si="4"/>
        <v>0</v>
      </c>
      <c r="D52" s="74">
        <v>117713</v>
      </c>
      <c r="E52" s="75" t="s">
        <v>1834</v>
      </c>
      <c r="F52" s="74">
        <v>973651</v>
      </c>
      <c r="G52" s="74">
        <v>0</v>
      </c>
      <c r="H52" s="76">
        <f t="shared" si="5"/>
        <v>0</v>
      </c>
      <c r="I52" s="76">
        <f t="shared" si="6"/>
        <v>0</v>
      </c>
      <c r="J52" s="74">
        <v>14464</v>
      </c>
      <c r="K52" s="75" t="s">
        <v>1835</v>
      </c>
      <c r="L52" s="75" t="s">
        <v>1836</v>
      </c>
      <c r="M52" s="74">
        <v>3930</v>
      </c>
      <c r="N52" s="75" t="s">
        <v>75</v>
      </c>
      <c r="O52" s="75" t="s">
        <v>1837</v>
      </c>
      <c r="P52" s="75"/>
      <c r="Q52" s="75" t="s">
        <v>1838</v>
      </c>
      <c r="R52" s="75" t="s">
        <v>11612</v>
      </c>
      <c r="S52" s="75" t="s">
        <v>11613</v>
      </c>
      <c r="T52" s="75" t="s">
        <v>11614</v>
      </c>
      <c r="U52" s="75" t="s">
        <v>385</v>
      </c>
    </row>
    <row r="53" spans="1:21" ht="14.4" x14ac:dyDescent="0.25">
      <c r="A53" s="74">
        <v>118761</v>
      </c>
      <c r="B53" s="75" t="s">
        <v>1649</v>
      </c>
      <c r="C53" s="81">
        <f t="shared" si="4"/>
        <v>0</v>
      </c>
      <c r="D53" s="74">
        <v>117713</v>
      </c>
      <c r="E53" s="75" t="s">
        <v>1834</v>
      </c>
      <c r="F53" s="74">
        <v>973651</v>
      </c>
      <c r="G53" s="74">
        <v>0</v>
      </c>
      <c r="H53" s="76">
        <f t="shared" si="5"/>
        <v>0</v>
      </c>
      <c r="I53" s="76">
        <f t="shared" si="6"/>
        <v>0</v>
      </c>
      <c r="J53" s="74">
        <v>14555</v>
      </c>
      <c r="K53" s="75" t="s">
        <v>1692</v>
      </c>
      <c r="L53" s="75" t="s">
        <v>1839</v>
      </c>
      <c r="M53" s="74">
        <v>3930</v>
      </c>
      <c r="N53" s="75" t="s">
        <v>75</v>
      </c>
      <c r="O53" s="75" t="s">
        <v>1840</v>
      </c>
      <c r="P53" s="75"/>
      <c r="Q53" s="75" t="s">
        <v>1841</v>
      </c>
      <c r="R53" s="75" t="s">
        <v>11612</v>
      </c>
      <c r="S53" s="75" t="s">
        <v>11613</v>
      </c>
      <c r="T53" s="75" t="s">
        <v>11614</v>
      </c>
      <c r="U53" s="75" t="s">
        <v>385</v>
      </c>
    </row>
    <row r="54" spans="1:21" ht="14.4" x14ac:dyDescent="0.25">
      <c r="A54" s="74">
        <v>118761</v>
      </c>
      <c r="B54" s="75" t="s">
        <v>1649</v>
      </c>
      <c r="C54" s="81">
        <f t="shared" si="4"/>
        <v>0</v>
      </c>
      <c r="D54" s="74">
        <v>117713</v>
      </c>
      <c r="E54" s="75" t="s">
        <v>1834</v>
      </c>
      <c r="F54" s="74">
        <v>973651</v>
      </c>
      <c r="G54" s="74">
        <v>0</v>
      </c>
      <c r="H54" s="76">
        <f t="shared" si="5"/>
        <v>0</v>
      </c>
      <c r="I54" s="76">
        <f t="shared" si="6"/>
        <v>0</v>
      </c>
      <c r="J54" s="74">
        <v>14571</v>
      </c>
      <c r="K54" s="75" t="s">
        <v>1842</v>
      </c>
      <c r="L54" s="75" t="s">
        <v>1843</v>
      </c>
      <c r="M54" s="74">
        <v>3930</v>
      </c>
      <c r="N54" s="75" t="s">
        <v>75</v>
      </c>
      <c r="O54" s="75" t="s">
        <v>1844</v>
      </c>
      <c r="P54" s="75"/>
      <c r="Q54" s="75" t="s">
        <v>1845</v>
      </c>
      <c r="R54" s="75" t="s">
        <v>11612</v>
      </c>
      <c r="S54" s="75" t="s">
        <v>11613</v>
      </c>
      <c r="T54" s="75" t="s">
        <v>11614</v>
      </c>
      <c r="U54" s="75" t="s">
        <v>385</v>
      </c>
    </row>
    <row r="55" spans="1:21" ht="14.4" x14ac:dyDescent="0.25">
      <c r="A55" s="74">
        <v>118761</v>
      </c>
      <c r="B55" s="75" t="s">
        <v>1649</v>
      </c>
      <c r="C55" s="81">
        <f t="shared" si="4"/>
        <v>0</v>
      </c>
      <c r="D55" s="74">
        <v>117713</v>
      </c>
      <c r="E55" s="75" t="s">
        <v>1834</v>
      </c>
      <c r="F55" s="74">
        <v>973651</v>
      </c>
      <c r="G55" s="74">
        <v>0</v>
      </c>
      <c r="H55" s="76">
        <f t="shared" si="5"/>
        <v>0</v>
      </c>
      <c r="I55" s="76">
        <f t="shared" si="6"/>
        <v>0</v>
      </c>
      <c r="J55" s="74">
        <v>117713</v>
      </c>
      <c r="K55" s="75" t="s">
        <v>1834</v>
      </c>
      <c r="L55" s="75" t="s">
        <v>459</v>
      </c>
      <c r="M55" s="74">
        <v>3930</v>
      </c>
      <c r="N55" s="75" t="s">
        <v>75</v>
      </c>
      <c r="O55" s="75" t="s">
        <v>460</v>
      </c>
      <c r="P55" s="75"/>
      <c r="Q55" s="75" t="s">
        <v>461</v>
      </c>
      <c r="R55" s="75" t="s">
        <v>11612</v>
      </c>
      <c r="S55" s="75" t="s">
        <v>11613</v>
      </c>
      <c r="T55" s="75" t="s">
        <v>11614</v>
      </c>
      <c r="U55" s="75" t="s">
        <v>385</v>
      </c>
    </row>
    <row r="56" spans="1:21" ht="14.4" x14ac:dyDescent="0.25">
      <c r="A56" s="74">
        <v>118778</v>
      </c>
      <c r="B56" s="75" t="s">
        <v>1649</v>
      </c>
      <c r="C56" s="81">
        <f t="shared" si="4"/>
        <v>0</v>
      </c>
      <c r="D56" s="74">
        <v>16667</v>
      </c>
      <c r="E56" s="75" t="s">
        <v>1846</v>
      </c>
      <c r="F56" s="74">
        <v>968081</v>
      </c>
      <c r="G56" s="74">
        <v>0</v>
      </c>
      <c r="H56" s="76">
        <f t="shared" si="5"/>
        <v>0</v>
      </c>
      <c r="I56" s="76">
        <f t="shared" si="6"/>
        <v>0</v>
      </c>
      <c r="J56" s="74">
        <v>16667</v>
      </c>
      <c r="K56" s="75" t="s">
        <v>1846</v>
      </c>
      <c r="L56" s="75" t="s">
        <v>463</v>
      </c>
      <c r="M56" s="74">
        <v>3970</v>
      </c>
      <c r="N56" s="75" t="s">
        <v>88</v>
      </c>
      <c r="O56" s="75" t="s">
        <v>464</v>
      </c>
      <c r="P56" s="75"/>
      <c r="Q56" s="75" t="s">
        <v>11545</v>
      </c>
      <c r="R56" s="75" t="s">
        <v>11612</v>
      </c>
      <c r="S56" s="75" t="s">
        <v>11613</v>
      </c>
      <c r="T56" s="75" t="s">
        <v>11614</v>
      </c>
      <c r="U56" s="75" t="s">
        <v>385</v>
      </c>
    </row>
    <row r="57" spans="1:21" ht="14.4" x14ac:dyDescent="0.25">
      <c r="A57" s="74">
        <v>118778</v>
      </c>
      <c r="B57" s="75" t="s">
        <v>1649</v>
      </c>
      <c r="C57" s="81">
        <f t="shared" si="4"/>
        <v>0</v>
      </c>
      <c r="D57" s="74">
        <v>16667</v>
      </c>
      <c r="E57" s="75" t="s">
        <v>1846</v>
      </c>
      <c r="F57" s="74">
        <v>968081</v>
      </c>
      <c r="G57" s="74">
        <v>0</v>
      </c>
      <c r="H57" s="76">
        <f t="shared" si="5"/>
        <v>0</v>
      </c>
      <c r="I57" s="76">
        <f t="shared" si="6"/>
        <v>0</v>
      </c>
      <c r="J57" s="74">
        <v>16675</v>
      </c>
      <c r="K57" s="75" t="s">
        <v>1847</v>
      </c>
      <c r="L57" s="75" t="s">
        <v>1848</v>
      </c>
      <c r="M57" s="74">
        <v>3970</v>
      </c>
      <c r="N57" s="75" t="s">
        <v>88</v>
      </c>
      <c r="O57" s="75" t="s">
        <v>1849</v>
      </c>
      <c r="P57" s="75"/>
      <c r="Q57" s="75" t="s">
        <v>11545</v>
      </c>
      <c r="R57" s="75" t="s">
        <v>11612</v>
      </c>
      <c r="S57" s="75" t="s">
        <v>11613</v>
      </c>
      <c r="T57" s="75" t="s">
        <v>11614</v>
      </c>
      <c r="U57" s="75" t="s">
        <v>385</v>
      </c>
    </row>
    <row r="58" spans="1:21" ht="14.4" x14ac:dyDescent="0.25">
      <c r="A58" s="74">
        <v>118778</v>
      </c>
      <c r="B58" s="75" t="s">
        <v>1649</v>
      </c>
      <c r="C58" s="81">
        <f t="shared" si="4"/>
        <v>0</v>
      </c>
      <c r="D58" s="74">
        <v>16667</v>
      </c>
      <c r="E58" s="75" t="s">
        <v>1846</v>
      </c>
      <c r="F58" s="74">
        <v>968081</v>
      </c>
      <c r="G58" s="74">
        <v>0</v>
      </c>
      <c r="H58" s="76">
        <f t="shared" si="5"/>
        <v>0</v>
      </c>
      <c r="I58" s="76">
        <f t="shared" si="6"/>
        <v>0</v>
      </c>
      <c r="J58" s="74">
        <v>26278</v>
      </c>
      <c r="K58" s="75" t="s">
        <v>1850</v>
      </c>
      <c r="L58" s="75" t="s">
        <v>1851</v>
      </c>
      <c r="M58" s="74">
        <v>3560</v>
      </c>
      <c r="N58" s="75" t="s">
        <v>87</v>
      </c>
      <c r="O58" s="75" t="s">
        <v>1852</v>
      </c>
      <c r="P58" s="75"/>
      <c r="Q58" s="75" t="s">
        <v>1853</v>
      </c>
      <c r="R58" s="75" t="s">
        <v>1703</v>
      </c>
      <c r="S58" s="75" t="s">
        <v>1704</v>
      </c>
      <c r="T58" s="75" t="s">
        <v>1705</v>
      </c>
      <c r="U58" s="75" t="s">
        <v>496</v>
      </c>
    </row>
    <row r="59" spans="1:21" ht="14.4" x14ac:dyDescent="0.25">
      <c r="A59" s="74">
        <v>118778</v>
      </c>
      <c r="B59" s="75" t="s">
        <v>1649</v>
      </c>
      <c r="C59" s="81">
        <f t="shared" si="4"/>
        <v>0</v>
      </c>
      <c r="D59" s="74">
        <v>16667</v>
      </c>
      <c r="E59" s="75" t="s">
        <v>1846</v>
      </c>
      <c r="F59" s="74">
        <v>968081</v>
      </c>
      <c r="G59" s="74">
        <v>0</v>
      </c>
      <c r="H59" s="76">
        <f t="shared" si="5"/>
        <v>0</v>
      </c>
      <c r="I59" s="76">
        <f t="shared" si="6"/>
        <v>0</v>
      </c>
      <c r="J59" s="74">
        <v>48355</v>
      </c>
      <c r="K59" s="75" t="s">
        <v>1854</v>
      </c>
      <c r="L59" s="75" t="s">
        <v>1855</v>
      </c>
      <c r="M59" s="74">
        <v>3970</v>
      </c>
      <c r="N59" s="75" t="s">
        <v>88</v>
      </c>
      <c r="O59" s="75" t="s">
        <v>1849</v>
      </c>
      <c r="P59" s="75"/>
      <c r="Q59" s="75" t="s">
        <v>11545</v>
      </c>
      <c r="R59" s="75" t="s">
        <v>11612</v>
      </c>
      <c r="S59" s="75" t="s">
        <v>11613</v>
      </c>
      <c r="T59" s="75" t="s">
        <v>11614</v>
      </c>
      <c r="U59" s="75" t="s">
        <v>385</v>
      </c>
    </row>
    <row r="60" spans="1:21" ht="14.4" x14ac:dyDescent="0.25">
      <c r="A60" s="74">
        <v>118786</v>
      </c>
      <c r="B60" s="75" t="s">
        <v>1679</v>
      </c>
      <c r="C60" s="81">
        <f t="shared" si="4"/>
        <v>0</v>
      </c>
      <c r="D60" s="74">
        <v>14911</v>
      </c>
      <c r="E60" s="75" t="s">
        <v>1680</v>
      </c>
      <c r="F60" s="74">
        <v>961599</v>
      </c>
      <c r="G60" s="74">
        <v>0</v>
      </c>
      <c r="H60" s="76">
        <f t="shared" si="5"/>
        <v>0</v>
      </c>
      <c r="I60" s="76">
        <f t="shared" si="6"/>
        <v>0</v>
      </c>
      <c r="J60" s="74">
        <v>14911</v>
      </c>
      <c r="K60" s="75" t="s">
        <v>1680</v>
      </c>
      <c r="L60" s="75" t="s">
        <v>466</v>
      </c>
      <c r="M60" s="74">
        <v>3590</v>
      </c>
      <c r="N60" s="75" t="s">
        <v>170</v>
      </c>
      <c r="O60" s="75" t="s">
        <v>467</v>
      </c>
      <c r="P60" s="75"/>
      <c r="Q60" s="75" t="s">
        <v>468</v>
      </c>
      <c r="R60" s="75" t="s">
        <v>11612</v>
      </c>
      <c r="S60" s="75" t="s">
        <v>11613</v>
      </c>
      <c r="T60" s="75" t="s">
        <v>11614</v>
      </c>
      <c r="U60" s="75" t="s">
        <v>385</v>
      </c>
    </row>
    <row r="61" spans="1:21" ht="14.4" x14ac:dyDescent="0.25">
      <c r="A61" s="74">
        <v>118786</v>
      </c>
      <c r="B61" s="75" t="s">
        <v>1679</v>
      </c>
      <c r="C61" s="81">
        <f t="shared" si="4"/>
        <v>0</v>
      </c>
      <c r="D61" s="74">
        <v>14911</v>
      </c>
      <c r="E61" s="75" t="s">
        <v>1680</v>
      </c>
      <c r="F61" s="74">
        <v>961656</v>
      </c>
      <c r="G61" s="74">
        <v>0</v>
      </c>
      <c r="H61" s="76">
        <f t="shared" si="5"/>
        <v>118786</v>
      </c>
      <c r="I61" s="76">
        <f t="shared" si="6"/>
        <v>0</v>
      </c>
      <c r="J61" s="74">
        <v>15602</v>
      </c>
      <c r="K61" s="75" t="s">
        <v>1680</v>
      </c>
      <c r="L61" s="75" t="s">
        <v>1856</v>
      </c>
      <c r="M61" s="74">
        <v>3721</v>
      </c>
      <c r="N61" s="75" t="s">
        <v>1857</v>
      </c>
      <c r="O61" s="75" t="s">
        <v>1858</v>
      </c>
      <c r="P61" s="75"/>
      <c r="Q61" s="75" t="s">
        <v>1859</v>
      </c>
      <c r="R61" s="75" t="s">
        <v>11612</v>
      </c>
      <c r="S61" s="75" t="s">
        <v>11613</v>
      </c>
      <c r="T61" s="75" t="s">
        <v>11614</v>
      </c>
      <c r="U61" s="75" t="s">
        <v>385</v>
      </c>
    </row>
    <row r="62" spans="1:21" ht="14.4" x14ac:dyDescent="0.25">
      <c r="A62" s="74">
        <v>118786</v>
      </c>
      <c r="B62" s="75" t="s">
        <v>1679</v>
      </c>
      <c r="C62" s="81">
        <f t="shared" si="4"/>
        <v>0</v>
      </c>
      <c r="D62" s="74">
        <v>14911</v>
      </c>
      <c r="E62" s="75" t="s">
        <v>1680</v>
      </c>
      <c r="F62" s="74">
        <v>961656</v>
      </c>
      <c r="G62" s="74">
        <v>0</v>
      </c>
      <c r="H62" s="76">
        <f t="shared" si="5"/>
        <v>0</v>
      </c>
      <c r="I62" s="76">
        <f t="shared" si="6"/>
        <v>0</v>
      </c>
      <c r="J62" s="74">
        <v>15628</v>
      </c>
      <c r="K62" s="75" t="s">
        <v>1860</v>
      </c>
      <c r="L62" s="75" t="s">
        <v>1861</v>
      </c>
      <c r="M62" s="74">
        <v>3723</v>
      </c>
      <c r="N62" s="75" t="s">
        <v>1862</v>
      </c>
      <c r="O62" s="75" t="s">
        <v>1863</v>
      </c>
      <c r="P62" s="75"/>
      <c r="Q62" s="75" t="s">
        <v>1864</v>
      </c>
      <c r="R62" s="75" t="s">
        <v>11612</v>
      </c>
      <c r="S62" s="75" t="s">
        <v>11613</v>
      </c>
      <c r="T62" s="75" t="s">
        <v>11614</v>
      </c>
      <c r="U62" s="75" t="s">
        <v>385</v>
      </c>
    </row>
    <row r="63" spans="1:21" ht="14.4" x14ac:dyDescent="0.25">
      <c r="A63" s="74">
        <v>118786</v>
      </c>
      <c r="B63" s="75" t="s">
        <v>1679</v>
      </c>
      <c r="C63" s="81">
        <f t="shared" si="4"/>
        <v>0</v>
      </c>
      <c r="D63" s="74">
        <v>14911</v>
      </c>
      <c r="E63" s="75" t="s">
        <v>1680</v>
      </c>
      <c r="F63" s="74">
        <v>961722</v>
      </c>
      <c r="G63" s="74">
        <v>0</v>
      </c>
      <c r="H63" s="76">
        <f t="shared" si="5"/>
        <v>118786</v>
      </c>
      <c r="I63" s="76">
        <f t="shared" si="6"/>
        <v>0</v>
      </c>
      <c r="J63" s="74">
        <v>16063</v>
      </c>
      <c r="K63" s="75" t="s">
        <v>1865</v>
      </c>
      <c r="L63" s="75" t="s">
        <v>1866</v>
      </c>
      <c r="M63" s="74">
        <v>3850</v>
      </c>
      <c r="N63" s="75" t="s">
        <v>1867</v>
      </c>
      <c r="O63" s="75" t="s">
        <v>1868</v>
      </c>
      <c r="P63" s="75"/>
      <c r="Q63" s="75" t="s">
        <v>1869</v>
      </c>
      <c r="R63" s="75" t="s">
        <v>11612</v>
      </c>
      <c r="S63" s="75" t="s">
        <v>11613</v>
      </c>
      <c r="T63" s="75" t="s">
        <v>11614</v>
      </c>
      <c r="U63" s="75" t="s">
        <v>385</v>
      </c>
    </row>
    <row r="64" spans="1:21" ht="14.4" x14ac:dyDescent="0.25">
      <c r="A64" s="74">
        <v>118786</v>
      </c>
      <c r="B64" s="75" t="s">
        <v>1679</v>
      </c>
      <c r="C64" s="81">
        <f t="shared" si="4"/>
        <v>0</v>
      </c>
      <c r="D64" s="74">
        <v>14911</v>
      </c>
      <c r="E64" s="75" t="s">
        <v>1680</v>
      </c>
      <c r="F64" s="74">
        <v>961731</v>
      </c>
      <c r="G64" s="74">
        <v>0</v>
      </c>
      <c r="H64" s="76">
        <f t="shared" si="5"/>
        <v>118786</v>
      </c>
      <c r="I64" s="76">
        <f t="shared" si="6"/>
        <v>0</v>
      </c>
      <c r="J64" s="74">
        <v>16139</v>
      </c>
      <c r="K64" s="75" t="s">
        <v>1870</v>
      </c>
      <c r="L64" s="75" t="s">
        <v>1871</v>
      </c>
      <c r="M64" s="74">
        <v>3570</v>
      </c>
      <c r="N64" s="75" t="s">
        <v>1687</v>
      </c>
      <c r="O64" s="75" t="s">
        <v>1872</v>
      </c>
      <c r="P64" s="75"/>
      <c r="Q64" s="75" t="s">
        <v>1873</v>
      </c>
      <c r="R64" s="75" t="s">
        <v>11612</v>
      </c>
      <c r="S64" s="75" t="s">
        <v>11613</v>
      </c>
      <c r="T64" s="75" t="s">
        <v>11614</v>
      </c>
      <c r="U64" s="75" t="s">
        <v>385</v>
      </c>
    </row>
    <row r="65" spans="1:21" ht="14.4" x14ac:dyDescent="0.25">
      <c r="A65" s="74">
        <v>118794</v>
      </c>
      <c r="B65" s="75" t="s">
        <v>1649</v>
      </c>
      <c r="C65" s="81">
        <f t="shared" si="4"/>
        <v>0</v>
      </c>
      <c r="D65" s="74">
        <v>14902</v>
      </c>
      <c r="E65" s="75" t="s">
        <v>1874</v>
      </c>
      <c r="F65" s="74">
        <v>970327</v>
      </c>
      <c r="G65" s="74">
        <v>0</v>
      </c>
      <c r="H65" s="76">
        <f t="shared" si="5"/>
        <v>0</v>
      </c>
      <c r="I65" s="76">
        <f t="shared" si="6"/>
        <v>0</v>
      </c>
      <c r="J65" s="74">
        <v>14886</v>
      </c>
      <c r="K65" s="75" t="s">
        <v>4064</v>
      </c>
      <c r="L65" s="75" t="s">
        <v>1875</v>
      </c>
      <c r="M65" s="74">
        <v>3690</v>
      </c>
      <c r="N65" s="75" t="s">
        <v>471</v>
      </c>
      <c r="O65" s="75" t="s">
        <v>1876</v>
      </c>
      <c r="P65" s="75"/>
      <c r="Q65" s="75" t="s">
        <v>1877</v>
      </c>
      <c r="R65" s="75" t="s">
        <v>11612</v>
      </c>
      <c r="S65" s="75" t="s">
        <v>11613</v>
      </c>
      <c r="T65" s="75" t="s">
        <v>11614</v>
      </c>
      <c r="U65" s="75" t="s">
        <v>385</v>
      </c>
    </row>
    <row r="66" spans="1:21" ht="14.4" x14ac:dyDescent="0.25">
      <c r="A66" s="74">
        <v>118794</v>
      </c>
      <c r="B66" s="75" t="s">
        <v>1649</v>
      </c>
      <c r="C66" s="81">
        <f t="shared" si="4"/>
        <v>0</v>
      </c>
      <c r="D66" s="74">
        <v>14902</v>
      </c>
      <c r="E66" s="75" t="s">
        <v>1874</v>
      </c>
      <c r="F66" s="74">
        <v>970327</v>
      </c>
      <c r="G66" s="74">
        <v>0</v>
      </c>
      <c r="H66" s="76">
        <f t="shared" si="5"/>
        <v>0</v>
      </c>
      <c r="I66" s="76">
        <f t="shared" si="6"/>
        <v>0</v>
      </c>
      <c r="J66" s="74">
        <v>14894</v>
      </c>
      <c r="K66" s="75" t="s">
        <v>1878</v>
      </c>
      <c r="L66" s="75" t="s">
        <v>1879</v>
      </c>
      <c r="M66" s="74">
        <v>3690</v>
      </c>
      <c r="N66" s="75" t="s">
        <v>471</v>
      </c>
      <c r="O66" s="75" t="s">
        <v>1880</v>
      </c>
      <c r="P66" s="75"/>
      <c r="Q66" s="75" t="s">
        <v>1881</v>
      </c>
      <c r="R66" s="75" t="s">
        <v>11612</v>
      </c>
      <c r="S66" s="75" t="s">
        <v>11613</v>
      </c>
      <c r="T66" s="75" t="s">
        <v>11614</v>
      </c>
      <c r="U66" s="75" t="s">
        <v>385</v>
      </c>
    </row>
    <row r="67" spans="1:21" ht="14.4" x14ac:dyDescent="0.25">
      <c r="A67" s="74">
        <v>118794</v>
      </c>
      <c r="B67" s="75" t="s">
        <v>1649</v>
      </c>
      <c r="C67" s="81">
        <f t="shared" si="4"/>
        <v>0</v>
      </c>
      <c r="D67" s="74">
        <v>14902</v>
      </c>
      <c r="E67" s="75" t="s">
        <v>1874</v>
      </c>
      <c r="F67" s="74">
        <v>970327</v>
      </c>
      <c r="G67" s="74">
        <v>0</v>
      </c>
      <c r="H67" s="76">
        <f t="shared" si="5"/>
        <v>0</v>
      </c>
      <c r="I67" s="76">
        <f t="shared" si="6"/>
        <v>0</v>
      </c>
      <c r="J67" s="74">
        <v>14902</v>
      </c>
      <c r="K67" s="75" t="s">
        <v>1874</v>
      </c>
      <c r="L67" s="75" t="s">
        <v>470</v>
      </c>
      <c r="M67" s="74">
        <v>3690</v>
      </c>
      <c r="N67" s="75" t="s">
        <v>471</v>
      </c>
      <c r="O67" s="75" t="s">
        <v>472</v>
      </c>
      <c r="P67" s="75"/>
      <c r="Q67" s="75" t="s">
        <v>1877</v>
      </c>
      <c r="R67" s="75" t="s">
        <v>11612</v>
      </c>
      <c r="S67" s="75" t="s">
        <v>11613</v>
      </c>
      <c r="T67" s="75" t="s">
        <v>11614</v>
      </c>
      <c r="U67" s="75" t="s">
        <v>385</v>
      </c>
    </row>
    <row r="68" spans="1:21" ht="14.4" x14ac:dyDescent="0.25">
      <c r="A68" s="74">
        <v>118794</v>
      </c>
      <c r="B68" s="75" t="s">
        <v>1649</v>
      </c>
      <c r="C68" s="81">
        <f t="shared" si="4"/>
        <v>0</v>
      </c>
      <c r="D68" s="74">
        <v>14902</v>
      </c>
      <c r="E68" s="75" t="s">
        <v>1874</v>
      </c>
      <c r="F68" s="74">
        <v>973818</v>
      </c>
      <c r="G68" s="74">
        <v>0</v>
      </c>
      <c r="H68" s="76">
        <f t="shared" si="5"/>
        <v>118794</v>
      </c>
      <c r="I68" s="76">
        <f t="shared" si="6"/>
        <v>0</v>
      </c>
      <c r="J68" s="74">
        <v>15255</v>
      </c>
      <c r="K68" s="75" t="s">
        <v>1692</v>
      </c>
      <c r="L68" s="75" t="s">
        <v>1882</v>
      </c>
      <c r="M68" s="74">
        <v>3665</v>
      </c>
      <c r="N68" s="75" t="s">
        <v>1883</v>
      </c>
      <c r="O68" s="75" t="s">
        <v>1884</v>
      </c>
      <c r="P68" s="75"/>
      <c r="Q68" s="75" t="s">
        <v>10780</v>
      </c>
      <c r="R68" s="75" t="s">
        <v>11612</v>
      </c>
      <c r="S68" s="75" t="s">
        <v>11613</v>
      </c>
      <c r="T68" s="75" t="s">
        <v>11614</v>
      </c>
      <c r="U68" s="75" t="s">
        <v>385</v>
      </c>
    </row>
    <row r="69" spans="1:21" ht="14.4" x14ac:dyDescent="0.25">
      <c r="A69" s="74">
        <v>118802</v>
      </c>
      <c r="B69" s="75" t="s">
        <v>1649</v>
      </c>
      <c r="C69" s="81">
        <f t="shared" si="4"/>
        <v>0</v>
      </c>
      <c r="D69" s="74">
        <v>104604</v>
      </c>
      <c r="E69" s="75" t="s">
        <v>1894</v>
      </c>
      <c r="F69" s="74">
        <v>965509</v>
      </c>
      <c r="G69" s="74">
        <v>0</v>
      </c>
      <c r="H69" s="76">
        <f t="shared" si="5"/>
        <v>0</v>
      </c>
      <c r="I69" s="76">
        <f t="shared" si="6"/>
        <v>0</v>
      </c>
      <c r="J69" s="74">
        <v>15073</v>
      </c>
      <c r="K69" s="75" t="s">
        <v>1885</v>
      </c>
      <c r="L69" s="75" t="s">
        <v>475</v>
      </c>
      <c r="M69" s="74">
        <v>3630</v>
      </c>
      <c r="N69" s="75" t="s">
        <v>1886</v>
      </c>
      <c r="O69" s="75" t="s">
        <v>476</v>
      </c>
      <c r="P69" s="75"/>
      <c r="Q69" s="75" t="s">
        <v>11645</v>
      </c>
      <c r="R69" s="75" t="s">
        <v>11612</v>
      </c>
      <c r="S69" s="75" t="s">
        <v>11613</v>
      </c>
      <c r="T69" s="75" t="s">
        <v>11614</v>
      </c>
      <c r="U69" s="75" t="s">
        <v>385</v>
      </c>
    </row>
    <row r="70" spans="1:21" ht="14.4" x14ac:dyDescent="0.25">
      <c r="A70" s="74">
        <v>118802</v>
      </c>
      <c r="B70" s="75" t="s">
        <v>1649</v>
      </c>
      <c r="C70" s="81">
        <f t="shared" si="4"/>
        <v>0</v>
      </c>
      <c r="D70" s="74">
        <v>104604</v>
      </c>
      <c r="E70" s="75" t="s">
        <v>1894</v>
      </c>
      <c r="F70" s="74">
        <v>965517</v>
      </c>
      <c r="G70" s="74">
        <v>0</v>
      </c>
      <c r="H70" s="76">
        <f t="shared" si="5"/>
        <v>118802</v>
      </c>
      <c r="I70" s="76">
        <f t="shared" si="6"/>
        <v>0</v>
      </c>
      <c r="J70" s="74">
        <v>15115</v>
      </c>
      <c r="K70" s="75" t="s">
        <v>1842</v>
      </c>
      <c r="L70" s="75" t="s">
        <v>1887</v>
      </c>
      <c r="M70" s="74">
        <v>3630</v>
      </c>
      <c r="N70" s="75" t="s">
        <v>1888</v>
      </c>
      <c r="O70" s="75" t="s">
        <v>1889</v>
      </c>
      <c r="P70" s="75"/>
      <c r="Q70" s="75" t="s">
        <v>10781</v>
      </c>
      <c r="R70" s="75" t="s">
        <v>11612</v>
      </c>
      <c r="S70" s="75" t="s">
        <v>11613</v>
      </c>
      <c r="T70" s="75" t="s">
        <v>11614</v>
      </c>
      <c r="U70" s="75" t="s">
        <v>385</v>
      </c>
    </row>
    <row r="71" spans="1:21" ht="14.4" x14ac:dyDescent="0.25">
      <c r="A71" s="74">
        <v>118802</v>
      </c>
      <c r="B71" s="75" t="s">
        <v>1649</v>
      </c>
      <c r="C71" s="81">
        <f t="shared" si="4"/>
        <v>0</v>
      </c>
      <c r="D71" s="74">
        <v>104604</v>
      </c>
      <c r="E71" s="75" t="s">
        <v>1894</v>
      </c>
      <c r="F71" s="74">
        <v>965517</v>
      </c>
      <c r="G71" s="74">
        <v>0</v>
      </c>
      <c r="H71" s="76">
        <f t="shared" si="5"/>
        <v>0</v>
      </c>
      <c r="I71" s="76">
        <f t="shared" si="6"/>
        <v>0</v>
      </c>
      <c r="J71" s="74">
        <v>15123</v>
      </c>
      <c r="K71" s="75" t="s">
        <v>1890</v>
      </c>
      <c r="L71" s="75" t="s">
        <v>1891</v>
      </c>
      <c r="M71" s="74">
        <v>3630</v>
      </c>
      <c r="N71" s="75" t="s">
        <v>78</v>
      </c>
      <c r="O71" s="75" t="s">
        <v>1892</v>
      </c>
      <c r="P71" s="75"/>
      <c r="Q71" s="75" t="s">
        <v>1893</v>
      </c>
      <c r="R71" s="75" t="s">
        <v>11612</v>
      </c>
      <c r="S71" s="75" t="s">
        <v>11613</v>
      </c>
      <c r="T71" s="75" t="s">
        <v>11614</v>
      </c>
      <c r="U71" s="75" t="s">
        <v>385</v>
      </c>
    </row>
    <row r="72" spans="1:21" ht="14.4" x14ac:dyDescent="0.25">
      <c r="A72" s="74">
        <v>118802</v>
      </c>
      <c r="B72" s="75" t="s">
        <v>1649</v>
      </c>
      <c r="C72" s="81">
        <f t="shared" si="4"/>
        <v>0</v>
      </c>
      <c r="D72" s="74">
        <v>104604</v>
      </c>
      <c r="E72" s="75" t="s">
        <v>1894</v>
      </c>
      <c r="F72" s="74">
        <v>965483</v>
      </c>
      <c r="G72" s="74">
        <v>0</v>
      </c>
      <c r="H72" s="76">
        <f t="shared" si="5"/>
        <v>118802</v>
      </c>
      <c r="I72" s="76">
        <f t="shared" si="6"/>
        <v>0</v>
      </c>
      <c r="J72" s="74">
        <v>104604</v>
      </c>
      <c r="K72" s="75" t="s">
        <v>1894</v>
      </c>
      <c r="L72" s="75" t="s">
        <v>1895</v>
      </c>
      <c r="M72" s="74">
        <v>3630</v>
      </c>
      <c r="N72" s="75" t="s">
        <v>78</v>
      </c>
      <c r="O72" s="75" t="s">
        <v>1896</v>
      </c>
      <c r="P72" s="75"/>
      <c r="Q72" s="75" t="s">
        <v>1897</v>
      </c>
      <c r="R72" s="75" t="s">
        <v>11612</v>
      </c>
      <c r="S72" s="75" t="s">
        <v>11613</v>
      </c>
      <c r="T72" s="75" t="s">
        <v>11614</v>
      </c>
      <c r="U72" s="75" t="s">
        <v>385</v>
      </c>
    </row>
    <row r="73" spans="1:21" ht="14.4" x14ac:dyDescent="0.25">
      <c r="A73" s="74">
        <v>118802</v>
      </c>
      <c r="B73" s="75" t="s">
        <v>1649</v>
      </c>
      <c r="C73" s="81">
        <f t="shared" si="4"/>
        <v>0</v>
      </c>
      <c r="D73" s="74">
        <v>104604</v>
      </c>
      <c r="E73" s="75" t="s">
        <v>1894</v>
      </c>
      <c r="F73" s="74">
        <v>965509</v>
      </c>
      <c r="G73" s="74">
        <v>0</v>
      </c>
      <c r="H73" s="76">
        <f t="shared" si="5"/>
        <v>118802</v>
      </c>
      <c r="I73" s="76">
        <f t="shared" si="6"/>
        <v>0</v>
      </c>
      <c r="J73" s="74">
        <v>115592</v>
      </c>
      <c r="K73" s="75" t="s">
        <v>1898</v>
      </c>
      <c r="L73" s="75" t="s">
        <v>1899</v>
      </c>
      <c r="M73" s="74">
        <v>3630</v>
      </c>
      <c r="N73" s="75" t="s">
        <v>78</v>
      </c>
      <c r="O73" s="75" t="s">
        <v>1900</v>
      </c>
      <c r="P73" s="75"/>
      <c r="Q73" s="75" t="s">
        <v>10782</v>
      </c>
      <c r="R73" s="75" t="s">
        <v>11612</v>
      </c>
      <c r="S73" s="75" t="s">
        <v>11613</v>
      </c>
      <c r="T73" s="75" t="s">
        <v>11614</v>
      </c>
      <c r="U73" s="75" t="s">
        <v>385</v>
      </c>
    </row>
    <row r="74" spans="1:21" ht="14.4" x14ac:dyDescent="0.25">
      <c r="A74" s="74">
        <v>118828</v>
      </c>
      <c r="B74" s="75" t="s">
        <v>1901</v>
      </c>
      <c r="C74" s="81">
        <f t="shared" si="4"/>
        <v>0</v>
      </c>
      <c r="D74" s="74">
        <v>143743</v>
      </c>
      <c r="E74" s="75" t="s">
        <v>1902</v>
      </c>
      <c r="F74" s="74">
        <v>113944</v>
      </c>
      <c r="G74" s="74">
        <v>113944</v>
      </c>
      <c r="H74" s="76">
        <f t="shared" si="5"/>
        <v>0</v>
      </c>
      <c r="I74" s="76">
        <f t="shared" si="6"/>
        <v>0</v>
      </c>
      <c r="J74" s="74">
        <v>1461</v>
      </c>
      <c r="K74" s="75" t="s">
        <v>10783</v>
      </c>
      <c r="L74" s="75" t="s">
        <v>1903</v>
      </c>
      <c r="M74" s="74">
        <v>3582</v>
      </c>
      <c r="N74" s="75" t="s">
        <v>502</v>
      </c>
      <c r="O74" s="75" t="s">
        <v>1904</v>
      </c>
      <c r="P74" s="75"/>
      <c r="Q74" s="75" t="s">
        <v>10784</v>
      </c>
      <c r="R74" s="75" t="s">
        <v>11612</v>
      </c>
      <c r="S74" s="75" t="s">
        <v>11613</v>
      </c>
      <c r="T74" s="75" t="s">
        <v>11614</v>
      </c>
      <c r="U74" s="75" t="s">
        <v>385</v>
      </c>
    </row>
    <row r="75" spans="1:21" ht="14.4" x14ac:dyDescent="0.25">
      <c r="A75" s="74">
        <v>118828</v>
      </c>
      <c r="B75" s="75" t="s">
        <v>1901</v>
      </c>
      <c r="C75" s="81">
        <f t="shared" si="4"/>
        <v>0</v>
      </c>
      <c r="D75" s="74">
        <v>143743</v>
      </c>
      <c r="E75" s="75" t="s">
        <v>1902</v>
      </c>
      <c r="F75" s="74">
        <v>113944</v>
      </c>
      <c r="G75" s="74">
        <v>113944</v>
      </c>
      <c r="H75" s="76">
        <f t="shared" si="5"/>
        <v>0</v>
      </c>
      <c r="I75" s="76">
        <f t="shared" si="6"/>
        <v>0</v>
      </c>
      <c r="J75" s="74">
        <v>1479</v>
      </c>
      <c r="K75" s="75" t="s">
        <v>10785</v>
      </c>
      <c r="L75" s="75" t="s">
        <v>10786</v>
      </c>
      <c r="M75" s="74">
        <v>3900</v>
      </c>
      <c r="N75" s="75" t="s">
        <v>339</v>
      </c>
      <c r="O75" s="75" t="s">
        <v>10787</v>
      </c>
      <c r="P75" s="75"/>
      <c r="Q75" s="75" t="s">
        <v>10788</v>
      </c>
      <c r="R75" s="75" t="s">
        <v>11612</v>
      </c>
      <c r="S75" s="75" t="s">
        <v>11613</v>
      </c>
      <c r="T75" s="75" t="s">
        <v>11614</v>
      </c>
      <c r="U75" s="75" t="s">
        <v>385</v>
      </c>
    </row>
    <row r="76" spans="1:21" ht="14.4" x14ac:dyDescent="0.25">
      <c r="A76" s="74">
        <v>118828</v>
      </c>
      <c r="B76" s="75" t="s">
        <v>1901</v>
      </c>
      <c r="C76" s="81">
        <f t="shared" si="4"/>
        <v>0</v>
      </c>
      <c r="D76" s="74">
        <v>143743</v>
      </c>
      <c r="E76" s="75" t="s">
        <v>1902</v>
      </c>
      <c r="F76" s="74">
        <v>113944</v>
      </c>
      <c r="G76" s="74">
        <v>113944</v>
      </c>
      <c r="H76" s="76">
        <f t="shared" si="5"/>
        <v>0</v>
      </c>
      <c r="I76" s="76">
        <f t="shared" si="6"/>
        <v>0</v>
      </c>
      <c r="J76" s="74">
        <v>1487</v>
      </c>
      <c r="K76" s="75" t="s">
        <v>10789</v>
      </c>
      <c r="L76" s="75" t="s">
        <v>1907</v>
      </c>
      <c r="M76" s="74">
        <v>3990</v>
      </c>
      <c r="N76" s="75" t="s">
        <v>74</v>
      </c>
      <c r="O76" s="75" t="s">
        <v>1908</v>
      </c>
      <c r="P76" s="75"/>
      <c r="Q76" s="75" t="s">
        <v>10790</v>
      </c>
      <c r="R76" s="75" t="s">
        <v>11612</v>
      </c>
      <c r="S76" s="75" t="s">
        <v>11613</v>
      </c>
      <c r="T76" s="75" t="s">
        <v>11614</v>
      </c>
      <c r="U76" s="75" t="s">
        <v>385</v>
      </c>
    </row>
    <row r="77" spans="1:21" ht="14.4" x14ac:dyDescent="0.25">
      <c r="A77" s="74">
        <v>118828</v>
      </c>
      <c r="B77" s="75" t="s">
        <v>1901</v>
      </c>
      <c r="C77" s="81">
        <f t="shared" si="4"/>
        <v>0</v>
      </c>
      <c r="D77" s="74">
        <v>143743</v>
      </c>
      <c r="E77" s="75" t="s">
        <v>1902</v>
      </c>
      <c r="F77" s="74">
        <v>113944</v>
      </c>
      <c r="G77" s="74">
        <v>113944</v>
      </c>
      <c r="H77" s="76">
        <f t="shared" si="5"/>
        <v>0</v>
      </c>
      <c r="I77" s="76">
        <f t="shared" si="6"/>
        <v>0</v>
      </c>
      <c r="J77" s="74">
        <v>1503</v>
      </c>
      <c r="K77" s="75" t="s">
        <v>1909</v>
      </c>
      <c r="L77" s="75" t="s">
        <v>1910</v>
      </c>
      <c r="M77" s="74">
        <v>3900</v>
      </c>
      <c r="N77" s="75" t="s">
        <v>339</v>
      </c>
      <c r="O77" s="75" t="s">
        <v>239</v>
      </c>
      <c r="P77" s="75"/>
      <c r="Q77" s="75" t="s">
        <v>11646</v>
      </c>
      <c r="R77" s="75" t="s">
        <v>11612</v>
      </c>
      <c r="S77" s="75" t="s">
        <v>11613</v>
      </c>
      <c r="T77" s="75" t="s">
        <v>11614</v>
      </c>
      <c r="U77" s="75" t="s">
        <v>385</v>
      </c>
    </row>
    <row r="78" spans="1:21" ht="14.4" x14ac:dyDescent="0.25">
      <c r="A78" s="74">
        <v>118828</v>
      </c>
      <c r="B78" s="75" t="s">
        <v>1901</v>
      </c>
      <c r="C78" s="81">
        <f t="shared" si="4"/>
        <v>0</v>
      </c>
      <c r="D78" s="74">
        <v>143743</v>
      </c>
      <c r="E78" s="75" t="s">
        <v>1902</v>
      </c>
      <c r="F78" s="74">
        <v>113944</v>
      </c>
      <c r="G78" s="74">
        <v>113944</v>
      </c>
      <c r="H78" s="76">
        <f t="shared" si="5"/>
        <v>0</v>
      </c>
      <c r="I78" s="76">
        <f t="shared" si="6"/>
        <v>0</v>
      </c>
      <c r="J78" s="74">
        <v>1511</v>
      </c>
      <c r="K78" s="75" t="s">
        <v>1911</v>
      </c>
      <c r="L78" s="75" t="s">
        <v>1912</v>
      </c>
      <c r="M78" s="74">
        <v>3930</v>
      </c>
      <c r="N78" s="75" t="s">
        <v>75</v>
      </c>
      <c r="O78" s="75" t="s">
        <v>1913</v>
      </c>
      <c r="P78" s="75"/>
      <c r="Q78" s="75" t="s">
        <v>1914</v>
      </c>
      <c r="R78" s="75" t="s">
        <v>11612</v>
      </c>
      <c r="S78" s="75" t="s">
        <v>11613</v>
      </c>
      <c r="T78" s="75" t="s">
        <v>11614</v>
      </c>
      <c r="U78" s="75" t="s">
        <v>385</v>
      </c>
    </row>
    <row r="79" spans="1:21" ht="14.4" x14ac:dyDescent="0.25">
      <c r="A79" s="74">
        <v>118828</v>
      </c>
      <c r="B79" s="75" t="s">
        <v>1901</v>
      </c>
      <c r="C79" s="81">
        <f t="shared" si="4"/>
        <v>0</v>
      </c>
      <c r="D79" s="74">
        <v>143743</v>
      </c>
      <c r="E79" s="75" t="s">
        <v>1902</v>
      </c>
      <c r="F79" s="74">
        <v>113944</v>
      </c>
      <c r="G79" s="74">
        <v>113944</v>
      </c>
      <c r="H79" s="76">
        <f t="shared" si="5"/>
        <v>0</v>
      </c>
      <c r="I79" s="76">
        <f t="shared" si="6"/>
        <v>0</v>
      </c>
      <c r="J79" s="74">
        <v>1529</v>
      </c>
      <c r="K79" s="75" t="s">
        <v>1915</v>
      </c>
      <c r="L79" s="75" t="s">
        <v>1916</v>
      </c>
      <c r="M79" s="74">
        <v>3950</v>
      </c>
      <c r="N79" s="75" t="s">
        <v>76</v>
      </c>
      <c r="O79" s="75" t="s">
        <v>1917</v>
      </c>
      <c r="P79" s="75"/>
      <c r="Q79" s="75" t="s">
        <v>1918</v>
      </c>
      <c r="R79" s="75" t="s">
        <v>11612</v>
      </c>
      <c r="S79" s="75" t="s">
        <v>11613</v>
      </c>
      <c r="T79" s="75" t="s">
        <v>11614</v>
      </c>
      <c r="U79" s="75" t="s">
        <v>385</v>
      </c>
    </row>
    <row r="80" spans="1:21" ht="14.4" x14ac:dyDescent="0.25">
      <c r="A80" s="74">
        <v>118828</v>
      </c>
      <c r="B80" s="75" t="s">
        <v>1901</v>
      </c>
      <c r="C80" s="81">
        <f t="shared" si="4"/>
        <v>0</v>
      </c>
      <c r="D80" s="74">
        <v>143743</v>
      </c>
      <c r="E80" s="75" t="s">
        <v>1902</v>
      </c>
      <c r="F80" s="74">
        <v>113944</v>
      </c>
      <c r="G80" s="74">
        <v>113944</v>
      </c>
      <c r="H80" s="76">
        <f t="shared" si="5"/>
        <v>0</v>
      </c>
      <c r="I80" s="76">
        <f t="shared" si="6"/>
        <v>0</v>
      </c>
      <c r="J80" s="74">
        <v>1883</v>
      </c>
      <c r="K80" s="75" t="s">
        <v>10791</v>
      </c>
      <c r="L80" s="75" t="s">
        <v>1919</v>
      </c>
      <c r="M80" s="74">
        <v>3970</v>
      </c>
      <c r="N80" s="75" t="s">
        <v>88</v>
      </c>
      <c r="O80" s="75" t="s">
        <v>238</v>
      </c>
      <c r="P80" s="75"/>
      <c r="Q80" s="75" t="s">
        <v>1920</v>
      </c>
      <c r="R80" s="75" t="s">
        <v>11612</v>
      </c>
      <c r="S80" s="75" t="s">
        <v>11613</v>
      </c>
      <c r="T80" s="75" t="s">
        <v>11614</v>
      </c>
      <c r="U80" s="75" t="s">
        <v>385</v>
      </c>
    </row>
    <row r="81" spans="1:21" ht="14.4" x14ac:dyDescent="0.25">
      <c r="A81" s="74">
        <v>118828</v>
      </c>
      <c r="B81" s="75" t="s">
        <v>1901</v>
      </c>
      <c r="C81" s="81">
        <f t="shared" si="4"/>
        <v>0</v>
      </c>
      <c r="D81" s="74">
        <v>143743</v>
      </c>
      <c r="E81" s="75" t="s">
        <v>1902</v>
      </c>
      <c r="F81" s="74">
        <v>113944</v>
      </c>
      <c r="G81" s="74">
        <v>113944</v>
      </c>
      <c r="H81" s="76">
        <f t="shared" si="5"/>
        <v>0</v>
      </c>
      <c r="I81" s="76">
        <f t="shared" si="6"/>
        <v>0</v>
      </c>
      <c r="J81" s="74">
        <v>3475</v>
      </c>
      <c r="K81" s="75" t="s">
        <v>1921</v>
      </c>
      <c r="L81" s="75" t="s">
        <v>1922</v>
      </c>
      <c r="M81" s="74">
        <v>3920</v>
      </c>
      <c r="N81" s="75" t="s">
        <v>85</v>
      </c>
      <c r="O81" s="75" t="s">
        <v>1923</v>
      </c>
      <c r="P81" s="75"/>
      <c r="Q81" s="75" t="s">
        <v>1924</v>
      </c>
      <c r="R81" s="75" t="s">
        <v>1703</v>
      </c>
      <c r="S81" s="75" t="s">
        <v>1704</v>
      </c>
      <c r="T81" s="75" t="s">
        <v>1705</v>
      </c>
      <c r="U81" s="75" t="s">
        <v>496</v>
      </c>
    </row>
    <row r="82" spans="1:21" ht="14.4" x14ac:dyDescent="0.25">
      <c r="A82" s="74">
        <v>118828</v>
      </c>
      <c r="B82" s="75" t="s">
        <v>1679</v>
      </c>
      <c r="C82" s="81">
        <f t="shared" si="4"/>
        <v>118828</v>
      </c>
      <c r="D82" s="74">
        <v>143743</v>
      </c>
      <c r="E82" s="75" t="s">
        <v>1902</v>
      </c>
      <c r="F82" s="74">
        <v>961565</v>
      </c>
      <c r="G82" s="74">
        <v>0</v>
      </c>
      <c r="H82" s="76">
        <f t="shared" si="5"/>
        <v>118828</v>
      </c>
      <c r="I82" s="76">
        <f t="shared" si="6"/>
        <v>118828</v>
      </c>
      <c r="J82" s="74">
        <v>14514</v>
      </c>
      <c r="K82" s="75" t="s">
        <v>1680</v>
      </c>
      <c r="L82" s="75" t="s">
        <v>1681</v>
      </c>
      <c r="M82" s="74">
        <v>3941</v>
      </c>
      <c r="N82" s="75" t="s">
        <v>1682</v>
      </c>
      <c r="O82" s="75" t="s">
        <v>1683</v>
      </c>
      <c r="P82" s="75"/>
      <c r="Q82" s="75" t="s">
        <v>1684</v>
      </c>
      <c r="R82" s="75" t="s">
        <v>11612</v>
      </c>
      <c r="S82" s="75" t="s">
        <v>11613</v>
      </c>
      <c r="T82" s="75" t="s">
        <v>11614</v>
      </c>
      <c r="U82" s="75" t="s">
        <v>385</v>
      </c>
    </row>
    <row r="83" spans="1:21" ht="14.4" x14ac:dyDescent="0.25">
      <c r="A83" s="74">
        <v>118828</v>
      </c>
      <c r="B83" s="75" t="s">
        <v>1901</v>
      </c>
      <c r="C83" s="81">
        <f t="shared" si="4"/>
        <v>118828</v>
      </c>
      <c r="D83" s="74">
        <v>143743</v>
      </c>
      <c r="E83" s="75" t="s">
        <v>1902</v>
      </c>
      <c r="F83" s="74">
        <v>113944</v>
      </c>
      <c r="G83" s="74">
        <v>113944</v>
      </c>
      <c r="H83" s="76">
        <f t="shared" si="5"/>
        <v>118828</v>
      </c>
      <c r="I83" s="76">
        <f t="shared" si="6"/>
        <v>118828</v>
      </c>
      <c r="J83" s="74">
        <v>105882</v>
      </c>
      <c r="K83" s="75" t="s">
        <v>10792</v>
      </c>
      <c r="L83" s="75" t="s">
        <v>1925</v>
      </c>
      <c r="M83" s="74">
        <v>3580</v>
      </c>
      <c r="N83" s="75" t="s">
        <v>2</v>
      </c>
      <c r="O83" s="75" t="s">
        <v>1926</v>
      </c>
      <c r="P83" s="75"/>
      <c r="Q83" s="75" t="s">
        <v>1927</v>
      </c>
      <c r="R83" s="75" t="s">
        <v>11612</v>
      </c>
      <c r="S83" s="75" t="s">
        <v>11613</v>
      </c>
      <c r="T83" s="75" t="s">
        <v>11614</v>
      </c>
      <c r="U83" s="75" t="s">
        <v>385</v>
      </c>
    </row>
    <row r="84" spans="1:21" ht="14.4" x14ac:dyDescent="0.25">
      <c r="A84" s="74">
        <v>118828</v>
      </c>
      <c r="B84" s="75" t="s">
        <v>1901</v>
      </c>
      <c r="C84" s="81">
        <f t="shared" si="4"/>
        <v>0</v>
      </c>
      <c r="D84" s="74">
        <v>143743</v>
      </c>
      <c r="E84" s="75" t="s">
        <v>1902</v>
      </c>
      <c r="F84" s="74">
        <v>113944</v>
      </c>
      <c r="G84" s="74">
        <v>113944</v>
      </c>
      <c r="H84" s="76">
        <f t="shared" si="5"/>
        <v>0</v>
      </c>
      <c r="I84" s="76">
        <f t="shared" si="6"/>
        <v>0</v>
      </c>
      <c r="J84" s="74">
        <v>115576</v>
      </c>
      <c r="K84" s="75" t="s">
        <v>1928</v>
      </c>
      <c r="L84" s="75" t="s">
        <v>1929</v>
      </c>
      <c r="M84" s="74">
        <v>3920</v>
      </c>
      <c r="N84" s="75" t="s">
        <v>85</v>
      </c>
      <c r="O84" s="75" t="s">
        <v>1930</v>
      </c>
      <c r="P84" s="75"/>
      <c r="Q84" s="75" t="s">
        <v>1931</v>
      </c>
      <c r="R84" s="75" t="s">
        <v>11612</v>
      </c>
      <c r="S84" s="75" t="s">
        <v>11613</v>
      </c>
      <c r="T84" s="75" t="s">
        <v>11614</v>
      </c>
      <c r="U84" s="75" t="s">
        <v>385</v>
      </c>
    </row>
    <row r="85" spans="1:21" ht="14.4" x14ac:dyDescent="0.25">
      <c r="A85" s="74">
        <v>118828</v>
      </c>
      <c r="B85" s="75" t="s">
        <v>1901</v>
      </c>
      <c r="C85" s="81">
        <f t="shared" si="4"/>
        <v>0</v>
      </c>
      <c r="D85" s="74">
        <v>143743</v>
      </c>
      <c r="E85" s="75" t="s">
        <v>1902</v>
      </c>
      <c r="F85" s="74">
        <v>113944</v>
      </c>
      <c r="G85" s="74">
        <v>113944</v>
      </c>
      <c r="H85" s="76">
        <f t="shared" si="5"/>
        <v>0</v>
      </c>
      <c r="I85" s="76">
        <f t="shared" si="6"/>
        <v>0</v>
      </c>
      <c r="J85" s="74">
        <v>132274</v>
      </c>
      <c r="K85" s="75" t="s">
        <v>10793</v>
      </c>
      <c r="L85" s="75" t="s">
        <v>1932</v>
      </c>
      <c r="M85" s="74">
        <v>3920</v>
      </c>
      <c r="N85" s="75" t="s">
        <v>85</v>
      </c>
      <c r="O85" s="75" t="s">
        <v>1933</v>
      </c>
      <c r="P85" s="75"/>
      <c r="Q85" s="75" t="s">
        <v>1934</v>
      </c>
      <c r="R85" s="75" t="s">
        <v>11612</v>
      </c>
      <c r="S85" s="75" t="s">
        <v>11613</v>
      </c>
      <c r="T85" s="75" t="s">
        <v>11614</v>
      </c>
      <c r="U85" s="75" t="s">
        <v>385</v>
      </c>
    </row>
    <row r="86" spans="1:21" ht="14.4" x14ac:dyDescent="0.25">
      <c r="A86" s="74">
        <v>118828</v>
      </c>
      <c r="B86" s="75" t="s">
        <v>1901</v>
      </c>
      <c r="C86" s="81">
        <f t="shared" si="4"/>
        <v>0</v>
      </c>
      <c r="D86" s="74">
        <v>143743</v>
      </c>
      <c r="E86" s="75" t="s">
        <v>1902</v>
      </c>
      <c r="F86" s="74">
        <v>113944</v>
      </c>
      <c r="G86" s="74">
        <v>113944</v>
      </c>
      <c r="H86" s="76">
        <f t="shared" si="5"/>
        <v>0</v>
      </c>
      <c r="I86" s="76">
        <f t="shared" si="6"/>
        <v>0</v>
      </c>
      <c r="J86" s="74">
        <v>132291</v>
      </c>
      <c r="K86" s="75" t="s">
        <v>10794</v>
      </c>
      <c r="L86" s="75" t="s">
        <v>1935</v>
      </c>
      <c r="M86" s="74">
        <v>3970</v>
      </c>
      <c r="N86" s="75" t="s">
        <v>88</v>
      </c>
      <c r="O86" s="75" t="s">
        <v>1936</v>
      </c>
      <c r="P86" s="75"/>
      <c r="Q86" s="75" t="s">
        <v>1937</v>
      </c>
      <c r="R86" s="75" t="s">
        <v>11612</v>
      </c>
      <c r="S86" s="75" t="s">
        <v>11613</v>
      </c>
      <c r="T86" s="75" t="s">
        <v>11614</v>
      </c>
      <c r="U86" s="75" t="s">
        <v>385</v>
      </c>
    </row>
    <row r="87" spans="1:21" ht="14.4" x14ac:dyDescent="0.25">
      <c r="A87" s="74">
        <v>118828</v>
      </c>
      <c r="B87" s="75" t="s">
        <v>1901</v>
      </c>
      <c r="C87" s="81">
        <f t="shared" si="4"/>
        <v>0</v>
      </c>
      <c r="D87" s="74">
        <v>143743</v>
      </c>
      <c r="E87" s="75" t="s">
        <v>1902</v>
      </c>
      <c r="F87" s="74">
        <v>113944</v>
      </c>
      <c r="G87" s="74">
        <v>113944</v>
      </c>
      <c r="H87" s="76">
        <f t="shared" si="5"/>
        <v>0</v>
      </c>
      <c r="I87" s="76">
        <f t="shared" si="6"/>
        <v>0</v>
      </c>
      <c r="J87" s="74">
        <v>133421</v>
      </c>
      <c r="K87" s="75" t="s">
        <v>1938</v>
      </c>
      <c r="L87" s="75" t="s">
        <v>1939</v>
      </c>
      <c r="M87" s="74">
        <v>3582</v>
      </c>
      <c r="N87" s="75" t="s">
        <v>502</v>
      </c>
      <c r="O87" s="75" t="s">
        <v>1940</v>
      </c>
      <c r="P87" s="75"/>
      <c r="Q87" s="75" t="s">
        <v>1941</v>
      </c>
      <c r="R87" s="75" t="s">
        <v>11612</v>
      </c>
      <c r="S87" s="75" t="s">
        <v>11613</v>
      </c>
      <c r="T87" s="75" t="s">
        <v>11614</v>
      </c>
      <c r="U87" s="75" t="s">
        <v>385</v>
      </c>
    </row>
    <row r="88" spans="1:21" ht="14.4" x14ac:dyDescent="0.25">
      <c r="A88" s="74">
        <v>118828</v>
      </c>
      <c r="B88" s="75" t="s">
        <v>1901</v>
      </c>
      <c r="C88" s="81">
        <f t="shared" si="4"/>
        <v>0</v>
      </c>
      <c r="D88" s="74">
        <v>143743</v>
      </c>
      <c r="E88" s="75" t="s">
        <v>1902</v>
      </c>
      <c r="F88" s="74">
        <v>113944</v>
      </c>
      <c r="G88" s="74">
        <v>113944</v>
      </c>
      <c r="H88" s="76">
        <f t="shared" si="5"/>
        <v>0</v>
      </c>
      <c r="I88" s="76">
        <f t="shared" si="6"/>
        <v>0</v>
      </c>
      <c r="J88" s="74">
        <v>138396</v>
      </c>
      <c r="K88" s="75" t="s">
        <v>1942</v>
      </c>
      <c r="L88" s="75" t="s">
        <v>1943</v>
      </c>
      <c r="M88" s="74">
        <v>3920</v>
      </c>
      <c r="N88" s="75" t="s">
        <v>85</v>
      </c>
      <c r="O88" s="75" t="s">
        <v>1944</v>
      </c>
      <c r="P88" s="75"/>
      <c r="Q88" s="75" t="s">
        <v>1945</v>
      </c>
      <c r="R88" s="75" t="s">
        <v>11612</v>
      </c>
      <c r="S88" s="75" t="s">
        <v>11613</v>
      </c>
      <c r="T88" s="75" t="s">
        <v>11614</v>
      </c>
      <c r="U88" s="75" t="s">
        <v>385</v>
      </c>
    </row>
    <row r="89" spans="1:21" ht="14.4" x14ac:dyDescent="0.25">
      <c r="A89" s="74">
        <v>118828</v>
      </c>
      <c r="B89" s="75" t="s">
        <v>1901</v>
      </c>
      <c r="C89" s="81">
        <f t="shared" si="4"/>
        <v>0</v>
      </c>
      <c r="D89" s="74">
        <v>143743</v>
      </c>
      <c r="E89" s="75" t="s">
        <v>1902</v>
      </c>
      <c r="F89" s="74">
        <v>113944</v>
      </c>
      <c r="G89" s="74">
        <v>113944</v>
      </c>
      <c r="H89" s="76">
        <f t="shared" si="5"/>
        <v>0</v>
      </c>
      <c r="I89" s="76">
        <f t="shared" si="6"/>
        <v>0</v>
      </c>
      <c r="J89" s="74">
        <v>143743</v>
      </c>
      <c r="K89" s="75" t="s">
        <v>1902</v>
      </c>
      <c r="L89" s="75" t="s">
        <v>1905</v>
      </c>
      <c r="M89" s="74">
        <v>3940</v>
      </c>
      <c r="N89" s="75" t="s">
        <v>314</v>
      </c>
      <c r="O89" s="75" t="s">
        <v>1906</v>
      </c>
      <c r="P89" s="75"/>
      <c r="Q89" s="75" t="s">
        <v>10795</v>
      </c>
      <c r="R89" s="75" t="s">
        <v>11612</v>
      </c>
      <c r="S89" s="75" t="s">
        <v>11613</v>
      </c>
      <c r="T89" s="75" t="s">
        <v>11614</v>
      </c>
      <c r="U89" s="75" t="s">
        <v>385</v>
      </c>
    </row>
    <row r="90" spans="1:21" ht="14.4" x14ac:dyDescent="0.25">
      <c r="A90" s="74">
        <v>118836</v>
      </c>
      <c r="B90" s="75" t="s">
        <v>1649</v>
      </c>
      <c r="C90" s="81">
        <f t="shared" si="4"/>
        <v>0</v>
      </c>
      <c r="D90" s="74">
        <v>15453</v>
      </c>
      <c r="E90" s="75" t="s">
        <v>1946</v>
      </c>
      <c r="F90" s="74">
        <v>965285</v>
      </c>
      <c r="G90" s="74">
        <v>0</v>
      </c>
      <c r="H90" s="76">
        <f t="shared" si="5"/>
        <v>0</v>
      </c>
      <c r="I90" s="76">
        <f t="shared" si="6"/>
        <v>0</v>
      </c>
      <c r="J90" s="74">
        <v>14381</v>
      </c>
      <c r="K90" s="75" t="s">
        <v>1947</v>
      </c>
      <c r="L90" s="75" t="s">
        <v>1948</v>
      </c>
      <c r="M90" s="74">
        <v>3670</v>
      </c>
      <c r="N90" s="75" t="s">
        <v>484</v>
      </c>
      <c r="O90" s="75" t="s">
        <v>1949</v>
      </c>
      <c r="P90" s="75"/>
      <c r="Q90" s="75" t="s">
        <v>11647</v>
      </c>
      <c r="R90" s="75" t="s">
        <v>11612</v>
      </c>
      <c r="S90" s="75" t="s">
        <v>11613</v>
      </c>
      <c r="T90" s="75" t="s">
        <v>11614</v>
      </c>
      <c r="U90" s="75" t="s">
        <v>385</v>
      </c>
    </row>
    <row r="91" spans="1:21" ht="14.4" x14ac:dyDescent="0.25">
      <c r="A91" s="74">
        <v>118836</v>
      </c>
      <c r="B91" s="75" t="s">
        <v>1649</v>
      </c>
      <c r="C91" s="81">
        <f t="shared" si="4"/>
        <v>0</v>
      </c>
      <c r="D91" s="74">
        <v>15453</v>
      </c>
      <c r="E91" s="75" t="s">
        <v>1946</v>
      </c>
      <c r="F91" s="74">
        <v>965285</v>
      </c>
      <c r="G91" s="74">
        <v>0</v>
      </c>
      <c r="H91" s="76">
        <f t="shared" si="5"/>
        <v>0</v>
      </c>
      <c r="I91" s="76">
        <f t="shared" si="6"/>
        <v>0</v>
      </c>
      <c r="J91" s="74">
        <v>14399</v>
      </c>
      <c r="K91" s="75" t="s">
        <v>1692</v>
      </c>
      <c r="L91" s="75" t="s">
        <v>1950</v>
      </c>
      <c r="M91" s="74">
        <v>3670</v>
      </c>
      <c r="N91" s="75" t="s">
        <v>484</v>
      </c>
      <c r="O91" s="75" t="s">
        <v>1951</v>
      </c>
      <c r="P91" s="75"/>
      <c r="Q91" s="75" t="s">
        <v>10796</v>
      </c>
      <c r="R91" s="75" t="s">
        <v>11612</v>
      </c>
      <c r="S91" s="75" t="s">
        <v>11613</v>
      </c>
      <c r="T91" s="75" t="s">
        <v>11614</v>
      </c>
      <c r="U91" s="75" t="s">
        <v>385</v>
      </c>
    </row>
    <row r="92" spans="1:21" ht="14.4" x14ac:dyDescent="0.25">
      <c r="A92" s="74">
        <v>118836</v>
      </c>
      <c r="B92" s="75" t="s">
        <v>1649</v>
      </c>
      <c r="C92" s="81">
        <f t="shared" si="4"/>
        <v>0</v>
      </c>
      <c r="D92" s="74">
        <v>15453</v>
      </c>
      <c r="E92" s="75" t="s">
        <v>1946</v>
      </c>
      <c r="F92" s="74">
        <v>965285</v>
      </c>
      <c r="G92" s="74">
        <v>0</v>
      </c>
      <c r="H92" s="76">
        <f t="shared" si="5"/>
        <v>0</v>
      </c>
      <c r="I92" s="76">
        <f t="shared" si="6"/>
        <v>0</v>
      </c>
      <c r="J92" s="74">
        <v>14407</v>
      </c>
      <c r="K92" s="75" t="s">
        <v>1952</v>
      </c>
      <c r="L92" s="75" t="s">
        <v>1953</v>
      </c>
      <c r="M92" s="74">
        <v>3670</v>
      </c>
      <c r="N92" s="75" t="s">
        <v>484</v>
      </c>
      <c r="O92" s="75" t="s">
        <v>1954</v>
      </c>
      <c r="P92" s="75"/>
      <c r="Q92" s="75" t="s">
        <v>1955</v>
      </c>
      <c r="R92" s="75" t="s">
        <v>11612</v>
      </c>
      <c r="S92" s="75" t="s">
        <v>11613</v>
      </c>
      <c r="T92" s="75" t="s">
        <v>11614</v>
      </c>
      <c r="U92" s="75" t="s">
        <v>385</v>
      </c>
    </row>
    <row r="93" spans="1:21" ht="14.4" x14ac:dyDescent="0.25">
      <c r="A93" s="74">
        <v>118836</v>
      </c>
      <c r="B93" s="75" t="s">
        <v>1649</v>
      </c>
      <c r="C93" s="81">
        <f t="shared" si="4"/>
        <v>0</v>
      </c>
      <c r="D93" s="74">
        <v>15453</v>
      </c>
      <c r="E93" s="75" t="s">
        <v>1946</v>
      </c>
      <c r="F93" s="74">
        <v>965285</v>
      </c>
      <c r="G93" s="74">
        <v>0</v>
      </c>
      <c r="H93" s="76">
        <f t="shared" si="5"/>
        <v>0</v>
      </c>
      <c r="I93" s="76">
        <f t="shared" si="6"/>
        <v>0</v>
      </c>
      <c r="J93" s="74">
        <v>14415</v>
      </c>
      <c r="K93" s="75" t="s">
        <v>1956</v>
      </c>
      <c r="L93" s="75" t="s">
        <v>1953</v>
      </c>
      <c r="M93" s="74">
        <v>3670</v>
      </c>
      <c r="N93" s="75" t="s">
        <v>484</v>
      </c>
      <c r="O93" s="75" t="s">
        <v>1957</v>
      </c>
      <c r="P93" s="75"/>
      <c r="Q93" s="75" t="s">
        <v>10797</v>
      </c>
      <c r="R93" s="75" t="s">
        <v>11612</v>
      </c>
      <c r="S93" s="75" t="s">
        <v>11613</v>
      </c>
      <c r="T93" s="75" t="s">
        <v>11614</v>
      </c>
      <c r="U93" s="75" t="s">
        <v>385</v>
      </c>
    </row>
    <row r="94" spans="1:21" ht="14.4" x14ac:dyDescent="0.25">
      <c r="A94" s="74">
        <v>118836</v>
      </c>
      <c r="B94" s="75" t="s">
        <v>1649</v>
      </c>
      <c r="C94" s="81">
        <f t="shared" si="4"/>
        <v>0</v>
      </c>
      <c r="D94" s="74">
        <v>15453</v>
      </c>
      <c r="E94" s="75" t="s">
        <v>1946</v>
      </c>
      <c r="F94" s="74">
        <v>965285</v>
      </c>
      <c r="G94" s="74">
        <v>0</v>
      </c>
      <c r="H94" s="76">
        <f t="shared" si="5"/>
        <v>0</v>
      </c>
      <c r="I94" s="76">
        <f t="shared" si="6"/>
        <v>0</v>
      </c>
      <c r="J94" s="74">
        <v>15453</v>
      </c>
      <c r="K94" s="75" t="s">
        <v>1946</v>
      </c>
      <c r="L94" s="75" t="s">
        <v>483</v>
      </c>
      <c r="M94" s="74">
        <v>3670</v>
      </c>
      <c r="N94" s="75" t="s">
        <v>484</v>
      </c>
      <c r="O94" s="75" t="s">
        <v>485</v>
      </c>
      <c r="P94" s="75"/>
      <c r="Q94" s="75" t="s">
        <v>486</v>
      </c>
      <c r="R94" s="75" t="s">
        <v>11612</v>
      </c>
      <c r="S94" s="75" t="s">
        <v>11613</v>
      </c>
      <c r="T94" s="75" t="s">
        <v>11614</v>
      </c>
      <c r="U94" s="75" t="s">
        <v>385</v>
      </c>
    </row>
    <row r="95" spans="1:21" ht="14.4" x14ac:dyDescent="0.25">
      <c r="A95" s="74">
        <v>118836</v>
      </c>
      <c r="B95" s="75" t="s">
        <v>1649</v>
      </c>
      <c r="C95" s="81">
        <f t="shared" si="4"/>
        <v>0</v>
      </c>
      <c r="D95" s="74">
        <v>15453</v>
      </c>
      <c r="E95" s="75" t="s">
        <v>1946</v>
      </c>
      <c r="F95" s="74">
        <v>965285</v>
      </c>
      <c r="G95" s="74">
        <v>0</v>
      </c>
      <c r="H95" s="76">
        <f t="shared" si="5"/>
        <v>0</v>
      </c>
      <c r="I95" s="76">
        <f t="shared" si="6"/>
        <v>0</v>
      </c>
      <c r="J95" s="74">
        <v>15461</v>
      </c>
      <c r="K95" s="75" t="s">
        <v>1958</v>
      </c>
      <c r="L95" s="75" t="s">
        <v>1959</v>
      </c>
      <c r="M95" s="74">
        <v>3670</v>
      </c>
      <c r="N95" s="75" t="s">
        <v>484</v>
      </c>
      <c r="O95" s="75" t="s">
        <v>1960</v>
      </c>
      <c r="P95" s="75"/>
      <c r="Q95" s="75" t="s">
        <v>11648</v>
      </c>
      <c r="R95" s="75" t="s">
        <v>11612</v>
      </c>
      <c r="S95" s="75" t="s">
        <v>11613</v>
      </c>
      <c r="T95" s="75" t="s">
        <v>11614</v>
      </c>
      <c r="U95" s="75" t="s">
        <v>385</v>
      </c>
    </row>
    <row r="96" spans="1:21" ht="14.4" x14ac:dyDescent="0.25">
      <c r="A96" s="74">
        <v>118869</v>
      </c>
      <c r="B96" s="75" t="s">
        <v>1649</v>
      </c>
      <c r="C96" s="81">
        <f t="shared" si="4"/>
        <v>0</v>
      </c>
      <c r="D96" s="74">
        <v>14985</v>
      </c>
      <c r="E96" s="75" t="s">
        <v>1961</v>
      </c>
      <c r="F96" s="74">
        <v>965798</v>
      </c>
      <c r="G96" s="74">
        <v>0</v>
      </c>
      <c r="H96" s="76">
        <f t="shared" si="5"/>
        <v>0</v>
      </c>
      <c r="I96" s="76">
        <f t="shared" si="6"/>
        <v>0</v>
      </c>
      <c r="J96" s="74">
        <v>14985</v>
      </c>
      <c r="K96" s="75" t="s">
        <v>1961</v>
      </c>
      <c r="L96" s="75" t="s">
        <v>488</v>
      </c>
      <c r="M96" s="74">
        <v>3740</v>
      </c>
      <c r="N96" s="75" t="s">
        <v>83</v>
      </c>
      <c r="O96" s="75" t="s">
        <v>489</v>
      </c>
      <c r="P96" s="75"/>
      <c r="Q96" s="75" t="s">
        <v>10798</v>
      </c>
      <c r="R96" s="75" t="s">
        <v>11612</v>
      </c>
      <c r="S96" s="75" t="s">
        <v>11613</v>
      </c>
      <c r="T96" s="75" t="s">
        <v>11614</v>
      </c>
      <c r="U96" s="75" t="s">
        <v>385</v>
      </c>
    </row>
    <row r="97" spans="1:21" ht="14.4" x14ac:dyDescent="0.25">
      <c r="A97" s="74">
        <v>118869</v>
      </c>
      <c r="B97" s="75" t="s">
        <v>1649</v>
      </c>
      <c r="C97" s="81">
        <f t="shared" si="4"/>
        <v>0</v>
      </c>
      <c r="D97" s="74">
        <v>14985</v>
      </c>
      <c r="E97" s="75" t="s">
        <v>1961</v>
      </c>
      <c r="F97" s="74">
        <v>965798</v>
      </c>
      <c r="G97" s="74">
        <v>0</v>
      </c>
      <c r="H97" s="76">
        <f t="shared" si="5"/>
        <v>0</v>
      </c>
      <c r="I97" s="76">
        <f t="shared" si="6"/>
        <v>0</v>
      </c>
      <c r="J97" s="74">
        <v>14993</v>
      </c>
      <c r="K97" s="75" t="s">
        <v>1962</v>
      </c>
      <c r="L97" s="75" t="s">
        <v>1963</v>
      </c>
      <c r="M97" s="74">
        <v>3740</v>
      </c>
      <c r="N97" s="75" t="s">
        <v>83</v>
      </c>
      <c r="O97" s="75" t="s">
        <v>1964</v>
      </c>
      <c r="P97" s="75"/>
      <c r="Q97" s="75" t="s">
        <v>1965</v>
      </c>
      <c r="R97" s="75" t="s">
        <v>11612</v>
      </c>
      <c r="S97" s="75" t="s">
        <v>11613</v>
      </c>
      <c r="T97" s="75" t="s">
        <v>11614</v>
      </c>
      <c r="U97" s="75" t="s">
        <v>385</v>
      </c>
    </row>
    <row r="98" spans="1:21" ht="14.4" x14ac:dyDescent="0.25">
      <c r="A98" s="74">
        <v>118869</v>
      </c>
      <c r="B98" s="75" t="s">
        <v>1649</v>
      </c>
      <c r="C98" s="81">
        <f t="shared" si="4"/>
        <v>0</v>
      </c>
      <c r="D98" s="74">
        <v>14985</v>
      </c>
      <c r="E98" s="75" t="s">
        <v>1961</v>
      </c>
      <c r="F98" s="74">
        <v>965798</v>
      </c>
      <c r="G98" s="74">
        <v>0</v>
      </c>
      <c r="H98" s="76">
        <f t="shared" si="5"/>
        <v>0</v>
      </c>
      <c r="I98" s="76">
        <f t="shared" si="6"/>
        <v>0</v>
      </c>
      <c r="J98" s="74">
        <v>15644</v>
      </c>
      <c r="K98" s="75" t="s">
        <v>1966</v>
      </c>
      <c r="L98" s="75" t="s">
        <v>1967</v>
      </c>
      <c r="M98" s="74">
        <v>3730</v>
      </c>
      <c r="N98" s="75" t="s">
        <v>172</v>
      </c>
      <c r="O98" s="75" t="s">
        <v>1968</v>
      </c>
      <c r="P98" s="75"/>
      <c r="Q98" s="75" t="s">
        <v>1969</v>
      </c>
      <c r="R98" s="75" t="s">
        <v>11612</v>
      </c>
      <c r="S98" s="75" t="s">
        <v>11613</v>
      </c>
      <c r="T98" s="75" t="s">
        <v>11614</v>
      </c>
      <c r="U98" s="75" t="s">
        <v>385</v>
      </c>
    </row>
    <row r="99" spans="1:21" ht="14.4" x14ac:dyDescent="0.25">
      <c r="A99" s="74">
        <v>118869</v>
      </c>
      <c r="B99" s="75" t="s">
        <v>1649</v>
      </c>
      <c r="C99" s="81">
        <f t="shared" si="4"/>
        <v>0</v>
      </c>
      <c r="D99" s="74">
        <v>14985</v>
      </c>
      <c r="E99" s="75" t="s">
        <v>1961</v>
      </c>
      <c r="F99" s="74">
        <v>965798</v>
      </c>
      <c r="G99" s="74">
        <v>0</v>
      </c>
      <c r="H99" s="76">
        <f t="shared" si="5"/>
        <v>0</v>
      </c>
      <c r="I99" s="76">
        <f t="shared" si="6"/>
        <v>0</v>
      </c>
      <c r="J99" s="74">
        <v>15651</v>
      </c>
      <c r="K99" s="75" t="s">
        <v>1970</v>
      </c>
      <c r="L99" s="75" t="s">
        <v>1971</v>
      </c>
      <c r="M99" s="74">
        <v>3730</v>
      </c>
      <c r="N99" s="75" t="s">
        <v>172</v>
      </c>
      <c r="O99" s="75" t="s">
        <v>1972</v>
      </c>
      <c r="P99" s="75"/>
      <c r="Q99" s="75" t="s">
        <v>1973</v>
      </c>
      <c r="R99" s="75" t="s">
        <v>11612</v>
      </c>
      <c r="S99" s="75" t="s">
        <v>11613</v>
      </c>
      <c r="T99" s="75" t="s">
        <v>11614</v>
      </c>
      <c r="U99" s="75" t="s">
        <v>385</v>
      </c>
    </row>
    <row r="100" spans="1:21" ht="14.4" x14ac:dyDescent="0.25">
      <c r="A100" s="74">
        <v>118869</v>
      </c>
      <c r="B100" s="75" t="s">
        <v>1649</v>
      </c>
      <c r="C100" s="81">
        <f t="shared" si="4"/>
        <v>0</v>
      </c>
      <c r="D100" s="74">
        <v>14985</v>
      </c>
      <c r="E100" s="75" t="s">
        <v>1961</v>
      </c>
      <c r="F100" s="74">
        <v>965798</v>
      </c>
      <c r="G100" s="74">
        <v>0</v>
      </c>
      <c r="H100" s="76">
        <f t="shared" si="5"/>
        <v>0</v>
      </c>
      <c r="I100" s="76">
        <f t="shared" si="6"/>
        <v>0</v>
      </c>
      <c r="J100" s="74">
        <v>15685</v>
      </c>
      <c r="K100" s="75" t="s">
        <v>1974</v>
      </c>
      <c r="L100" s="75" t="s">
        <v>1975</v>
      </c>
      <c r="M100" s="74">
        <v>3730</v>
      </c>
      <c r="N100" s="75" t="s">
        <v>172</v>
      </c>
      <c r="O100" s="75" t="s">
        <v>1976</v>
      </c>
      <c r="P100" s="75"/>
      <c r="Q100" s="75" t="s">
        <v>1977</v>
      </c>
      <c r="R100" s="75" t="s">
        <v>11612</v>
      </c>
      <c r="S100" s="75" t="s">
        <v>11613</v>
      </c>
      <c r="T100" s="75" t="s">
        <v>11614</v>
      </c>
      <c r="U100" s="75" t="s">
        <v>385</v>
      </c>
    </row>
    <row r="101" spans="1:21" ht="14.4" x14ac:dyDescent="0.25">
      <c r="A101" s="74">
        <v>118869</v>
      </c>
      <c r="B101" s="75" t="s">
        <v>1649</v>
      </c>
      <c r="C101" s="81">
        <f t="shared" si="4"/>
        <v>0</v>
      </c>
      <c r="D101" s="74">
        <v>14985</v>
      </c>
      <c r="E101" s="75" t="s">
        <v>1961</v>
      </c>
      <c r="F101" s="74">
        <v>965798</v>
      </c>
      <c r="G101" s="74">
        <v>0</v>
      </c>
      <c r="H101" s="76">
        <f t="shared" si="5"/>
        <v>0</v>
      </c>
      <c r="I101" s="76">
        <f t="shared" si="6"/>
        <v>0</v>
      </c>
      <c r="J101" s="74">
        <v>15693</v>
      </c>
      <c r="K101" s="75" t="s">
        <v>1978</v>
      </c>
      <c r="L101" s="75" t="s">
        <v>1979</v>
      </c>
      <c r="M101" s="74">
        <v>3740</v>
      </c>
      <c r="N101" s="75" t="s">
        <v>83</v>
      </c>
      <c r="O101" s="75" t="s">
        <v>1980</v>
      </c>
      <c r="P101" s="75"/>
      <c r="Q101" s="75" t="s">
        <v>1981</v>
      </c>
      <c r="R101" s="75" t="s">
        <v>11612</v>
      </c>
      <c r="S101" s="75" t="s">
        <v>11613</v>
      </c>
      <c r="T101" s="75" t="s">
        <v>11614</v>
      </c>
      <c r="U101" s="75" t="s">
        <v>385</v>
      </c>
    </row>
    <row r="102" spans="1:21" ht="14.4" x14ac:dyDescent="0.25">
      <c r="A102" s="74">
        <v>118869</v>
      </c>
      <c r="B102" s="75" t="s">
        <v>1649</v>
      </c>
      <c r="C102" s="81">
        <f t="shared" si="4"/>
        <v>0</v>
      </c>
      <c r="D102" s="74">
        <v>14985</v>
      </c>
      <c r="E102" s="75" t="s">
        <v>1961</v>
      </c>
      <c r="F102" s="74">
        <v>965798</v>
      </c>
      <c r="G102" s="74">
        <v>0</v>
      </c>
      <c r="H102" s="76">
        <f t="shared" si="5"/>
        <v>0</v>
      </c>
      <c r="I102" s="76">
        <f t="shared" si="6"/>
        <v>0</v>
      </c>
      <c r="J102" s="74">
        <v>15701</v>
      </c>
      <c r="K102" s="75" t="s">
        <v>1982</v>
      </c>
      <c r="L102" s="75" t="s">
        <v>1983</v>
      </c>
      <c r="M102" s="74">
        <v>3740</v>
      </c>
      <c r="N102" s="75" t="s">
        <v>83</v>
      </c>
      <c r="O102" s="75" t="s">
        <v>1984</v>
      </c>
      <c r="P102" s="75"/>
      <c r="Q102" s="75" t="s">
        <v>1985</v>
      </c>
      <c r="R102" s="75" t="s">
        <v>11612</v>
      </c>
      <c r="S102" s="75" t="s">
        <v>11613</v>
      </c>
      <c r="T102" s="75" t="s">
        <v>11614</v>
      </c>
      <c r="U102" s="75" t="s">
        <v>385</v>
      </c>
    </row>
    <row r="103" spans="1:21" ht="14.4" x14ac:dyDescent="0.25">
      <c r="A103" s="74">
        <v>118869</v>
      </c>
      <c r="B103" s="75" t="s">
        <v>1649</v>
      </c>
      <c r="C103" s="81">
        <f t="shared" si="4"/>
        <v>0</v>
      </c>
      <c r="D103" s="74">
        <v>14985</v>
      </c>
      <c r="E103" s="75" t="s">
        <v>1961</v>
      </c>
      <c r="F103" s="74">
        <v>965798</v>
      </c>
      <c r="G103" s="74">
        <v>0</v>
      </c>
      <c r="H103" s="76">
        <f t="shared" si="5"/>
        <v>0</v>
      </c>
      <c r="I103" s="76">
        <f t="shared" si="6"/>
        <v>0</v>
      </c>
      <c r="J103" s="74">
        <v>15719</v>
      </c>
      <c r="K103" s="75" t="s">
        <v>1986</v>
      </c>
      <c r="L103" s="75" t="s">
        <v>11649</v>
      </c>
      <c r="M103" s="74">
        <v>3740</v>
      </c>
      <c r="N103" s="75" t="s">
        <v>11650</v>
      </c>
      <c r="O103" s="75" t="s">
        <v>11651</v>
      </c>
      <c r="P103" s="75"/>
      <c r="Q103" s="75" t="s">
        <v>10799</v>
      </c>
      <c r="R103" s="75" t="s">
        <v>11612</v>
      </c>
      <c r="S103" s="75" t="s">
        <v>11613</v>
      </c>
      <c r="T103" s="75" t="s">
        <v>11614</v>
      </c>
      <c r="U103" s="75" t="s">
        <v>385</v>
      </c>
    </row>
    <row r="104" spans="1:21" ht="14.4" x14ac:dyDescent="0.25">
      <c r="A104" s="74">
        <v>118869</v>
      </c>
      <c r="B104" s="75" t="s">
        <v>1649</v>
      </c>
      <c r="C104" s="81">
        <f t="shared" si="4"/>
        <v>0</v>
      </c>
      <c r="D104" s="74">
        <v>14985</v>
      </c>
      <c r="E104" s="75" t="s">
        <v>1961</v>
      </c>
      <c r="F104" s="74">
        <v>965798</v>
      </c>
      <c r="G104" s="74">
        <v>0</v>
      </c>
      <c r="H104" s="76">
        <f t="shared" si="5"/>
        <v>0</v>
      </c>
      <c r="I104" s="76">
        <f t="shared" si="6"/>
        <v>0</v>
      </c>
      <c r="J104" s="74">
        <v>15727</v>
      </c>
      <c r="K104" s="75" t="s">
        <v>1987</v>
      </c>
      <c r="L104" s="75" t="s">
        <v>1988</v>
      </c>
      <c r="M104" s="74">
        <v>3740</v>
      </c>
      <c r="N104" s="75" t="s">
        <v>1989</v>
      </c>
      <c r="O104" s="75" t="s">
        <v>1990</v>
      </c>
      <c r="P104" s="75"/>
      <c r="Q104" s="75" t="s">
        <v>1991</v>
      </c>
      <c r="R104" s="75" t="s">
        <v>11612</v>
      </c>
      <c r="S104" s="75" t="s">
        <v>11613</v>
      </c>
      <c r="T104" s="75" t="s">
        <v>11614</v>
      </c>
      <c r="U104" s="75" t="s">
        <v>385</v>
      </c>
    </row>
    <row r="105" spans="1:21" ht="14.4" x14ac:dyDescent="0.25">
      <c r="A105" s="74">
        <v>118869</v>
      </c>
      <c r="B105" s="75" t="s">
        <v>1649</v>
      </c>
      <c r="C105" s="81">
        <f t="shared" si="4"/>
        <v>0</v>
      </c>
      <c r="D105" s="74">
        <v>14985</v>
      </c>
      <c r="E105" s="75" t="s">
        <v>1961</v>
      </c>
      <c r="F105" s="74">
        <v>965798</v>
      </c>
      <c r="G105" s="74">
        <v>0</v>
      </c>
      <c r="H105" s="76">
        <f t="shared" si="5"/>
        <v>0</v>
      </c>
      <c r="I105" s="76">
        <f t="shared" si="6"/>
        <v>0</v>
      </c>
      <c r="J105" s="74">
        <v>15735</v>
      </c>
      <c r="K105" s="75" t="s">
        <v>1992</v>
      </c>
      <c r="L105" s="75" t="s">
        <v>1993</v>
      </c>
      <c r="M105" s="74">
        <v>3740</v>
      </c>
      <c r="N105" s="75" t="s">
        <v>1994</v>
      </c>
      <c r="O105" s="75" t="s">
        <v>1995</v>
      </c>
      <c r="P105" s="75"/>
      <c r="Q105" s="75" t="s">
        <v>1996</v>
      </c>
      <c r="R105" s="75" t="s">
        <v>11612</v>
      </c>
      <c r="S105" s="75" t="s">
        <v>11613</v>
      </c>
      <c r="T105" s="75" t="s">
        <v>11614</v>
      </c>
      <c r="U105" s="75" t="s">
        <v>385</v>
      </c>
    </row>
    <row r="106" spans="1:21" ht="14.4" x14ac:dyDescent="0.25">
      <c r="A106" s="74">
        <v>118869</v>
      </c>
      <c r="B106" s="75" t="s">
        <v>1649</v>
      </c>
      <c r="C106" s="81">
        <f t="shared" si="4"/>
        <v>0</v>
      </c>
      <c r="D106" s="74">
        <v>14985</v>
      </c>
      <c r="E106" s="75" t="s">
        <v>1961</v>
      </c>
      <c r="F106" s="74">
        <v>965798</v>
      </c>
      <c r="G106" s="74">
        <v>0</v>
      </c>
      <c r="H106" s="76">
        <f t="shared" si="5"/>
        <v>0</v>
      </c>
      <c r="I106" s="76">
        <f t="shared" si="6"/>
        <v>0</v>
      </c>
      <c r="J106" s="74">
        <v>15743</v>
      </c>
      <c r="K106" s="75" t="s">
        <v>1692</v>
      </c>
      <c r="L106" s="75" t="s">
        <v>1997</v>
      </c>
      <c r="M106" s="74">
        <v>3740</v>
      </c>
      <c r="N106" s="75" t="s">
        <v>316</v>
      </c>
      <c r="O106" s="75" t="s">
        <v>1998</v>
      </c>
      <c r="P106" s="75"/>
      <c r="Q106" s="75" t="s">
        <v>1999</v>
      </c>
      <c r="R106" s="75" t="s">
        <v>11612</v>
      </c>
      <c r="S106" s="75" t="s">
        <v>11613</v>
      </c>
      <c r="T106" s="75" t="s">
        <v>11614</v>
      </c>
      <c r="U106" s="75" t="s">
        <v>385</v>
      </c>
    </row>
    <row r="107" spans="1:21" ht="14.4" x14ac:dyDescent="0.25">
      <c r="A107" s="74">
        <v>118869</v>
      </c>
      <c r="B107" s="75" t="s">
        <v>1649</v>
      </c>
      <c r="C107" s="81">
        <f t="shared" si="4"/>
        <v>0</v>
      </c>
      <c r="D107" s="74">
        <v>14985</v>
      </c>
      <c r="E107" s="75" t="s">
        <v>1961</v>
      </c>
      <c r="F107" s="74">
        <v>965798</v>
      </c>
      <c r="G107" s="74">
        <v>0</v>
      </c>
      <c r="H107" s="76">
        <f t="shared" si="5"/>
        <v>0</v>
      </c>
      <c r="I107" s="76">
        <f t="shared" si="6"/>
        <v>0</v>
      </c>
      <c r="J107" s="74">
        <v>26211</v>
      </c>
      <c r="K107" s="75" t="s">
        <v>2000</v>
      </c>
      <c r="L107" s="75" t="s">
        <v>2001</v>
      </c>
      <c r="M107" s="74">
        <v>3740</v>
      </c>
      <c r="N107" s="75" t="s">
        <v>83</v>
      </c>
      <c r="O107" s="75" t="s">
        <v>2002</v>
      </c>
      <c r="P107" s="75"/>
      <c r="Q107" s="75" t="s">
        <v>2003</v>
      </c>
      <c r="R107" s="75" t="s">
        <v>1703</v>
      </c>
      <c r="S107" s="75" t="s">
        <v>1704</v>
      </c>
      <c r="T107" s="75" t="s">
        <v>1705</v>
      </c>
      <c r="U107" s="75" t="s">
        <v>496</v>
      </c>
    </row>
    <row r="108" spans="1:21" ht="14.4" x14ac:dyDescent="0.25">
      <c r="A108" s="74">
        <v>118885</v>
      </c>
      <c r="B108" s="75" t="s">
        <v>1649</v>
      </c>
      <c r="C108" s="81">
        <f t="shared" si="4"/>
        <v>0</v>
      </c>
      <c r="D108" s="74">
        <v>104513</v>
      </c>
      <c r="E108" s="75" t="s">
        <v>2004</v>
      </c>
      <c r="F108" s="74">
        <v>965061</v>
      </c>
      <c r="G108" s="74">
        <v>0</v>
      </c>
      <c r="H108" s="76">
        <f t="shared" si="5"/>
        <v>0</v>
      </c>
      <c r="I108" s="76">
        <f t="shared" si="6"/>
        <v>0</v>
      </c>
      <c r="J108" s="74">
        <v>13839</v>
      </c>
      <c r="K108" s="75" t="s">
        <v>2005</v>
      </c>
      <c r="L108" s="75" t="s">
        <v>2006</v>
      </c>
      <c r="M108" s="74">
        <v>3500</v>
      </c>
      <c r="N108" s="75" t="s">
        <v>71</v>
      </c>
      <c r="O108" s="75" t="s">
        <v>2007</v>
      </c>
      <c r="P108" s="75"/>
      <c r="Q108" s="75" t="s">
        <v>2008</v>
      </c>
      <c r="R108" s="75" t="s">
        <v>11612</v>
      </c>
      <c r="S108" s="75" t="s">
        <v>11613</v>
      </c>
      <c r="T108" s="75" t="s">
        <v>11614</v>
      </c>
      <c r="U108" s="75" t="s">
        <v>385</v>
      </c>
    </row>
    <row r="109" spans="1:21" ht="14.4" x14ac:dyDescent="0.25">
      <c r="A109" s="74">
        <v>118885</v>
      </c>
      <c r="B109" s="75" t="s">
        <v>1649</v>
      </c>
      <c r="C109" s="81">
        <f t="shared" ref="C109:C172" si="7">IF(A109&lt;&gt;A108,0,IF(AND(A109=A108,B109&lt;&gt;B108),A109,0))</f>
        <v>0</v>
      </c>
      <c r="D109" s="74">
        <v>104513</v>
      </c>
      <c r="E109" s="75" t="s">
        <v>2004</v>
      </c>
      <c r="F109" s="74">
        <v>965061</v>
      </c>
      <c r="G109" s="74">
        <v>0</v>
      </c>
      <c r="H109" s="76">
        <f t="shared" ref="H109:H172" si="8">IF(A109&lt;&gt;A108,0,IF(AND(A109=A108,F109&lt;&gt;F108),A109,0))</f>
        <v>0</v>
      </c>
      <c r="I109" s="76">
        <f t="shared" ref="I109:I172" si="9">IF(A109&lt;&gt;A108,0,IF(AND(H109&lt;&gt;0,B109&lt;&gt;B108),A109,0))</f>
        <v>0</v>
      </c>
      <c r="J109" s="74">
        <v>13847</v>
      </c>
      <c r="K109" s="75" t="s">
        <v>2009</v>
      </c>
      <c r="L109" s="75" t="s">
        <v>2010</v>
      </c>
      <c r="M109" s="74">
        <v>3500</v>
      </c>
      <c r="N109" s="75" t="s">
        <v>71</v>
      </c>
      <c r="O109" s="75" t="s">
        <v>2011</v>
      </c>
      <c r="P109" s="75"/>
      <c r="Q109" s="75" t="s">
        <v>2012</v>
      </c>
      <c r="R109" s="75" t="s">
        <v>11612</v>
      </c>
      <c r="S109" s="75" t="s">
        <v>11613</v>
      </c>
      <c r="T109" s="75" t="s">
        <v>11614</v>
      </c>
      <c r="U109" s="75" t="s">
        <v>385</v>
      </c>
    </row>
    <row r="110" spans="1:21" ht="14.4" x14ac:dyDescent="0.25">
      <c r="A110" s="74">
        <v>118885</v>
      </c>
      <c r="B110" s="75" t="s">
        <v>1649</v>
      </c>
      <c r="C110" s="81">
        <f t="shared" si="7"/>
        <v>0</v>
      </c>
      <c r="D110" s="74">
        <v>104513</v>
      </c>
      <c r="E110" s="75" t="s">
        <v>2004</v>
      </c>
      <c r="F110" s="74">
        <v>965061</v>
      </c>
      <c r="G110" s="74">
        <v>0</v>
      </c>
      <c r="H110" s="76">
        <f t="shared" si="8"/>
        <v>0</v>
      </c>
      <c r="I110" s="76">
        <f t="shared" si="9"/>
        <v>0</v>
      </c>
      <c r="J110" s="74">
        <v>13912</v>
      </c>
      <c r="K110" s="75" t="s">
        <v>2013</v>
      </c>
      <c r="L110" s="75" t="s">
        <v>2014</v>
      </c>
      <c r="M110" s="74">
        <v>3500</v>
      </c>
      <c r="N110" s="75" t="s">
        <v>71</v>
      </c>
      <c r="O110" s="75" t="s">
        <v>2015</v>
      </c>
      <c r="P110" s="75"/>
      <c r="Q110" s="75" t="s">
        <v>2016</v>
      </c>
      <c r="R110" s="75" t="s">
        <v>11612</v>
      </c>
      <c r="S110" s="75" t="s">
        <v>11613</v>
      </c>
      <c r="T110" s="75" t="s">
        <v>11614</v>
      </c>
      <c r="U110" s="75" t="s">
        <v>385</v>
      </c>
    </row>
    <row r="111" spans="1:21" ht="14.4" x14ac:dyDescent="0.25">
      <c r="A111" s="74">
        <v>118885</v>
      </c>
      <c r="B111" s="75" t="s">
        <v>1649</v>
      </c>
      <c r="C111" s="81">
        <f t="shared" si="7"/>
        <v>0</v>
      </c>
      <c r="D111" s="74">
        <v>104513</v>
      </c>
      <c r="E111" s="75" t="s">
        <v>2004</v>
      </c>
      <c r="F111" s="74">
        <v>965061</v>
      </c>
      <c r="G111" s="74">
        <v>0</v>
      </c>
      <c r="H111" s="76">
        <f t="shared" si="8"/>
        <v>0</v>
      </c>
      <c r="I111" s="76">
        <f t="shared" si="9"/>
        <v>0</v>
      </c>
      <c r="J111" s="74">
        <v>13938</v>
      </c>
      <c r="K111" s="75" t="s">
        <v>2017</v>
      </c>
      <c r="L111" s="75" t="s">
        <v>491</v>
      </c>
      <c r="M111" s="74">
        <v>3500</v>
      </c>
      <c r="N111" s="75" t="s">
        <v>71</v>
      </c>
      <c r="O111" s="75" t="s">
        <v>492</v>
      </c>
      <c r="P111" s="75"/>
      <c r="Q111" s="75" t="s">
        <v>493</v>
      </c>
      <c r="R111" s="75" t="s">
        <v>11612</v>
      </c>
      <c r="S111" s="75" t="s">
        <v>11613</v>
      </c>
      <c r="T111" s="75" t="s">
        <v>11614</v>
      </c>
      <c r="U111" s="75" t="s">
        <v>385</v>
      </c>
    </row>
    <row r="112" spans="1:21" ht="14.4" x14ac:dyDescent="0.25">
      <c r="A112" s="74">
        <v>118885</v>
      </c>
      <c r="B112" s="75" t="s">
        <v>1649</v>
      </c>
      <c r="C112" s="81">
        <f t="shared" si="7"/>
        <v>0</v>
      </c>
      <c r="D112" s="74">
        <v>104513</v>
      </c>
      <c r="E112" s="75" t="s">
        <v>2004</v>
      </c>
      <c r="F112" s="74">
        <v>965061</v>
      </c>
      <c r="G112" s="74">
        <v>0</v>
      </c>
      <c r="H112" s="76">
        <f t="shared" si="8"/>
        <v>0</v>
      </c>
      <c r="I112" s="76">
        <f t="shared" si="9"/>
        <v>0</v>
      </c>
      <c r="J112" s="74">
        <v>55681</v>
      </c>
      <c r="K112" s="75" t="s">
        <v>2018</v>
      </c>
      <c r="L112" s="75" t="s">
        <v>2019</v>
      </c>
      <c r="M112" s="74">
        <v>3500</v>
      </c>
      <c r="N112" s="75" t="s">
        <v>71</v>
      </c>
      <c r="O112" s="75" t="s">
        <v>2020</v>
      </c>
      <c r="P112" s="75"/>
      <c r="Q112" s="75" t="s">
        <v>2021</v>
      </c>
      <c r="R112" s="75" t="s">
        <v>11612</v>
      </c>
      <c r="S112" s="75" t="s">
        <v>11613</v>
      </c>
      <c r="T112" s="75" t="s">
        <v>11614</v>
      </c>
      <c r="U112" s="75" t="s">
        <v>385</v>
      </c>
    </row>
    <row r="113" spans="1:21" ht="14.4" x14ac:dyDescent="0.25">
      <c r="A113" s="74">
        <v>118885</v>
      </c>
      <c r="B113" s="75" t="s">
        <v>1649</v>
      </c>
      <c r="C113" s="81">
        <f t="shared" si="7"/>
        <v>0</v>
      </c>
      <c r="D113" s="74">
        <v>104513</v>
      </c>
      <c r="E113" s="75" t="s">
        <v>2004</v>
      </c>
      <c r="F113" s="74">
        <v>965061</v>
      </c>
      <c r="G113" s="74">
        <v>0</v>
      </c>
      <c r="H113" s="76">
        <f t="shared" si="8"/>
        <v>0</v>
      </c>
      <c r="I113" s="76">
        <f t="shared" si="9"/>
        <v>0</v>
      </c>
      <c r="J113" s="74">
        <v>104513</v>
      </c>
      <c r="K113" s="75" t="s">
        <v>2004</v>
      </c>
      <c r="L113" s="75" t="s">
        <v>491</v>
      </c>
      <c r="M113" s="74">
        <v>3500</v>
      </c>
      <c r="N113" s="75" t="s">
        <v>71</v>
      </c>
      <c r="O113" s="75" t="s">
        <v>492</v>
      </c>
      <c r="P113" s="75"/>
      <c r="Q113" s="75" t="s">
        <v>493</v>
      </c>
      <c r="R113" s="75" t="s">
        <v>11612</v>
      </c>
      <c r="S113" s="75" t="s">
        <v>11613</v>
      </c>
      <c r="T113" s="75" t="s">
        <v>11614</v>
      </c>
      <c r="U113" s="75" t="s">
        <v>385</v>
      </c>
    </row>
    <row r="114" spans="1:21" ht="14.4" x14ac:dyDescent="0.25">
      <c r="A114" s="74">
        <v>118885</v>
      </c>
      <c r="B114" s="75" t="s">
        <v>1649</v>
      </c>
      <c r="C114" s="81">
        <f t="shared" si="7"/>
        <v>0</v>
      </c>
      <c r="D114" s="74">
        <v>104513</v>
      </c>
      <c r="E114" s="75" t="s">
        <v>2004</v>
      </c>
      <c r="F114" s="74">
        <v>965061</v>
      </c>
      <c r="G114" s="74">
        <v>0</v>
      </c>
      <c r="H114" s="76">
        <f t="shared" si="8"/>
        <v>0</v>
      </c>
      <c r="I114" s="76">
        <f t="shared" si="9"/>
        <v>0</v>
      </c>
      <c r="J114" s="74">
        <v>105932</v>
      </c>
      <c r="K114" s="75" t="s">
        <v>10800</v>
      </c>
      <c r="L114" s="75" t="s">
        <v>2022</v>
      </c>
      <c r="M114" s="74">
        <v>3500</v>
      </c>
      <c r="N114" s="75" t="s">
        <v>71</v>
      </c>
      <c r="O114" s="75" t="s">
        <v>2023</v>
      </c>
      <c r="P114" s="75"/>
      <c r="Q114" s="75" t="s">
        <v>2024</v>
      </c>
      <c r="R114" s="75" t="s">
        <v>11612</v>
      </c>
      <c r="S114" s="75" t="s">
        <v>11613</v>
      </c>
      <c r="T114" s="75" t="s">
        <v>11614</v>
      </c>
      <c r="U114" s="75" t="s">
        <v>385</v>
      </c>
    </row>
    <row r="115" spans="1:21" ht="14.4" x14ac:dyDescent="0.25">
      <c r="A115" s="74">
        <v>118885</v>
      </c>
      <c r="B115" s="75" t="s">
        <v>1649</v>
      </c>
      <c r="C115" s="81">
        <f t="shared" si="7"/>
        <v>0</v>
      </c>
      <c r="D115" s="74">
        <v>104513</v>
      </c>
      <c r="E115" s="75" t="s">
        <v>2004</v>
      </c>
      <c r="F115" s="74">
        <v>965061</v>
      </c>
      <c r="G115" s="74">
        <v>0</v>
      </c>
      <c r="H115" s="76">
        <f t="shared" si="8"/>
        <v>0</v>
      </c>
      <c r="I115" s="76">
        <f t="shared" si="9"/>
        <v>0</v>
      </c>
      <c r="J115" s="74">
        <v>115659</v>
      </c>
      <c r="K115" s="75" t="s">
        <v>2009</v>
      </c>
      <c r="L115" s="75" t="s">
        <v>2025</v>
      </c>
      <c r="M115" s="74">
        <v>3500</v>
      </c>
      <c r="N115" s="75" t="s">
        <v>71</v>
      </c>
      <c r="O115" s="75" t="s">
        <v>2026</v>
      </c>
      <c r="P115" s="75"/>
      <c r="Q115" s="75" t="s">
        <v>2027</v>
      </c>
      <c r="R115" s="75" t="s">
        <v>11612</v>
      </c>
      <c r="S115" s="75" t="s">
        <v>11613</v>
      </c>
      <c r="T115" s="75" t="s">
        <v>11614</v>
      </c>
      <c r="U115" s="75" t="s">
        <v>385</v>
      </c>
    </row>
    <row r="116" spans="1:21" ht="14.4" x14ac:dyDescent="0.25">
      <c r="A116" s="74">
        <v>118885</v>
      </c>
      <c r="B116" s="75" t="s">
        <v>1649</v>
      </c>
      <c r="C116" s="81">
        <f t="shared" si="7"/>
        <v>0</v>
      </c>
      <c r="D116" s="74">
        <v>104513</v>
      </c>
      <c r="E116" s="75" t="s">
        <v>2004</v>
      </c>
      <c r="F116" s="74">
        <v>965061</v>
      </c>
      <c r="G116" s="74">
        <v>0</v>
      </c>
      <c r="H116" s="76">
        <f t="shared" si="8"/>
        <v>0</v>
      </c>
      <c r="I116" s="76">
        <f t="shared" si="9"/>
        <v>0</v>
      </c>
      <c r="J116" s="74">
        <v>116061</v>
      </c>
      <c r="K116" s="75" t="s">
        <v>2004</v>
      </c>
      <c r="L116" s="75" t="s">
        <v>2028</v>
      </c>
      <c r="M116" s="74">
        <v>3500</v>
      </c>
      <c r="N116" s="75" t="s">
        <v>71</v>
      </c>
      <c r="O116" s="75" t="s">
        <v>2029</v>
      </c>
      <c r="P116" s="75"/>
      <c r="Q116" s="75" t="s">
        <v>493</v>
      </c>
      <c r="R116" s="75" t="s">
        <v>11612</v>
      </c>
      <c r="S116" s="75" t="s">
        <v>11613</v>
      </c>
      <c r="T116" s="75" t="s">
        <v>11614</v>
      </c>
      <c r="U116" s="75" t="s">
        <v>385</v>
      </c>
    </row>
    <row r="117" spans="1:21" ht="14.4" x14ac:dyDescent="0.25">
      <c r="A117" s="74">
        <v>118885</v>
      </c>
      <c r="B117" s="75" t="s">
        <v>1649</v>
      </c>
      <c r="C117" s="81">
        <f t="shared" si="7"/>
        <v>0</v>
      </c>
      <c r="D117" s="74">
        <v>104513</v>
      </c>
      <c r="E117" s="75" t="s">
        <v>2004</v>
      </c>
      <c r="F117" s="74">
        <v>965061</v>
      </c>
      <c r="G117" s="74">
        <v>0</v>
      </c>
      <c r="H117" s="76">
        <f t="shared" si="8"/>
        <v>0</v>
      </c>
      <c r="I117" s="76">
        <f t="shared" si="9"/>
        <v>0</v>
      </c>
      <c r="J117" s="74">
        <v>132043</v>
      </c>
      <c r="K117" s="75" t="s">
        <v>2030</v>
      </c>
      <c r="L117" s="75" t="s">
        <v>2031</v>
      </c>
      <c r="M117" s="74">
        <v>3511</v>
      </c>
      <c r="N117" s="75" t="s">
        <v>2032</v>
      </c>
      <c r="O117" s="75" t="s">
        <v>2033</v>
      </c>
      <c r="P117" s="75"/>
      <c r="Q117" s="75" t="s">
        <v>2034</v>
      </c>
      <c r="R117" s="75" t="s">
        <v>11612</v>
      </c>
      <c r="S117" s="75" t="s">
        <v>11613</v>
      </c>
      <c r="T117" s="75" t="s">
        <v>11614</v>
      </c>
      <c r="U117" s="75" t="s">
        <v>385</v>
      </c>
    </row>
    <row r="118" spans="1:21" ht="14.4" x14ac:dyDescent="0.25">
      <c r="A118" s="74">
        <v>118893</v>
      </c>
      <c r="B118" s="75" t="s">
        <v>1649</v>
      </c>
      <c r="C118" s="81">
        <f t="shared" si="7"/>
        <v>0</v>
      </c>
      <c r="D118" s="74">
        <v>15859</v>
      </c>
      <c r="E118" s="75" t="s">
        <v>1692</v>
      </c>
      <c r="F118" s="74">
        <v>965806</v>
      </c>
      <c r="G118" s="74">
        <v>0</v>
      </c>
      <c r="H118" s="76">
        <f t="shared" si="8"/>
        <v>0</v>
      </c>
      <c r="I118" s="76">
        <f t="shared" si="9"/>
        <v>0</v>
      </c>
      <c r="J118" s="74">
        <v>15768</v>
      </c>
      <c r="K118" s="75" t="s">
        <v>10801</v>
      </c>
      <c r="L118" s="75" t="s">
        <v>2035</v>
      </c>
      <c r="M118" s="74">
        <v>3770</v>
      </c>
      <c r="N118" s="75" t="s">
        <v>497</v>
      </c>
      <c r="O118" s="75" t="s">
        <v>2036</v>
      </c>
      <c r="P118" s="75"/>
      <c r="Q118" s="75" t="s">
        <v>2037</v>
      </c>
      <c r="R118" s="75" t="s">
        <v>11612</v>
      </c>
      <c r="S118" s="75" t="s">
        <v>11613</v>
      </c>
      <c r="T118" s="75" t="s">
        <v>11614</v>
      </c>
      <c r="U118" s="75" t="s">
        <v>385</v>
      </c>
    </row>
    <row r="119" spans="1:21" ht="14.4" x14ac:dyDescent="0.25">
      <c r="A119" s="74">
        <v>118893</v>
      </c>
      <c r="B119" s="75" t="s">
        <v>1649</v>
      </c>
      <c r="C119" s="81">
        <f t="shared" si="7"/>
        <v>0</v>
      </c>
      <c r="D119" s="74">
        <v>15859</v>
      </c>
      <c r="E119" s="75" t="s">
        <v>1692</v>
      </c>
      <c r="F119" s="74">
        <v>965806</v>
      </c>
      <c r="G119" s="74">
        <v>0</v>
      </c>
      <c r="H119" s="76">
        <f t="shared" si="8"/>
        <v>0</v>
      </c>
      <c r="I119" s="76">
        <f t="shared" si="9"/>
        <v>0</v>
      </c>
      <c r="J119" s="74">
        <v>15859</v>
      </c>
      <c r="K119" s="75" t="s">
        <v>1692</v>
      </c>
      <c r="L119" s="75" t="s">
        <v>495</v>
      </c>
      <c r="M119" s="74">
        <v>3770</v>
      </c>
      <c r="N119" s="75" t="s">
        <v>497</v>
      </c>
      <c r="O119" s="75" t="s">
        <v>498</v>
      </c>
      <c r="P119" s="75"/>
      <c r="Q119" s="75" t="s">
        <v>499</v>
      </c>
      <c r="R119" s="75" t="s">
        <v>11612</v>
      </c>
      <c r="S119" s="75" t="s">
        <v>11613</v>
      </c>
      <c r="T119" s="75" t="s">
        <v>11614</v>
      </c>
      <c r="U119" s="75" t="s">
        <v>385</v>
      </c>
    </row>
    <row r="120" spans="1:21" ht="14.4" x14ac:dyDescent="0.25">
      <c r="A120" s="74">
        <v>118893</v>
      </c>
      <c r="B120" s="75" t="s">
        <v>1649</v>
      </c>
      <c r="C120" s="81">
        <f t="shared" si="7"/>
        <v>0</v>
      </c>
      <c r="D120" s="74">
        <v>15859</v>
      </c>
      <c r="E120" s="75" t="s">
        <v>1692</v>
      </c>
      <c r="F120" s="74">
        <v>965806</v>
      </c>
      <c r="G120" s="74">
        <v>0</v>
      </c>
      <c r="H120" s="76">
        <f t="shared" si="8"/>
        <v>0</v>
      </c>
      <c r="I120" s="76">
        <f t="shared" si="9"/>
        <v>0</v>
      </c>
      <c r="J120" s="74">
        <v>15917</v>
      </c>
      <c r="K120" s="75" t="s">
        <v>11652</v>
      </c>
      <c r="L120" s="75" t="s">
        <v>2038</v>
      </c>
      <c r="M120" s="74">
        <v>3770</v>
      </c>
      <c r="N120" s="75" t="s">
        <v>497</v>
      </c>
      <c r="O120" s="75" t="s">
        <v>2039</v>
      </c>
      <c r="P120" s="75"/>
      <c r="Q120" s="75" t="s">
        <v>2040</v>
      </c>
      <c r="R120" s="75" t="s">
        <v>11612</v>
      </c>
      <c r="S120" s="75" t="s">
        <v>11613</v>
      </c>
      <c r="T120" s="75" t="s">
        <v>11614</v>
      </c>
      <c r="U120" s="75" t="s">
        <v>385</v>
      </c>
    </row>
    <row r="121" spans="1:21" ht="14.4" x14ac:dyDescent="0.25">
      <c r="A121" s="74">
        <v>118893</v>
      </c>
      <c r="B121" s="75" t="s">
        <v>1649</v>
      </c>
      <c r="C121" s="81">
        <f t="shared" si="7"/>
        <v>0</v>
      </c>
      <c r="D121" s="74">
        <v>15859</v>
      </c>
      <c r="E121" s="75" t="s">
        <v>1692</v>
      </c>
      <c r="F121" s="74">
        <v>965848</v>
      </c>
      <c r="G121" s="74">
        <v>0</v>
      </c>
      <c r="H121" s="76">
        <f t="shared" si="8"/>
        <v>118893</v>
      </c>
      <c r="I121" s="76">
        <f t="shared" si="9"/>
        <v>0</v>
      </c>
      <c r="J121" s="74">
        <v>15925</v>
      </c>
      <c r="K121" s="75" t="s">
        <v>2041</v>
      </c>
      <c r="L121" s="75" t="s">
        <v>2042</v>
      </c>
      <c r="M121" s="74">
        <v>3790</v>
      </c>
      <c r="N121" s="75" t="s">
        <v>2043</v>
      </c>
      <c r="O121" s="75" t="s">
        <v>2044</v>
      </c>
      <c r="P121" s="75"/>
      <c r="Q121" s="75" t="s">
        <v>2045</v>
      </c>
      <c r="R121" s="75" t="s">
        <v>11612</v>
      </c>
      <c r="S121" s="75" t="s">
        <v>11613</v>
      </c>
      <c r="T121" s="75" t="s">
        <v>11614</v>
      </c>
      <c r="U121" s="75" t="s">
        <v>385</v>
      </c>
    </row>
    <row r="122" spans="1:21" ht="14.4" x14ac:dyDescent="0.25">
      <c r="A122" s="74">
        <v>118893</v>
      </c>
      <c r="B122" s="75" t="s">
        <v>1649</v>
      </c>
      <c r="C122" s="81">
        <f t="shared" si="7"/>
        <v>0</v>
      </c>
      <c r="D122" s="74">
        <v>15859</v>
      </c>
      <c r="E122" s="75" t="s">
        <v>1692</v>
      </c>
      <c r="F122" s="74">
        <v>965806</v>
      </c>
      <c r="G122" s="74">
        <v>0</v>
      </c>
      <c r="H122" s="76">
        <f t="shared" si="8"/>
        <v>118893</v>
      </c>
      <c r="I122" s="76">
        <f t="shared" si="9"/>
        <v>0</v>
      </c>
      <c r="J122" s="74">
        <v>144691</v>
      </c>
      <c r="K122" s="75" t="s">
        <v>10802</v>
      </c>
      <c r="L122" s="75" t="s">
        <v>10803</v>
      </c>
      <c r="M122" s="74">
        <v>3770</v>
      </c>
      <c r="N122" s="75" t="s">
        <v>497</v>
      </c>
      <c r="O122" s="75" t="s">
        <v>11653</v>
      </c>
      <c r="P122" s="75"/>
      <c r="Q122" s="75" t="s">
        <v>11654</v>
      </c>
      <c r="R122" s="75" t="s">
        <v>11612</v>
      </c>
      <c r="S122" s="75" t="s">
        <v>11613</v>
      </c>
      <c r="T122" s="75" t="s">
        <v>11614</v>
      </c>
      <c r="U122" s="75" t="s">
        <v>385</v>
      </c>
    </row>
    <row r="123" spans="1:21" ht="14.4" x14ac:dyDescent="0.25">
      <c r="A123" s="74">
        <v>118935</v>
      </c>
      <c r="B123" s="75" t="s">
        <v>1649</v>
      </c>
      <c r="C123" s="81">
        <f t="shared" si="7"/>
        <v>0</v>
      </c>
      <c r="D123" s="74">
        <v>16592</v>
      </c>
      <c r="E123" s="75" t="s">
        <v>2046</v>
      </c>
      <c r="F123" s="74">
        <v>972166</v>
      </c>
      <c r="G123" s="74">
        <v>0</v>
      </c>
      <c r="H123" s="76">
        <f t="shared" si="8"/>
        <v>0</v>
      </c>
      <c r="I123" s="76">
        <f t="shared" si="9"/>
        <v>0</v>
      </c>
      <c r="J123" s="74">
        <v>14274</v>
      </c>
      <c r="K123" s="75" t="s">
        <v>10804</v>
      </c>
      <c r="L123" s="75" t="s">
        <v>2047</v>
      </c>
      <c r="M123" s="74">
        <v>3582</v>
      </c>
      <c r="N123" s="75" t="s">
        <v>502</v>
      </c>
      <c r="O123" s="75" t="s">
        <v>2048</v>
      </c>
      <c r="P123" s="75"/>
      <c r="Q123" s="75" t="s">
        <v>2049</v>
      </c>
      <c r="R123" s="75" t="s">
        <v>11612</v>
      </c>
      <c r="S123" s="75" t="s">
        <v>11613</v>
      </c>
      <c r="T123" s="75" t="s">
        <v>11614</v>
      </c>
      <c r="U123" s="75" t="s">
        <v>385</v>
      </c>
    </row>
    <row r="124" spans="1:21" ht="14.4" x14ac:dyDescent="0.25">
      <c r="A124" s="74">
        <v>118935</v>
      </c>
      <c r="B124" s="75" t="s">
        <v>1649</v>
      </c>
      <c r="C124" s="81">
        <f t="shared" si="7"/>
        <v>0</v>
      </c>
      <c r="D124" s="74">
        <v>16592</v>
      </c>
      <c r="E124" s="75" t="s">
        <v>2046</v>
      </c>
      <c r="F124" s="74">
        <v>972166</v>
      </c>
      <c r="G124" s="74">
        <v>0</v>
      </c>
      <c r="H124" s="76">
        <f t="shared" si="8"/>
        <v>0</v>
      </c>
      <c r="I124" s="76">
        <f t="shared" si="9"/>
        <v>0</v>
      </c>
      <c r="J124" s="74">
        <v>14282</v>
      </c>
      <c r="K124" s="75" t="s">
        <v>2050</v>
      </c>
      <c r="L124" s="75" t="s">
        <v>2051</v>
      </c>
      <c r="M124" s="74">
        <v>3582</v>
      </c>
      <c r="N124" s="75" t="s">
        <v>502</v>
      </c>
      <c r="O124" s="75" t="s">
        <v>2052</v>
      </c>
      <c r="P124" s="75"/>
      <c r="Q124" s="75" t="s">
        <v>2053</v>
      </c>
      <c r="R124" s="75" t="s">
        <v>11612</v>
      </c>
      <c r="S124" s="75" t="s">
        <v>11613</v>
      </c>
      <c r="T124" s="75" t="s">
        <v>11614</v>
      </c>
      <c r="U124" s="75" t="s">
        <v>385</v>
      </c>
    </row>
    <row r="125" spans="1:21" ht="14.4" x14ac:dyDescent="0.25">
      <c r="A125" s="74">
        <v>118935</v>
      </c>
      <c r="B125" s="75" t="s">
        <v>1649</v>
      </c>
      <c r="C125" s="81">
        <f t="shared" si="7"/>
        <v>0</v>
      </c>
      <c r="D125" s="74">
        <v>16592</v>
      </c>
      <c r="E125" s="75" t="s">
        <v>2046</v>
      </c>
      <c r="F125" s="74">
        <v>972166</v>
      </c>
      <c r="G125" s="74">
        <v>0</v>
      </c>
      <c r="H125" s="76">
        <f t="shared" si="8"/>
        <v>0</v>
      </c>
      <c r="I125" s="76">
        <f t="shared" si="9"/>
        <v>0</v>
      </c>
      <c r="J125" s="74">
        <v>16543</v>
      </c>
      <c r="K125" s="75" t="s">
        <v>2054</v>
      </c>
      <c r="L125" s="75" t="s">
        <v>2055</v>
      </c>
      <c r="M125" s="74">
        <v>3560</v>
      </c>
      <c r="N125" s="75" t="s">
        <v>87</v>
      </c>
      <c r="O125" s="75" t="s">
        <v>2056</v>
      </c>
      <c r="P125" s="75"/>
      <c r="Q125" s="75" t="s">
        <v>2057</v>
      </c>
      <c r="R125" s="75" t="s">
        <v>11612</v>
      </c>
      <c r="S125" s="75" t="s">
        <v>11613</v>
      </c>
      <c r="T125" s="75" t="s">
        <v>11614</v>
      </c>
      <c r="U125" s="75" t="s">
        <v>385</v>
      </c>
    </row>
    <row r="126" spans="1:21" ht="14.4" x14ac:dyDescent="0.25">
      <c r="A126" s="74">
        <v>118935</v>
      </c>
      <c r="B126" s="75" t="s">
        <v>1649</v>
      </c>
      <c r="C126" s="81">
        <f t="shared" si="7"/>
        <v>0</v>
      </c>
      <c r="D126" s="74">
        <v>16592</v>
      </c>
      <c r="E126" s="75" t="s">
        <v>2046</v>
      </c>
      <c r="F126" s="74">
        <v>972166</v>
      </c>
      <c r="G126" s="74">
        <v>0</v>
      </c>
      <c r="H126" s="76">
        <f t="shared" si="8"/>
        <v>0</v>
      </c>
      <c r="I126" s="76">
        <f t="shared" si="9"/>
        <v>0</v>
      </c>
      <c r="J126" s="74">
        <v>16551</v>
      </c>
      <c r="K126" s="75" t="s">
        <v>2058</v>
      </c>
      <c r="L126" s="75" t="s">
        <v>2059</v>
      </c>
      <c r="M126" s="74">
        <v>3560</v>
      </c>
      <c r="N126" s="75" t="s">
        <v>87</v>
      </c>
      <c r="O126" s="75" t="s">
        <v>2060</v>
      </c>
      <c r="P126" s="75"/>
      <c r="Q126" s="75" t="s">
        <v>2061</v>
      </c>
      <c r="R126" s="75" t="s">
        <v>11612</v>
      </c>
      <c r="S126" s="75" t="s">
        <v>11613</v>
      </c>
      <c r="T126" s="75" t="s">
        <v>11614</v>
      </c>
      <c r="U126" s="75" t="s">
        <v>385</v>
      </c>
    </row>
    <row r="127" spans="1:21" ht="14.4" x14ac:dyDescent="0.25">
      <c r="A127" s="74">
        <v>118935</v>
      </c>
      <c r="B127" s="75" t="s">
        <v>1649</v>
      </c>
      <c r="C127" s="81">
        <f t="shared" si="7"/>
        <v>0</v>
      </c>
      <c r="D127" s="74">
        <v>16592</v>
      </c>
      <c r="E127" s="75" t="s">
        <v>2046</v>
      </c>
      <c r="F127" s="74">
        <v>972166</v>
      </c>
      <c r="G127" s="74">
        <v>0</v>
      </c>
      <c r="H127" s="76">
        <f t="shared" si="8"/>
        <v>0</v>
      </c>
      <c r="I127" s="76">
        <f t="shared" si="9"/>
        <v>0</v>
      </c>
      <c r="J127" s="74">
        <v>16568</v>
      </c>
      <c r="K127" s="75" t="s">
        <v>2062</v>
      </c>
      <c r="L127" s="75" t="s">
        <v>2063</v>
      </c>
      <c r="M127" s="74">
        <v>3583</v>
      </c>
      <c r="N127" s="75" t="s">
        <v>317</v>
      </c>
      <c r="O127" s="75" t="s">
        <v>2064</v>
      </c>
      <c r="P127" s="75"/>
      <c r="Q127" s="75" t="s">
        <v>2065</v>
      </c>
      <c r="R127" s="75" t="s">
        <v>11612</v>
      </c>
      <c r="S127" s="75" t="s">
        <v>11613</v>
      </c>
      <c r="T127" s="75" t="s">
        <v>11614</v>
      </c>
      <c r="U127" s="75" t="s">
        <v>385</v>
      </c>
    </row>
    <row r="128" spans="1:21" ht="14.4" x14ac:dyDescent="0.25">
      <c r="A128" s="74">
        <v>118935</v>
      </c>
      <c r="B128" s="75" t="s">
        <v>1649</v>
      </c>
      <c r="C128" s="81">
        <f t="shared" si="7"/>
        <v>0</v>
      </c>
      <c r="D128" s="74">
        <v>16592</v>
      </c>
      <c r="E128" s="75" t="s">
        <v>2046</v>
      </c>
      <c r="F128" s="74">
        <v>972166</v>
      </c>
      <c r="G128" s="74">
        <v>0</v>
      </c>
      <c r="H128" s="76">
        <f t="shared" si="8"/>
        <v>0</v>
      </c>
      <c r="I128" s="76">
        <f t="shared" si="9"/>
        <v>0</v>
      </c>
      <c r="J128" s="74">
        <v>16576</v>
      </c>
      <c r="K128" s="75" t="s">
        <v>2066</v>
      </c>
      <c r="L128" s="75" t="s">
        <v>2067</v>
      </c>
      <c r="M128" s="74">
        <v>3583</v>
      </c>
      <c r="N128" s="75" t="s">
        <v>317</v>
      </c>
      <c r="O128" s="75" t="s">
        <v>2068</v>
      </c>
      <c r="P128" s="75"/>
      <c r="Q128" s="75" t="s">
        <v>2069</v>
      </c>
      <c r="R128" s="75" t="s">
        <v>11612</v>
      </c>
      <c r="S128" s="75" t="s">
        <v>11613</v>
      </c>
      <c r="T128" s="75" t="s">
        <v>11614</v>
      </c>
      <c r="U128" s="75" t="s">
        <v>385</v>
      </c>
    </row>
    <row r="129" spans="1:21" ht="14.4" x14ac:dyDescent="0.25">
      <c r="A129" s="74">
        <v>118935</v>
      </c>
      <c r="B129" s="75" t="s">
        <v>1649</v>
      </c>
      <c r="C129" s="81">
        <f t="shared" si="7"/>
        <v>0</v>
      </c>
      <c r="D129" s="74">
        <v>16592</v>
      </c>
      <c r="E129" s="75" t="s">
        <v>2046</v>
      </c>
      <c r="F129" s="74">
        <v>972166</v>
      </c>
      <c r="G129" s="74">
        <v>0</v>
      </c>
      <c r="H129" s="76">
        <f t="shared" si="8"/>
        <v>0</v>
      </c>
      <c r="I129" s="76">
        <f t="shared" si="9"/>
        <v>0</v>
      </c>
      <c r="J129" s="74">
        <v>16584</v>
      </c>
      <c r="K129" s="75" t="s">
        <v>2046</v>
      </c>
      <c r="L129" s="75" t="s">
        <v>2070</v>
      </c>
      <c r="M129" s="74">
        <v>3580</v>
      </c>
      <c r="N129" s="75" t="s">
        <v>2</v>
      </c>
      <c r="O129" s="75" t="s">
        <v>2071</v>
      </c>
      <c r="P129" s="75"/>
      <c r="Q129" s="75" t="s">
        <v>2072</v>
      </c>
      <c r="R129" s="75" t="s">
        <v>11612</v>
      </c>
      <c r="S129" s="75" t="s">
        <v>11613</v>
      </c>
      <c r="T129" s="75" t="s">
        <v>11614</v>
      </c>
      <c r="U129" s="75" t="s">
        <v>385</v>
      </c>
    </row>
    <row r="130" spans="1:21" ht="14.4" x14ac:dyDescent="0.25">
      <c r="A130" s="74">
        <v>118935</v>
      </c>
      <c r="B130" s="75" t="s">
        <v>1649</v>
      </c>
      <c r="C130" s="81">
        <f t="shared" si="7"/>
        <v>0</v>
      </c>
      <c r="D130" s="74">
        <v>16592</v>
      </c>
      <c r="E130" s="75" t="s">
        <v>2046</v>
      </c>
      <c r="F130" s="74">
        <v>972166</v>
      </c>
      <c r="G130" s="74">
        <v>0</v>
      </c>
      <c r="H130" s="76">
        <f t="shared" si="8"/>
        <v>0</v>
      </c>
      <c r="I130" s="76">
        <f t="shared" si="9"/>
        <v>0</v>
      </c>
      <c r="J130" s="74">
        <v>16592</v>
      </c>
      <c r="K130" s="75" t="s">
        <v>2046</v>
      </c>
      <c r="L130" s="75" t="s">
        <v>2073</v>
      </c>
      <c r="M130" s="74">
        <v>3580</v>
      </c>
      <c r="N130" s="75" t="s">
        <v>2</v>
      </c>
      <c r="O130" s="75" t="s">
        <v>503</v>
      </c>
      <c r="P130" s="75"/>
      <c r="Q130" s="75" t="s">
        <v>2072</v>
      </c>
      <c r="R130" s="75" t="s">
        <v>11612</v>
      </c>
      <c r="S130" s="75" t="s">
        <v>11613</v>
      </c>
      <c r="T130" s="75" t="s">
        <v>11614</v>
      </c>
      <c r="U130" s="75" t="s">
        <v>385</v>
      </c>
    </row>
    <row r="131" spans="1:21" ht="14.4" x14ac:dyDescent="0.25">
      <c r="A131" s="74">
        <v>118935</v>
      </c>
      <c r="B131" s="75" t="s">
        <v>1649</v>
      </c>
      <c r="C131" s="81">
        <f t="shared" si="7"/>
        <v>0</v>
      </c>
      <c r="D131" s="74">
        <v>16592</v>
      </c>
      <c r="E131" s="75" t="s">
        <v>2046</v>
      </c>
      <c r="F131" s="74">
        <v>972166</v>
      </c>
      <c r="G131" s="74">
        <v>0</v>
      </c>
      <c r="H131" s="76">
        <f t="shared" si="8"/>
        <v>0</v>
      </c>
      <c r="I131" s="76">
        <f t="shared" si="9"/>
        <v>0</v>
      </c>
      <c r="J131" s="74">
        <v>16601</v>
      </c>
      <c r="K131" s="75" t="s">
        <v>10805</v>
      </c>
      <c r="L131" s="75" t="s">
        <v>2074</v>
      </c>
      <c r="M131" s="74">
        <v>3582</v>
      </c>
      <c r="N131" s="75" t="s">
        <v>502</v>
      </c>
      <c r="O131" s="75" t="s">
        <v>2075</v>
      </c>
      <c r="P131" s="75"/>
      <c r="Q131" s="75" t="s">
        <v>2076</v>
      </c>
      <c r="R131" s="75" t="s">
        <v>11612</v>
      </c>
      <c r="S131" s="75" t="s">
        <v>11613</v>
      </c>
      <c r="T131" s="75" t="s">
        <v>11614</v>
      </c>
      <c r="U131" s="75" t="s">
        <v>385</v>
      </c>
    </row>
    <row r="132" spans="1:21" ht="14.4" x14ac:dyDescent="0.25">
      <c r="A132" s="74">
        <v>118935</v>
      </c>
      <c r="B132" s="75" t="s">
        <v>1649</v>
      </c>
      <c r="C132" s="81">
        <f t="shared" si="7"/>
        <v>0</v>
      </c>
      <c r="D132" s="74">
        <v>16592</v>
      </c>
      <c r="E132" s="75" t="s">
        <v>2046</v>
      </c>
      <c r="F132" s="74">
        <v>972166</v>
      </c>
      <c r="G132" s="74">
        <v>0</v>
      </c>
      <c r="H132" s="76">
        <f t="shared" si="8"/>
        <v>0</v>
      </c>
      <c r="I132" s="76">
        <f t="shared" si="9"/>
        <v>0</v>
      </c>
      <c r="J132" s="74">
        <v>16618</v>
      </c>
      <c r="K132" s="75" t="s">
        <v>10806</v>
      </c>
      <c r="L132" s="75" t="s">
        <v>2074</v>
      </c>
      <c r="M132" s="74">
        <v>3582</v>
      </c>
      <c r="N132" s="75" t="s">
        <v>502</v>
      </c>
      <c r="O132" s="75" t="s">
        <v>2075</v>
      </c>
      <c r="P132" s="75"/>
      <c r="Q132" s="75" t="s">
        <v>2076</v>
      </c>
      <c r="R132" s="75" t="s">
        <v>11612</v>
      </c>
      <c r="S132" s="75" t="s">
        <v>11613</v>
      </c>
      <c r="T132" s="75" t="s">
        <v>11614</v>
      </c>
      <c r="U132" s="75" t="s">
        <v>385</v>
      </c>
    </row>
    <row r="133" spans="1:21" ht="14.4" x14ac:dyDescent="0.25">
      <c r="A133" s="74">
        <v>118935</v>
      </c>
      <c r="B133" s="75" t="s">
        <v>1649</v>
      </c>
      <c r="C133" s="81">
        <f t="shared" si="7"/>
        <v>0</v>
      </c>
      <c r="D133" s="74">
        <v>16592</v>
      </c>
      <c r="E133" s="75" t="s">
        <v>2046</v>
      </c>
      <c r="F133" s="74">
        <v>972166</v>
      </c>
      <c r="G133" s="74">
        <v>0</v>
      </c>
      <c r="H133" s="76">
        <f t="shared" si="8"/>
        <v>0</v>
      </c>
      <c r="I133" s="76">
        <f t="shared" si="9"/>
        <v>0</v>
      </c>
      <c r="J133" s="74">
        <v>16626</v>
      </c>
      <c r="K133" s="75" t="s">
        <v>2078</v>
      </c>
      <c r="L133" s="75" t="s">
        <v>2079</v>
      </c>
      <c r="M133" s="74">
        <v>3581</v>
      </c>
      <c r="N133" s="75" t="s">
        <v>2080</v>
      </c>
      <c r="O133" s="75" t="s">
        <v>2081</v>
      </c>
      <c r="P133" s="75"/>
      <c r="Q133" s="75" t="s">
        <v>2082</v>
      </c>
      <c r="R133" s="75" t="s">
        <v>11612</v>
      </c>
      <c r="S133" s="75" t="s">
        <v>11613</v>
      </c>
      <c r="T133" s="75" t="s">
        <v>11614</v>
      </c>
      <c r="U133" s="75" t="s">
        <v>385</v>
      </c>
    </row>
    <row r="134" spans="1:21" ht="14.4" x14ac:dyDescent="0.25">
      <c r="A134" s="74">
        <v>118935</v>
      </c>
      <c r="B134" s="75" t="s">
        <v>1649</v>
      </c>
      <c r="C134" s="81">
        <f t="shared" si="7"/>
        <v>0</v>
      </c>
      <c r="D134" s="74">
        <v>16592</v>
      </c>
      <c r="E134" s="75" t="s">
        <v>2046</v>
      </c>
      <c r="F134" s="74">
        <v>972166</v>
      </c>
      <c r="G134" s="74">
        <v>0</v>
      </c>
      <c r="H134" s="76">
        <f t="shared" si="8"/>
        <v>0</v>
      </c>
      <c r="I134" s="76">
        <f t="shared" si="9"/>
        <v>0</v>
      </c>
      <c r="J134" s="74">
        <v>26294</v>
      </c>
      <c r="K134" s="75" t="s">
        <v>2083</v>
      </c>
      <c r="L134" s="75" t="s">
        <v>2084</v>
      </c>
      <c r="M134" s="74">
        <v>3580</v>
      </c>
      <c r="N134" s="75" t="s">
        <v>2</v>
      </c>
      <c r="O134" s="75" t="s">
        <v>2085</v>
      </c>
      <c r="P134" s="75"/>
      <c r="Q134" s="75" t="s">
        <v>2086</v>
      </c>
      <c r="R134" s="75" t="s">
        <v>1703</v>
      </c>
      <c r="S134" s="75" t="s">
        <v>1704</v>
      </c>
      <c r="T134" s="75" t="s">
        <v>1705</v>
      </c>
      <c r="U134" s="75" t="s">
        <v>496</v>
      </c>
    </row>
    <row r="135" spans="1:21" ht="14.4" x14ac:dyDescent="0.25">
      <c r="A135" s="74">
        <v>118935</v>
      </c>
      <c r="B135" s="75" t="s">
        <v>1649</v>
      </c>
      <c r="C135" s="81">
        <f t="shared" si="7"/>
        <v>0</v>
      </c>
      <c r="D135" s="74">
        <v>16592</v>
      </c>
      <c r="E135" s="75" t="s">
        <v>2046</v>
      </c>
      <c r="F135" s="74">
        <v>972166</v>
      </c>
      <c r="G135" s="74">
        <v>0</v>
      </c>
      <c r="H135" s="76">
        <f t="shared" si="8"/>
        <v>0</v>
      </c>
      <c r="I135" s="76">
        <f t="shared" si="9"/>
        <v>0</v>
      </c>
      <c r="J135" s="74">
        <v>104431</v>
      </c>
      <c r="K135" s="75" t="s">
        <v>2087</v>
      </c>
      <c r="L135" s="75" t="s">
        <v>2088</v>
      </c>
      <c r="M135" s="74">
        <v>3560</v>
      </c>
      <c r="N135" s="75" t="s">
        <v>87</v>
      </c>
      <c r="O135" s="75" t="s">
        <v>2089</v>
      </c>
      <c r="P135" s="75"/>
      <c r="Q135" s="75" t="s">
        <v>2090</v>
      </c>
      <c r="R135" s="75" t="s">
        <v>11612</v>
      </c>
      <c r="S135" s="75" t="s">
        <v>11613</v>
      </c>
      <c r="T135" s="75" t="s">
        <v>11614</v>
      </c>
      <c r="U135" s="75" t="s">
        <v>385</v>
      </c>
    </row>
    <row r="136" spans="1:21" ht="14.4" x14ac:dyDescent="0.25">
      <c r="A136" s="74">
        <v>118935</v>
      </c>
      <c r="B136" s="75" t="s">
        <v>1649</v>
      </c>
      <c r="C136" s="81">
        <f t="shared" si="7"/>
        <v>0</v>
      </c>
      <c r="D136" s="74">
        <v>16592</v>
      </c>
      <c r="E136" s="75" t="s">
        <v>2046</v>
      </c>
      <c r="F136" s="74">
        <v>972166</v>
      </c>
      <c r="G136" s="74">
        <v>0</v>
      </c>
      <c r="H136" s="76">
        <f t="shared" si="8"/>
        <v>0</v>
      </c>
      <c r="I136" s="76">
        <f t="shared" si="9"/>
        <v>0</v>
      </c>
      <c r="J136" s="74">
        <v>107656</v>
      </c>
      <c r="K136" s="75" t="s">
        <v>2091</v>
      </c>
      <c r="L136" s="75" t="s">
        <v>2088</v>
      </c>
      <c r="M136" s="74">
        <v>3560</v>
      </c>
      <c r="N136" s="75" t="s">
        <v>87</v>
      </c>
      <c r="O136" s="75" t="s">
        <v>2089</v>
      </c>
      <c r="P136" s="75"/>
      <c r="Q136" s="75" t="s">
        <v>2092</v>
      </c>
      <c r="R136" s="75" t="s">
        <v>11612</v>
      </c>
      <c r="S136" s="75" t="s">
        <v>11613</v>
      </c>
      <c r="T136" s="75" t="s">
        <v>11614</v>
      </c>
      <c r="U136" s="75" t="s">
        <v>385</v>
      </c>
    </row>
    <row r="137" spans="1:21" ht="14.4" x14ac:dyDescent="0.25">
      <c r="A137" s="74">
        <v>118935</v>
      </c>
      <c r="B137" s="75" t="s">
        <v>1649</v>
      </c>
      <c r="C137" s="81">
        <f t="shared" si="7"/>
        <v>0</v>
      </c>
      <c r="D137" s="74">
        <v>16592</v>
      </c>
      <c r="E137" s="75" t="s">
        <v>2046</v>
      </c>
      <c r="F137" s="74">
        <v>972166</v>
      </c>
      <c r="G137" s="74">
        <v>0</v>
      </c>
      <c r="H137" s="76">
        <f t="shared" si="8"/>
        <v>0</v>
      </c>
      <c r="I137" s="76">
        <f t="shared" si="9"/>
        <v>0</v>
      </c>
      <c r="J137" s="74">
        <v>126417</v>
      </c>
      <c r="K137" s="75" t="s">
        <v>2093</v>
      </c>
      <c r="L137" s="75" t="s">
        <v>1950</v>
      </c>
      <c r="M137" s="74">
        <v>3560</v>
      </c>
      <c r="N137" s="75" t="s">
        <v>87</v>
      </c>
      <c r="O137" s="75" t="s">
        <v>2094</v>
      </c>
      <c r="P137" s="75"/>
      <c r="Q137" s="75" t="s">
        <v>2095</v>
      </c>
      <c r="R137" s="75" t="s">
        <v>11612</v>
      </c>
      <c r="S137" s="75" t="s">
        <v>11613</v>
      </c>
      <c r="T137" s="75" t="s">
        <v>11614</v>
      </c>
      <c r="U137" s="75" t="s">
        <v>385</v>
      </c>
    </row>
    <row r="138" spans="1:21" ht="14.4" x14ac:dyDescent="0.25">
      <c r="A138" s="74">
        <v>118935</v>
      </c>
      <c r="B138" s="75" t="s">
        <v>1649</v>
      </c>
      <c r="C138" s="81">
        <f t="shared" si="7"/>
        <v>0</v>
      </c>
      <c r="D138" s="74">
        <v>16592</v>
      </c>
      <c r="E138" s="75" t="s">
        <v>2046</v>
      </c>
      <c r="F138" s="74">
        <v>972166</v>
      </c>
      <c r="G138" s="74">
        <v>0</v>
      </c>
      <c r="H138" s="76">
        <f t="shared" si="8"/>
        <v>0</v>
      </c>
      <c r="I138" s="76">
        <f t="shared" si="9"/>
        <v>0</v>
      </c>
      <c r="J138" s="74">
        <v>146019</v>
      </c>
      <c r="K138" s="75" t="s">
        <v>11655</v>
      </c>
      <c r="L138" s="75" t="s">
        <v>2084</v>
      </c>
      <c r="M138" s="74">
        <v>3580</v>
      </c>
      <c r="N138" s="75" t="s">
        <v>2</v>
      </c>
      <c r="O138" s="75" t="s">
        <v>2085</v>
      </c>
      <c r="P138" s="75"/>
      <c r="Q138" s="75" t="s">
        <v>333</v>
      </c>
      <c r="R138" s="75" t="s">
        <v>1703</v>
      </c>
      <c r="S138" s="75" t="s">
        <v>1704</v>
      </c>
      <c r="T138" s="75" t="s">
        <v>1705</v>
      </c>
      <c r="U138" s="75" t="s">
        <v>496</v>
      </c>
    </row>
    <row r="139" spans="1:21" ht="14.4" x14ac:dyDescent="0.25">
      <c r="A139" s="74">
        <v>118951</v>
      </c>
      <c r="B139" s="75" t="s">
        <v>1649</v>
      </c>
      <c r="C139" s="81">
        <f t="shared" si="7"/>
        <v>0</v>
      </c>
      <c r="D139" s="74">
        <v>107631</v>
      </c>
      <c r="E139" s="75" t="s">
        <v>2096</v>
      </c>
      <c r="F139" s="74">
        <v>973669</v>
      </c>
      <c r="G139" s="74">
        <v>0</v>
      </c>
      <c r="H139" s="76">
        <f t="shared" si="8"/>
        <v>0</v>
      </c>
      <c r="I139" s="76">
        <f t="shared" si="9"/>
        <v>0</v>
      </c>
      <c r="J139" s="74">
        <v>15041</v>
      </c>
      <c r="K139" s="75" t="s">
        <v>2097</v>
      </c>
      <c r="L139" s="75" t="s">
        <v>2098</v>
      </c>
      <c r="M139" s="74">
        <v>3630</v>
      </c>
      <c r="N139" s="75" t="s">
        <v>2099</v>
      </c>
      <c r="O139" s="75" t="s">
        <v>2100</v>
      </c>
      <c r="P139" s="75"/>
      <c r="Q139" s="75" t="s">
        <v>2101</v>
      </c>
      <c r="R139" s="75" t="s">
        <v>11612</v>
      </c>
      <c r="S139" s="75" t="s">
        <v>11613</v>
      </c>
      <c r="T139" s="75" t="s">
        <v>11614</v>
      </c>
      <c r="U139" s="75" t="s">
        <v>385</v>
      </c>
    </row>
    <row r="140" spans="1:21" ht="14.4" x14ac:dyDescent="0.25">
      <c r="A140" s="74">
        <v>118951</v>
      </c>
      <c r="B140" s="75" t="s">
        <v>1649</v>
      </c>
      <c r="C140" s="81">
        <f t="shared" si="7"/>
        <v>0</v>
      </c>
      <c r="D140" s="74">
        <v>107631</v>
      </c>
      <c r="E140" s="75" t="s">
        <v>2096</v>
      </c>
      <c r="F140" s="74">
        <v>973669</v>
      </c>
      <c r="G140" s="74">
        <v>0</v>
      </c>
      <c r="H140" s="76">
        <f t="shared" si="8"/>
        <v>0</v>
      </c>
      <c r="I140" s="76">
        <f t="shared" si="9"/>
        <v>0</v>
      </c>
      <c r="J140" s="74">
        <v>26153</v>
      </c>
      <c r="K140" s="75" t="s">
        <v>2102</v>
      </c>
      <c r="L140" s="75" t="s">
        <v>506</v>
      </c>
      <c r="M140" s="74">
        <v>3630</v>
      </c>
      <c r="N140" s="75" t="s">
        <v>78</v>
      </c>
      <c r="O140" s="75" t="s">
        <v>2103</v>
      </c>
      <c r="P140" s="75"/>
      <c r="Q140" s="75" t="s">
        <v>2104</v>
      </c>
      <c r="R140" s="75" t="s">
        <v>1703</v>
      </c>
      <c r="S140" s="75" t="s">
        <v>1704</v>
      </c>
      <c r="T140" s="75" t="s">
        <v>1705</v>
      </c>
      <c r="U140" s="75" t="s">
        <v>496</v>
      </c>
    </row>
    <row r="141" spans="1:21" ht="14.4" x14ac:dyDescent="0.25">
      <c r="A141" s="74">
        <v>118951</v>
      </c>
      <c r="B141" s="75" t="s">
        <v>1649</v>
      </c>
      <c r="C141" s="81">
        <f t="shared" si="7"/>
        <v>0</v>
      </c>
      <c r="D141" s="74">
        <v>107631</v>
      </c>
      <c r="E141" s="75" t="s">
        <v>2096</v>
      </c>
      <c r="F141" s="74">
        <v>973669</v>
      </c>
      <c r="G141" s="74">
        <v>0</v>
      </c>
      <c r="H141" s="76">
        <f t="shared" si="8"/>
        <v>0</v>
      </c>
      <c r="I141" s="76">
        <f t="shared" si="9"/>
        <v>0</v>
      </c>
      <c r="J141" s="74">
        <v>104381</v>
      </c>
      <c r="K141" s="75" t="s">
        <v>2105</v>
      </c>
      <c r="L141" s="75" t="s">
        <v>2106</v>
      </c>
      <c r="M141" s="74">
        <v>3630</v>
      </c>
      <c r="N141" s="75" t="s">
        <v>78</v>
      </c>
      <c r="O141" s="75" t="s">
        <v>2107</v>
      </c>
      <c r="P141" s="75"/>
      <c r="Q141" s="75" t="s">
        <v>2108</v>
      </c>
      <c r="R141" s="75" t="s">
        <v>11612</v>
      </c>
      <c r="S141" s="75" t="s">
        <v>11613</v>
      </c>
      <c r="T141" s="75" t="s">
        <v>11614</v>
      </c>
      <c r="U141" s="75" t="s">
        <v>385</v>
      </c>
    </row>
    <row r="142" spans="1:21" ht="14.4" x14ac:dyDescent="0.25">
      <c r="A142" s="74">
        <v>118951</v>
      </c>
      <c r="B142" s="75" t="s">
        <v>1649</v>
      </c>
      <c r="C142" s="81">
        <f t="shared" si="7"/>
        <v>0</v>
      </c>
      <c r="D142" s="74">
        <v>107631</v>
      </c>
      <c r="E142" s="75" t="s">
        <v>2096</v>
      </c>
      <c r="F142" s="74">
        <v>973669</v>
      </c>
      <c r="G142" s="74">
        <v>0</v>
      </c>
      <c r="H142" s="76">
        <f t="shared" si="8"/>
        <v>0</v>
      </c>
      <c r="I142" s="76">
        <f t="shared" si="9"/>
        <v>0</v>
      </c>
      <c r="J142" s="74">
        <v>107631</v>
      </c>
      <c r="K142" s="75" t="s">
        <v>2096</v>
      </c>
      <c r="L142" s="75" t="s">
        <v>506</v>
      </c>
      <c r="M142" s="74">
        <v>3630</v>
      </c>
      <c r="N142" s="75" t="s">
        <v>78</v>
      </c>
      <c r="O142" s="75" t="s">
        <v>10619</v>
      </c>
      <c r="P142" s="75"/>
      <c r="Q142" s="75" t="s">
        <v>11546</v>
      </c>
      <c r="R142" s="75" t="s">
        <v>11612</v>
      </c>
      <c r="S142" s="75" t="s">
        <v>11613</v>
      </c>
      <c r="T142" s="75" t="s">
        <v>11614</v>
      </c>
      <c r="U142" s="75" t="s">
        <v>385</v>
      </c>
    </row>
    <row r="143" spans="1:21" ht="14.4" x14ac:dyDescent="0.25">
      <c r="A143" s="74">
        <v>118951</v>
      </c>
      <c r="B143" s="75" t="s">
        <v>1649</v>
      </c>
      <c r="C143" s="81">
        <f t="shared" si="7"/>
        <v>0</v>
      </c>
      <c r="D143" s="74">
        <v>107631</v>
      </c>
      <c r="E143" s="75" t="s">
        <v>2096</v>
      </c>
      <c r="F143" s="74">
        <v>973669</v>
      </c>
      <c r="G143" s="74">
        <v>0</v>
      </c>
      <c r="H143" s="76">
        <f t="shared" si="8"/>
        <v>0</v>
      </c>
      <c r="I143" s="76">
        <f t="shared" si="9"/>
        <v>0</v>
      </c>
      <c r="J143" s="74">
        <v>112177</v>
      </c>
      <c r="K143" s="75" t="s">
        <v>2109</v>
      </c>
      <c r="L143" s="75" t="s">
        <v>2110</v>
      </c>
      <c r="M143" s="74">
        <v>3630</v>
      </c>
      <c r="N143" s="75" t="s">
        <v>78</v>
      </c>
      <c r="O143" s="75" t="s">
        <v>2111</v>
      </c>
      <c r="P143" s="75"/>
      <c r="Q143" s="75" t="s">
        <v>2112</v>
      </c>
      <c r="R143" s="75" t="s">
        <v>11612</v>
      </c>
      <c r="S143" s="75" t="s">
        <v>11613</v>
      </c>
      <c r="T143" s="75" t="s">
        <v>11614</v>
      </c>
      <c r="U143" s="75" t="s">
        <v>385</v>
      </c>
    </row>
    <row r="144" spans="1:21" ht="14.4" x14ac:dyDescent="0.25">
      <c r="A144" s="74">
        <v>118968</v>
      </c>
      <c r="B144" s="75" t="s">
        <v>1649</v>
      </c>
      <c r="C144" s="81">
        <f t="shared" si="7"/>
        <v>0</v>
      </c>
      <c r="D144" s="74">
        <v>15503</v>
      </c>
      <c r="E144" s="75" t="s">
        <v>2113</v>
      </c>
      <c r="F144" s="74">
        <v>974402</v>
      </c>
      <c r="G144" s="74">
        <v>0</v>
      </c>
      <c r="H144" s="76">
        <f t="shared" si="8"/>
        <v>0</v>
      </c>
      <c r="I144" s="76">
        <f t="shared" si="9"/>
        <v>0</v>
      </c>
      <c r="J144" s="74">
        <v>15479</v>
      </c>
      <c r="K144" s="75" t="s">
        <v>2114</v>
      </c>
      <c r="L144" s="75" t="s">
        <v>2115</v>
      </c>
      <c r="M144" s="74">
        <v>3700</v>
      </c>
      <c r="N144" s="75" t="s">
        <v>82</v>
      </c>
      <c r="O144" s="75" t="s">
        <v>2116</v>
      </c>
      <c r="P144" s="75"/>
      <c r="Q144" s="75" t="s">
        <v>2117</v>
      </c>
      <c r="R144" s="75" t="s">
        <v>11612</v>
      </c>
      <c r="S144" s="75" t="s">
        <v>11613</v>
      </c>
      <c r="T144" s="75" t="s">
        <v>11614</v>
      </c>
      <c r="U144" s="75" t="s">
        <v>385</v>
      </c>
    </row>
    <row r="145" spans="1:21" ht="14.4" x14ac:dyDescent="0.25">
      <c r="A145" s="74">
        <v>118968</v>
      </c>
      <c r="B145" s="75" t="s">
        <v>1649</v>
      </c>
      <c r="C145" s="81">
        <f t="shared" si="7"/>
        <v>0</v>
      </c>
      <c r="D145" s="74">
        <v>15503</v>
      </c>
      <c r="E145" s="75" t="s">
        <v>2113</v>
      </c>
      <c r="F145" s="74">
        <v>974402</v>
      </c>
      <c r="G145" s="74">
        <v>0</v>
      </c>
      <c r="H145" s="76">
        <f t="shared" si="8"/>
        <v>0</v>
      </c>
      <c r="I145" s="76">
        <f t="shared" si="9"/>
        <v>0</v>
      </c>
      <c r="J145" s="74">
        <v>15503</v>
      </c>
      <c r="K145" s="75" t="s">
        <v>2113</v>
      </c>
      <c r="L145" s="75" t="s">
        <v>507</v>
      </c>
      <c r="M145" s="74">
        <v>3700</v>
      </c>
      <c r="N145" s="75" t="s">
        <v>82</v>
      </c>
      <c r="O145" s="75" t="s">
        <v>508</v>
      </c>
      <c r="P145" s="75"/>
      <c r="Q145" s="75" t="s">
        <v>11547</v>
      </c>
      <c r="R145" s="75" t="s">
        <v>11612</v>
      </c>
      <c r="S145" s="75" t="s">
        <v>11613</v>
      </c>
      <c r="T145" s="75" t="s">
        <v>11614</v>
      </c>
      <c r="U145" s="75" t="s">
        <v>385</v>
      </c>
    </row>
    <row r="146" spans="1:21" ht="14.4" x14ac:dyDescent="0.25">
      <c r="A146" s="74">
        <v>118968</v>
      </c>
      <c r="B146" s="75" t="s">
        <v>1649</v>
      </c>
      <c r="C146" s="81">
        <f t="shared" si="7"/>
        <v>0</v>
      </c>
      <c r="D146" s="74">
        <v>15503</v>
      </c>
      <c r="E146" s="75" t="s">
        <v>2113</v>
      </c>
      <c r="F146" s="74">
        <v>974402</v>
      </c>
      <c r="G146" s="74">
        <v>0</v>
      </c>
      <c r="H146" s="76">
        <f t="shared" si="8"/>
        <v>0</v>
      </c>
      <c r="I146" s="76">
        <f t="shared" si="9"/>
        <v>0</v>
      </c>
      <c r="J146" s="74">
        <v>15537</v>
      </c>
      <c r="K146" s="75" t="s">
        <v>2118</v>
      </c>
      <c r="L146" s="75" t="s">
        <v>2119</v>
      </c>
      <c r="M146" s="74">
        <v>3700</v>
      </c>
      <c r="N146" s="75" t="s">
        <v>82</v>
      </c>
      <c r="O146" s="75" t="s">
        <v>2120</v>
      </c>
      <c r="P146" s="75"/>
      <c r="Q146" s="75" t="s">
        <v>2121</v>
      </c>
      <c r="R146" s="75" t="s">
        <v>11612</v>
      </c>
      <c r="S146" s="75" t="s">
        <v>11613</v>
      </c>
      <c r="T146" s="75" t="s">
        <v>11614</v>
      </c>
      <c r="U146" s="75" t="s">
        <v>385</v>
      </c>
    </row>
    <row r="147" spans="1:21" ht="14.4" x14ac:dyDescent="0.25">
      <c r="A147" s="74">
        <v>118968</v>
      </c>
      <c r="B147" s="75" t="s">
        <v>1649</v>
      </c>
      <c r="C147" s="81">
        <f t="shared" si="7"/>
        <v>0</v>
      </c>
      <c r="D147" s="74">
        <v>15503</v>
      </c>
      <c r="E147" s="75" t="s">
        <v>2113</v>
      </c>
      <c r="F147" s="74">
        <v>974402</v>
      </c>
      <c r="G147" s="74">
        <v>0</v>
      </c>
      <c r="H147" s="76">
        <f t="shared" si="8"/>
        <v>0</v>
      </c>
      <c r="I147" s="76">
        <f t="shared" si="9"/>
        <v>0</v>
      </c>
      <c r="J147" s="74">
        <v>15545</v>
      </c>
      <c r="K147" s="75" t="s">
        <v>2122</v>
      </c>
      <c r="L147" s="75" t="s">
        <v>2123</v>
      </c>
      <c r="M147" s="74">
        <v>3700</v>
      </c>
      <c r="N147" s="75" t="s">
        <v>82</v>
      </c>
      <c r="O147" s="75" t="s">
        <v>2124</v>
      </c>
      <c r="P147" s="75"/>
      <c r="Q147" s="75" t="s">
        <v>2125</v>
      </c>
      <c r="R147" s="75" t="s">
        <v>11612</v>
      </c>
      <c r="S147" s="75" t="s">
        <v>11613</v>
      </c>
      <c r="T147" s="75" t="s">
        <v>11614</v>
      </c>
      <c r="U147" s="75" t="s">
        <v>385</v>
      </c>
    </row>
    <row r="148" spans="1:21" ht="14.4" x14ac:dyDescent="0.25">
      <c r="A148" s="74">
        <v>118968</v>
      </c>
      <c r="B148" s="75" t="s">
        <v>1649</v>
      </c>
      <c r="C148" s="81">
        <f t="shared" si="7"/>
        <v>0</v>
      </c>
      <c r="D148" s="74">
        <v>15503</v>
      </c>
      <c r="E148" s="75" t="s">
        <v>2113</v>
      </c>
      <c r="F148" s="74">
        <v>974402</v>
      </c>
      <c r="G148" s="74">
        <v>0</v>
      </c>
      <c r="H148" s="76">
        <f t="shared" si="8"/>
        <v>0</v>
      </c>
      <c r="I148" s="76">
        <f t="shared" si="9"/>
        <v>0</v>
      </c>
      <c r="J148" s="74">
        <v>15578</v>
      </c>
      <c r="K148" s="75" t="s">
        <v>2126</v>
      </c>
      <c r="L148" s="75" t="s">
        <v>2127</v>
      </c>
      <c r="M148" s="74">
        <v>3700</v>
      </c>
      <c r="N148" s="75" t="s">
        <v>2128</v>
      </c>
      <c r="O148" s="75" t="s">
        <v>2129</v>
      </c>
      <c r="P148" s="75"/>
      <c r="Q148" s="75" t="s">
        <v>11656</v>
      </c>
      <c r="R148" s="75" t="s">
        <v>11612</v>
      </c>
      <c r="S148" s="75" t="s">
        <v>11613</v>
      </c>
      <c r="T148" s="75" t="s">
        <v>11614</v>
      </c>
      <c r="U148" s="75" t="s">
        <v>385</v>
      </c>
    </row>
    <row r="149" spans="1:21" ht="14.4" x14ac:dyDescent="0.25">
      <c r="A149" s="74">
        <v>118968</v>
      </c>
      <c r="B149" s="75" t="s">
        <v>1649</v>
      </c>
      <c r="C149" s="81">
        <f t="shared" si="7"/>
        <v>0</v>
      </c>
      <c r="D149" s="74">
        <v>15503</v>
      </c>
      <c r="E149" s="75" t="s">
        <v>2113</v>
      </c>
      <c r="F149" s="74">
        <v>974402</v>
      </c>
      <c r="G149" s="74">
        <v>0</v>
      </c>
      <c r="H149" s="76">
        <f t="shared" si="8"/>
        <v>0</v>
      </c>
      <c r="I149" s="76">
        <f t="shared" si="9"/>
        <v>0</v>
      </c>
      <c r="J149" s="74">
        <v>15586</v>
      </c>
      <c r="K149" s="75" t="s">
        <v>2130</v>
      </c>
      <c r="L149" s="75" t="s">
        <v>2131</v>
      </c>
      <c r="M149" s="74">
        <v>3700</v>
      </c>
      <c r="N149" s="75" t="s">
        <v>82</v>
      </c>
      <c r="O149" s="75" t="s">
        <v>2132</v>
      </c>
      <c r="P149" s="75"/>
      <c r="Q149" s="75" t="s">
        <v>10807</v>
      </c>
      <c r="R149" s="75" t="s">
        <v>11612</v>
      </c>
      <c r="S149" s="75" t="s">
        <v>11613</v>
      </c>
      <c r="T149" s="75" t="s">
        <v>11614</v>
      </c>
      <c r="U149" s="75" t="s">
        <v>385</v>
      </c>
    </row>
    <row r="150" spans="1:21" ht="14.4" x14ac:dyDescent="0.25">
      <c r="A150" s="74">
        <v>118968</v>
      </c>
      <c r="B150" s="75" t="s">
        <v>1649</v>
      </c>
      <c r="C150" s="81">
        <f t="shared" si="7"/>
        <v>0</v>
      </c>
      <c r="D150" s="74">
        <v>15503</v>
      </c>
      <c r="E150" s="75" t="s">
        <v>2113</v>
      </c>
      <c r="F150" s="74">
        <v>974402</v>
      </c>
      <c r="G150" s="74">
        <v>0</v>
      </c>
      <c r="H150" s="76">
        <f t="shared" si="8"/>
        <v>0</v>
      </c>
      <c r="I150" s="76">
        <f t="shared" si="9"/>
        <v>0</v>
      </c>
      <c r="J150" s="74">
        <v>26195</v>
      </c>
      <c r="K150" s="75" t="s">
        <v>2133</v>
      </c>
      <c r="L150" s="75" t="s">
        <v>2134</v>
      </c>
      <c r="M150" s="74">
        <v>3700</v>
      </c>
      <c r="N150" s="75" t="s">
        <v>82</v>
      </c>
      <c r="O150" s="75" t="s">
        <v>2135</v>
      </c>
      <c r="P150" s="75"/>
      <c r="Q150" s="75" t="s">
        <v>2136</v>
      </c>
      <c r="R150" s="75" t="s">
        <v>1703</v>
      </c>
      <c r="S150" s="75" t="s">
        <v>1704</v>
      </c>
      <c r="T150" s="75" t="s">
        <v>1705</v>
      </c>
      <c r="U150" s="75" t="s">
        <v>496</v>
      </c>
    </row>
    <row r="151" spans="1:21" ht="14.4" x14ac:dyDescent="0.25">
      <c r="A151" s="74">
        <v>118968</v>
      </c>
      <c r="B151" s="75" t="s">
        <v>1649</v>
      </c>
      <c r="C151" s="81">
        <f t="shared" si="7"/>
        <v>0</v>
      </c>
      <c r="D151" s="74">
        <v>15503</v>
      </c>
      <c r="E151" s="75" t="s">
        <v>2113</v>
      </c>
      <c r="F151" s="74">
        <v>974402</v>
      </c>
      <c r="G151" s="74">
        <v>0</v>
      </c>
      <c r="H151" s="76">
        <f t="shared" si="8"/>
        <v>0</v>
      </c>
      <c r="I151" s="76">
        <f t="shared" si="9"/>
        <v>0</v>
      </c>
      <c r="J151" s="74">
        <v>115386</v>
      </c>
      <c r="K151" s="75" t="s">
        <v>2137</v>
      </c>
      <c r="L151" s="75" t="s">
        <v>2123</v>
      </c>
      <c r="M151" s="74">
        <v>3700</v>
      </c>
      <c r="N151" s="75" t="s">
        <v>82</v>
      </c>
      <c r="O151" s="75" t="s">
        <v>2124</v>
      </c>
      <c r="P151" s="75"/>
      <c r="Q151" s="75" t="s">
        <v>2125</v>
      </c>
      <c r="R151" s="75" t="s">
        <v>11612</v>
      </c>
      <c r="S151" s="75" t="s">
        <v>11613</v>
      </c>
      <c r="T151" s="75" t="s">
        <v>11614</v>
      </c>
      <c r="U151" s="75" t="s">
        <v>385</v>
      </c>
    </row>
    <row r="152" spans="1:21" ht="14.4" x14ac:dyDescent="0.25">
      <c r="A152" s="74">
        <v>118968</v>
      </c>
      <c r="B152" s="75" t="s">
        <v>1649</v>
      </c>
      <c r="C152" s="81">
        <f t="shared" si="7"/>
        <v>0</v>
      </c>
      <c r="D152" s="74">
        <v>15503</v>
      </c>
      <c r="E152" s="75" t="s">
        <v>2113</v>
      </c>
      <c r="F152" s="74">
        <v>974402</v>
      </c>
      <c r="G152" s="74">
        <v>0</v>
      </c>
      <c r="H152" s="76">
        <f t="shared" si="8"/>
        <v>0</v>
      </c>
      <c r="I152" s="76">
        <f t="shared" si="9"/>
        <v>0</v>
      </c>
      <c r="J152" s="74">
        <v>118448</v>
      </c>
      <c r="K152" s="75" t="s">
        <v>2138</v>
      </c>
      <c r="L152" s="75" t="s">
        <v>2139</v>
      </c>
      <c r="M152" s="74">
        <v>3700</v>
      </c>
      <c r="N152" s="75" t="s">
        <v>82</v>
      </c>
      <c r="O152" s="75" t="s">
        <v>2140</v>
      </c>
      <c r="P152" s="75"/>
      <c r="Q152" s="75" t="s">
        <v>11657</v>
      </c>
      <c r="R152" s="75" t="s">
        <v>11612</v>
      </c>
      <c r="S152" s="75" t="s">
        <v>11613</v>
      </c>
      <c r="T152" s="75" t="s">
        <v>11614</v>
      </c>
      <c r="U152" s="75" t="s">
        <v>385</v>
      </c>
    </row>
    <row r="153" spans="1:21" ht="14.4" x14ac:dyDescent="0.25">
      <c r="A153" s="74">
        <v>118976</v>
      </c>
      <c r="B153" s="75" t="s">
        <v>1649</v>
      </c>
      <c r="C153" s="81">
        <f t="shared" si="7"/>
        <v>0</v>
      </c>
      <c r="D153" s="74">
        <v>14068</v>
      </c>
      <c r="E153" s="75" t="s">
        <v>2141</v>
      </c>
      <c r="F153" s="74">
        <v>973784</v>
      </c>
      <c r="G153" s="74">
        <v>0</v>
      </c>
      <c r="H153" s="76">
        <f t="shared" si="8"/>
        <v>0</v>
      </c>
      <c r="I153" s="76">
        <f t="shared" si="9"/>
        <v>0</v>
      </c>
      <c r="J153" s="74">
        <v>14068</v>
      </c>
      <c r="K153" s="75" t="s">
        <v>2141</v>
      </c>
      <c r="L153" s="75" t="s">
        <v>510</v>
      </c>
      <c r="M153" s="74">
        <v>3530</v>
      </c>
      <c r="N153" s="75" t="s">
        <v>73</v>
      </c>
      <c r="O153" s="75" t="s">
        <v>511</v>
      </c>
      <c r="P153" s="75"/>
      <c r="Q153" s="75" t="s">
        <v>2142</v>
      </c>
      <c r="R153" s="75" t="s">
        <v>11612</v>
      </c>
      <c r="S153" s="75" t="s">
        <v>11613</v>
      </c>
      <c r="T153" s="75" t="s">
        <v>11614</v>
      </c>
      <c r="U153" s="75" t="s">
        <v>385</v>
      </c>
    </row>
    <row r="154" spans="1:21" ht="14.4" x14ac:dyDescent="0.25">
      <c r="A154" s="74">
        <v>118976</v>
      </c>
      <c r="B154" s="75" t="s">
        <v>1649</v>
      </c>
      <c r="C154" s="81">
        <f t="shared" si="7"/>
        <v>0</v>
      </c>
      <c r="D154" s="74">
        <v>14068</v>
      </c>
      <c r="E154" s="75" t="s">
        <v>2141</v>
      </c>
      <c r="F154" s="74">
        <v>116277</v>
      </c>
      <c r="G154" s="74">
        <v>0</v>
      </c>
      <c r="H154" s="76">
        <f t="shared" si="8"/>
        <v>118976</v>
      </c>
      <c r="I154" s="76">
        <f t="shared" si="9"/>
        <v>0</v>
      </c>
      <c r="J154" s="74">
        <v>14118</v>
      </c>
      <c r="K154" s="75" t="s">
        <v>2143</v>
      </c>
      <c r="L154" s="75" t="s">
        <v>2144</v>
      </c>
      <c r="M154" s="74">
        <v>3530</v>
      </c>
      <c r="N154" s="75" t="s">
        <v>73</v>
      </c>
      <c r="O154" s="75" t="s">
        <v>2145</v>
      </c>
      <c r="P154" s="75"/>
      <c r="Q154" s="75" t="s">
        <v>2146</v>
      </c>
      <c r="R154" s="75" t="s">
        <v>11612</v>
      </c>
      <c r="S154" s="75" t="s">
        <v>11613</v>
      </c>
      <c r="T154" s="75" t="s">
        <v>11614</v>
      </c>
      <c r="U154" s="75" t="s">
        <v>385</v>
      </c>
    </row>
    <row r="155" spans="1:21" ht="14.4" x14ac:dyDescent="0.25">
      <c r="A155" s="74">
        <v>118976</v>
      </c>
      <c r="B155" s="75" t="s">
        <v>1649</v>
      </c>
      <c r="C155" s="81">
        <f t="shared" si="7"/>
        <v>0</v>
      </c>
      <c r="D155" s="74">
        <v>14068</v>
      </c>
      <c r="E155" s="75" t="s">
        <v>2141</v>
      </c>
      <c r="F155" s="74">
        <v>962217</v>
      </c>
      <c r="G155" s="74">
        <v>0</v>
      </c>
      <c r="H155" s="76">
        <f t="shared" si="8"/>
        <v>118976</v>
      </c>
      <c r="I155" s="76">
        <f t="shared" si="9"/>
        <v>0</v>
      </c>
      <c r="J155" s="74">
        <v>14126</v>
      </c>
      <c r="K155" s="75" t="s">
        <v>2147</v>
      </c>
      <c r="L155" s="75" t="s">
        <v>2148</v>
      </c>
      <c r="M155" s="74">
        <v>3530</v>
      </c>
      <c r="N155" s="75" t="s">
        <v>73</v>
      </c>
      <c r="O155" s="75" t="s">
        <v>2149</v>
      </c>
      <c r="P155" s="75"/>
      <c r="Q155" s="75" t="s">
        <v>2150</v>
      </c>
      <c r="R155" s="75" t="s">
        <v>11612</v>
      </c>
      <c r="S155" s="75" t="s">
        <v>11613</v>
      </c>
      <c r="T155" s="75" t="s">
        <v>11614</v>
      </c>
      <c r="U155" s="75" t="s">
        <v>385</v>
      </c>
    </row>
    <row r="156" spans="1:21" ht="14.4" x14ac:dyDescent="0.25">
      <c r="A156" s="74">
        <v>118976</v>
      </c>
      <c r="B156" s="75" t="s">
        <v>1649</v>
      </c>
      <c r="C156" s="81">
        <f t="shared" si="7"/>
        <v>0</v>
      </c>
      <c r="D156" s="74">
        <v>14068</v>
      </c>
      <c r="E156" s="75" t="s">
        <v>2141</v>
      </c>
      <c r="F156" s="74">
        <v>962217</v>
      </c>
      <c r="G156" s="74">
        <v>0</v>
      </c>
      <c r="H156" s="76">
        <f t="shared" si="8"/>
        <v>0</v>
      </c>
      <c r="I156" s="76">
        <f t="shared" si="9"/>
        <v>0</v>
      </c>
      <c r="J156" s="74">
        <v>14159</v>
      </c>
      <c r="K156" s="75" t="s">
        <v>8346</v>
      </c>
      <c r="L156" s="75" t="s">
        <v>2151</v>
      </c>
      <c r="M156" s="74">
        <v>3530</v>
      </c>
      <c r="N156" s="75" t="s">
        <v>73</v>
      </c>
      <c r="O156" s="75" t="s">
        <v>2152</v>
      </c>
      <c r="P156" s="75"/>
      <c r="Q156" s="75" t="s">
        <v>2153</v>
      </c>
      <c r="R156" s="75" t="s">
        <v>11612</v>
      </c>
      <c r="S156" s="75" t="s">
        <v>11613</v>
      </c>
      <c r="T156" s="75" t="s">
        <v>11614</v>
      </c>
      <c r="U156" s="75" t="s">
        <v>385</v>
      </c>
    </row>
    <row r="157" spans="1:21" ht="14.4" x14ac:dyDescent="0.25">
      <c r="A157" s="74">
        <v>118976</v>
      </c>
      <c r="B157" s="75" t="s">
        <v>1649</v>
      </c>
      <c r="C157" s="81">
        <f t="shared" si="7"/>
        <v>0</v>
      </c>
      <c r="D157" s="74">
        <v>14068</v>
      </c>
      <c r="E157" s="75" t="s">
        <v>2141</v>
      </c>
      <c r="F157" s="74">
        <v>962217</v>
      </c>
      <c r="G157" s="74">
        <v>0</v>
      </c>
      <c r="H157" s="76">
        <f t="shared" si="8"/>
        <v>0</v>
      </c>
      <c r="I157" s="76">
        <f t="shared" si="9"/>
        <v>0</v>
      </c>
      <c r="J157" s="74">
        <v>14167</v>
      </c>
      <c r="K157" s="75" t="s">
        <v>2154</v>
      </c>
      <c r="L157" s="75" t="s">
        <v>2155</v>
      </c>
      <c r="M157" s="74">
        <v>3530</v>
      </c>
      <c r="N157" s="75" t="s">
        <v>315</v>
      </c>
      <c r="O157" s="75" t="s">
        <v>2156</v>
      </c>
      <c r="P157" s="75"/>
      <c r="Q157" s="75" t="s">
        <v>2157</v>
      </c>
      <c r="R157" s="75" t="s">
        <v>11612</v>
      </c>
      <c r="S157" s="75" t="s">
        <v>11613</v>
      </c>
      <c r="T157" s="75" t="s">
        <v>11614</v>
      </c>
      <c r="U157" s="75" t="s">
        <v>385</v>
      </c>
    </row>
    <row r="158" spans="1:21" ht="14.4" x14ac:dyDescent="0.25">
      <c r="A158" s="74">
        <v>118976</v>
      </c>
      <c r="B158" s="75" t="s">
        <v>1649</v>
      </c>
      <c r="C158" s="81">
        <f t="shared" si="7"/>
        <v>0</v>
      </c>
      <c r="D158" s="74">
        <v>14068</v>
      </c>
      <c r="E158" s="75" t="s">
        <v>2141</v>
      </c>
      <c r="F158" s="74">
        <v>965129</v>
      </c>
      <c r="G158" s="74">
        <v>0</v>
      </c>
      <c r="H158" s="76">
        <f t="shared" si="8"/>
        <v>118976</v>
      </c>
      <c r="I158" s="76">
        <f t="shared" si="9"/>
        <v>0</v>
      </c>
      <c r="J158" s="74">
        <v>118455</v>
      </c>
      <c r="K158" s="75" t="s">
        <v>2158</v>
      </c>
      <c r="L158" s="75" t="s">
        <v>2159</v>
      </c>
      <c r="M158" s="74">
        <v>3530</v>
      </c>
      <c r="N158" s="75" t="s">
        <v>73</v>
      </c>
      <c r="O158" s="75" t="s">
        <v>2160</v>
      </c>
      <c r="P158" s="75"/>
      <c r="Q158" s="75" t="s">
        <v>2161</v>
      </c>
      <c r="R158" s="75" t="s">
        <v>11612</v>
      </c>
      <c r="S158" s="75" t="s">
        <v>11613</v>
      </c>
      <c r="T158" s="75" t="s">
        <v>11614</v>
      </c>
      <c r="U158" s="75" t="s">
        <v>385</v>
      </c>
    </row>
    <row r="159" spans="1:21" ht="14.4" x14ac:dyDescent="0.25">
      <c r="A159" s="74">
        <v>118984</v>
      </c>
      <c r="B159" s="75" t="s">
        <v>1649</v>
      </c>
      <c r="C159" s="81">
        <f t="shared" si="7"/>
        <v>0</v>
      </c>
      <c r="D159" s="74">
        <v>14613</v>
      </c>
      <c r="E159" s="75" t="s">
        <v>10721</v>
      </c>
      <c r="F159" s="74">
        <v>55285</v>
      </c>
      <c r="G159" s="74">
        <v>0</v>
      </c>
      <c r="H159" s="76">
        <f t="shared" si="8"/>
        <v>0</v>
      </c>
      <c r="I159" s="76">
        <f t="shared" si="9"/>
        <v>0</v>
      </c>
      <c r="J159" s="74">
        <v>14589</v>
      </c>
      <c r="K159" s="75" t="s">
        <v>2162</v>
      </c>
      <c r="L159" s="75" t="s">
        <v>2163</v>
      </c>
      <c r="M159" s="74">
        <v>3950</v>
      </c>
      <c r="N159" s="75" t="s">
        <v>76</v>
      </c>
      <c r="O159" s="75" t="s">
        <v>2164</v>
      </c>
      <c r="P159" s="75"/>
      <c r="Q159" s="75" t="s">
        <v>2165</v>
      </c>
      <c r="R159" s="75" t="s">
        <v>11612</v>
      </c>
      <c r="S159" s="75" t="s">
        <v>11613</v>
      </c>
      <c r="T159" s="75" t="s">
        <v>11614</v>
      </c>
      <c r="U159" s="75" t="s">
        <v>385</v>
      </c>
    </row>
    <row r="160" spans="1:21" ht="14.4" x14ac:dyDescent="0.25">
      <c r="A160" s="74">
        <v>118984</v>
      </c>
      <c r="B160" s="75" t="s">
        <v>1649</v>
      </c>
      <c r="C160" s="81">
        <f t="shared" si="7"/>
        <v>0</v>
      </c>
      <c r="D160" s="74">
        <v>14613</v>
      </c>
      <c r="E160" s="75" t="s">
        <v>10721</v>
      </c>
      <c r="F160" s="74">
        <v>55293</v>
      </c>
      <c r="G160" s="74">
        <v>0</v>
      </c>
      <c r="H160" s="76">
        <f t="shared" si="8"/>
        <v>118984</v>
      </c>
      <c r="I160" s="76">
        <f t="shared" si="9"/>
        <v>0</v>
      </c>
      <c r="J160" s="74">
        <v>14613</v>
      </c>
      <c r="K160" s="75" t="s">
        <v>10721</v>
      </c>
      <c r="L160" s="75" t="s">
        <v>514</v>
      </c>
      <c r="M160" s="74">
        <v>3950</v>
      </c>
      <c r="N160" s="75" t="s">
        <v>76</v>
      </c>
      <c r="O160" s="75" t="s">
        <v>515</v>
      </c>
      <c r="P160" s="75"/>
      <c r="Q160" s="75" t="s">
        <v>516</v>
      </c>
      <c r="R160" s="75" t="s">
        <v>11612</v>
      </c>
      <c r="S160" s="75" t="s">
        <v>11613</v>
      </c>
      <c r="T160" s="75" t="s">
        <v>11614</v>
      </c>
      <c r="U160" s="75" t="s">
        <v>385</v>
      </c>
    </row>
    <row r="161" spans="1:21" ht="14.4" x14ac:dyDescent="0.25">
      <c r="A161" s="74">
        <v>118984</v>
      </c>
      <c r="B161" s="75" t="s">
        <v>1649</v>
      </c>
      <c r="C161" s="81">
        <f t="shared" si="7"/>
        <v>0</v>
      </c>
      <c r="D161" s="74">
        <v>14613</v>
      </c>
      <c r="E161" s="75" t="s">
        <v>10721</v>
      </c>
      <c r="F161" s="74">
        <v>129452</v>
      </c>
      <c r="G161" s="74">
        <v>0</v>
      </c>
      <c r="H161" s="76">
        <f t="shared" si="8"/>
        <v>118984</v>
      </c>
      <c r="I161" s="76">
        <f t="shared" si="9"/>
        <v>0</v>
      </c>
      <c r="J161" s="74">
        <v>14621</v>
      </c>
      <c r="K161" s="75" t="s">
        <v>2166</v>
      </c>
      <c r="L161" s="75" t="s">
        <v>2167</v>
      </c>
      <c r="M161" s="74">
        <v>3950</v>
      </c>
      <c r="N161" s="75" t="s">
        <v>2168</v>
      </c>
      <c r="O161" s="75" t="s">
        <v>2169</v>
      </c>
      <c r="P161" s="75"/>
      <c r="Q161" s="75" t="s">
        <v>2170</v>
      </c>
      <c r="R161" s="75" t="s">
        <v>11612</v>
      </c>
      <c r="S161" s="75" t="s">
        <v>11613</v>
      </c>
      <c r="T161" s="75" t="s">
        <v>11614</v>
      </c>
      <c r="U161" s="75" t="s">
        <v>385</v>
      </c>
    </row>
    <row r="162" spans="1:21" ht="14.4" x14ac:dyDescent="0.25">
      <c r="A162" s="74">
        <v>118984</v>
      </c>
      <c r="B162" s="75" t="s">
        <v>1649</v>
      </c>
      <c r="C162" s="81">
        <f t="shared" si="7"/>
        <v>0</v>
      </c>
      <c r="D162" s="74">
        <v>14613</v>
      </c>
      <c r="E162" s="75" t="s">
        <v>10721</v>
      </c>
      <c r="F162" s="74">
        <v>60723</v>
      </c>
      <c r="G162" s="74">
        <v>0</v>
      </c>
      <c r="H162" s="76">
        <f t="shared" si="8"/>
        <v>118984</v>
      </c>
      <c r="I162" s="76">
        <f t="shared" si="9"/>
        <v>0</v>
      </c>
      <c r="J162" s="74">
        <v>14639</v>
      </c>
      <c r="K162" s="75" t="s">
        <v>10808</v>
      </c>
      <c r="L162" s="75" t="s">
        <v>2171</v>
      </c>
      <c r="M162" s="74">
        <v>3950</v>
      </c>
      <c r="N162" s="75" t="s">
        <v>2168</v>
      </c>
      <c r="O162" s="75" t="s">
        <v>2172</v>
      </c>
      <c r="P162" s="75"/>
      <c r="Q162" s="75" t="s">
        <v>2173</v>
      </c>
      <c r="R162" s="75" t="s">
        <v>11612</v>
      </c>
      <c r="S162" s="75" t="s">
        <v>11613</v>
      </c>
      <c r="T162" s="75" t="s">
        <v>11614</v>
      </c>
      <c r="U162" s="75" t="s">
        <v>385</v>
      </c>
    </row>
    <row r="163" spans="1:21" ht="14.4" x14ac:dyDescent="0.25">
      <c r="A163" s="74">
        <v>118984</v>
      </c>
      <c r="B163" s="75" t="s">
        <v>1649</v>
      </c>
      <c r="C163" s="81">
        <f t="shared" si="7"/>
        <v>0</v>
      </c>
      <c r="D163" s="74">
        <v>14613</v>
      </c>
      <c r="E163" s="75" t="s">
        <v>10721</v>
      </c>
      <c r="F163" s="74">
        <v>965351</v>
      </c>
      <c r="G163" s="74">
        <v>0</v>
      </c>
      <c r="H163" s="76">
        <f t="shared" si="8"/>
        <v>118984</v>
      </c>
      <c r="I163" s="76">
        <f t="shared" si="9"/>
        <v>0</v>
      </c>
      <c r="J163" s="74">
        <v>55301</v>
      </c>
      <c r="K163" s="75" t="s">
        <v>2174</v>
      </c>
      <c r="L163" s="75" t="s">
        <v>2175</v>
      </c>
      <c r="M163" s="74">
        <v>3950</v>
      </c>
      <c r="N163" s="75" t="s">
        <v>76</v>
      </c>
      <c r="O163" s="75" t="s">
        <v>2176</v>
      </c>
      <c r="P163" s="75"/>
      <c r="Q163" s="75" t="s">
        <v>11658</v>
      </c>
      <c r="R163" s="75" t="s">
        <v>11612</v>
      </c>
      <c r="S163" s="75" t="s">
        <v>11613</v>
      </c>
      <c r="T163" s="75" t="s">
        <v>11614</v>
      </c>
      <c r="U163" s="75" t="s">
        <v>385</v>
      </c>
    </row>
    <row r="164" spans="1:21" ht="14.4" x14ac:dyDescent="0.25">
      <c r="A164" s="74">
        <v>118992</v>
      </c>
      <c r="B164" s="75" t="s">
        <v>1649</v>
      </c>
      <c r="C164" s="81">
        <f t="shared" si="7"/>
        <v>0</v>
      </c>
      <c r="D164" s="74">
        <v>26187</v>
      </c>
      <c r="E164" s="75" t="s">
        <v>2177</v>
      </c>
      <c r="F164" s="74">
        <v>965632</v>
      </c>
      <c r="G164" s="74">
        <v>0</v>
      </c>
      <c r="H164" s="76">
        <f t="shared" si="8"/>
        <v>0</v>
      </c>
      <c r="I164" s="76">
        <f t="shared" si="9"/>
        <v>0</v>
      </c>
      <c r="J164" s="74">
        <v>15396</v>
      </c>
      <c r="K164" s="75" t="s">
        <v>10809</v>
      </c>
      <c r="L164" s="75" t="s">
        <v>2178</v>
      </c>
      <c r="M164" s="74">
        <v>3960</v>
      </c>
      <c r="N164" s="75" t="s">
        <v>81</v>
      </c>
      <c r="O164" s="75" t="s">
        <v>2179</v>
      </c>
      <c r="P164" s="75"/>
      <c r="Q164" s="75" t="s">
        <v>2180</v>
      </c>
      <c r="R164" s="75" t="s">
        <v>11612</v>
      </c>
      <c r="S164" s="75" t="s">
        <v>11613</v>
      </c>
      <c r="T164" s="75" t="s">
        <v>11614</v>
      </c>
      <c r="U164" s="75" t="s">
        <v>385</v>
      </c>
    </row>
    <row r="165" spans="1:21" ht="14.4" x14ac:dyDescent="0.25">
      <c r="A165" s="74">
        <v>118992</v>
      </c>
      <c r="B165" s="75" t="s">
        <v>1649</v>
      </c>
      <c r="C165" s="81">
        <f t="shared" si="7"/>
        <v>0</v>
      </c>
      <c r="D165" s="74">
        <v>26187</v>
      </c>
      <c r="E165" s="75" t="s">
        <v>2177</v>
      </c>
      <c r="F165" s="74">
        <v>965632</v>
      </c>
      <c r="G165" s="74">
        <v>0</v>
      </c>
      <c r="H165" s="76">
        <f t="shared" si="8"/>
        <v>0</v>
      </c>
      <c r="I165" s="76">
        <f t="shared" si="9"/>
        <v>0</v>
      </c>
      <c r="J165" s="74">
        <v>15404</v>
      </c>
      <c r="K165" s="75" t="s">
        <v>2181</v>
      </c>
      <c r="L165" s="75" t="s">
        <v>2182</v>
      </c>
      <c r="M165" s="74">
        <v>3960</v>
      </c>
      <c r="N165" s="75" t="s">
        <v>81</v>
      </c>
      <c r="O165" s="75" t="s">
        <v>2183</v>
      </c>
      <c r="P165" s="75"/>
      <c r="Q165" s="75" t="s">
        <v>2184</v>
      </c>
      <c r="R165" s="75" t="s">
        <v>11612</v>
      </c>
      <c r="S165" s="75" t="s">
        <v>11613</v>
      </c>
      <c r="T165" s="75" t="s">
        <v>11614</v>
      </c>
      <c r="U165" s="75" t="s">
        <v>385</v>
      </c>
    </row>
    <row r="166" spans="1:21" ht="14.4" x14ac:dyDescent="0.25">
      <c r="A166" s="74">
        <v>118992</v>
      </c>
      <c r="B166" s="75" t="s">
        <v>1649</v>
      </c>
      <c r="C166" s="81">
        <f t="shared" si="7"/>
        <v>0</v>
      </c>
      <c r="D166" s="74">
        <v>26187</v>
      </c>
      <c r="E166" s="75" t="s">
        <v>2177</v>
      </c>
      <c r="F166" s="74">
        <v>965632</v>
      </c>
      <c r="G166" s="74">
        <v>0</v>
      </c>
      <c r="H166" s="76">
        <f t="shared" si="8"/>
        <v>0</v>
      </c>
      <c r="I166" s="76">
        <f t="shared" si="9"/>
        <v>0</v>
      </c>
      <c r="J166" s="74">
        <v>15438</v>
      </c>
      <c r="K166" s="75" t="s">
        <v>2185</v>
      </c>
      <c r="L166" s="75" t="s">
        <v>2186</v>
      </c>
      <c r="M166" s="74">
        <v>3960</v>
      </c>
      <c r="N166" s="75" t="s">
        <v>2187</v>
      </c>
      <c r="O166" s="75" t="s">
        <v>2188</v>
      </c>
      <c r="P166" s="75"/>
      <c r="Q166" s="75" t="s">
        <v>2189</v>
      </c>
      <c r="R166" s="75" t="s">
        <v>11612</v>
      </c>
      <c r="S166" s="75" t="s">
        <v>11613</v>
      </c>
      <c r="T166" s="75" t="s">
        <v>11614</v>
      </c>
      <c r="U166" s="75" t="s">
        <v>385</v>
      </c>
    </row>
    <row r="167" spans="1:21" ht="14.4" x14ac:dyDescent="0.25">
      <c r="A167" s="74">
        <v>118992</v>
      </c>
      <c r="B167" s="75" t="s">
        <v>1649</v>
      </c>
      <c r="C167" s="81">
        <f t="shared" si="7"/>
        <v>0</v>
      </c>
      <c r="D167" s="74">
        <v>26187</v>
      </c>
      <c r="E167" s="75" t="s">
        <v>2177</v>
      </c>
      <c r="F167" s="74">
        <v>965632</v>
      </c>
      <c r="G167" s="74">
        <v>0</v>
      </c>
      <c r="H167" s="76">
        <f t="shared" si="8"/>
        <v>0</v>
      </c>
      <c r="I167" s="76">
        <f t="shared" si="9"/>
        <v>0</v>
      </c>
      <c r="J167" s="74">
        <v>15446</v>
      </c>
      <c r="K167" s="75" t="s">
        <v>2190</v>
      </c>
      <c r="L167" s="75" t="s">
        <v>2191</v>
      </c>
      <c r="M167" s="74">
        <v>3960</v>
      </c>
      <c r="N167" s="75" t="s">
        <v>81</v>
      </c>
      <c r="O167" s="75" t="s">
        <v>2192</v>
      </c>
      <c r="P167" s="75"/>
      <c r="Q167" s="75" t="s">
        <v>11659</v>
      </c>
      <c r="R167" s="75" t="s">
        <v>11612</v>
      </c>
      <c r="S167" s="75" t="s">
        <v>11613</v>
      </c>
      <c r="T167" s="75" t="s">
        <v>11614</v>
      </c>
      <c r="U167" s="75" t="s">
        <v>385</v>
      </c>
    </row>
    <row r="168" spans="1:21" ht="14.4" x14ac:dyDescent="0.25">
      <c r="A168" s="74">
        <v>118992</v>
      </c>
      <c r="B168" s="75" t="s">
        <v>1649</v>
      </c>
      <c r="C168" s="81">
        <f t="shared" si="7"/>
        <v>0</v>
      </c>
      <c r="D168" s="74">
        <v>26187</v>
      </c>
      <c r="E168" s="75" t="s">
        <v>2177</v>
      </c>
      <c r="F168" s="74">
        <v>965632</v>
      </c>
      <c r="G168" s="74">
        <v>0</v>
      </c>
      <c r="H168" s="76">
        <f t="shared" si="8"/>
        <v>0</v>
      </c>
      <c r="I168" s="76">
        <f t="shared" si="9"/>
        <v>0</v>
      </c>
      <c r="J168" s="74">
        <v>26187</v>
      </c>
      <c r="K168" s="75" t="s">
        <v>2177</v>
      </c>
      <c r="L168" s="75" t="s">
        <v>518</v>
      </c>
      <c r="M168" s="74">
        <v>3960</v>
      </c>
      <c r="N168" s="75" t="s">
        <v>81</v>
      </c>
      <c r="O168" s="75" t="s">
        <v>519</v>
      </c>
      <c r="P168" s="75"/>
      <c r="Q168" s="75" t="s">
        <v>2193</v>
      </c>
      <c r="R168" s="75" t="s">
        <v>1703</v>
      </c>
      <c r="S168" s="75" t="s">
        <v>1704</v>
      </c>
      <c r="T168" s="75" t="s">
        <v>1705</v>
      </c>
      <c r="U168" s="75" t="s">
        <v>496</v>
      </c>
    </row>
    <row r="169" spans="1:21" ht="14.4" x14ac:dyDescent="0.25">
      <c r="A169" s="74">
        <v>119008</v>
      </c>
      <c r="B169" s="75" t="s">
        <v>1649</v>
      </c>
      <c r="C169" s="81">
        <f t="shared" si="7"/>
        <v>0</v>
      </c>
      <c r="D169" s="74">
        <v>16683</v>
      </c>
      <c r="E169" s="75" t="s">
        <v>2194</v>
      </c>
      <c r="F169" s="74">
        <v>966151</v>
      </c>
      <c r="G169" s="74">
        <v>0</v>
      </c>
      <c r="H169" s="76">
        <f t="shared" si="8"/>
        <v>0</v>
      </c>
      <c r="I169" s="76">
        <f t="shared" si="9"/>
        <v>0</v>
      </c>
      <c r="J169" s="74">
        <v>16642</v>
      </c>
      <c r="K169" s="75" t="s">
        <v>1692</v>
      </c>
      <c r="L169" s="75" t="s">
        <v>2195</v>
      </c>
      <c r="M169" s="74">
        <v>3945</v>
      </c>
      <c r="N169" s="75" t="s">
        <v>2196</v>
      </c>
      <c r="O169" s="75" t="s">
        <v>2197</v>
      </c>
      <c r="P169" s="75"/>
      <c r="Q169" s="75" t="s">
        <v>2198</v>
      </c>
      <c r="R169" s="75" t="s">
        <v>11612</v>
      </c>
      <c r="S169" s="75" t="s">
        <v>11613</v>
      </c>
      <c r="T169" s="75" t="s">
        <v>11614</v>
      </c>
      <c r="U169" s="75" t="s">
        <v>385</v>
      </c>
    </row>
    <row r="170" spans="1:21" ht="14.4" x14ac:dyDescent="0.25">
      <c r="A170" s="74">
        <v>119008</v>
      </c>
      <c r="B170" s="75" t="s">
        <v>1649</v>
      </c>
      <c r="C170" s="81">
        <f t="shared" si="7"/>
        <v>0</v>
      </c>
      <c r="D170" s="74">
        <v>16683</v>
      </c>
      <c r="E170" s="75" t="s">
        <v>2194</v>
      </c>
      <c r="F170" s="74">
        <v>966151</v>
      </c>
      <c r="G170" s="74">
        <v>0</v>
      </c>
      <c r="H170" s="76">
        <f t="shared" si="8"/>
        <v>0</v>
      </c>
      <c r="I170" s="76">
        <f t="shared" si="9"/>
        <v>0</v>
      </c>
      <c r="J170" s="74">
        <v>16659</v>
      </c>
      <c r="K170" s="75" t="s">
        <v>1692</v>
      </c>
      <c r="L170" s="75" t="s">
        <v>2199</v>
      </c>
      <c r="M170" s="74">
        <v>3945</v>
      </c>
      <c r="N170" s="75" t="s">
        <v>2196</v>
      </c>
      <c r="O170" s="75" t="s">
        <v>2200</v>
      </c>
      <c r="P170" s="75"/>
      <c r="Q170" s="75" t="s">
        <v>2201</v>
      </c>
      <c r="R170" s="75" t="s">
        <v>11612</v>
      </c>
      <c r="S170" s="75" t="s">
        <v>11613</v>
      </c>
      <c r="T170" s="75" t="s">
        <v>11614</v>
      </c>
      <c r="U170" s="75" t="s">
        <v>385</v>
      </c>
    </row>
    <row r="171" spans="1:21" ht="14.4" x14ac:dyDescent="0.25">
      <c r="A171" s="74">
        <v>119008</v>
      </c>
      <c r="B171" s="75" t="s">
        <v>1649</v>
      </c>
      <c r="C171" s="81">
        <f t="shared" si="7"/>
        <v>0</v>
      </c>
      <c r="D171" s="74">
        <v>16683</v>
      </c>
      <c r="E171" s="75" t="s">
        <v>2194</v>
      </c>
      <c r="F171" s="74">
        <v>966176</v>
      </c>
      <c r="G171" s="74">
        <v>0</v>
      </c>
      <c r="H171" s="76">
        <f t="shared" si="8"/>
        <v>119008</v>
      </c>
      <c r="I171" s="76">
        <f t="shared" si="9"/>
        <v>0</v>
      </c>
      <c r="J171" s="74">
        <v>16683</v>
      </c>
      <c r="K171" s="75" t="s">
        <v>2194</v>
      </c>
      <c r="L171" s="75" t="s">
        <v>10621</v>
      </c>
      <c r="M171" s="74">
        <v>3971</v>
      </c>
      <c r="N171" s="75" t="s">
        <v>479</v>
      </c>
      <c r="O171" s="75" t="s">
        <v>522</v>
      </c>
      <c r="P171" s="75"/>
      <c r="Q171" s="75" t="s">
        <v>523</v>
      </c>
      <c r="R171" s="75" t="s">
        <v>11612</v>
      </c>
      <c r="S171" s="75" t="s">
        <v>11613</v>
      </c>
      <c r="T171" s="75" t="s">
        <v>11614</v>
      </c>
      <c r="U171" s="75" t="s">
        <v>385</v>
      </c>
    </row>
    <row r="172" spans="1:21" ht="14.4" x14ac:dyDescent="0.25">
      <c r="A172" s="74">
        <v>119016</v>
      </c>
      <c r="B172" s="75" t="s">
        <v>1679</v>
      </c>
      <c r="C172" s="81">
        <f t="shared" si="7"/>
        <v>0</v>
      </c>
      <c r="D172" s="74">
        <v>19951</v>
      </c>
      <c r="E172" s="75" t="s">
        <v>2202</v>
      </c>
      <c r="F172" s="74">
        <v>975681</v>
      </c>
      <c r="G172" s="74">
        <v>0</v>
      </c>
      <c r="H172" s="76">
        <f t="shared" si="8"/>
        <v>0</v>
      </c>
      <c r="I172" s="76">
        <f t="shared" si="9"/>
        <v>0</v>
      </c>
      <c r="J172" s="74">
        <v>19943</v>
      </c>
      <c r="K172" s="75" t="s">
        <v>2203</v>
      </c>
      <c r="L172" s="75" t="s">
        <v>2204</v>
      </c>
      <c r="M172" s="74">
        <v>8800</v>
      </c>
      <c r="N172" s="75" t="s">
        <v>116</v>
      </c>
      <c r="O172" s="75" t="s">
        <v>2205</v>
      </c>
      <c r="P172" s="75"/>
      <c r="Q172" s="75" t="s">
        <v>2206</v>
      </c>
      <c r="R172" s="75" t="s">
        <v>1786</v>
      </c>
      <c r="S172" s="75" t="s">
        <v>1787</v>
      </c>
      <c r="T172" s="75" t="s">
        <v>1788</v>
      </c>
      <c r="U172" s="75" t="s">
        <v>385</v>
      </c>
    </row>
    <row r="173" spans="1:21" ht="14.4" x14ac:dyDescent="0.25">
      <c r="A173" s="74">
        <v>119016</v>
      </c>
      <c r="B173" s="75" t="s">
        <v>1679</v>
      </c>
      <c r="C173" s="81">
        <f t="shared" ref="C173:C236" si="10">IF(A173&lt;&gt;A172,0,IF(AND(A173=A172,B173&lt;&gt;B172),A173,0))</f>
        <v>0</v>
      </c>
      <c r="D173" s="74">
        <v>19951</v>
      </c>
      <c r="E173" s="75" t="s">
        <v>2202</v>
      </c>
      <c r="F173" s="74">
        <v>975681</v>
      </c>
      <c r="G173" s="74">
        <v>0</v>
      </c>
      <c r="H173" s="76">
        <f t="shared" ref="H173:H236" si="11">IF(A173&lt;&gt;A172,0,IF(AND(A173=A172,F173&lt;&gt;F172),A173,0))</f>
        <v>0</v>
      </c>
      <c r="I173" s="76">
        <f t="shared" ref="I173:I236" si="12">IF(A173&lt;&gt;A172,0,IF(AND(H173&lt;&gt;0,B173&lt;&gt;B172),A173,0))</f>
        <v>0</v>
      </c>
      <c r="J173" s="74">
        <v>19951</v>
      </c>
      <c r="K173" s="75" t="s">
        <v>2202</v>
      </c>
      <c r="L173" s="75" t="s">
        <v>2207</v>
      </c>
      <c r="M173" s="74">
        <v>8800</v>
      </c>
      <c r="N173" s="75" t="s">
        <v>116</v>
      </c>
      <c r="O173" s="75" t="s">
        <v>526</v>
      </c>
      <c r="P173" s="75"/>
      <c r="Q173" s="75" t="s">
        <v>527</v>
      </c>
      <c r="R173" s="75" t="s">
        <v>1786</v>
      </c>
      <c r="S173" s="75" t="s">
        <v>1787</v>
      </c>
      <c r="T173" s="75" t="s">
        <v>1788</v>
      </c>
      <c r="U173" s="75" t="s">
        <v>385</v>
      </c>
    </row>
    <row r="174" spans="1:21" ht="14.4" x14ac:dyDescent="0.25">
      <c r="A174" s="74">
        <v>119016</v>
      </c>
      <c r="B174" s="75" t="s">
        <v>1679</v>
      </c>
      <c r="C174" s="81">
        <f t="shared" si="10"/>
        <v>0</v>
      </c>
      <c r="D174" s="74">
        <v>19951</v>
      </c>
      <c r="E174" s="75" t="s">
        <v>2202</v>
      </c>
      <c r="F174" s="74">
        <v>975681</v>
      </c>
      <c r="G174" s="74">
        <v>0</v>
      </c>
      <c r="H174" s="76">
        <f t="shared" si="11"/>
        <v>0</v>
      </c>
      <c r="I174" s="76">
        <f t="shared" si="12"/>
        <v>0</v>
      </c>
      <c r="J174" s="74">
        <v>20073</v>
      </c>
      <c r="K174" s="75" t="s">
        <v>2208</v>
      </c>
      <c r="L174" s="75" t="s">
        <v>2209</v>
      </c>
      <c r="M174" s="74">
        <v>8800</v>
      </c>
      <c r="N174" s="75" t="s">
        <v>272</v>
      </c>
      <c r="O174" s="75" t="s">
        <v>2210</v>
      </c>
      <c r="P174" s="75"/>
      <c r="Q174" s="75" t="s">
        <v>2211</v>
      </c>
      <c r="R174" s="75" t="s">
        <v>1786</v>
      </c>
      <c r="S174" s="75" t="s">
        <v>1787</v>
      </c>
      <c r="T174" s="75" t="s">
        <v>1788</v>
      </c>
      <c r="U174" s="75" t="s">
        <v>385</v>
      </c>
    </row>
    <row r="175" spans="1:21" ht="14.4" x14ac:dyDescent="0.25">
      <c r="A175" s="74">
        <v>119032</v>
      </c>
      <c r="B175" s="75" t="s">
        <v>1649</v>
      </c>
      <c r="C175" s="81">
        <f t="shared" si="10"/>
        <v>0</v>
      </c>
      <c r="D175" s="74">
        <v>16691</v>
      </c>
      <c r="E175" s="75" t="s">
        <v>2212</v>
      </c>
      <c r="F175" s="74">
        <v>966192</v>
      </c>
      <c r="G175" s="74">
        <v>0</v>
      </c>
      <c r="H175" s="76">
        <f t="shared" si="11"/>
        <v>0</v>
      </c>
      <c r="I175" s="76">
        <f t="shared" si="12"/>
        <v>0</v>
      </c>
      <c r="J175" s="74">
        <v>16691</v>
      </c>
      <c r="K175" s="75" t="s">
        <v>2212</v>
      </c>
      <c r="L175" s="75" t="s">
        <v>2213</v>
      </c>
      <c r="M175" s="74">
        <v>3980</v>
      </c>
      <c r="N175" s="75" t="s">
        <v>89</v>
      </c>
      <c r="O175" s="75" t="s">
        <v>530</v>
      </c>
      <c r="P175" s="75"/>
      <c r="Q175" s="75" t="s">
        <v>2214</v>
      </c>
      <c r="R175" s="75" t="s">
        <v>11612</v>
      </c>
      <c r="S175" s="75" t="s">
        <v>11613</v>
      </c>
      <c r="T175" s="75" t="s">
        <v>11614</v>
      </c>
      <c r="U175" s="75" t="s">
        <v>385</v>
      </c>
    </row>
    <row r="176" spans="1:21" ht="14.4" x14ac:dyDescent="0.25">
      <c r="A176" s="74">
        <v>119032</v>
      </c>
      <c r="B176" s="75" t="s">
        <v>1649</v>
      </c>
      <c r="C176" s="81">
        <f t="shared" si="10"/>
        <v>0</v>
      </c>
      <c r="D176" s="74">
        <v>16691</v>
      </c>
      <c r="E176" s="75" t="s">
        <v>2212</v>
      </c>
      <c r="F176" s="74">
        <v>966192</v>
      </c>
      <c r="G176" s="74">
        <v>0</v>
      </c>
      <c r="H176" s="76">
        <f t="shared" si="11"/>
        <v>0</v>
      </c>
      <c r="I176" s="76">
        <f t="shared" si="12"/>
        <v>0</v>
      </c>
      <c r="J176" s="74">
        <v>16709</v>
      </c>
      <c r="K176" s="75" t="s">
        <v>2215</v>
      </c>
      <c r="L176" s="75" t="s">
        <v>2216</v>
      </c>
      <c r="M176" s="74">
        <v>3980</v>
      </c>
      <c r="N176" s="75" t="s">
        <v>89</v>
      </c>
      <c r="O176" s="75" t="s">
        <v>2217</v>
      </c>
      <c r="P176" s="75"/>
      <c r="Q176" s="75" t="s">
        <v>11660</v>
      </c>
      <c r="R176" s="75" t="s">
        <v>11612</v>
      </c>
      <c r="S176" s="75" t="s">
        <v>11613</v>
      </c>
      <c r="T176" s="75" t="s">
        <v>11614</v>
      </c>
      <c r="U176" s="75" t="s">
        <v>385</v>
      </c>
    </row>
    <row r="177" spans="1:21" ht="14.4" x14ac:dyDescent="0.25">
      <c r="A177" s="74">
        <v>119032</v>
      </c>
      <c r="B177" s="75" t="s">
        <v>1649</v>
      </c>
      <c r="C177" s="81">
        <f t="shared" si="10"/>
        <v>0</v>
      </c>
      <c r="D177" s="74">
        <v>16691</v>
      </c>
      <c r="E177" s="75" t="s">
        <v>2212</v>
      </c>
      <c r="F177" s="74">
        <v>966192</v>
      </c>
      <c r="G177" s="74">
        <v>0</v>
      </c>
      <c r="H177" s="76">
        <f t="shared" si="11"/>
        <v>0</v>
      </c>
      <c r="I177" s="76">
        <f t="shared" si="12"/>
        <v>0</v>
      </c>
      <c r="J177" s="74">
        <v>16717</v>
      </c>
      <c r="K177" s="75" t="s">
        <v>2218</v>
      </c>
      <c r="L177" s="75" t="s">
        <v>2219</v>
      </c>
      <c r="M177" s="74">
        <v>3980</v>
      </c>
      <c r="N177" s="75" t="s">
        <v>89</v>
      </c>
      <c r="O177" s="75" t="s">
        <v>2220</v>
      </c>
      <c r="P177" s="75"/>
      <c r="Q177" s="75" t="s">
        <v>11660</v>
      </c>
      <c r="R177" s="75" t="s">
        <v>11612</v>
      </c>
      <c r="S177" s="75" t="s">
        <v>11613</v>
      </c>
      <c r="T177" s="75" t="s">
        <v>11614</v>
      </c>
      <c r="U177" s="75" t="s">
        <v>385</v>
      </c>
    </row>
    <row r="178" spans="1:21" ht="14.4" x14ac:dyDescent="0.25">
      <c r="A178" s="74">
        <v>119032</v>
      </c>
      <c r="B178" s="75" t="s">
        <v>1649</v>
      </c>
      <c r="C178" s="81">
        <f t="shared" si="10"/>
        <v>0</v>
      </c>
      <c r="D178" s="74">
        <v>16691</v>
      </c>
      <c r="E178" s="75" t="s">
        <v>2212</v>
      </c>
      <c r="F178" s="74">
        <v>966192</v>
      </c>
      <c r="G178" s="74">
        <v>0</v>
      </c>
      <c r="H178" s="76">
        <f t="shared" si="11"/>
        <v>0</v>
      </c>
      <c r="I178" s="76">
        <f t="shared" si="12"/>
        <v>0</v>
      </c>
      <c r="J178" s="74">
        <v>16725</v>
      </c>
      <c r="K178" s="75" t="s">
        <v>2221</v>
      </c>
      <c r="L178" s="75" t="s">
        <v>2213</v>
      </c>
      <c r="M178" s="74">
        <v>3980</v>
      </c>
      <c r="N178" s="75" t="s">
        <v>89</v>
      </c>
      <c r="O178" s="75" t="s">
        <v>530</v>
      </c>
      <c r="P178" s="75"/>
      <c r="Q178" s="75" t="s">
        <v>2214</v>
      </c>
      <c r="R178" s="75" t="s">
        <v>11612</v>
      </c>
      <c r="S178" s="75" t="s">
        <v>11613</v>
      </c>
      <c r="T178" s="75" t="s">
        <v>11614</v>
      </c>
      <c r="U178" s="75" t="s">
        <v>385</v>
      </c>
    </row>
    <row r="179" spans="1:21" ht="14.4" x14ac:dyDescent="0.25">
      <c r="A179" s="74">
        <v>119032</v>
      </c>
      <c r="B179" s="75" t="s">
        <v>1649</v>
      </c>
      <c r="C179" s="81">
        <f t="shared" si="10"/>
        <v>0</v>
      </c>
      <c r="D179" s="74">
        <v>16691</v>
      </c>
      <c r="E179" s="75" t="s">
        <v>2212</v>
      </c>
      <c r="F179" s="74">
        <v>966192</v>
      </c>
      <c r="G179" s="74">
        <v>0</v>
      </c>
      <c r="H179" s="76">
        <f t="shared" si="11"/>
        <v>0</v>
      </c>
      <c r="I179" s="76">
        <f t="shared" si="12"/>
        <v>0</v>
      </c>
      <c r="J179" s="74">
        <v>16733</v>
      </c>
      <c r="K179" s="75" t="s">
        <v>2222</v>
      </c>
      <c r="L179" s="75" t="s">
        <v>2223</v>
      </c>
      <c r="M179" s="74">
        <v>3980</v>
      </c>
      <c r="N179" s="75" t="s">
        <v>89</v>
      </c>
      <c r="O179" s="75" t="s">
        <v>2224</v>
      </c>
      <c r="P179" s="75"/>
      <c r="Q179" s="75" t="s">
        <v>2214</v>
      </c>
      <c r="R179" s="75" t="s">
        <v>11612</v>
      </c>
      <c r="S179" s="75" t="s">
        <v>11613</v>
      </c>
      <c r="T179" s="75" t="s">
        <v>11614</v>
      </c>
      <c r="U179" s="75" t="s">
        <v>385</v>
      </c>
    </row>
    <row r="180" spans="1:21" ht="14.4" x14ac:dyDescent="0.25">
      <c r="A180" s="74">
        <v>119032</v>
      </c>
      <c r="B180" s="75" t="s">
        <v>1649</v>
      </c>
      <c r="C180" s="81">
        <f t="shared" si="10"/>
        <v>0</v>
      </c>
      <c r="D180" s="74">
        <v>16691</v>
      </c>
      <c r="E180" s="75" t="s">
        <v>2212</v>
      </c>
      <c r="F180" s="74">
        <v>966192</v>
      </c>
      <c r="G180" s="74">
        <v>0</v>
      </c>
      <c r="H180" s="76">
        <f t="shared" si="11"/>
        <v>0</v>
      </c>
      <c r="I180" s="76">
        <f t="shared" si="12"/>
        <v>0</v>
      </c>
      <c r="J180" s="74">
        <v>16758</v>
      </c>
      <c r="K180" s="75" t="s">
        <v>2225</v>
      </c>
      <c r="L180" s="75" t="s">
        <v>2226</v>
      </c>
      <c r="M180" s="74">
        <v>3980</v>
      </c>
      <c r="N180" s="75" t="s">
        <v>89</v>
      </c>
      <c r="O180" s="75" t="s">
        <v>530</v>
      </c>
      <c r="P180" s="75"/>
      <c r="Q180" s="75" t="s">
        <v>2214</v>
      </c>
      <c r="R180" s="75" t="s">
        <v>11612</v>
      </c>
      <c r="S180" s="75" t="s">
        <v>11613</v>
      </c>
      <c r="T180" s="75" t="s">
        <v>11614</v>
      </c>
      <c r="U180" s="75" t="s">
        <v>385</v>
      </c>
    </row>
    <row r="181" spans="1:21" ht="14.4" x14ac:dyDescent="0.25">
      <c r="A181" s="74">
        <v>119032</v>
      </c>
      <c r="B181" s="75" t="s">
        <v>1649</v>
      </c>
      <c r="C181" s="81">
        <f t="shared" si="10"/>
        <v>0</v>
      </c>
      <c r="D181" s="74">
        <v>16691</v>
      </c>
      <c r="E181" s="75" t="s">
        <v>2212</v>
      </c>
      <c r="F181" s="74">
        <v>966192</v>
      </c>
      <c r="G181" s="74">
        <v>0</v>
      </c>
      <c r="H181" s="76">
        <f t="shared" si="11"/>
        <v>0</v>
      </c>
      <c r="I181" s="76">
        <f t="shared" si="12"/>
        <v>0</v>
      </c>
      <c r="J181" s="74">
        <v>26302</v>
      </c>
      <c r="K181" s="75" t="s">
        <v>2227</v>
      </c>
      <c r="L181" s="75" t="s">
        <v>2228</v>
      </c>
      <c r="M181" s="74">
        <v>3980</v>
      </c>
      <c r="N181" s="75" t="s">
        <v>89</v>
      </c>
      <c r="O181" s="75" t="s">
        <v>530</v>
      </c>
      <c r="P181" s="75"/>
      <c r="Q181" s="75" t="s">
        <v>10810</v>
      </c>
      <c r="R181" s="75" t="s">
        <v>1703</v>
      </c>
      <c r="S181" s="75" t="s">
        <v>1704</v>
      </c>
      <c r="T181" s="75" t="s">
        <v>1705</v>
      </c>
      <c r="U181" s="75" t="s">
        <v>496</v>
      </c>
    </row>
    <row r="182" spans="1:21" ht="14.4" x14ac:dyDescent="0.25">
      <c r="A182" s="74">
        <v>119041</v>
      </c>
      <c r="B182" s="75" t="s">
        <v>1649</v>
      </c>
      <c r="C182" s="81">
        <f t="shared" si="10"/>
        <v>0</v>
      </c>
      <c r="D182" s="74">
        <v>61242</v>
      </c>
      <c r="E182" s="75" t="s">
        <v>2229</v>
      </c>
      <c r="F182" s="74">
        <v>965475</v>
      </c>
      <c r="G182" s="74">
        <v>0</v>
      </c>
      <c r="H182" s="76">
        <f t="shared" si="11"/>
        <v>0</v>
      </c>
      <c r="I182" s="76">
        <f t="shared" si="12"/>
        <v>0</v>
      </c>
      <c r="J182" s="74">
        <v>14928</v>
      </c>
      <c r="K182" s="75" t="s">
        <v>1842</v>
      </c>
      <c r="L182" s="75" t="s">
        <v>2230</v>
      </c>
      <c r="M182" s="74">
        <v>3590</v>
      </c>
      <c r="N182" s="75" t="s">
        <v>170</v>
      </c>
      <c r="O182" s="75" t="s">
        <v>2231</v>
      </c>
      <c r="P182" s="75"/>
      <c r="Q182" s="75" t="s">
        <v>11661</v>
      </c>
      <c r="R182" s="75" t="s">
        <v>11612</v>
      </c>
      <c r="S182" s="75" t="s">
        <v>11613</v>
      </c>
      <c r="T182" s="75" t="s">
        <v>11614</v>
      </c>
      <c r="U182" s="75" t="s">
        <v>385</v>
      </c>
    </row>
    <row r="183" spans="1:21" ht="14.4" x14ac:dyDescent="0.25">
      <c r="A183" s="74">
        <v>119041</v>
      </c>
      <c r="B183" s="75" t="s">
        <v>1649</v>
      </c>
      <c r="C183" s="81">
        <f t="shared" si="10"/>
        <v>0</v>
      </c>
      <c r="D183" s="74">
        <v>61242</v>
      </c>
      <c r="E183" s="75" t="s">
        <v>2229</v>
      </c>
      <c r="F183" s="74">
        <v>965475</v>
      </c>
      <c r="G183" s="74">
        <v>0</v>
      </c>
      <c r="H183" s="76">
        <f t="shared" si="11"/>
        <v>0</v>
      </c>
      <c r="I183" s="76">
        <f t="shared" si="12"/>
        <v>0</v>
      </c>
      <c r="J183" s="74">
        <v>14936</v>
      </c>
      <c r="K183" s="75" t="s">
        <v>2232</v>
      </c>
      <c r="L183" s="75" t="s">
        <v>2233</v>
      </c>
      <c r="M183" s="74">
        <v>3590</v>
      </c>
      <c r="N183" s="75" t="s">
        <v>170</v>
      </c>
      <c r="O183" s="75" t="s">
        <v>2234</v>
      </c>
      <c r="P183" s="75"/>
      <c r="Q183" s="75" t="s">
        <v>2235</v>
      </c>
      <c r="R183" s="75" t="s">
        <v>11612</v>
      </c>
      <c r="S183" s="75" t="s">
        <v>11613</v>
      </c>
      <c r="T183" s="75" t="s">
        <v>11614</v>
      </c>
      <c r="U183" s="75" t="s">
        <v>385</v>
      </c>
    </row>
    <row r="184" spans="1:21" ht="14.4" x14ac:dyDescent="0.25">
      <c r="A184" s="74">
        <v>119041</v>
      </c>
      <c r="B184" s="75" t="s">
        <v>1649</v>
      </c>
      <c r="C184" s="81">
        <f t="shared" si="10"/>
        <v>0</v>
      </c>
      <c r="D184" s="74">
        <v>61242</v>
      </c>
      <c r="E184" s="75" t="s">
        <v>2229</v>
      </c>
      <c r="F184" s="74">
        <v>965475</v>
      </c>
      <c r="G184" s="74">
        <v>0</v>
      </c>
      <c r="H184" s="76">
        <f t="shared" si="11"/>
        <v>0</v>
      </c>
      <c r="I184" s="76">
        <f t="shared" si="12"/>
        <v>0</v>
      </c>
      <c r="J184" s="74">
        <v>14969</v>
      </c>
      <c r="K184" s="75" t="s">
        <v>10811</v>
      </c>
      <c r="L184" s="75" t="s">
        <v>2236</v>
      </c>
      <c r="M184" s="74">
        <v>3590</v>
      </c>
      <c r="N184" s="75" t="s">
        <v>170</v>
      </c>
      <c r="O184" s="75" t="s">
        <v>2237</v>
      </c>
      <c r="P184" s="75"/>
      <c r="Q184" s="75" t="s">
        <v>10812</v>
      </c>
      <c r="R184" s="75" t="s">
        <v>11612</v>
      </c>
      <c r="S184" s="75" t="s">
        <v>11613</v>
      </c>
      <c r="T184" s="75" t="s">
        <v>11614</v>
      </c>
      <c r="U184" s="75" t="s">
        <v>385</v>
      </c>
    </row>
    <row r="185" spans="1:21" ht="14.4" x14ac:dyDescent="0.25">
      <c r="A185" s="74">
        <v>119041</v>
      </c>
      <c r="B185" s="75" t="s">
        <v>1649</v>
      </c>
      <c r="C185" s="81">
        <f t="shared" si="10"/>
        <v>0</v>
      </c>
      <c r="D185" s="74">
        <v>61242</v>
      </c>
      <c r="E185" s="75" t="s">
        <v>2229</v>
      </c>
      <c r="F185" s="74">
        <v>965475</v>
      </c>
      <c r="G185" s="74">
        <v>0</v>
      </c>
      <c r="H185" s="76">
        <f t="shared" si="11"/>
        <v>0</v>
      </c>
      <c r="I185" s="76">
        <f t="shared" si="12"/>
        <v>0</v>
      </c>
      <c r="J185" s="74">
        <v>61242</v>
      </c>
      <c r="K185" s="75" t="s">
        <v>2229</v>
      </c>
      <c r="L185" s="75" t="s">
        <v>533</v>
      </c>
      <c r="M185" s="74">
        <v>3590</v>
      </c>
      <c r="N185" s="75" t="s">
        <v>170</v>
      </c>
      <c r="O185" s="75" t="s">
        <v>534</v>
      </c>
      <c r="P185" s="75"/>
      <c r="Q185" s="75" t="s">
        <v>535</v>
      </c>
      <c r="R185" s="75" t="s">
        <v>11612</v>
      </c>
      <c r="S185" s="75" t="s">
        <v>11613</v>
      </c>
      <c r="T185" s="75" t="s">
        <v>11614</v>
      </c>
      <c r="U185" s="75" t="s">
        <v>385</v>
      </c>
    </row>
    <row r="186" spans="1:21" ht="14.4" x14ac:dyDescent="0.25">
      <c r="A186" s="74">
        <v>119041</v>
      </c>
      <c r="B186" s="75" t="s">
        <v>1649</v>
      </c>
      <c r="C186" s="81">
        <f t="shared" si="10"/>
        <v>0</v>
      </c>
      <c r="D186" s="74">
        <v>61242</v>
      </c>
      <c r="E186" s="75" t="s">
        <v>2229</v>
      </c>
      <c r="F186" s="74">
        <v>965772</v>
      </c>
      <c r="G186" s="74">
        <v>0</v>
      </c>
      <c r="H186" s="76">
        <f t="shared" si="11"/>
        <v>119041</v>
      </c>
      <c r="I186" s="76">
        <f t="shared" si="12"/>
        <v>0</v>
      </c>
      <c r="J186" s="74">
        <v>105973</v>
      </c>
      <c r="K186" s="75" t="s">
        <v>1692</v>
      </c>
      <c r="L186" s="75" t="s">
        <v>2238</v>
      </c>
      <c r="M186" s="74">
        <v>3724</v>
      </c>
      <c r="N186" s="75" t="s">
        <v>2239</v>
      </c>
      <c r="O186" s="75" t="s">
        <v>2240</v>
      </c>
      <c r="P186" s="75"/>
      <c r="Q186" s="75" t="s">
        <v>2241</v>
      </c>
      <c r="R186" s="75" t="s">
        <v>11612</v>
      </c>
      <c r="S186" s="75" t="s">
        <v>11613</v>
      </c>
      <c r="T186" s="75" t="s">
        <v>11614</v>
      </c>
      <c r="U186" s="75" t="s">
        <v>385</v>
      </c>
    </row>
    <row r="187" spans="1:21" ht="14.4" x14ac:dyDescent="0.25">
      <c r="A187" s="74">
        <v>119057</v>
      </c>
      <c r="B187" s="75" t="s">
        <v>1649</v>
      </c>
      <c r="C187" s="81">
        <f t="shared" si="10"/>
        <v>0</v>
      </c>
      <c r="D187" s="74">
        <v>18572</v>
      </c>
      <c r="E187" s="75" t="s">
        <v>2242</v>
      </c>
      <c r="F187" s="74">
        <v>116012</v>
      </c>
      <c r="G187" s="74">
        <v>0</v>
      </c>
      <c r="H187" s="76">
        <f t="shared" si="11"/>
        <v>0</v>
      </c>
      <c r="I187" s="76">
        <f t="shared" si="12"/>
        <v>0</v>
      </c>
      <c r="J187" s="74">
        <v>17509</v>
      </c>
      <c r="K187" s="75" t="s">
        <v>1692</v>
      </c>
      <c r="L187" s="75" t="s">
        <v>2243</v>
      </c>
      <c r="M187" s="74">
        <v>8690</v>
      </c>
      <c r="N187" s="75" t="s">
        <v>2244</v>
      </c>
      <c r="O187" s="75" t="s">
        <v>2245</v>
      </c>
      <c r="P187" s="75"/>
      <c r="Q187" s="75" t="s">
        <v>2246</v>
      </c>
      <c r="R187" s="75" t="s">
        <v>11615</v>
      </c>
      <c r="S187" s="75" t="s">
        <v>11616</v>
      </c>
      <c r="T187" s="75" t="s">
        <v>11617</v>
      </c>
      <c r="U187" s="75" t="s">
        <v>385</v>
      </c>
    </row>
    <row r="188" spans="1:21" ht="14.4" x14ac:dyDescent="0.25">
      <c r="A188" s="74">
        <v>119057</v>
      </c>
      <c r="B188" s="75" t="s">
        <v>1649</v>
      </c>
      <c r="C188" s="81">
        <f t="shared" si="10"/>
        <v>0</v>
      </c>
      <c r="D188" s="74">
        <v>18572</v>
      </c>
      <c r="E188" s="75" t="s">
        <v>2242</v>
      </c>
      <c r="F188" s="74">
        <v>967026</v>
      </c>
      <c r="G188" s="74">
        <v>0</v>
      </c>
      <c r="H188" s="76">
        <f t="shared" si="11"/>
        <v>119057</v>
      </c>
      <c r="I188" s="76">
        <f t="shared" si="12"/>
        <v>0</v>
      </c>
      <c r="J188" s="74">
        <v>18441</v>
      </c>
      <c r="K188" s="75" t="s">
        <v>2247</v>
      </c>
      <c r="L188" s="75" t="s">
        <v>2248</v>
      </c>
      <c r="M188" s="74">
        <v>8620</v>
      </c>
      <c r="N188" s="75" t="s">
        <v>102</v>
      </c>
      <c r="O188" s="75" t="s">
        <v>2249</v>
      </c>
      <c r="P188" s="75"/>
      <c r="Q188" s="75" t="s">
        <v>2250</v>
      </c>
      <c r="R188" s="75" t="s">
        <v>11615</v>
      </c>
      <c r="S188" s="75" t="s">
        <v>11616</v>
      </c>
      <c r="T188" s="75" t="s">
        <v>11617</v>
      </c>
      <c r="U188" s="75" t="s">
        <v>385</v>
      </c>
    </row>
    <row r="189" spans="1:21" ht="14.4" x14ac:dyDescent="0.25">
      <c r="A189" s="74">
        <v>119057</v>
      </c>
      <c r="B189" s="75" t="s">
        <v>1649</v>
      </c>
      <c r="C189" s="81">
        <f t="shared" si="10"/>
        <v>0</v>
      </c>
      <c r="D189" s="74">
        <v>18572</v>
      </c>
      <c r="E189" s="75" t="s">
        <v>2242</v>
      </c>
      <c r="F189" s="74">
        <v>56151</v>
      </c>
      <c r="G189" s="74">
        <v>0</v>
      </c>
      <c r="H189" s="76">
        <f t="shared" si="11"/>
        <v>119057</v>
      </c>
      <c r="I189" s="76">
        <f t="shared" si="12"/>
        <v>0</v>
      </c>
      <c r="J189" s="74">
        <v>18473</v>
      </c>
      <c r="K189" s="75" t="s">
        <v>1692</v>
      </c>
      <c r="L189" s="75" t="s">
        <v>2251</v>
      </c>
      <c r="M189" s="74">
        <v>8670</v>
      </c>
      <c r="N189" s="75" t="s">
        <v>283</v>
      </c>
      <c r="O189" s="75" t="s">
        <v>2252</v>
      </c>
      <c r="P189" s="75"/>
      <c r="Q189" s="75" t="s">
        <v>2253</v>
      </c>
      <c r="R189" s="75" t="s">
        <v>11615</v>
      </c>
      <c r="S189" s="75" t="s">
        <v>11616</v>
      </c>
      <c r="T189" s="75" t="s">
        <v>11617</v>
      </c>
      <c r="U189" s="75" t="s">
        <v>385</v>
      </c>
    </row>
    <row r="190" spans="1:21" ht="14.4" x14ac:dyDescent="0.25">
      <c r="A190" s="74">
        <v>119057</v>
      </c>
      <c r="B190" s="75" t="s">
        <v>1649</v>
      </c>
      <c r="C190" s="81">
        <f t="shared" si="10"/>
        <v>0</v>
      </c>
      <c r="D190" s="74">
        <v>18572</v>
      </c>
      <c r="E190" s="75" t="s">
        <v>2242</v>
      </c>
      <c r="F190" s="74">
        <v>56151</v>
      </c>
      <c r="G190" s="74">
        <v>0</v>
      </c>
      <c r="H190" s="76">
        <f t="shared" si="11"/>
        <v>0</v>
      </c>
      <c r="I190" s="76">
        <f t="shared" si="12"/>
        <v>0</v>
      </c>
      <c r="J190" s="74">
        <v>18499</v>
      </c>
      <c r="K190" s="75" t="s">
        <v>2254</v>
      </c>
      <c r="L190" s="75" t="s">
        <v>2255</v>
      </c>
      <c r="M190" s="74">
        <v>8670</v>
      </c>
      <c r="N190" s="75" t="s">
        <v>103</v>
      </c>
      <c r="O190" s="75" t="s">
        <v>2256</v>
      </c>
      <c r="P190" s="75"/>
      <c r="Q190" s="75" t="s">
        <v>2257</v>
      </c>
      <c r="R190" s="75" t="s">
        <v>11615</v>
      </c>
      <c r="S190" s="75" t="s">
        <v>11616</v>
      </c>
      <c r="T190" s="75" t="s">
        <v>11617</v>
      </c>
      <c r="U190" s="75" t="s">
        <v>385</v>
      </c>
    </row>
    <row r="191" spans="1:21" ht="14.4" x14ac:dyDescent="0.25">
      <c r="A191" s="74">
        <v>119057</v>
      </c>
      <c r="B191" s="75" t="s">
        <v>1649</v>
      </c>
      <c r="C191" s="81">
        <f t="shared" si="10"/>
        <v>0</v>
      </c>
      <c r="D191" s="74">
        <v>18572</v>
      </c>
      <c r="E191" s="75" t="s">
        <v>2242</v>
      </c>
      <c r="F191" s="74">
        <v>967059</v>
      </c>
      <c r="G191" s="74">
        <v>0</v>
      </c>
      <c r="H191" s="76">
        <f t="shared" si="11"/>
        <v>119057</v>
      </c>
      <c r="I191" s="76">
        <f t="shared" si="12"/>
        <v>0</v>
      </c>
      <c r="J191" s="74">
        <v>18531</v>
      </c>
      <c r="K191" s="75" t="s">
        <v>2258</v>
      </c>
      <c r="L191" s="75" t="s">
        <v>2259</v>
      </c>
      <c r="M191" s="74">
        <v>8660</v>
      </c>
      <c r="N191" s="75" t="s">
        <v>104</v>
      </c>
      <c r="O191" s="75" t="s">
        <v>2260</v>
      </c>
      <c r="P191" s="75"/>
      <c r="Q191" s="75" t="s">
        <v>2261</v>
      </c>
      <c r="R191" s="75" t="s">
        <v>11615</v>
      </c>
      <c r="S191" s="75" t="s">
        <v>11616</v>
      </c>
      <c r="T191" s="75" t="s">
        <v>11617</v>
      </c>
      <c r="U191" s="75" t="s">
        <v>385</v>
      </c>
    </row>
    <row r="192" spans="1:21" ht="14.4" x14ac:dyDescent="0.25">
      <c r="A192" s="74">
        <v>119057</v>
      </c>
      <c r="B192" s="75" t="s">
        <v>1649</v>
      </c>
      <c r="C192" s="81">
        <f t="shared" si="10"/>
        <v>0</v>
      </c>
      <c r="D192" s="74">
        <v>18572</v>
      </c>
      <c r="E192" s="75" t="s">
        <v>2242</v>
      </c>
      <c r="F192" s="74">
        <v>967059</v>
      </c>
      <c r="G192" s="74">
        <v>0</v>
      </c>
      <c r="H192" s="76">
        <f t="shared" si="11"/>
        <v>0</v>
      </c>
      <c r="I192" s="76">
        <f t="shared" si="12"/>
        <v>0</v>
      </c>
      <c r="J192" s="74">
        <v>18549</v>
      </c>
      <c r="K192" s="75" t="s">
        <v>2262</v>
      </c>
      <c r="L192" s="75" t="s">
        <v>2263</v>
      </c>
      <c r="M192" s="74">
        <v>8660</v>
      </c>
      <c r="N192" s="75" t="s">
        <v>104</v>
      </c>
      <c r="O192" s="75" t="s">
        <v>2264</v>
      </c>
      <c r="P192" s="75"/>
      <c r="Q192" s="75" t="s">
        <v>2265</v>
      </c>
      <c r="R192" s="75" t="s">
        <v>11615</v>
      </c>
      <c r="S192" s="75" t="s">
        <v>11616</v>
      </c>
      <c r="T192" s="75" t="s">
        <v>11617</v>
      </c>
      <c r="U192" s="75" t="s">
        <v>385</v>
      </c>
    </row>
    <row r="193" spans="1:21" ht="14.4" x14ac:dyDescent="0.25">
      <c r="A193" s="74">
        <v>119057</v>
      </c>
      <c r="B193" s="75" t="s">
        <v>1649</v>
      </c>
      <c r="C193" s="81">
        <f t="shared" si="10"/>
        <v>0</v>
      </c>
      <c r="D193" s="74">
        <v>18572</v>
      </c>
      <c r="E193" s="75" t="s">
        <v>2242</v>
      </c>
      <c r="F193" s="74">
        <v>967075</v>
      </c>
      <c r="G193" s="74">
        <v>0</v>
      </c>
      <c r="H193" s="76">
        <f t="shared" si="11"/>
        <v>119057</v>
      </c>
      <c r="I193" s="76">
        <f t="shared" si="12"/>
        <v>0</v>
      </c>
      <c r="J193" s="74">
        <v>18564</v>
      </c>
      <c r="K193" s="75" t="s">
        <v>2266</v>
      </c>
      <c r="L193" s="75" t="s">
        <v>2267</v>
      </c>
      <c r="M193" s="74">
        <v>8630</v>
      </c>
      <c r="N193" s="75" t="s">
        <v>105</v>
      </c>
      <c r="O193" s="75" t="s">
        <v>2268</v>
      </c>
      <c r="P193" s="75"/>
      <c r="Q193" s="75" t="s">
        <v>538</v>
      </c>
      <c r="R193" s="75" t="s">
        <v>11615</v>
      </c>
      <c r="S193" s="75" t="s">
        <v>11616</v>
      </c>
      <c r="T193" s="75" t="s">
        <v>11617</v>
      </c>
      <c r="U193" s="75" t="s">
        <v>385</v>
      </c>
    </row>
    <row r="194" spans="1:21" ht="14.4" x14ac:dyDescent="0.25">
      <c r="A194" s="74">
        <v>119057</v>
      </c>
      <c r="B194" s="75" t="s">
        <v>1649</v>
      </c>
      <c r="C194" s="81">
        <f t="shared" si="10"/>
        <v>0</v>
      </c>
      <c r="D194" s="74">
        <v>18572</v>
      </c>
      <c r="E194" s="75" t="s">
        <v>2242</v>
      </c>
      <c r="F194" s="74">
        <v>967075</v>
      </c>
      <c r="G194" s="74">
        <v>0</v>
      </c>
      <c r="H194" s="76">
        <f t="shared" si="11"/>
        <v>0</v>
      </c>
      <c r="I194" s="76">
        <f t="shared" si="12"/>
        <v>0</v>
      </c>
      <c r="J194" s="74">
        <v>18572</v>
      </c>
      <c r="K194" s="75" t="s">
        <v>2242</v>
      </c>
      <c r="L194" s="75" t="s">
        <v>2267</v>
      </c>
      <c r="M194" s="74">
        <v>8630</v>
      </c>
      <c r="N194" s="75" t="s">
        <v>105</v>
      </c>
      <c r="O194" s="75" t="s">
        <v>2268</v>
      </c>
      <c r="P194" s="75"/>
      <c r="Q194" s="75" t="s">
        <v>538</v>
      </c>
      <c r="R194" s="75" t="s">
        <v>11615</v>
      </c>
      <c r="S194" s="75" t="s">
        <v>11616</v>
      </c>
      <c r="T194" s="75" t="s">
        <v>11617</v>
      </c>
      <c r="U194" s="75" t="s">
        <v>385</v>
      </c>
    </row>
    <row r="195" spans="1:21" ht="14.4" x14ac:dyDescent="0.25">
      <c r="A195" s="74">
        <v>119057</v>
      </c>
      <c r="B195" s="75" t="s">
        <v>1649</v>
      </c>
      <c r="C195" s="81">
        <f t="shared" si="10"/>
        <v>0</v>
      </c>
      <c r="D195" s="74">
        <v>18572</v>
      </c>
      <c r="E195" s="75" t="s">
        <v>2242</v>
      </c>
      <c r="F195" s="74">
        <v>967075</v>
      </c>
      <c r="G195" s="74">
        <v>0</v>
      </c>
      <c r="H195" s="76">
        <f t="shared" si="11"/>
        <v>0</v>
      </c>
      <c r="I195" s="76">
        <f t="shared" si="12"/>
        <v>0</v>
      </c>
      <c r="J195" s="74">
        <v>18581</v>
      </c>
      <c r="K195" s="75" t="s">
        <v>2269</v>
      </c>
      <c r="L195" s="75" t="s">
        <v>2270</v>
      </c>
      <c r="M195" s="74">
        <v>8630</v>
      </c>
      <c r="N195" s="75" t="s">
        <v>105</v>
      </c>
      <c r="O195" s="75" t="s">
        <v>2271</v>
      </c>
      <c r="P195" s="75"/>
      <c r="Q195" s="75" t="s">
        <v>10813</v>
      </c>
      <c r="R195" s="75" t="s">
        <v>11615</v>
      </c>
      <c r="S195" s="75" t="s">
        <v>11616</v>
      </c>
      <c r="T195" s="75" t="s">
        <v>11617</v>
      </c>
      <c r="U195" s="75" t="s">
        <v>385</v>
      </c>
    </row>
    <row r="196" spans="1:21" ht="14.4" x14ac:dyDescent="0.25">
      <c r="A196" s="74">
        <v>119057</v>
      </c>
      <c r="B196" s="75" t="s">
        <v>1649</v>
      </c>
      <c r="C196" s="81">
        <f t="shared" si="10"/>
        <v>0</v>
      </c>
      <c r="D196" s="74">
        <v>18572</v>
      </c>
      <c r="E196" s="75" t="s">
        <v>2242</v>
      </c>
      <c r="F196" s="74">
        <v>967075</v>
      </c>
      <c r="G196" s="74">
        <v>0</v>
      </c>
      <c r="H196" s="76">
        <f t="shared" si="11"/>
        <v>0</v>
      </c>
      <c r="I196" s="76">
        <f t="shared" si="12"/>
        <v>0</v>
      </c>
      <c r="J196" s="74">
        <v>18598</v>
      </c>
      <c r="K196" s="75" t="s">
        <v>2272</v>
      </c>
      <c r="L196" s="75" t="s">
        <v>2270</v>
      </c>
      <c r="M196" s="74">
        <v>8630</v>
      </c>
      <c r="N196" s="75" t="s">
        <v>105</v>
      </c>
      <c r="O196" s="75" t="s">
        <v>2271</v>
      </c>
      <c r="P196" s="75"/>
      <c r="Q196" s="75" t="s">
        <v>2273</v>
      </c>
      <c r="R196" s="75" t="s">
        <v>11615</v>
      </c>
      <c r="S196" s="75" t="s">
        <v>11616</v>
      </c>
      <c r="T196" s="75" t="s">
        <v>11617</v>
      </c>
      <c r="U196" s="75" t="s">
        <v>385</v>
      </c>
    </row>
    <row r="197" spans="1:21" ht="14.4" x14ac:dyDescent="0.25">
      <c r="A197" s="74">
        <v>119057</v>
      </c>
      <c r="B197" s="75" t="s">
        <v>1649</v>
      </c>
      <c r="C197" s="81">
        <f t="shared" si="10"/>
        <v>0</v>
      </c>
      <c r="D197" s="74">
        <v>18572</v>
      </c>
      <c r="E197" s="75" t="s">
        <v>2242</v>
      </c>
      <c r="F197" s="74">
        <v>125121</v>
      </c>
      <c r="G197" s="74">
        <v>0</v>
      </c>
      <c r="H197" s="76">
        <f t="shared" si="11"/>
        <v>119057</v>
      </c>
      <c r="I197" s="76">
        <f t="shared" si="12"/>
        <v>0</v>
      </c>
      <c r="J197" s="74">
        <v>18622</v>
      </c>
      <c r="K197" s="75" t="s">
        <v>1692</v>
      </c>
      <c r="L197" s="75" t="s">
        <v>2274</v>
      </c>
      <c r="M197" s="74">
        <v>8630</v>
      </c>
      <c r="N197" s="75" t="s">
        <v>2275</v>
      </c>
      <c r="O197" s="75" t="s">
        <v>2276</v>
      </c>
      <c r="P197" s="75"/>
      <c r="Q197" s="75" t="s">
        <v>2277</v>
      </c>
      <c r="R197" s="75" t="s">
        <v>11615</v>
      </c>
      <c r="S197" s="75" t="s">
        <v>11616</v>
      </c>
      <c r="T197" s="75" t="s">
        <v>11617</v>
      </c>
      <c r="U197" s="75" t="s">
        <v>385</v>
      </c>
    </row>
    <row r="198" spans="1:21" ht="14.4" x14ac:dyDescent="0.25">
      <c r="A198" s="74">
        <v>119057</v>
      </c>
      <c r="B198" s="75" t="s">
        <v>1649</v>
      </c>
      <c r="C198" s="81">
        <f t="shared" si="10"/>
        <v>0</v>
      </c>
      <c r="D198" s="74">
        <v>18572</v>
      </c>
      <c r="E198" s="75" t="s">
        <v>2242</v>
      </c>
      <c r="F198" s="74">
        <v>116012</v>
      </c>
      <c r="G198" s="74">
        <v>0</v>
      </c>
      <c r="H198" s="76">
        <f t="shared" si="11"/>
        <v>119057</v>
      </c>
      <c r="I198" s="76">
        <f t="shared" si="12"/>
        <v>0</v>
      </c>
      <c r="J198" s="74">
        <v>18631</v>
      </c>
      <c r="K198" s="75" t="s">
        <v>2278</v>
      </c>
      <c r="L198" s="75" t="s">
        <v>2279</v>
      </c>
      <c r="M198" s="74">
        <v>8630</v>
      </c>
      <c r="N198" s="75" t="s">
        <v>2280</v>
      </c>
      <c r="O198" s="75" t="s">
        <v>2281</v>
      </c>
      <c r="P198" s="75"/>
      <c r="Q198" s="75" t="s">
        <v>2282</v>
      </c>
      <c r="R198" s="75" t="s">
        <v>11615</v>
      </c>
      <c r="S198" s="75" t="s">
        <v>11616</v>
      </c>
      <c r="T198" s="75" t="s">
        <v>11617</v>
      </c>
      <c r="U198" s="75" t="s">
        <v>385</v>
      </c>
    </row>
    <row r="199" spans="1:21" ht="14.4" x14ac:dyDescent="0.25">
      <c r="A199" s="74">
        <v>119057</v>
      </c>
      <c r="B199" s="75" t="s">
        <v>1649</v>
      </c>
      <c r="C199" s="81">
        <f t="shared" si="10"/>
        <v>0</v>
      </c>
      <c r="D199" s="74">
        <v>18572</v>
      </c>
      <c r="E199" s="75" t="s">
        <v>2242</v>
      </c>
      <c r="F199" s="74">
        <v>116012</v>
      </c>
      <c r="G199" s="74">
        <v>0</v>
      </c>
      <c r="H199" s="76">
        <f t="shared" si="11"/>
        <v>0</v>
      </c>
      <c r="I199" s="76">
        <f t="shared" si="12"/>
        <v>0</v>
      </c>
      <c r="J199" s="74">
        <v>20818</v>
      </c>
      <c r="K199" s="75" t="s">
        <v>2283</v>
      </c>
      <c r="L199" s="75" t="s">
        <v>2284</v>
      </c>
      <c r="M199" s="74">
        <v>8691</v>
      </c>
      <c r="N199" s="75" t="s">
        <v>2285</v>
      </c>
      <c r="O199" s="75" t="s">
        <v>2286</v>
      </c>
      <c r="P199" s="75"/>
      <c r="Q199" s="75" t="s">
        <v>2287</v>
      </c>
      <c r="R199" s="75" t="s">
        <v>11615</v>
      </c>
      <c r="S199" s="75" t="s">
        <v>11616</v>
      </c>
      <c r="T199" s="75" t="s">
        <v>11617</v>
      </c>
      <c r="U199" s="75" t="s">
        <v>385</v>
      </c>
    </row>
    <row r="200" spans="1:21" ht="14.4" x14ac:dyDescent="0.25">
      <c r="A200" s="74">
        <v>119057</v>
      </c>
      <c r="B200" s="75" t="s">
        <v>1649</v>
      </c>
      <c r="C200" s="81">
        <f t="shared" si="10"/>
        <v>0</v>
      </c>
      <c r="D200" s="74">
        <v>18572</v>
      </c>
      <c r="E200" s="75" t="s">
        <v>2242</v>
      </c>
      <c r="F200" s="74">
        <v>972612</v>
      </c>
      <c r="G200" s="74">
        <v>0</v>
      </c>
      <c r="H200" s="76">
        <f t="shared" si="11"/>
        <v>119057</v>
      </c>
      <c r="I200" s="76">
        <f t="shared" si="12"/>
        <v>0</v>
      </c>
      <c r="J200" s="74">
        <v>26534</v>
      </c>
      <c r="K200" s="75" t="s">
        <v>11662</v>
      </c>
      <c r="L200" s="75" t="s">
        <v>2288</v>
      </c>
      <c r="M200" s="74">
        <v>8670</v>
      </c>
      <c r="N200" s="75" t="s">
        <v>103</v>
      </c>
      <c r="O200" s="75" t="s">
        <v>2289</v>
      </c>
      <c r="P200" s="75"/>
      <c r="Q200" s="75" t="s">
        <v>11663</v>
      </c>
      <c r="R200" s="75" t="s">
        <v>10772</v>
      </c>
      <c r="S200" s="75" t="s">
        <v>10773</v>
      </c>
      <c r="T200" s="75" t="s">
        <v>10774</v>
      </c>
      <c r="U200" s="75" t="s">
        <v>496</v>
      </c>
    </row>
    <row r="201" spans="1:21" ht="14.4" x14ac:dyDescent="0.25">
      <c r="A201" s="74">
        <v>119057</v>
      </c>
      <c r="B201" s="75" t="s">
        <v>1649</v>
      </c>
      <c r="C201" s="81">
        <f t="shared" si="10"/>
        <v>0</v>
      </c>
      <c r="D201" s="74">
        <v>18572</v>
      </c>
      <c r="E201" s="75" t="s">
        <v>2242</v>
      </c>
      <c r="F201" s="74">
        <v>967075</v>
      </c>
      <c r="G201" s="74">
        <v>0</v>
      </c>
      <c r="H201" s="76">
        <f t="shared" si="11"/>
        <v>119057</v>
      </c>
      <c r="I201" s="76">
        <f t="shared" si="12"/>
        <v>0</v>
      </c>
      <c r="J201" s="74">
        <v>26575</v>
      </c>
      <c r="K201" s="75" t="s">
        <v>2290</v>
      </c>
      <c r="L201" s="75" t="s">
        <v>2291</v>
      </c>
      <c r="M201" s="74">
        <v>8630</v>
      </c>
      <c r="N201" s="75" t="s">
        <v>105</v>
      </c>
      <c r="O201" s="75" t="s">
        <v>2292</v>
      </c>
      <c r="P201" s="75"/>
      <c r="Q201" s="75" t="s">
        <v>2293</v>
      </c>
      <c r="R201" s="75" t="s">
        <v>10772</v>
      </c>
      <c r="S201" s="75" t="s">
        <v>10773</v>
      </c>
      <c r="T201" s="75" t="s">
        <v>10774</v>
      </c>
      <c r="U201" s="75" t="s">
        <v>496</v>
      </c>
    </row>
    <row r="202" spans="1:21" ht="14.4" x14ac:dyDescent="0.25">
      <c r="A202" s="74">
        <v>119065</v>
      </c>
      <c r="B202" s="75" t="s">
        <v>1649</v>
      </c>
      <c r="C202" s="81">
        <f t="shared" si="10"/>
        <v>0</v>
      </c>
      <c r="D202" s="74">
        <v>15792</v>
      </c>
      <c r="E202" s="75" t="s">
        <v>2294</v>
      </c>
      <c r="F202" s="74">
        <v>965814</v>
      </c>
      <c r="G202" s="74">
        <v>0</v>
      </c>
      <c r="H202" s="76">
        <f t="shared" si="11"/>
        <v>0</v>
      </c>
      <c r="I202" s="76">
        <f t="shared" si="12"/>
        <v>0</v>
      </c>
      <c r="J202" s="74">
        <v>15792</v>
      </c>
      <c r="K202" s="75" t="s">
        <v>2294</v>
      </c>
      <c r="L202" s="75" t="s">
        <v>2295</v>
      </c>
      <c r="M202" s="74">
        <v>3620</v>
      </c>
      <c r="N202" s="75" t="s">
        <v>0</v>
      </c>
      <c r="O202" s="75" t="s">
        <v>2296</v>
      </c>
      <c r="P202" s="75"/>
      <c r="Q202" s="75" t="s">
        <v>2297</v>
      </c>
      <c r="R202" s="75" t="s">
        <v>11612</v>
      </c>
      <c r="S202" s="75" t="s">
        <v>11613</v>
      </c>
      <c r="T202" s="75" t="s">
        <v>11614</v>
      </c>
      <c r="U202" s="75" t="s">
        <v>385</v>
      </c>
    </row>
    <row r="203" spans="1:21" ht="14.4" x14ac:dyDescent="0.25">
      <c r="A203" s="74">
        <v>119065</v>
      </c>
      <c r="B203" s="75" t="s">
        <v>1649</v>
      </c>
      <c r="C203" s="81">
        <f t="shared" si="10"/>
        <v>0</v>
      </c>
      <c r="D203" s="74">
        <v>15792</v>
      </c>
      <c r="E203" s="75" t="s">
        <v>2294</v>
      </c>
      <c r="F203" s="74">
        <v>965814</v>
      </c>
      <c r="G203" s="74">
        <v>0</v>
      </c>
      <c r="H203" s="76">
        <f t="shared" si="11"/>
        <v>0</v>
      </c>
      <c r="I203" s="76">
        <f t="shared" si="12"/>
        <v>0</v>
      </c>
      <c r="J203" s="74">
        <v>15818</v>
      </c>
      <c r="K203" s="75" t="s">
        <v>2298</v>
      </c>
      <c r="L203" s="75" t="s">
        <v>2299</v>
      </c>
      <c r="M203" s="74">
        <v>3620</v>
      </c>
      <c r="N203" s="75" t="s">
        <v>2300</v>
      </c>
      <c r="O203" s="75" t="s">
        <v>2301</v>
      </c>
      <c r="P203" s="75"/>
      <c r="Q203" s="75" t="s">
        <v>2302</v>
      </c>
      <c r="R203" s="75" t="s">
        <v>11612</v>
      </c>
      <c r="S203" s="75" t="s">
        <v>11613</v>
      </c>
      <c r="T203" s="75" t="s">
        <v>11614</v>
      </c>
      <c r="U203" s="75" t="s">
        <v>385</v>
      </c>
    </row>
    <row r="204" spans="1:21" ht="14.4" x14ac:dyDescent="0.25">
      <c r="A204" s="74">
        <v>119065</v>
      </c>
      <c r="B204" s="75" t="s">
        <v>1649</v>
      </c>
      <c r="C204" s="81">
        <f t="shared" si="10"/>
        <v>0</v>
      </c>
      <c r="D204" s="74">
        <v>15792</v>
      </c>
      <c r="E204" s="75" t="s">
        <v>2294</v>
      </c>
      <c r="F204" s="74">
        <v>965814</v>
      </c>
      <c r="G204" s="74">
        <v>0</v>
      </c>
      <c r="H204" s="76">
        <f t="shared" si="11"/>
        <v>0</v>
      </c>
      <c r="I204" s="76">
        <f t="shared" si="12"/>
        <v>0</v>
      </c>
      <c r="J204" s="74">
        <v>15826</v>
      </c>
      <c r="K204" s="75" t="s">
        <v>2303</v>
      </c>
      <c r="L204" s="75" t="s">
        <v>2304</v>
      </c>
      <c r="M204" s="74">
        <v>3620</v>
      </c>
      <c r="N204" s="75" t="s">
        <v>2305</v>
      </c>
      <c r="O204" s="75" t="s">
        <v>2306</v>
      </c>
      <c r="P204" s="75"/>
      <c r="Q204" s="75" t="s">
        <v>2307</v>
      </c>
      <c r="R204" s="75" t="s">
        <v>11612</v>
      </c>
      <c r="S204" s="75" t="s">
        <v>11613</v>
      </c>
      <c r="T204" s="75" t="s">
        <v>11614</v>
      </c>
      <c r="U204" s="75" t="s">
        <v>385</v>
      </c>
    </row>
    <row r="205" spans="1:21" ht="14.4" x14ac:dyDescent="0.25">
      <c r="A205" s="74">
        <v>119065</v>
      </c>
      <c r="B205" s="75" t="s">
        <v>1649</v>
      </c>
      <c r="C205" s="81">
        <f t="shared" si="10"/>
        <v>0</v>
      </c>
      <c r="D205" s="74">
        <v>15792</v>
      </c>
      <c r="E205" s="75" t="s">
        <v>2294</v>
      </c>
      <c r="F205" s="74">
        <v>965814</v>
      </c>
      <c r="G205" s="74">
        <v>0</v>
      </c>
      <c r="H205" s="76">
        <f t="shared" si="11"/>
        <v>0</v>
      </c>
      <c r="I205" s="76">
        <f t="shared" si="12"/>
        <v>0</v>
      </c>
      <c r="J205" s="74">
        <v>15834</v>
      </c>
      <c r="K205" s="75" t="s">
        <v>2308</v>
      </c>
      <c r="L205" s="75" t="s">
        <v>2309</v>
      </c>
      <c r="M205" s="74">
        <v>3620</v>
      </c>
      <c r="N205" s="75" t="s">
        <v>0</v>
      </c>
      <c r="O205" s="75" t="s">
        <v>2310</v>
      </c>
      <c r="P205" s="75"/>
      <c r="Q205" s="75" t="s">
        <v>11664</v>
      </c>
      <c r="R205" s="75" t="s">
        <v>11612</v>
      </c>
      <c r="S205" s="75" t="s">
        <v>11613</v>
      </c>
      <c r="T205" s="75" t="s">
        <v>11614</v>
      </c>
      <c r="U205" s="75" t="s">
        <v>385</v>
      </c>
    </row>
    <row r="206" spans="1:21" ht="14.4" x14ac:dyDescent="0.25">
      <c r="A206" s="74">
        <v>119065</v>
      </c>
      <c r="B206" s="75" t="s">
        <v>1649</v>
      </c>
      <c r="C206" s="81">
        <f t="shared" si="10"/>
        <v>0</v>
      </c>
      <c r="D206" s="74">
        <v>15792</v>
      </c>
      <c r="E206" s="75" t="s">
        <v>2294</v>
      </c>
      <c r="F206" s="74">
        <v>965814</v>
      </c>
      <c r="G206" s="74">
        <v>0</v>
      </c>
      <c r="H206" s="76">
        <f t="shared" si="11"/>
        <v>0</v>
      </c>
      <c r="I206" s="76">
        <f t="shared" si="12"/>
        <v>0</v>
      </c>
      <c r="J206" s="74">
        <v>15842</v>
      </c>
      <c r="K206" s="75" t="s">
        <v>2311</v>
      </c>
      <c r="L206" s="75" t="s">
        <v>2312</v>
      </c>
      <c r="M206" s="74">
        <v>3620</v>
      </c>
      <c r="N206" s="75" t="s">
        <v>2313</v>
      </c>
      <c r="O206" s="75" t="s">
        <v>2314</v>
      </c>
      <c r="P206" s="75"/>
      <c r="Q206" s="75" t="s">
        <v>11665</v>
      </c>
      <c r="R206" s="75" t="s">
        <v>11612</v>
      </c>
      <c r="S206" s="75" t="s">
        <v>11613</v>
      </c>
      <c r="T206" s="75" t="s">
        <v>11614</v>
      </c>
      <c r="U206" s="75" t="s">
        <v>385</v>
      </c>
    </row>
    <row r="207" spans="1:21" ht="14.4" x14ac:dyDescent="0.25">
      <c r="A207" s="74">
        <v>119065</v>
      </c>
      <c r="B207" s="75" t="s">
        <v>1649</v>
      </c>
      <c r="C207" s="81">
        <f t="shared" si="10"/>
        <v>0</v>
      </c>
      <c r="D207" s="74">
        <v>15792</v>
      </c>
      <c r="E207" s="75" t="s">
        <v>2294</v>
      </c>
      <c r="F207" s="74">
        <v>965814</v>
      </c>
      <c r="G207" s="74">
        <v>0</v>
      </c>
      <c r="H207" s="76">
        <f t="shared" si="11"/>
        <v>0</v>
      </c>
      <c r="I207" s="76">
        <f t="shared" si="12"/>
        <v>0</v>
      </c>
      <c r="J207" s="74">
        <v>105965</v>
      </c>
      <c r="K207" s="75" t="s">
        <v>2315</v>
      </c>
      <c r="L207" s="75" t="s">
        <v>2316</v>
      </c>
      <c r="M207" s="74">
        <v>3620</v>
      </c>
      <c r="N207" s="75" t="s">
        <v>0</v>
      </c>
      <c r="O207" s="75" t="s">
        <v>2317</v>
      </c>
      <c r="P207" s="75"/>
      <c r="Q207" s="75" t="s">
        <v>10814</v>
      </c>
      <c r="R207" s="75" t="s">
        <v>11612</v>
      </c>
      <c r="S207" s="75" t="s">
        <v>11613</v>
      </c>
      <c r="T207" s="75" t="s">
        <v>11614</v>
      </c>
      <c r="U207" s="75" t="s">
        <v>385</v>
      </c>
    </row>
    <row r="208" spans="1:21" ht="14.4" x14ac:dyDescent="0.25">
      <c r="A208" s="74">
        <v>119073</v>
      </c>
      <c r="B208" s="75" t="s">
        <v>1649</v>
      </c>
      <c r="C208" s="81">
        <f t="shared" si="10"/>
        <v>0</v>
      </c>
      <c r="D208" s="74">
        <v>15248</v>
      </c>
      <c r="E208" s="75" t="s">
        <v>2318</v>
      </c>
      <c r="F208" s="74">
        <v>53231</v>
      </c>
      <c r="G208" s="74">
        <v>0</v>
      </c>
      <c r="H208" s="76">
        <f t="shared" si="11"/>
        <v>0</v>
      </c>
      <c r="I208" s="76">
        <f t="shared" si="12"/>
        <v>0</v>
      </c>
      <c r="J208" s="74">
        <v>15222</v>
      </c>
      <c r="K208" s="75" t="s">
        <v>2319</v>
      </c>
      <c r="L208" s="75" t="s">
        <v>2320</v>
      </c>
      <c r="M208" s="74">
        <v>3660</v>
      </c>
      <c r="N208" s="75" t="s">
        <v>484</v>
      </c>
      <c r="O208" s="75" t="s">
        <v>2321</v>
      </c>
      <c r="P208" s="75"/>
      <c r="Q208" s="75" t="s">
        <v>11666</v>
      </c>
      <c r="R208" s="75" t="s">
        <v>11612</v>
      </c>
      <c r="S208" s="75" t="s">
        <v>11613</v>
      </c>
      <c r="T208" s="75" t="s">
        <v>11614</v>
      </c>
      <c r="U208" s="75" t="s">
        <v>385</v>
      </c>
    </row>
    <row r="209" spans="1:21" ht="14.4" x14ac:dyDescent="0.25">
      <c r="A209" s="74">
        <v>119073</v>
      </c>
      <c r="B209" s="75" t="s">
        <v>1649</v>
      </c>
      <c r="C209" s="81">
        <f t="shared" si="10"/>
        <v>0</v>
      </c>
      <c r="D209" s="74">
        <v>15248</v>
      </c>
      <c r="E209" s="75" t="s">
        <v>2318</v>
      </c>
      <c r="F209" s="74">
        <v>53231</v>
      </c>
      <c r="G209" s="74">
        <v>0</v>
      </c>
      <c r="H209" s="76">
        <f t="shared" si="11"/>
        <v>0</v>
      </c>
      <c r="I209" s="76">
        <f t="shared" si="12"/>
        <v>0</v>
      </c>
      <c r="J209" s="74">
        <v>15231</v>
      </c>
      <c r="K209" s="75" t="s">
        <v>2322</v>
      </c>
      <c r="L209" s="75" t="s">
        <v>2323</v>
      </c>
      <c r="M209" s="74">
        <v>3660</v>
      </c>
      <c r="N209" s="75" t="s">
        <v>484</v>
      </c>
      <c r="O209" s="75" t="s">
        <v>2324</v>
      </c>
      <c r="P209" s="75"/>
      <c r="Q209" s="75" t="s">
        <v>11667</v>
      </c>
      <c r="R209" s="75" t="s">
        <v>11612</v>
      </c>
      <c r="S209" s="75" t="s">
        <v>11613</v>
      </c>
      <c r="T209" s="75" t="s">
        <v>11614</v>
      </c>
      <c r="U209" s="75" t="s">
        <v>385</v>
      </c>
    </row>
    <row r="210" spans="1:21" ht="14.4" x14ac:dyDescent="0.25">
      <c r="A210" s="74">
        <v>119073</v>
      </c>
      <c r="B210" s="75" t="s">
        <v>1649</v>
      </c>
      <c r="C210" s="81">
        <f t="shared" si="10"/>
        <v>0</v>
      </c>
      <c r="D210" s="74">
        <v>15248</v>
      </c>
      <c r="E210" s="75" t="s">
        <v>2318</v>
      </c>
      <c r="F210" s="74">
        <v>53231</v>
      </c>
      <c r="G210" s="74">
        <v>0</v>
      </c>
      <c r="H210" s="76">
        <f t="shared" si="11"/>
        <v>0</v>
      </c>
      <c r="I210" s="76">
        <f t="shared" si="12"/>
        <v>0</v>
      </c>
      <c r="J210" s="74">
        <v>15248</v>
      </c>
      <c r="K210" s="75" t="s">
        <v>2318</v>
      </c>
      <c r="L210" s="75" t="s">
        <v>544</v>
      </c>
      <c r="M210" s="74">
        <v>3660</v>
      </c>
      <c r="N210" s="75" t="s">
        <v>484</v>
      </c>
      <c r="O210" s="75" t="s">
        <v>545</v>
      </c>
      <c r="P210" s="75"/>
      <c r="Q210" s="75" t="s">
        <v>546</v>
      </c>
      <c r="R210" s="75" t="s">
        <v>11612</v>
      </c>
      <c r="S210" s="75" t="s">
        <v>11613</v>
      </c>
      <c r="T210" s="75" t="s">
        <v>11614</v>
      </c>
      <c r="U210" s="75" t="s">
        <v>385</v>
      </c>
    </row>
    <row r="211" spans="1:21" ht="14.4" x14ac:dyDescent="0.25">
      <c r="A211" s="74">
        <v>119073</v>
      </c>
      <c r="B211" s="75" t="s">
        <v>1649</v>
      </c>
      <c r="C211" s="81">
        <f t="shared" si="10"/>
        <v>0</v>
      </c>
      <c r="D211" s="74">
        <v>15248</v>
      </c>
      <c r="E211" s="75" t="s">
        <v>2318</v>
      </c>
      <c r="F211" s="74">
        <v>965641</v>
      </c>
      <c r="G211" s="74">
        <v>0</v>
      </c>
      <c r="H211" s="76">
        <f t="shared" si="11"/>
        <v>119073</v>
      </c>
      <c r="I211" s="76">
        <f t="shared" si="12"/>
        <v>0</v>
      </c>
      <c r="J211" s="74">
        <v>15412</v>
      </c>
      <c r="K211" s="75" t="s">
        <v>2325</v>
      </c>
      <c r="L211" s="75" t="s">
        <v>2326</v>
      </c>
      <c r="M211" s="74">
        <v>3960</v>
      </c>
      <c r="N211" s="75" t="s">
        <v>81</v>
      </c>
      <c r="O211" s="75" t="s">
        <v>2327</v>
      </c>
      <c r="P211" s="75"/>
      <c r="Q211" s="75" t="s">
        <v>11668</v>
      </c>
      <c r="R211" s="75" t="s">
        <v>11612</v>
      </c>
      <c r="S211" s="75" t="s">
        <v>11613</v>
      </c>
      <c r="T211" s="75" t="s">
        <v>11614</v>
      </c>
      <c r="U211" s="75" t="s">
        <v>385</v>
      </c>
    </row>
    <row r="212" spans="1:21" ht="14.4" x14ac:dyDescent="0.25">
      <c r="A212" s="74">
        <v>119073</v>
      </c>
      <c r="B212" s="75" t="s">
        <v>1649</v>
      </c>
      <c r="C212" s="81">
        <f t="shared" si="10"/>
        <v>0</v>
      </c>
      <c r="D212" s="74">
        <v>15248</v>
      </c>
      <c r="E212" s="75" t="s">
        <v>2318</v>
      </c>
      <c r="F212" s="74">
        <v>53231</v>
      </c>
      <c r="G212" s="74">
        <v>0</v>
      </c>
      <c r="H212" s="76">
        <f t="shared" si="11"/>
        <v>119073</v>
      </c>
      <c r="I212" s="76">
        <f t="shared" si="12"/>
        <v>0</v>
      </c>
      <c r="J212" s="74">
        <v>46045</v>
      </c>
      <c r="K212" s="75" t="s">
        <v>2328</v>
      </c>
      <c r="L212" s="75" t="s">
        <v>2329</v>
      </c>
      <c r="M212" s="74">
        <v>3660</v>
      </c>
      <c r="N212" s="75" t="s">
        <v>484</v>
      </c>
      <c r="O212" s="75" t="s">
        <v>2330</v>
      </c>
      <c r="P212" s="75"/>
      <c r="Q212" s="75" t="s">
        <v>2331</v>
      </c>
      <c r="R212" s="75" t="s">
        <v>11612</v>
      </c>
      <c r="S212" s="75" t="s">
        <v>11613</v>
      </c>
      <c r="T212" s="75" t="s">
        <v>11614</v>
      </c>
      <c r="U212" s="75" t="s">
        <v>385</v>
      </c>
    </row>
    <row r="213" spans="1:21" ht="14.4" x14ac:dyDescent="0.25">
      <c r="A213" s="74">
        <v>119099</v>
      </c>
      <c r="B213" s="75" t="s">
        <v>1649</v>
      </c>
      <c r="C213" s="81">
        <f t="shared" si="10"/>
        <v>0</v>
      </c>
      <c r="D213" s="74">
        <v>112185</v>
      </c>
      <c r="E213" s="75" t="s">
        <v>2332</v>
      </c>
      <c r="F213" s="74">
        <v>971184</v>
      </c>
      <c r="G213" s="74">
        <v>0</v>
      </c>
      <c r="H213" s="76">
        <f t="shared" si="11"/>
        <v>0</v>
      </c>
      <c r="I213" s="76">
        <f t="shared" si="12"/>
        <v>0</v>
      </c>
      <c r="J213" s="74">
        <v>16436</v>
      </c>
      <c r="K213" s="75" t="s">
        <v>2333</v>
      </c>
      <c r="L213" s="75" t="s">
        <v>2334</v>
      </c>
      <c r="M213" s="74">
        <v>3540</v>
      </c>
      <c r="N213" s="75" t="s">
        <v>86</v>
      </c>
      <c r="O213" s="75" t="s">
        <v>2335</v>
      </c>
      <c r="P213" s="75"/>
      <c r="Q213" s="75" t="s">
        <v>10815</v>
      </c>
      <c r="R213" s="75" t="s">
        <v>11612</v>
      </c>
      <c r="S213" s="75" t="s">
        <v>11613</v>
      </c>
      <c r="T213" s="75" t="s">
        <v>11614</v>
      </c>
      <c r="U213" s="75" t="s">
        <v>385</v>
      </c>
    </row>
    <row r="214" spans="1:21" ht="14.4" x14ac:dyDescent="0.25">
      <c r="A214" s="74">
        <v>119099</v>
      </c>
      <c r="B214" s="75" t="s">
        <v>1649</v>
      </c>
      <c r="C214" s="81">
        <f t="shared" si="10"/>
        <v>0</v>
      </c>
      <c r="D214" s="74">
        <v>112185</v>
      </c>
      <c r="E214" s="75" t="s">
        <v>2332</v>
      </c>
      <c r="F214" s="74">
        <v>971184</v>
      </c>
      <c r="G214" s="74">
        <v>0</v>
      </c>
      <c r="H214" s="76">
        <f t="shared" si="11"/>
        <v>0</v>
      </c>
      <c r="I214" s="76">
        <f t="shared" si="12"/>
        <v>0</v>
      </c>
      <c r="J214" s="74">
        <v>16444</v>
      </c>
      <c r="K214" s="75" t="s">
        <v>2336</v>
      </c>
      <c r="L214" s="75" t="s">
        <v>2337</v>
      </c>
      <c r="M214" s="74">
        <v>3540</v>
      </c>
      <c r="N214" s="75" t="s">
        <v>86</v>
      </c>
      <c r="O214" s="75" t="s">
        <v>2338</v>
      </c>
      <c r="P214" s="75"/>
      <c r="Q214" s="75" t="s">
        <v>2339</v>
      </c>
      <c r="R214" s="75" t="s">
        <v>11612</v>
      </c>
      <c r="S214" s="75" t="s">
        <v>11613</v>
      </c>
      <c r="T214" s="75" t="s">
        <v>11614</v>
      </c>
      <c r="U214" s="75" t="s">
        <v>385</v>
      </c>
    </row>
    <row r="215" spans="1:21" ht="14.4" x14ac:dyDescent="0.25">
      <c r="A215" s="74">
        <v>119099</v>
      </c>
      <c r="B215" s="75" t="s">
        <v>1649</v>
      </c>
      <c r="C215" s="81">
        <f t="shared" si="10"/>
        <v>0</v>
      </c>
      <c r="D215" s="74">
        <v>112185</v>
      </c>
      <c r="E215" s="75" t="s">
        <v>2332</v>
      </c>
      <c r="F215" s="74">
        <v>971184</v>
      </c>
      <c r="G215" s="74">
        <v>0</v>
      </c>
      <c r="H215" s="76">
        <f t="shared" si="11"/>
        <v>0</v>
      </c>
      <c r="I215" s="76">
        <f t="shared" si="12"/>
        <v>0</v>
      </c>
      <c r="J215" s="74">
        <v>16451</v>
      </c>
      <c r="K215" s="75" t="s">
        <v>2340</v>
      </c>
      <c r="L215" s="75" t="s">
        <v>2341</v>
      </c>
      <c r="M215" s="74">
        <v>3540</v>
      </c>
      <c r="N215" s="75" t="s">
        <v>2342</v>
      </c>
      <c r="O215" s="75" t="s">
        <v>2343</v>
      </c>
      <c r="P215" s="75"/>
      <c r="Q215" s="75" t="s">
        <v>2344</v>
      </c>
      <c r="R215" s="75" t="s">
        <v>11612</v>
      </c>
      <c r="S215" s="75" t="s">
        <v>11613</v>
      </c>
      <c r="T215" s="75" t="s">
        <v>11614</v>
      </c>
      <c r="U215" s="75" t="s">
        <v>385</v>
      </c>
    </row>
    <row r="216" spans="1:21" ht="14.4" x14ac:dyDescent="0.25">
      <c r="A216" s="74">
        <v>119099</v>
      </c>
      <c r="B216" s="75" t="s">
        <v>1649</v>
      </c>
      <c r="C216" s="81">
        <f t="shared" si="10"/>
        <v>0</v>
      </c>
      <c r="D216" s="74">
        <v>112185</v>
      </c>
      <c r="E216" s="75" t="s">
        <v>2332</v>
      </c>
      <c r="F216" s="74">
        <v>971184</v>
      </c>
      <c r="G216" s="74">
        <v>0</v>
      </c>
      <c r="H216" s="76">
        <f t="shared" si="11"/>
        <v>0</v>
      </c>
      <c r="I216" s="76">
        <f t="shared" si="12"/>
        <v>0</v>
      </c>
      <c r="J216" s="74">
        <v>16469</v>
      </c>
      <c r="K216" s="75" t="s">
        <v>10816</v>
      </c>
      <c r="L216" s="75" t="s">
        <v>2345</v>
      </c>
      <c r="M216" s="74">
        <v>3540</v>
      </c>
      <c r="N216" s="75" t="s">
        <v>2346</v>
      </c>
      <c r="O216" s="75" t="s">
        <v>2347</v>
      </c>
      <c r="P216" s="75"/>
      <c r="Q216" s="75" t="s">
        <v>2348</v>
      </c>
      <c r="R216" s="75" t="s">
        <v>11612</v>
      </c>
      <c r="S216" s="75" t="s">
        <v>11613</v>
      </c>
      <c r="T216" s="75" t="s">
        <v>11614</v>
      </c>
      <c r="U216" s="75" t="s">
        <v>385</v>
      </c>
    </row>
    <row r="217" spans="1:21" ht="14.4" x14ac:dyDescent="0.25">
      <c r="A217" s="74">
        <v>119099</v>
      </c>
      <c r="B217" s="75" t="s">
        <v>1649</v>
      </c>
      <c r="C217" s="81">
        <f t="shared" si="10"/>
        <v>0</v>
      </c>
      <c r="D217" s="74">
        <v>112185</v>
      </c>
      <c r="E217" s="75" t="s">
        <v>2332</v>
      </c>
      <c r="F217" s="74">
        <v>971184</v>
      </c>
      <c r="G217" s="74">
        <v>0</v>
      </c>
      <c r="H217" s="76">
        <f t="shared" si="11"/>
        <v>0</v>
      </c>
      <c r="I217" s="76">
        <f t="shared" si="12"/>
        <v>0</v>
      </c>
      <c r="J217" s="74">
        <v>16477</v>
      </c>
      <c r="K217" s="75" t="s">
        <v>1898</v>
      </c>
      <c r="L217" s="75" t="s">
        <v>2349</v>
      </c>
      <c r="M217" s="74">
        <v>3540</v>
      </c>
      <c r="N217" s="75" t="s">
        <v>86</v>
      </c>
      <c r="O217" s="75" t="s">
        <v>2350</v>
      </c>
      <c r="P217" s="75"/>
      <c r="Q217" s="75" t="s">
        <v>2351</v>
      </c>
      <c r="R217" s="75" t="s">
        <v>11612</v>
      </c>
      <c r="S217" s="75" t="s">
        <v>11613</v>
      </c>
      <c r="T217" s="75" t="s">
        <v>11614</v>
      </c>
      <c r="U217" s="75" t="s">
        <v>385</v>
      </c>
    </row>
    <row r="218" spans="1:21" ht="14.4" x14ac:dyDescent="0.25">
      <c r="A218" s="74">
        <v>119099</v>
      </c>
      <c r="B218" s="75" t="s">
        <v>1649</v>
      </c>
      <c r="C218" s="81">
        <f t="shared" si="10"/>
        <v>0</v>
      </c>
      <c r="D218" s="74">
        <v>112185</v>
      </c>
      <c r="E218" s="75" t="s">
        <v>2332</v>
      </c>
      <c r="F218" s="74">
        <v>971184</v>
      </c>
      <c r="G218" s="74">
        <v>0</v>
      </c>
      <c r="H218" s="76">
        <f t="shared" si="11"/>
        <v>0</v>
      </c>
      <c r="I218" s="76">
        <f t="shared" si="12"/>
        <v>0</v>
      </c>
      <c r="J218" s="74">
        <v>26261</v>
      </c>
      <c r="K218" s="75" t="s">
        <v>2352</v>
      </c>
      <c r="L218" s="75" t="s">
        <v>2353</v>
      </c>
      <c r="M218" s="74">
        <v>3540</v>
      </c>
      <c r="N218" s="75" t="s">
        <v>86</v>
      </c>
      <c r="O218" s="75" t="s">
        <v>2354</v>
      </c>
      <c r="P218" s="75"/>
      <c r="Q218" s="75" t="s">
        <v>2355</v>
      </c>
      <c r="R218" s="75" t="s">
        <v>1703</v>
      </c>
      <c r="S218" s="75" t="s">
        <v>1704</v>
      </c>
      <c r="T218" s="75" t="s">
        <v>1705</v>
      </c>
      <c r="U218" s="75" t="s">
        <v>496</v>
      </c>
    </row>
    <row r="219" spans="1:21" ht="14.4" x14ac:dyDescent="0.25">
      <c r="A219" s="74">
        <v>119099</v>
      </c>
      <c r="B219" s="75" t="s">
        <v>1649</v>
      </c>
      <c r="C219" s="81">
        <f t="shared" si="10"/>
        <v>0</v>
      </c>
      <c r="D219" s="74">
        <v>112185</v>
      </c>
      <c r="E219" s="75" t="s">
        <v>2332</v>
      </c>
      <c r="F219" s="74">
        <v>971184</v>
      </c>
      <c r="G219" s="74">
        <v>0</v>
      </c>
      <c r="H219" s="76">
        <f t="shared" si="11"/>
        <v>0</v>
      </c>
      <c r="I219" s="76">
        <f t="shared" si="12"/>
        <v>0</v>
      </c>
      <c r="J219" s="74">
        <v>112185</v>
      </c>
      <c r="K219" s="75" t="s">
        <v>2332</v>
      </c>
      <c r="L219" s="75" t="s">
        <v>2356</v>
      </c>
      <c r="M219" s="74">
        <v>3545</v>
      </c>
      <c r="N219" s="75" t="s">
        <v>2357</v>
      </c>
      <c r="O219" s="75" t="s">
        <v>2358</v>
      </c>
      <c r="P219" s="75"/>
      <c r="Q219" s="75" t="s">
        <v>2359</v>
      </c>
      <c r="R219" s="75" t="s">
        <v>11612</v>
      </c>
      <c r="S219" s="75" t="s">
        <v>11613</v>
      </c>
      <c r="T219" s="75" t="s">
        <v>11614</v>
      </c>
      <c r="U219" s="75" t="s">
        <v>385</v>
      </c>
    </row>
    <row r="220" spans="1:21" ht="14.4" x14ac:dyDescent="0.25">
      <c r="A220" s="74">
        <v>119099</v>
      </c>
      <c r="B220" s="75" t="s">
        <v>1649</v>
      </c>
      <c r="C220" s="81">
        <f t="shared" si="10"/>
        <v>0</v>
      </c>
      <c r="D220" s="74">
        <v>112185</v>
      </c>
      <c r="E220" s="75" t="s">
        <v>2332</v>
      </c>
      <c r="F220" s="74">
        <v>971184</v>
      </c>
      <c r="G220" s="74">
        <v>0</v>
      </c>
      <c r="H220" s="76">
        <f t="shared" si="11"/>
        <v>0</v>
      </c>
      <c r="I220" s="76">
        <f t="shared" si="12"/>
        <v>0</v>
      </c>
      <c r="J220" s="74">
        <v>130872</v>
      </c>
      <c r="K220" s="75" t="s">
        <v>2360</v>
      </c>
      <c r="L220" s="75" t="s">
        <v>2361</v>
      </c>
      <c r="M220" s="74">
        <v>3545</v>
      </c>
      <c r="N220" s="75" t="s">
        <v>2357</v>
      </c>
      <c r="O220" s="75" t="s">
        <v>2362</v>
      </c>
      <c r="P220" s="75"/>
      <c r="Q220" s="75" t="s">
        <v>2363</v>
      </c>
      <c r="R220" s="75" t="s">
        <v>11612</v>
      </c>
      <c r="S220" s="75" t="s">
        <v>11613</v>
      </c>
      <c r="T220" s="75" t="s">
        <v>11614</v>
      </c>
      <c r="U220" s="75" t="s">
        <v>385</v>
      </c>
    </row>
    <row r="221" spans="1:21" ht="14.4" x14ac:dyDescent="0.25">
      <c r="A221" s="74">
        <v>119123</v>
      </c>
      <c r="B221" s="75" t="s">
        <v>1679</v>
      </c>
      <c r="C221" s="81">
        <f t="shared" si="10"/>
        <v>0</v>
      </c>
      <c r="D221" s="74">
        <v>9341</v>
      </c>
      <c r="E221" s="75" t="s">
        <v>2364</v>
      </c>
      <c r="F221" s="74">
        <v>960881</v>
      </c>
      <c r="G221" s="74">
        <v>0</v>
      </c>
      <c r="H221" s="76">
        <f t="shared" si="11"/>
        <v>0</v>
      </c>
      <c r="I221" s="76">
        <f t="shared" si="12"/>
        <v>0</v>
      </c>
      <c r="J221" s="74">
        <v>9341</v>
      </c>
      <c r="K221" s="75" t="s">
        <v>2364</v>
      </c>
      <c r="L221" s="75" t="s">
        <v>552</v>
      </c>
      <c r="M221" s="74">
        <v>2440</v>
      </c>
      <c r="N221" s="75" t="s">
        <v>51</v>
      </c>
      <c r="O221" s="75" t="s">
        <v>553</v>
      </c>
      <c r="P221" s="75"/>
      <c r="Q221" s="75" t="s">
        <v>2365</v>
      </c>
      <c r="R221" s="75" t="s">
        <v>1662</v>
      </c>
      <c r="S221" s="75" t="s">
        <v>1663</v>
      </c>
      <c r="T221" s="75" t="s">
        <v>1664</v>
      </c>
      <c r="U221" s="75" t="s">
        <v>385</v>
      </c>
    </row>
    <row r="222" spans="1:21" ht="14.4" x14ac:dyDescent="0.25">
      <c r="A222" s="74">
        <v>119123</v>
      </c>
      <c r="B222" s="75" t="s">
        <v>1679</v>
      </c>
      <c r="C222" s="81">
        <f t="shared" si="10"/>
        <v>0</v>
      </c>
      <c r="D222" s="74">
        <v>9341</v>
      </c>
      <c r="E222" s="75" t="s">
        <v>2364</v>
      </c>
      <c r="F222" s="74">
        <v>960881</v>
      </c>
      <c r="G222" s="74">
        <v>0</v>
      </c>
      <c r="H222" s="76">
        <f t="shared" si="11"/>
        <v>0</v>
      </c>
      <c r="I222" s="76">
        <f t="shared" si="12"/>
        <v>0</v>
      </c>
      <c r="J222" s="74">
        <v>9357</v>
      </c>
      <c r="K222" s="75" t="s">
        <v>2366</v>
      </c>
      <c r="L222" s="75" t="s">
        <v>2367</v>
      </c>
      <c r="M222" s="74">
        <v>2440</v>
      </c>
      <c r="N222" s="75" t="s">
        <v>51</v>
      </c>
      <c r="O222" s="75" t="s">
        <v>2368</v>
      </c>
      <c r="P222" s="75"/>
      <c r="Q222" s="75" t="s">
        <v>2369</v>
      </c>
      <c r="R222" s="75" t="s">
        <v>1662</v>
      </c>
      <c r="S222" s="75" t="s">
        <v>1663</v>
      </c>
      <c r="T222" s="75" t="s">
        <v>1664</v>
      </c>
      <c r="U222" s="75" t="s">
        <v>385</v>
      </c>
    </row>
    <row r="223" spans="1:21" ht="14.4" x14ac:dyDescent="0.25">
      <c r="A223" s="74">
        <v>119123</v>
      </c>
      <c r="B223" s="75" t="s">
        <v>1679</v>
      </c>
      <c r="C223" s="81">
        <f t="shared" si="10"/>
        <v>0</v>
      </c>
      <c r="D223" s="74">
        <v>9341</v>
      </c>
      <c r="E223" s="75" t="s">
        <v>2364</v>
      </c>
      <c r="F223" s="74">
        <v>960881</v>
      </c>
      <c r="G223" s="74">
        <v>0</v>
      </c>
      <c r="H223" s="76">
        <f t="shared" si="11"/>
        <v>0</v>
      </c>
      <c r="I223" s="76">
        <f t="shared" si="12"/>
        <v>0</v>
      </c>
      <c r="J223" s="74">
        <v>9365</v>
      </c>
      <c r="K223" s="75" t="s">
        <v>2370</v>
      </c>
      <c r="L223" s="75" t="s">
        <v>2371</v>
      </c>
      <c r="M223" s="74">
        <v>2440</v>
      </c>
      <c r="N223" s="75" t="s">
        <v>51</v>
      </c>
      <c r="O223" s="75" t="s">
        <v>2372</v>
      </c>
      <c r="P223" s="75"/>
      <c r="Q223" s="75" t="s">
        <v>2373</v>
      </c>
      <c r="R223" s="75" t="s">
        <v>1662</v>
      </c>
      <c r="S223" s="75" t="s">
        <v>1663</v>
      </c>
      <c r="T223" s="75" t="s">
        <v>1664</v>
      </c>
      <c r="U223" s="75" t="s">
        <v>385</v>
      </c>
    </row>
    <row r="224" spans="1:21" ht="14.4" x14ac:dyDescent="0.25">
      <c r="A224" s="74">
        <v>119123</v>
      </c>
      <c r="B224" s="75" t="s">
        <v>1679</v>
      </c>
      <c r="C224" s="81">
        <f t="shared" si="10"/>
        <v>0</v>
      </c>
      <c r="D224" s="74">
        <v>9341</v>
      </c>
      <c r="E224" s="75" t="s">
        <v>2364</v>
      </c>
      <c r="F224" s="74">
        <v>960881</v>
      </c>
      <c r="G224" s="74">
        <v>0</v>
      </c>
      <c r="H224" s="76">
        <f t="shared" si="11"/>
        <v>0</v>
      </c>
      <c r="I224" s="76">
        <f t="shared" si="12"/>
        <v>0</v>
      </c>
      <c r="J224" s="74">
        <v>25742</v>
      </c>
      <c r="K224" s="75" t="s">
        <v>2374</v>
      </c>
      <c r="L224" s="75" t="s">
        <v>2375</v>
      </c>
      <c r="M224" s="74">
        <v>2440</v>
      </c>
      <c r="N224" s="75" t="s">
        <v>51</v>
      </c>
      <c r="O224" s="75" t="s">
        <v>2376</v>
      </c>
      <c r="P224" s="75"/>
      <c r="Q224" s="75" t="s">
        <v>2377</v>
      </c>
      <c r="R224" s="75" t="s">
        <v>10772</v>
      </c>
      <c r="S224" s="75" t="s">
        <v>10773</v>
      </c>
      <c r="T224" s="75" t="s">
        <v>10774</v>
      </c>
      <c r="U224" s="75" t="s">
        <v>496</v>
      </c>
    </row>
    <row r="225" spans="1:21" ht="14.4" x14ac:dyDescent="0.25">
      <c r="A225" s="74">
        <v>119123</v>
      </c>
      <c r="B225" s="75" t="s">
        <v>1679</v>
      </c>
      <c r="C225" s="81">
        <f t="shared" si="10"/>
        <v>0</v>
      </c>
      <c r="D225" s="74">
        <v>9341</v>
      </c>
      <c r="E225" s="75" t="s">
        <v>2364</v>
      </c>
      <c r="F225" s="74">
        <v>960881</v>
      </c>
      <c r="G225" s="74">
        <v>0</v>
      </c>
      <c r="H225" s="76">
        <f t="shared" si="11"/>
        <v>0</v>
      </c>
      <c r="I225" s="76">
        <f t="shared" si="12"/>
        <v>0</v>
      </c>
      <c r="J225" s="74">
        <v>45302</v>
      </c>
      <c r="K225" s="75" t="s">
        <v>2378</v>
      </c>
      <c r="L225" s="75" t="s">
        <v>2379</v>
      </c>
      <c r="M225" s="74">
        <v>2440</v>
      </c>
      <c r="N225" s="75" t="s">
        <v>51</v>
      </c>
      <c r="O225" s="75" t="s">
        <v>2380</v>
      </c>
      <c r="P225" s="75"/>
      <c r="Q225" s="75" t="s">
        <v>2381</v>
      </c>
      <c r="R225" s="75" t="s">
        <v>1662</v>
      </c>
      <c r="S225" s="75" t="s">
        <v>1663</v>
      </c>
      <c r="T225" s="75" t="s">
        <v>1664</v>
      </c>
      <c r="U225" s="75" t="s">
        <v>385</v>
      </c>
    </row>
    <row r="226" spans="1:21" ht="14.4" x14ac:dyDescent="0.25">
      <c r="A226" s="74">
        <v>119123</v>
      </c>
      <c r="B226" s="75" t="s">
        <v>1679</v>
      </c>
      <c r="C226" s="81">
        <f t="shared" si="10"/>
        <v>0</v>
      </c>
      <c r="D226" s="74">
        <v>9341</v>
      </c>
      <c r="E226" s="75" t="s">
        <v>2364</v>
      </c>
      <c r="F226" s="74">
        <v>960881</v>
      </c>
      <c r="G226" s="74">
        <v>0</v>
      </c>
      <c r="H226" s="76">
        <f t="shared" si="11"/>
        <v>0</v>
      </c>
      <c r="I226" s="76">
        <f t="shared" si="12"/>
        <v>0</v>
      </c>
      <c r="J226" s="74">
        <v>45328</v>
      </c>
      <c r="K226" s="75" t="s">
        <v>2382</v>
      </c>
      <c r="L226" s="75" t="s">
        <v>2383</v>
      </c>
      <c r="M226" s="74">
        <v>2440</v>
      </c>
      <c r="N226" s="75" t="s">
        <v>51</v>
      </c>
      <c r="O226" s="75" t="s">
        <v>2384</v>
      </c>
      <c r="P226" s="75"/>
      <c r="Q226" s="75" t="s">
        <v>2385</v>
      </c>
      <c r="R226" s="75" t="s">
        <v>1662</v>
      </c>
      <c r="S226" s="75" t="s">
        <v>1663</v>
      </c>
      <c r="T226" s="75" t="s">
        <v>1664</v>
      </c>
      <c r="U226" s="75" t="s">
        <v>385</v>
      </c>
    </row>
    <row r="227" spans="1:21" ht="14.4" x14ac:dyDescent="0.25">
      <c r="A227" s="74">
        <v>119131</v>
      </c>
      <c r="B227" s="75" t="s">
        <v>1679</v>
      </c>
      <c r="C227" s="81">
        <f t="shared" si="10"/>
        <v>0</v>
      </c>
      <c r="D227" s="74">
        <v>11478</v>
      </c>
      <c r="E227" s="75" t="s">
        <v>2386</v>
      </c>
      <c r="F227" s="74">
        <v>961136</v>
      </c>
      <c r="G227" s="74">
        <v>0</v>
      </c>
      <c r="H227" s="76">
        <f t="shared" si="11"/>
        <v>0</v>
      </c>
      <c r="I227" s="76">
        <f t="shared" si="12"/>
        <v>0</v>
      </c>
      <c r="J227" s="74">
        <v>11461</v>
      </c>
      <c r="K227" s="75" t="s">
        <v>2387</v>
      </c>
      <c r="L227" s="75" t="s">
        <v>2388</v>
      </c>
      <c r="M227" s="74">
        <v>9170</v>
      </c>
      <c r="N227" s="75" t="s">
        <v>2389</v>
      </c>
      <c r="O227" s="75" t="s">
        <v>2390</v>
      </c>
      <c r="P227" s="75"/>
      <c r="Q227" s="75" t="s">
        <v>2391</v>
      </c>
      <c r="R227" s="75" t="s">
        <v>1786</v>
      </c>
      <c r="S227" s="75" t="s">
        <v>1787</v>
      </c>
      <c r="T227" s="75" t="s">
        <v>1788</v>
      </c>
      <c r="U227" s="75" t="s">
        <v>385</v>
      </c>
    </row>
    <row r="228" spans="1:21" ht="14.4" x14ac:dyDescent="0.25">
      <c r="A228" s="74">
        <v>119131</v>
      </c>
      <c r="B228" s="75" t="s">
        <v>1679</v>
      </c>
      <c r="C228" s="81">
        <f t="shared" si="10"/>
        <v>0</v>
      </c>
      <c r="D228" s="74">
        <v>11478</v>
      </c>
      <c r="E228" s="75" t="s">
        <v>2386</v>
      </c>
      <c r="F228" s="74">
        <v>975821</v>
      </c>
      <c r="G228" s="74">
        <v>0</v>
      </c>
      <c r="H228" s="76">
        <f t="shared" si="11"/>
        <v>119131</v>
      </c>
      <c r="I228" s="76">
        <f t="shared" si="12"/>
        <v>0</v>
      </c>
      <c r="J228" s="74">
        <v>11478</v>
      </c>
      <c r="K228" s="75" t="s">
        <v>2386</v>
      </c>
      <c r="L228" s="75" t="s">
        <v>556</v>
      </c>
      <c r="M228" s="74">
        <v>9190</v>
      </c>
      <c r="N228" s="75" t="s">
        <v>557</v>
      </c>
      <c r="O228" s="75" t="s">
        <v>558</v>
      </c>
      <c r="P228" s="75"/>
      <c r="Q228" s="75" t="s">
        <v>559</v>
      </c>
      <c r="R228" s="75" t="s">
        <v>1786</v>
      </c>
      <c r="S228" s="75" t="s">
        <v>1787</v>
      </c>
      <c r="T228" s="75" t="s">
        <v>1788</v>
      </c>
      <c r="U228" s="75" t="s">
        <v>385</v>
      </c>
    </row>
    <row r="229" spans="1:21" ht="14.4" x14ac:dyDescent="0.25">
      <c r="A229" s="74">
        <v>119131</v>
      </c>
      <c r="B229" s="75" t="s">
        <v>1679</v>
      </c>
      <c r="C229" s="81">
        <f t="shared" si="10"/>
        <v>0</v>
      </c>
      <c r="D229" s="74">
        <v>11478</v>
      </c>
      <c r="E229" s="75" t="s">
        <v>2386</v>
      </c>
      <c r="F229" s="74">
        <v>975888</v>
      </c>
      <c r="G229" s="74">
        <v>0</v>
      </c>
      <c r="H229" s="76">
        <f t="shared" si="11"/>
        <v>119131</v>
      </c>
      <c r="I229" s="76">
        <f t="shared" si="12"/>
        <v>0</v>
      </c>
      <c r="J229" s="74">
        <v>53488</v>
      </c>
      <c r="K229" s="75" t="s">
        <v>2387</v>
      </c>
      <c r="L229" s="75" t="s">
        <v>2392</v>
      </c>
      <c r="M229" s="74">
        <v>9250</v>
      </c>
      <c r="N229" s="75" t="s">
        <v>2393</v>
      </c>
      <c r="O229" s="75" t="s">
        <v>2394</v>
      </c>
      <c r="P229" s="75"/>
      <c r="Q229" s="75" t="s">
        <v>2395</v>
      </c>
      <c r="R229" s="75" t="s">
        <v>1786</v>
      </c>
      <c r="S229" s="75" t="s">
        <v>1787</v>
      </c>
      <c r="T229" s="75" t="s">
        <v>1788</v>
      </c>
      <c r="U229" s="75" t="s">
        <v>385</v>
      </c>
    </row>
    <row r="230" spans="1:21" ht="14.4" x14ac:dyDescent="0.25">
      <c r="A230" s="74">
        <v>119131</v>
      </c>
      <c r="B230" s="75" t="s">
        <v>1679</v>
      </c>
      <c r="C230" s="81">
        <f t="shared" si="10"/>
        <v>0</v>
      </c>
      <c r="D230" s="74">
        <v>11478</v>
      </c>
      <c r="E230" s="75" t="s">
        <v>2386</v>
      </c>
      <c r="F230" s="74">
        <v>975888</v>
      </c>
      <c r="G230" s="74">
        <v>0</v>
      </c>
      <c r="H230" s="76">
        <f t="shared" si="11"/>
        <v>0</v>
      </c>
      <c r="I230" s="76">
        <f t="shared" si="12"/>
        <v>0</v>
      </c>
      <c r="J230" s="74">
        <v>62331</v>
      </c>
      <c r="K230" s="75" t="s">
        <v>2396</v>
      </c>
      <c r="L230" s="75" t="s">
        <v>2397</v>
      </c>
      <c r="M230" s="74">
        <v>9250</v>
      </c>
      <c r="N230" s="75" t="s">
        <v>2393</v>
      </c>
      <c r="O230" s="75" t="s">
        <v>2398</v>
      </c>
      <c r="P230" s="75"/>
      <c r="Q230" s="75" t="s">
        <v>2399</v>
      </c>
      <c r="R230" s="75" t="s">
        <v>1786</v>
      </c>
      <c r="S230" s="75" t="s">
        <v>1787</v>
      </c>
      <c r="T230" s="75" t="s">
        <v>1788</v>
      </c>
      <c r="U230" s="75" t="s">
        <v>385</v>
      </c>
    </row>
    <row r="231" spans="1:21" ht="14.4" x14ac:dyDescent="0.25">
      <c r="A231" s="74">
        <v>119131</v>
      </c>
      <c r="B231" s="75" t="s">
        <v>1679</v>
      </c>
      <c r="C231" s="81">
        <f t="shared" si="10"/>
        <v>0</v>
      </c>
      <c r="D231" s="74">
        <v>11478</v>
      </c>
      <c r="E231" s="75" t="s">
        <v>2386</v>
      </c>
      <c r="F231" s="74">
        <v>961136</v>
      </c>
      <c r="G231" s="74">
        <v>0</v>
      </c>
      <c r="H231" s="76">
        <f t="shared" si="11"/>
        <v>119131</v>
      </c>
      <c r="I231" s="76">
        <f t="shared" si="12"/>
        <v>0</v>
      </c>
      <c r="J231" s="74">
        <v>118604</v>
      </c>
      <c r="K231" s="75" t="s">
        <v>2400</v>
      </c>
      <c r="L231" s="75" t="s">
        <v>2401</v>
      </c>
      <c r="M231" s="74">
        <v>9170</v>
      </c>
      <c r="N231" s="75" t="s">
        <v>2402</v>
      </c>
      <c r="O231" s="75" t="s">
        <v>2403</v>
      </c>
      <c r="P231" s="75"/>
      <c r="Q231" s="75" t="s">
        <v>2404</v>
      </c>
      <c r="R231" s="75" t="s">
        <v>1786</v>
      </c>
      <c r="S231" s="75" t="s">
        <v>1787</v>
      </c>
      <c r="T231" s="75" t="s">
        <v>1788</v>
      </c>
      <c r="U231" s="75" t="s">
        <v>385</v>
      </c>
    </row>
    <row r="232" spans="1:21" ht="14.4" x14ac:dyDescent="0.25">
      <c r="A232" s="74">
        <v>119149</v>
      </c>
      <c r="B232" s="75" t="s">
        <v>1649</v>
      </c>
      <c r="C232" s="81">
        <f t="shared" si="10"/>
        <v>0</v>
      </c>
      <c r="D232" s="74">
        <v>21592</v>
      </c>
      <c r="E232" s="75" t="s">
        <v>2405</v>
      </c>
      <c r="F232" s="74">
        <v>968371</v>
      </c>
      <c r="G232" s="74">
        <v>0</v>
      </c>
      <c r="H232" s="76">
        <f t="shared" si="11"/>
        <v>0</v>
      </c>
      <c r="I232" s="76">
        <f t="shared" si="12"/>
        <v>0</v>
      </c>
      <c r="J232" s="74">
        <v>11437</v>
      </c>
      <c r="K232" s="75" t="s">
        <v>2406</v>
      </c>
      <c r="L232" s="75" t="s">
        <v>2407</v>
      </c>
      <c r="M232" s="74">
        <v>9170</v>
      </c>
      <c r="N232" s="75" t="s">
        <v>2389</v>
      </c>
      <c r="O232" s="75" t="s">
        <v>2408</v>
      </c>
      <c r="P232" s="75"/>
      <c r="Q232" s="75" t="s">
        <v>2409</v>
      </c>
      <c r="R232" s="75" t="s">
        <v>1786</v>
      </c>
      <c r="S232" s="75" t="s">
        <v>1787</v>
      </c>
      <c r="T232" s="75" t="s">
        <v>1788</v>
      </c>
      <c r="U232" s="75" t="s">
        <v>385</v>
      </c>
    </row>
    <row r="233" spans="1:21" ht="14.4" x14ac:dyDescent="0.25">
      <c r="A233" s="74">
        <v>119149</v>
      </c>
      <c r="B233" s="75" t="s">
        <v>1649</v>
      </c>
      <c r="C233" s="81">
        <f t="shared" si="10"/>
        <v>0</v>
      </c>
      <c r="D233" s="74">
        <v>21592</v>
      </c>
      <c r="E233" s="75" t="s">
        <v>2405</v>
      </c>
      <c r="F233" s="74">
        <v>968371</v>
      </c>
      <c r="G233" s="74">
        <v>0</v>
      </c>
      <c r="H233" s="76">
        <f t="shared" si="11"/>
        <v>0</v>
      </c>
      <c r="I233" s="76">
        <f t="shared" si="12"/>
        <v>0</v>
      </c>
      <c r="J233" s="74">
        <v>11445</v>
      </c>
      <c r="K233" s="75" t="s">
        <v>2410</v>
      </c>
      <c r="L233" s="75" t="s">
        <v>2411</v>
      </c>
      <c r="M233" s="74">
        <v>9170</v>
      </c>
      <c r="N233" s="75" t="s">
        <v>2402</v>
      </c>
      <c r="O233" s="75" t="s">
        <v>2412</v>
      </c>
      <c r="P233" s="75"/>
      <c r="Q233" s="75" t="s">
        <v>2413</v>
      </c>
      <c r="R233" s="75" t="s">
        <v>1786</v>
      </c>
      <c r="S233" s="75" t="s">
        <v>1787</v>
      </c>
      <c r="T233" s="75" t="s">
        <v>1788</v>
      </c>
      <c r="U233" s="75" t="s">
        <v>385</v>
      </c>
    </row>
    <row r="234" spans="1:21" ht="14.4" x14ac:dyDescent="0.25">
      <c r="A234" s="74">
        <v>119149</v>
      </c>
      <c r="B234" s="75" t="s">
        <v>1649</v>
      </c>
      <c r="C234" s="81">
        <f t="shared" si="10"/>
        <v>0</v>
      </c>
      <c r="D234" s="74">
        <v>21592</v>
      </c>
      <c r="E234" s="75" t="s">
        <v>2405</v>
      </c>
      <c r="F234" s="74">
        <v>968371</v>
      </c>
      <c r="G234" s="74">
        <v>0</v>
      </c>
      <c r="H234" s="76">
        <f t="shared" si="11"/>
        <v>0</v>
      </c>
      <c r="I234" s="76">
        <f t="shared" si="12"/>
        <v>0</v>
      </c>
      <c r="J234" s="74">
        <v>11452</v>
      </c>
      <c r="K234" s="75" t="s">
        <v>2414</v>
      </c>
      <c r="L234" s="75" t="s">
        <v>2415</v>
      </c>
      <c r="M234" s="74">
        <v>9170</v>
      </c>
      <c r="N234" s="75" t="s">
        <v>2402</v>
      </c>
      <c r="O234" s="75" t="s">
        <v>2416</v>
      </c>
      <c r="P234" s="75"/>
      <c r="Q234" s="75" t="s">
        <v>2417</v>
      </c>
      <c r="R234" s="75" t="s">
        <v>1786</v>
      </c>
      <c r="S234" s="75" t="s">
        <v>1787</v>
      </c>
      <c r="T234" s="75" t="s">
        <v>1788</v>
      </c>
      <c r="U234" s="75" t="s">
        <v>385</v>
      </c>
    </row>
    <row r="235" spans="1:21" ht="14.4" x14ac:dyDescent="0.25">
      <c r="A235" s="74">
        <v>119149</v>
      </c>
      <c r="B235" s="75" t="s">
        <v>1649</v>
      </c>
      <c r="C235" s="81">
        <f t="shared" si="10"/>
        <v>0</v>
      </c>
      <c r="D235" s="74">
        <v>21592</v>
      </c>
      <c r="E235" s="75" t="s">
        <v>2405</v>
      </c>
      <c r="F235" s="74">
        <v>968371</v>
      </c>
      <c r="G235" s="74">
        <v>0</v>
      </c>
      <c r="H235" s="76">
        <f t="shared" si="11"/>
        <v>0</v>
      </c>
      <c r="I235" s="76">
        <f t="shared" si="12"/>
        <v>0</v>
      </c>
      <c r="J235" s="74">
        <v>11486</v>
      </c>
      <c r="K235" s="75" t="s">
        <v>2418</v>
      </c>
      <c r="L235" s="75" t="s">
        <v>2419</v>
      </c>
      <c r="M235" s="74">
        <v>9170</v>
      </c>
      <c r="N235" s="75" t="s">
        <v>2420</v>
      </c>
      <c r="O235" s="75" t="s">
        <v>2421</v>
      </c>
      <c r="P235" s="75"/>
      <c r="Q235" s="75" t="s">
        <v>2422</v>
      </c>
      <c r="R235" s="75" t="s">
        <v>1786</v>
      </c>
      <c r="S235" s="75" t="s">
        <v>1787</v>
      </c>
      <c r="T235" s="75" t="s">
        <v>1788</v>
      </c>
      <c r="U235" s="75" t="s">
        <v>385</v>
      </c>
    </row>
    <row r="236" spans="1:21" ht="14.4" x14ac:dyDescent="0.25">
      <c r="A236" s="74">
        <v>119149</v>
      </c>
      <c r="B236" s="75" t="s">
        <v>1649</v>
      </c>
      <c r="C236" s="81">
        <f t="shared" si="10"/>
        <v>0</v>
      </c>
      <c r="D236" s="74">
        <v>21592</v>
      </c>
      <c r="E236" s="75" t="s">
        <v>2405</v>
      </c>
      <c r="F236" s="74">
        <v>968371</v>
      </c>
      <c r="G236" s="74">
        <v>0</v>
      </c>
      <c r="H236" s="76">
        <f t="shared" si="11"/>
        <v>0</v>
      </c>
      <c r="I236" s="76">
        <f t="shared" si="12"/>
        <v>0</v>
      </c>
      <c r="J236" s="74">
        <v>21584</v>
      </c>
      <c r="K236" s="75" t="s">
        <v>2423</v>
      </c>
      <c r="L236" s="75" t="s">
        <v>2424</v>
      </c>
      <c r="M236" s="74">
        <v>9190</v>
      </c>
      <c r="N236" s="75" t="s">
        <v>557</v>
      </c>
      <c r="O236" s="75" t="s">
        <v>562</v>
      </c>
      <c r="P236" s="75"/>
      <c r="Q236" s="75" t="s">
        <v>2425</v>
      </c>
      <c r="R236" s="75" t="s">
        <v>1786</v>
      </c>
      <c r="S236" s="75" t="s">
        <v>1787</v>
      </c>
      <c r="T236" s="75" t="s">
        <v>1788</v>
      </c>
      <c r="U236" s="75" t="s">
        <v>385</v>
      </c>
    </row>
    <row r="237" spans="1:21" ht="14.4" x14ac:dyDescent="0.25">
      <c r="A237" s="74">
        <v>119149</v>
      </c>
      <c r="B237" s="75" t="s">
        <v>1649</v>
      </c>
      <c r="C237" s="81">
        <f t="shared" ref="C237:C300" si="13">IF(A237&lt;&gt;A236,0,IF(AND(A237=A236,B237&lt;&gt;B236),A237,0))</f>
        <v>0</v>
      </c>
      <c r="D237" s="74">
        <v>21592</v>
      </c>
      <c r="E237" s="75" t="s">
        <v>2405</v>
      </c>
      <c r="F237" s="74">
        <v>968371</v>
      </c>
      <c r="G237" s="74">
        <v>0</v>
      </c>
      <c r="H237" s="76">
        <f t="shared" ref="H237:H300" si="14">IF(A237&lt;&gt;A236,0,IF(AND(A237=A236,F237&lt;&gt;F236),A237,0))</f>
        <v>0</v>
      </c>
      <c r="I237" s="76">
        <f t="shared" ref="I237:I300" si="15">IF(A237&lt;&gt;A236,0,IF(AND(H237&lt;&gt;0,B237&lt;&gt;B236),A237,0))</f>
        <v>0</v>
      </c>
      <c r="J237" s="74">
        <v>21592</v>
      </c>
      <c r="K237" s="75" t="s">
        <v>2405</v>
      </c>
      <c r="L237" s="75" t="s">
        <v>2426</v>
      </c>
      <c r="M237" s="74">
        <v>9190</v>
      </c>
      <c r="N237" s="75" t="s">
        <v>557</v>
      </c>
      <c r="O237" s="75" t="s">
        <v>562</v>
      </c>
      <c r="P237" s="75"/>
      <c r="Q237" s="75" t="s">
        <v>2425</v>
      </c>
      <c r="R237" s="75" t="s">
        <v>1786</v>
      </c>
      <c r="S237" s="75" t="s">
        <v>1787</v>
      </c>
      <c r="T237" s="75" t="s">
        <v>1788</v>
      </c>
      <c r="U237" s="75" t="s">
        <v>385</v>
      </c>
    </row>
    <row r="238" spans="1:21" ht="14.4" x14ac:dyDescent="0.25">
      <c r="A238" s="74">
        <v>119149</v>
      </c>
      <c r="B238" s="75" t="s">
        <v>1649</v>
      </c>
      <c r="C238" s="81">
        <f t="shared" si="13"/>
        <v>0</v>
      </c>
      <c r="D238" s="74">
        <v>21592</v>
      </c>
      <c r="E238" s="75" t="s">
        <v>2405</v>
      </c>
      <c r="F238" s="74">
        <v>968371</v>
      </c>
      <c r="G238" s="74">
        <v>0</v>
      </c>
      <c r="H238" s="76">
        <f t="shared" si="14"/>
        <v>0</v>
      </c>
      <c r="I238" s="76">
        <f t="shared" si="15"/>
        <v>0</v>
      </c>
      <c r="J238" s="74">
        <v>21601</v>
      </c>
      <c r="K238" s="75" t="s">
        <v>2427</v>
      </c>
      <c r="L238" s="75" t="s">
        <v>2428</v>
      </c>
      <c r="M238" s="74">
        <v>9190</v>
      </c>
      <c r="N238" s="75" t="s">
        <v>557</v>
      </c>
      <c r="O238" s="75" t="s">
        <v>2429</v>
      </c>
      <c r="P238" s="75"/>
      <c r="Q238" s="75" t="s">
        <v>2430</v>
      </c>
      <c r="R238" s="75" t="s">
        <v>1786</v>
      </c>
      <c r="S238" s="75" t="s">
        <v>1787</v>
      </c>
      <c r="T238" s="75" t="s">
        <v>1788</v>
      </c>
      <c r="U238" s="75" t="s">
        <v>385</v>
      </c>
    </row>
    <row r="239" spans="1:21" ht="14.4" x14ac:dyDescent="0.25">
      <c r="A239" s="74">
        <v>119149</v>
      </c>
      <c r="B239" s="75" t="s">
        <v>1649</v>
      </c>
      <c r="C239" s="81">
        <f t="shared" si="13"/>
        <v>0</v>
      </c>
      <c r="D239" s="74">
        <v>21592</v>
      </c>
      <c r="E239" s="75" t="s">
        <v>2405</v>
      </c>
      <c r="F239" s="74">
        <v>968371</v>
      </c>
      <c r="G239" s="74">
        <v>0</v>
      </c>
      <c r="H239" s="76">
        <f t="shared" si="14"/>
        <v>0</v>
      </c>
      <c r="I239" s="76">
        <f t="shared" si="15"/>
        <v>0</v>
      </c>
      <c r="J239" s="74">
        <v>21618</v>
      </c>
      <c r="K239" s="75" t="s">
        <v>2431</v>
      </c>
      <c r="L239" s="75" t="s">
        <v>2432</v>
      </c>
      <c r="M239" s="74">
        <v>9190</v>
      </c>
      <c r="N239" s="75" t="s">
        <v>2433</v>
      </c>
      <c r="O239" s="75" t="s">
        <v>2434</v>
      </c>
      <c r="P239" s="75"/>
      <c r="Q239" s="75" t="s">
        <v>2435</v>
      </c>
      <c r="R239" s="75" t="s">
        <v>1786</v>
      </c>
      <c r="S239" s="75" t="s">
        <v>1787</v>
      </c>
      <c r="T239" s="75" t="s">
        <v>1788</v>
      </c>
      <c r="U239" s="75" t="s">
        <v>385</v>
      </c>
    </row>
    <row r="240" spans="1:21" ht="14.4" x14ac:dyDescent="0.25">
      <c r="A240" s="74">
        <v>119149</v>
      </c>
      <c r="B240" s="75" t="s">
        <v>1649</v>
      </c>
      <c r="C240" s="81">
        <f t="shared" si="13"/>
        <v>0</v>
      </c>
      <c r="D240" s="74">
        <v>21592</v>
      </c>
      <c r="E240" s="75" t="s">
        <v>2405</v>
      </c>
      <c r="F240" s="74">
        <v>968371</v>
      </c>
      <c r="G240" s="74">
        <v>0</v>
      </c>
      <c r="H240" s="76">
        <f t="shared" si="14"/>
        <v>0</v>
      </c>
      <c r="I240" s="76">
        <f t="shared" si="15"/>
        <v>0</v>
      </c>
      <c r="J240" s="74">
        <v>21626</v>
      </c>
      <c r="K240" s="75" t="s">
        <v>2436</v>
      </c>
      <c r="L240" s="75" t="s">
        <v>2437</v>
      </c>
      <c r="M240" s="74">
        <v>9190</v>
      </c>
      <c r="N240" s="75" t="s">
        <v>557</v>
      </c>
      <c r="O240" s="75" t="s">
        <v>2438</v>
      </c>
      <c r="P240" s="75"/>
      <c r="Q240" s="75" t="s">
        <v>2439</v>
      </c>
      <c r="R240" s="75" t="s">
        <v>1786</v>
      </c>
      <c r="S240" s="75" t="s">
        <v>1787</v>
      </c>
      <c r="T240" s="75" t="s">
        <v>1788</v>
      </c>
      <c r="U240" s="75" t="s">
        <v>385</v>
      </c>
    </row>
    <row r="241" spans="1:21" ht="14.4" x14ac:dyDescent="0.25">
      <c r="A241" s="74">
        <v>119149</v>
      </c>
      <c r="B241" s="75" t="s">
        <v>1649</v>
      </c>
      <c r="C241" s="81">
        <f t="shared" si="13"/>
        <v>0</v>
      </c>
      <c r="D241" s="74">
        <v>21592</v>
      </c>
      <c r="E241" s="75" t="s">
        <v>2405</v>
      </c>
      <c r="F241" s="74">
        <v>968371</v>
      </c>
      <c r="G241" s="74">
        <v>0</v>
      </c>
      <c r="H241" s="76">
        <f t="shared" si="14"/>
        <v>0</v>
      </c>
      <c r="I241" s="76">
        <f t="shared" si="15"/>
        <v>0</v>
      </c>
      <c r="J241" s="74">
        <v>21634</v>
      </c>
      <c r="K241" s="75" t="s">
        <v>2440</v>
      </c>
      <c r="L241" s="75" t="s">
        <v>2441</v>
      </c>
      <c r="M241" s="74">
        <v>9190</v>
      </c>
      <c r="N241" s="75" t="s">
        <v>557</v>
      </c>
      <c r="O241" s="75" t="s">
        <v>2442</v>
      </c>
      <c r="P241" s="75"/>
      <c r="Q241" s="75" t="s">
        <v>2443</v>
      </c>
      <c r="R241" s="75" t="s">
        <v>1786</v>
      </c>
      <c r="S241" s="75" t="s">
        <v>1787</v>
      </c>
      <c r="T241" s="75" t="s">
        <v>1788</v>
      </c>
      <c r="U241" s="75" t="s">
        <v>385</v>
      </c>
    </row>
    <row r="242" spans="1:21" ht="14.4" x14ac:dyDescent="0.25">
      <c r="A242" s="74">
        <v>119156</v>
      </c>
      <c r="B242" s="75" t="s">
        <v>1649</v>
      </c>
      <c r="C242" s="81">
        <f t="shared" si="13"/>
        <v>0</v>
      </c>
      <c r="D242" s="74">
        <v>25007</v>
      </c>
      <c r="E242" s="75" t="s">
        <v>1692</v>
      </c>
      <c r="F242" s="74">
        <v>108845</v>
      </c>
      <c r="G242" s="74">
        <v>0</v>
      </c>
      <c r="H242" s="76">
        <f t="shared" si="14"/>
        <v>0</v>
      </c>
      <c r="I242" s="76">
        <f t="shared" si="15"/>
        <v>0</v>
      </c>
      <c r="J242" s="74">
        <v>21361</v>
      </c>
      <c r="K242" s="75" t="s">
        <v>2444</v>
      </c>
      <c r="L242" s="75" t="s">
        <v>2445</v>
      </c>
      <c r="M242" s="74">
        <v>9940</v>
      </c>
      <c r="N242" s="75" t="s">
        <v>121</v>
      </c>
      <c r="O242" s="75" t="s">
        <v>2446</v>
      </c>
      <c r="P242" s="75"/>
      <c r="Q242" s="75" t="s">
        <v>2447</v>
      </c>
      <c r="R242" s="75" t="s">
        <v>1654</v>
      </c>
      <c r="S242" s="75" t="s">
        <v>1655</v>
      </c>
      <c r="T242" s="75" t="s">
        <v>1656</v>
      </c>
      <c r="U242" s="75" t="s">
        <v>385</v>
      </c>
    </row>
    <row r="243" spans="1:21" ht="14.4" x14ac:dyDescent="0.25">
      <c r="A243" s="74">
        <v>119156</v>
      </c>
      <c r="B243" s="75" t="s">
        <v>1649</v>
      </c>
      <c r="C243" s="81">
        <f t="shared" si="13"/>
        <v>0</v>
      </c>
      <c r="D243" s="74">
        <v>25007</v>
      </c>
      <c r="E243" s="75" t="s">
        <v>1692</v>
      </c>
      <c r="F243" s="74">
        <v>108845</v>
      </c>
      <c r="G243" s="74">
        <v>0</v>
      </c>
      <c r="H243" s="76">
        <f t="shared" si="14"/>
        <v>0</v>
      </c>
      <c r="I243" s="76">
        <f t="shared" si="15"/>
        <v>0</v>
      </c>
      <c r="J243" s="74">
        <v>21378</v>
      </c>
      <c r="K243" s="75" t="s">
        <v>2448</v>
      </c>
      <c r="L243" s="75" t="s">
        <v>2449</v>
      </c>
      <c r="M243" s="74">
        <v>9940</v>
      </c>
      <c r="N243" s="75" t="s">
        <v>121</v>
      </c>
      <c r="O243" s="75" t="s">
        <v>2450</v>
      </c>
      <c r="P243" s="75"/>
      <c r="Q243" s="75" t="s">
        <v>2451</v>
      </c>
      <c r="R243" s="75" t="s">
        <v>1654</v>
      </c>
      <c r="S243" s="75" t="s">
        <v>1655</v>
      </c>
      <c r="T243" s="75" t="s">
        <v>1656</v>
      </c>
      <c r="U243" s="75" t="s">
        <v>385</v>
      </c>
    </row>
    <row r="244" spans="1:21" ht="14.4" x14ac:dyDescent="0.25">
      <c r="A244" s="74">
        <v>119156</v>
      </c>
      <c r="B244" s="75" t="s">
        <v>1649</v>
      </c>
      <c r="C244" s="81">
        <f t="shared" si="13"/>
        <v>0</v>
      </c>
      <c r="D244" s="74">
        <v>25007</v>
      </c>
      <c r="E244" s="75" t="s">
        <v>1692</v>
      </c>
      <c r="F244" s="74">
        <v>108845</v>
      </c>
      <c r="G244" s="74">
        <v>0</v>
      </c>
      <c r="H244" s="76">
        <f t="shared" si="14"/>
        <v>0</v>
      </c>
      <c r="I244" s="76">
        <f t="shared" si="15"/>
        <v>0</v>
      </c>
      <c r="J244" s="74">
        <v>21451</v>
      </c>
      <c r="K244" s="75" t="s">
        <v>2452</v>
      </c>
      <c r="L244" s="75" t="s">
        <v>2453</v>
      </c>
      <c r="M244" s="74">
        <v>9940</v>
      </c>
      <c r="N244" s="75" t="s">
        <v>2454</v>
      </c>
      <c r="O244" s="75" t="s">
        <v>2455</v>
      </c>
      <c r="P244" s="75"/>
      <c r="Q244" s="75" t="s">
        <v>2456</v>
      </c>
      <c r="R244" s="75" t="s">
        <v>1654</v>
      </c>
      <c r="S244" s="75" t="s">
        <v>1655</v>
      </c>
      <c r="T244" s="75" t="s">
        <v>1656</v>
      </c>
      <c r="U244" s="75" t="s">
        <v>385</v>
      </c>
    </row>
    <row r="245" spans="1:21" ht="14.4" x14ac:dyDescent="0.25">
      <c r="A245" s="74">
        <v>119156</v>
      </c>
      <c r="B245" s="75" t="s">
        <v>1649</v>
      </c>
      <c r="C245" s="81">
        <f t="shared" si="13"/>
        <v>0</v>
      </c>
      <c r="D245" s="74">
        <v>25007</v>
      </c>
      <c r="E245" s="75" t="s">
        <v>1692</v>
      </c>
      <c r="F245" s="74">
        <v>108845</v>
      </c>
      <c r="G245" s="74">
        <v>0</v>
      </c>
      <c r="H245" s="76">
        <f t="shared" si="14"/>
        <v>0</v>
      </c>
      <c r="I245" s="76">
        <f t="shared" si="15"/>
        <v>0</v>
      </c>
      <c r="J245" s="74">
        <v>25007</v>
      </c>
      <c r="K245" s="75" t="s">
        <v>1692</v>
      </c>
      <c r="L245" s="75" t="s">
        <v>565</v>
      </c>
      <c r="M245" s="74">
        <v>9940</v>
      </c>
      <c r="N245" s="75" t="s">
        <v>566</v>
      </c>
      <c r="O245" s="75" t="s">
        <v>2457</v>
      </c>
      <c r="P245" s="75"/>
      <c r="Q245" s="75" t="s">
        <v>2458</v>
      </c>
      <c r="R245" s="75" t="s">
        <v>1654</v>
      </c>
      <c r="S245" s="75" t="s">
        <v>1655</v>
      </c>
      <c r="T245" s="75" t="s">
        <v>1656</v>
      </c>
      <c r="U245" s="75" t="s">
        <v>385</v>
      </c>
    </row>
    <row r="246" spans="1:21" ht="14.4" x14ac:dyDescent="0.25">
      <c r="A246" s="74">
        <v>119156</v>
      </c>
      <c r="B246" s="75" t="s">
        <v>1649</v>
      </c>
      <c r="C246" s="81">
        <f t="shared" si="13"/>
        <v>0</v>
      </c>
      <c r="D246" s="74">
        <v>25007</v>
      </c>
      <c r="E246" s="75" t="s">
        <v>1692</v>
      </c>
      <c r="F246" s="74">
        <v>108845</v>
      </c>
      <c r="G246" s="74">
        <v>0</v>
      </c>
      <c r="H246" s="76">
        <f t="shared" si="14"/>
        <v>0</v>
      </c>
      <c r="I246" s="76">
        <f t="shared" si="15"/>
        <v>0</v>
      </c>
      <c r="J246" s="74">
        <v>45252</v>
      </c>
      <c r="K246" s="75" t="s">
        <v>11669</v>
      </c>
      <c r="L246" s="75" t="s">
        <v>2459</v>
      </c>
      <c r="M246" s="74">
        <v>9940</v>
      </c>
      <c r="N246" s="75" t="s">
        <v>121</v>
      </c>
      <c r="O246" s="75" t="s">
        <v>2460</v>
      </c>
      <c r="P246" s="75"/>
      <c r="Q246" s="75" t="s">
        <v>2461</v>
      </c>
      <c r="R246" s="75" t="s">
        <v>1654</v>
      </c>
      <c r="S246" s="75" t="s">
        <v>1655</v>
      </c>
      <c r="T246" s="75" t="s">
        <v>1656</v>
      </c>
      <c r="U246" s="75" t="s">
        <v>385</v>
      </c>
    </row>
    <row r="247" spans="1:21" ht="14.4" x14ac:dyDescent="0.25">
      <c r="A247" s="74">
        <v>119156</v>
      </c>
      <c r="B247" s="75" t="s">
        <v>1649</v>
      </c>
      <c r="C247" s="81">
        <f t="shared" si="13"/>
        <v>0</v>
      </c>
      <c r="D247" s="74">
        <v>25007</v>
      </c>
      <c r="E247" s="75" t="s">
        <v>1692</v>
      </c>
      <c r="F247" s="74">
        <v>108845</v>
      </c>
      <c r="G247" s="74">
        <v>0</v>
      </c>
      <c r="H247" s="76">
        <f t="shared" si="14"/>
        <v>0</v>
      </c>
      <c r="I247" s="76">
        <f t="shared" si="15"/>
        <v>0</v>
      </c>
      <c r="J247" s="74">
        <v>110081</v>
      </c>
      <c r="K247" s="75" t="s">
        <v>10817</v>
      </c>
      <c r="L247" s="75" t="s">
        <v>2462</v>
      </c>
      <c r="M247" s="74">
        <v>9940</v>
      </c>
      <c r="N247" s="75" t="s">
        <v>2454</v>
      </c>
      <c r="O247" s="75" t="s">
        <v>2463</v>
      </c>
      <c r="P247" s="75"/>
      <c r="Q247" s="75" t="s">
        <v>2464</v>
      </c>
      <c r="R247" s="75" t="s">
        <v>1654</v>
      </c>
      <c r="S247" s="75" t="s">
        <v>1655</v>
      </c>
      <c r="T247" s="75" t="s">
        <v>1656</v>
      </c>
      <c r="U247" s="75" t="s">
        <v>385</v>
      </c>
    </row>
    <row r="248" spans="1:21" ht="14.4" x14ac:dyDescent="0.25">
      <c r="A248" s="74">
        <v>119172</v>
      </c>
      <c r="B248" s="75" t="s">
        <v>1679</v>
      </c>
      <c r="C248" s="81">
        <f t="shared" si="13"/>
        <v>0</v>
      </c>
      <c r="D248" s="74">
        <v>17756</v>
      </c>
      <c r="E248" s="75" t="s">
        <v>1680</v>
      </c>
      <c r="F248" s="74">
        <v>975375</v>
      </c>
      <c r="G248" s="74">
        <v>0</v>
      </c>
      <c r="H248" s="76">
        <f t="shared" si="14"/>
        <v>0</v>
      </c>
      <c r="I248" s="76">
        <f t="shared" si="15"/>
        <v>0</v>
      </c>
      <c r="J248" s="74">
        <v>17434</v>
      </c>
      <c r="K248" s="75" t="s">
        <v>2465</v>
      </c>
      <c r="L248" s="75" t="s">
        <v>2466</v>
      </c>
      <c r="M248" s="74">
        <v>8600</v>
      </c>
      <c r="N248" s="75" t="s">
        <v>2467</v>
      </c>
      <c r="O248" s="75" t="s">
        <v>10818</v>
      </c>
      <c r="P248" s="75"/>
      <c r="Q248" s="75" t="s">
        <v>11670</v>
      </c>
      <c r="R248" s="75" t="s">
        <v>11615</v>
      </c>
      <c r="S248" s="75" t="s">
        <v>11616</v>
      </c>
      <c r="T248" s="75" t="s">
        <v>11617</v>
      </c>
      <c r="U248" s="75" t="s">
        <v>385</v>
      </c>
    </row>
    <row r="249" spans="1:21" ht="14.4" x14ac:dyDescent="0.25">
      <c r="A249" s="74">
        <v>119172</v>
      </c>
      <c r="B249" s="75" t="s">
        <v>1679</v>
      </c>
      <c r="C249" s="81">
        <f t="shared" si="13"/>
        <v>0</v>
      </c>
      <c r="D249" s="74">
        <v>17756</v>
      </c>
      <c r="E249" s="75" t="s">
        <v>1680</v>
      </c>
      <c r="F249" s="74">
        <v>975391</v>
      </c>
      <c r="G249" s="74">
        <v>0</v>
      </c>
      <c r="H249" s="76">
        <f t="shared" si="14"/>
        <v>119172</v>
      </c>
      <c r="I249" s="76">
        <f t="shared" si="15"/>
        <v>0</v>
      </c>
      <c r="J249" s="74">
        <v>17517</v>
      </c>
      <c r="K249" s="75" t="s">
        <v>2468</v>
      </c>
      <c r="L249" s="75" t="s">
        <v>2469</v>
      </c>
      <c r="M249" s="74">
        <v>8690</v>
      </c>
      <c r="N249" s="75" t="s">
        <v>2244</v>
      </c>
      <c r="O249" s="75" t="s">
        <v>2470</v>
      </c>
      <c r="P249" s="75"/>
      <c r="Q249" s="75" t="s">
        <v>2471</v>
      </c>
      <c r="R249" s="75" t="s">
        <v>11615</v>
      </c>
      <c r="S249" s="75" t="s">
        <v>11616</v>
      </c>
      <c r="T249" s="75" t="s">
        <v>11617</v>
      </c>
      <c r="U249" s="75" t="s">
        <v>385</v>
      </c>
    </row>
    <row r="250" spans="1:21" ht="14.4" x14ac:dyDescent="0.25">
      <c r="A250" s="74">
        <v>119172</v>
      </c>
      <c r="B250" s="75" t="s">
        <v>1679</v>
      </c>
      <c r="C250" s="81">
        <f t="shared" si="13"/>
        <v>0</v>
      </c>
      <c r="D250" s="74">
        <v>17756</v>
      </c>
      <c r="E250" s="75" t="s">
        <v>1680</v>
      </c>
      <c r="F250" s="74">
        <v>975425</v>
      </c>
      <c r="G250" s="74">
        <v>0</v>
      </c>
      <c r="H250" s="76">
        <f t="shared" si="14"/>
        <v>119172</v>
      </c>
      <c r="I250" s="76">
        <f t="shared" si="15"/>
        <v>0</v>
      </c>
      <c r="J250" s="74">
        <v>17756</v>
      </c>
      <c r="K250" s="75" t="s">
        <v>1680</v>
      </c>
      <c r="L250" s="75" t="s">
        <v>569</v>
      </c>
      <c r="M250" s="74">
        <v>8470</v>
      </c>
      <c r="N250" s="75" t="s">
        <v>570</v>
      </c>
      <c r="O250" s="75" t="s">
        <v>571</v>
      </c>
      <c r="P250" s="75"/>
      <c r="Q250" s="75" t="s">
        <v>2472</v>
      </c>
      <c r="R250" s="75" t="s">
        <v>11615</v>
      </c>
      <c r="S250" s="75" t="s">
        <v>11616</v>
      </c>
      <c r="T250" s="75" t="s">
        <v>11617</v>
      </c>
      <c r="U250" s="75" t="s">
        <v>385</v>
      </c>
    </row>
    <row r="251" spans="1:21" ht="14.4" x14ac:dyDescent="0.25">
      <c r="A251" s="74">
        <v>119172</v>
      </c>
      <c r="B251" s="75" t="s">
        <v>1679</v>
      </c>
      <c r="C251" s="81">
        <f t="shared" si="13"/>
        <v>0</v>
      </c>
      <c r="D251" s="74">
        <v>17756</v>
      </c>
      <c r="E251" s="75" t="s">
        <v>1680</v>
      </c>
      <c r="F251" s="74">
        <v>975491</v>
      </c>
      <c r="G251" s="74">
        <v>0</v>
      </c>
      <c r="H251" s="76">
        <f t="shared" si="14"/>
        <v>119172</v>
      </c>
      <c r="I251" s="76">
        <f t="shared" si="15"/>
        <v>0</v>
      </c>
      <c r="J251" s="74">
        <v>18382</v>
      </c>
      <c r="K251" s="75" t="s">
        <v>2473</v>
      </c>
      <c r="L251" s="75" t="s">
        <v>2474</v>
      </c>
      <c r="M251" s="74">
        <v>8430</v>
      </c>
      <c r="N251" s="75" t="s">
        <v>6</v>
      </c>
      <c r="O251" s="75" t="s">
        <v>2475</v>
      </c>
      <c r="P251" s="75"/>
      <c r="Q251" s="75" t="s">
        <v>11671</v>
      </c>
      <c r="R251" s="75" t="s">
        <v>11615</v>
      </c>
      <c r="S251" s="75" t="s">
        <v>11616</v>
      </c>
      <c r="T251" s="75" t="s">
        <v>11617</v>
      </c>
      <c r="U251" s="75" t="s">
        <v>385</v>
      </c>
    </row>
    <row r="252" spans="1:21" ht="14.4" x14ac:dyDescent="0.25">
      <c r="A252" s="74">
        <v>119172</v>
      </c>
      <c r="B252" s="75" t="s">
        <v>1679</v>
      </c>
      <c r="C252" s="81">
        <f t="shared" si="13"/>
        <v>0</v>
      </c>
      <c r="D252" s="74">
        <v>17756</v>
      </c>
      <c r="E252" s="75" t="s">
        <v>1680</v>
      </c>
      <c r="F252" s="74">
        <v>975491</v>
      </c>
      <c r="G252" s="74">
        <v>0</v>
      </c>
      <c r="H252" s="76">
        <f t="shared" si="14"/>
        <v>0</v>
      </c>
      <c r="I252" s="76">
        <f t="shared" si="15"/>
        <v>0</v>
      </c>
      <c r="J252" s="74">
        <v>18391</v>
      </c>
      <c r="K252" s="75" t="s">
        <v>2476</v>
      </c>
      <c r="L252" s="75" t="s">
        <v>2477</v>
      </c>
      <c r="M252" s="74">
        <v>8432</v>
      </c>
      <c r="N252" s="75" t="s">
        <v>2478</v>
      </c>
      <c r="O252" s="75" t="s">
        <v>2479</v>
      </c>
      <c r="P252" s="75"/>
      <c r="Q252" s="75" t="s">
        <v>11672</v>
      </c>
      <c r="R252" s="75" t="s">
        <v>11615</v>
      </c>
      <c r="S252" s="75" t="s">
        <v>11616</v>
      </c>
      <c r="T252" s="75" t="s">
        <v>11617</v>
      </c>
      <c r="U252" s="75" t="s">
        <v>385</v>
      </c>
    </row>
    <row r="253" spans="1:21" ht="14.4" x14ac:dyDescent="0.25">
      <c r="A253" s="74">
        <v>119172</v>
      </c>
      <c r="B253" s="75" t="s">
        <v>1679</v>
      </c>
      <c r="C253" s="81">
        <f t="shared" si="13"/>
        <v>0</v>
      </c>
      <c r="D253" s="74">
        <v>17756</v>
      </c>
      <c r="E253" s="75" t="s">
        <v>1680</v>
      </c>
      <c r="F253" s="74">
        <v>975508</v>
      </c>
      <c r="G253" s="74">
        <v>0</v>
      </c>
      <c r="H253" s="76">
        <f t="shared" si="14"/>
        <v>119172</v>
      </c>
      <c r="I253" s="76">
        <f t="shared" si="15"/>
        <v>0</v>
      </c>
      <c r="J253" s="74">
        <v>18457</v>
      </c>
      <c r="K253" s="75" t="s">
        <v>2480</v>
      </c>
      <c r="L253" s="75" t="s">
        <v>2481</v>
      </c>
      <c r="M253" s="74">
        <v>8620</v>
      </c>
      <c r="N253" s="75" t="s">
        <v>102</v>
      </c>
      <c r="O253" s="75" t="s">
        <v>2482</v>
      </c>
      <c r="P253" s="75"/>
      <c r="Q253" s="75" t="s">
        <v>2483</v>
      </c>
      <c r="R253" s="75" t="s">
        <v>11615</v>
      </c>
      <c r="S253" s="75" t="s">
        <v>11616</v>
      </c>
      <c r="T253" s="75" t="s">
        <v>11617</v>
      </c>
      <c r="U253" s="75" t="s">
        <v>385</v>
      </c>
    </row>
    <row r="254" spans="1:21" ht="14.4" x14ac:dyDescent="0.25">
      <c r="A254" s="74">
        <v>119172</v>
      </c>
      <c r="B254" s="75" t="s">
        <v>1679</v>
      </c>
      <c r="C254" s="81">
        <f t="shared" si="13"/>
        <v>0</v>
      </c>
      <c r="D254" s="74">
        <v>17756</v>
      </c>
      <c r="E254" s="75" t="s">
        <v>1680</v>
      </c>
      <c r="F254" s="74">
        <v>975516</v>
      </c>
      <c r="G254" s="74">
        <v>0</v>
      </c>
      <c r="H254" s="76">
        <f t="shared" si="14"/>
        <v>119172</v>
      </c>
      <c r="I254" s="76">
        <f t="shared" si="15"/>
        <v>0</v>
      </c>
      <c r="J254" s="74">
        <v>18481</v>
      </c>
      <c r="K254" s="75" t="s">
        <v>1680</v>
      </c>
      <c r="L254" s="75" t="s">
        <v>2484</v>
      </c>
      <c r="M254" s="74">
        <v>8670</v>
      </c>
      <c r="N254" s="75" t="s">
        <v>283</v>
      </c>
      <c r="O254" s="75" t="s">
        <v>2485</v>
      </c>
      <c r="P254" s="75"/>
      <c r="Q254" s="75" t="s">
        <v>2486</v>
      </c>
      <c r="R254" s="75" t="s">
        <v>11615</v>
      </c>
      <c r="S254" s="75" t="s">
        <v>11616</v>
      </c>
      <c r="T254" s="75" t="s">
        <v>11617</v>
      </c>
      <c r="U254" s="75" t="s">
        <v>385</v>
      </c>
    </row>
    <row r="255" spans="1:21" ht="14.4" x14ac:dyDescent="0.25">
      <c r="A255" s="74">
        <v>119172</v>
      </c>
      <c r="B255" s="75" t="s">
        <v>1679</v>
      </c>
      <c r="C255" s="81">
        <f t="shared" si="13"/>
        <v>0</v>
      </c>
      <c r="D255" s="74">
        <v>17756</v>
      </c>
      <c r="E255" s="75" t="s">
        <v>1680</v>
      </c>
      <c r="F255" s="74">
        <v>975516</v>
      </c>
      <c r="G255" s="74">
        <v>0</v>
      </c>
      <c r="H255" s="76">
        <f t="shared" si="14"/>
        <v>0</v>
      </c>
      <c r="I255" s="76">
        <f t="shared" si="15"/>
        <v>0</v>
      </c>
      <c r="J255" s="74">
        <v>18515</v>
      </c>
      <c r="K255" s="75" t="s">
        <v>1680</v>
      </c>
      <c r="L255" s="75" t="s">
        <v>2487</v>
      </c>
      <c r="M255" s="74">
        <v>8670</v>
      </c>
      <c r="N255" s="75" t="s">
        <v>103</v>
      </c>
      <c r="O255" s="75" t="s">
        <v>2488</v>
      </c>
      <c r="P255" s="75"/>
      <c r="Q255" s="75" t="s">
        <v>2489</v>
      </c>
      <c r="R255" s="75" t="s">
        <v>11615</v>
      </c>
      <c r="S255" s="75" t="s">
        <v>11616</v>
      </c>
      <c r="T255" s="75" t="s">
        <v>11617</v>
      </c>
      <c r="U255" s="75" t="s">
        <v>385</v>
      </c>
    </row>
    <row r="256" spans="1:21" ht="14.4" x14ac:dyDescent="0.25">
      <c r="A256" s="74">
        <v>119172</v>
      </c>
      <c r="B256" s="75" t="s">
        <v>1679</v>
      </c>
      <c r="C256" s="81">
        <f t="shared" si="13"/>
        <v>0</v>
      </c>
      <c r="D256" s="74">
        <v>17756</v>
      </c>
      <c r="E256" s="75" t="s">
        <v>1680</v>
      </c>
      <c r="F256" s="74">
        <v>975524</v>
      </c>
      <c r="G256" s="74">
        <v>0</v>
      </c>
      <c r="H256" s="76">
        <f t="shared" si="14"/>
        <v>119172</v>
      </c>
      <c r="I256" s="76">
        <f t="shared" si="15"/>
        <v>0</v>
      </c>
      <c r="J256" s="74">
        <v>18556</v>
      </c>
      <c r="K256" s="75" t="s">
        <v>2490</v>
      </c>
      <c r="L256" s="75" t="s">
        <v>2491</v>
      </c>
      <c r="M256" s="74">
        <v>8660</v>
      </c>
      <c r="N256" s="75" t="s">
        <v>2492</v>
      </c>
      <c r="O256" s="75" t="s">
        <v>2493</v>
      </c>
      <c r="P256" s="75"/>
      <c r="Q256" s="75" t="s">
        <v>2494</v>
      </c>
      <c r="R256" s="75" t="s">
        <v>11615</v>
      </c>
      <c r="S256" s="75" t="s">
        <v>11616</v>
      </c>
      <c r="T256" s="75" t="s">
        <v>11617</v>
      </c>
      <c r="U256" s="75" t="s">
        <v>385</v>
      </c>
    </row>
    <row r="257" spans="1:21" ht="14.4" x14ac:dyDescent="0.25">
      <c r="A257" s="74">
        <v>119172</v>
      </c>
      <c r="B257" s="75" t="s">
        <v>1679</v>
      </c>
      <c r="C257" s="81">
        <f t="shared" si="13"/>
        <v>0</v>
      </c>
      <c r="D257" s="74">
        <v>17756</v>
      </c>
      <c r="E257" s="75" t="s">
        <v>1680</v>
      </c>
      <c r="F257" s="74">
        <v>975359</v>
      </c>
      <c r="G257" s="74">
        <v>0</v>
      </c>
      <c r="H257" s="76">
        <f t="shared" si="14"/>
        <v>119172</v>
      </c>
      <c r="I257" s="76">
        <f t="shared" si="15"/>
        <v>0</v>
      </c>
      <c r="J257" s="74">
        <v>113571</v>
      </c>
      <c r="K257" s="75" t="s">
        <v>10819</v>
      </c>
      <c r="L257" s="75" t="s">
        <v>1749</v>
      </c>
      <c r="M257" s="74">
        <v>8840</v>
      </c>
      <c r="N257" s="75" t="s">
        <v>1750</v>
      </c>
      <c r="O257" s="75" t="s">
        <v>1751</v>
      </c>
      <c r="P257" s="75"/>
      <c r="Q257" s="75" t="s">
        <v>1752</v>
      </c>
      <c r="R257" s="75" t="s">
        <v>11615</v>
      </c>
      <c r="S257" s="75" t="s">
        <v>11616</v>
      </c>
      <c r="T257" s="75" t="s">
        <v>11617</v>
      </c>
      <c r="U257" s="75" t="s">
        <v>385</v>
      </c>
    </row>
    <row r="258" spans="1:21" ht="14.4" x14ac:dyDescent="0.25">
      <c r="A258" s="74">
        <v>119172</v>
      </c>
      <c r="B258" s="75" t="s">
        <v>1679</v>
      </c>
      <c r="C258" s="81">
        <f t="shared" si="13"/>
        <v>0</v>
      </c>
      <c r="D258" s="74">
        <v>17756</v>
      </c>
      <c r="E258" s="75" t="s">
        <v>1680</v>
      </c>
      <c r="F258" s="74">
        <v>975375</v>
      </c>
      <c r="G258" s="74">
        <v>0</v>
      </c>
      <c r="H258" s="76">
        <f t="shared" si="14"/>
        <v>119172</v>
      </c>
      <c r="I258" s="76">
        <f t="shared" si="15"/>
        <v>0</v>
      </c>
      <c r="J258" s="74">
        <v>137539</v>
      </c>
      <c r="K258" s="75" t="s">
        <v>2495</v>
      </c>
      <c r="L258" s="75" t="s">
        <v>2496</v>
      </c>
      <c r="M258" s="74">
        <v>8600</v>
      </c>
      <c r="N258" s="75" t="s">
        <v>2497</v>
      </c>
      <c r="O258" s="75" t="s">
        <v>2498</v>
      </c>
      <c r="P258" s="75"/>
      <c r="Q258" s="75" t="s">
        <v>2499</v>
      </c>
      <c r="R258" s="75" t="s">
        <v>11615</v>
      </c>
      <c r="S258" s="75" t="s">
        <v>11616</v>
      </c>
      <c r="T258" s="75" t="s">
        <v>11617</v>
      </c>
      <c r="U258" s="75" t="s">
        <v>385</v>
      </c>
    </row>
    <row r="259" spans="1:21" ht="14.4" x14ac:dyDescent="0.25">
      <c r="A259" s="74">
        <v>119181</v>
      </c>
      <c r="B259" s="75" t="s">
        <v>1679</v>
      </c>
      <c r="C259" s="81">
        <f t="shared" si="13"/>
        <v>0</v>
      </c>
      <c r="D259" s="74">
        <v>7443</v>
      </c>
      <c r="E259" s="75" t="s">
        <v>2500</v>
      </c>
      <c r="F259" s="74">
        <v>960583</v>
      </c>
      <c r="G259" s="74">
        <v>0</v>
      </c>
      <c r="H259" s="76">
        <f t="shared" si="14"/>
        <v>0</v>
      </c>
      <c r="I259" s="76">
        <f t="shared" si="15"/>
        <v>0</v>
      </c>
      <c r="J259" s="74">
        <v>7443</v>
      </c>
      <c r="K259" s="75" t="s">
        <v>2500</v>
      </c>
      <c r="L259" s="75" t="s">
        <v>574</v>
      </c>
      <c r="M259" s="74">
        <v>2110</v>
      </c>
      <c r="N259" s="75" t="s">
        <v>38</v>
      </c>
      <c r="O259" s="75" t="s">
        <v>575</v>
      </c>
      <c r="P259" s="75"/>
      <c r="Q259" s="75" t="s">
        <v>576</v>
      </c>
      <c r="R259" s="75" t="s">
        <v>1662</v>
      </c>
      <c r="S259" s="75" t="s">
        <v>1663</v>
      </c>
      <c r="T259" s="75" t="s">
        <v>1664</v>
      </c>
      <c r="U259" s="75" t="s">
        <v>385</v>
      </c>
    </row>
    <row r="260" spans="1:21" ht="14.4" x14ac:dyDescent="0.25">
      <c r="A260" s="74">
        <v>119181</v>
      </c>
      <c r="B260" s="75" t="s">
        <v>1679</v>
      </c>
      <c r="C260" s="81">
        <f t="shared" si="13"/>
        <v>0</v>
      </c>
      <c r="D260" s="74">
        <v>7443</v>
      </c>
      <c r="E260" s="75" t="s">
        <v>2500</v>
      </c>
      <c r="F260" s="74">
        <v>960609</v>
      </c>
      <c r="G260" s="74">
        <v>0</v>
      </c>
      <c r="H260" s="76">
        <f t="shared" si="14"/>
        <v>119181</v>
      </c>
      <c r="I260" s="76">
        <f t="shared" si="15"/>
        <v>0</v>
      </c>
      <c r="J260" s="74">
        <v>7674</v>
      </c>
      <c r="K260" s="75" t="s">
        <v>2501</v>
      </c>
      <c r="L260" s="75" t="s">
        <v>2502</v>
      </c>
      <c r="M260" s="74">
        <v>2390</v>
      </c>
      <c r="N260" s="75" t="s">
        <v>294</v>
      </c>
      <c r="O260" s="75" t="s">
        <v>2503</v>
      </c>
      <c r="P260" s="75"/>
      <c r="Q260" s="75" t="s">
        <v>2504</v>
      </c>
      <c r="R260" s="75" t="s">
        <v>1662</v>
      </c>
      <c r="S260" s="75" t="s">
        <v>1663</v>
      </c>
      <c r="T260" s="75" t="s">
        <v>1664</v>
      </c>
      <c r="U260" s="75" t="s">
        <v>385</v>
      </c>
    </row>
    <row r="261" spans="1:21" ht="14.4" x14ac:dyDescent="0.25">
      <c r="A261" s="74">
        <v>119181</v>
      </c>
      <c r="B261" s="75" t="s">
        <v>1679</v>
      </c>
      <c r="C261" s="81">
        <f t="shared" si="13"/>
        <v>0</v>
      </c>
      <c r="D261" s="74">
        <v>7443</v>
      </c>
      <c r="E261" s="75" t="s">
        <v>2500</v>
      </c>
      <c r="F261" s="74">
        <v>960625</v>
      </c>
      <c r="G261" s="74">
        <v>0</v>
      </c>
      <c r="H261" s="76">
        <f t="shared" si="14"/>
        <v>119181</v>
      </c>
      <c r="I261" s="76">
        <f t="shared" si="15"/>
        <v>0</v>
      </c>
      <c r="J261" s="74">
        <v>7781</v>
      </c>
      <c r="K261" s="75" t="s">
        <v>2505</v>
      </c>
      <c r="L261" s="75" t="s">
        <v>2506</v>
      </c>
      <c r="M261" s="74">
        <v>2960</v>
      </c>
      <c r="N261" s="75" t="s">
        <v>1171</v>
      </c>
      <c r="O261" s="75" t="s">
        <v>11673</v>
      </c>
      <c r="P261" s="75"/>
      <c r="Q261" s="75" t="s">
        <v>11674</v>
      </c>
      <c r="R261" s="75" t="s">
        <v>1662</v>
      </c>
      <c r="S261" s="75" t="s">
        <v>1663</v>
      </c>
      <c r="T261" s="75" t="s">
        <v>1664</v>
      </c>
      <c r="U261" s="75" t="s">
        <v>385</v>
      </c>
    </row>
    <row r="262" spans="1:21" ht="14.4" x14ac:dyDescent="0.25">
      <c r="A262" s="74">
        <v>119181</v>
      </c>
      <c r="B262" s="75" t="s">
        <v>1679</v>
      </c>
      <c r="C262" s="81">
        <f t="shared" si="13"/>
        <v>0</v>
      </c>
      <c r="D262" s="74">
        <v>7443</v>
      </c>
      <c r="E262" s="75" t="s">
        <v>2500</v>
      </c>
      <c r="F262" s="74">
        <v>960691</v>
      </c>
      <c r="G262" s="74">
        <v>0</v>
      </c>
      <c r="H262" s="76">
        <f t="shared" si="14"/>
        <v>119181</v>
      </c>
      <c r="I262" s="76">
        <f t="shared" si="15"/>
        <v>0</v>
      </c>
      <c r="J262" s="74">
        <v>8292</v>
      </c>
      <c r="K262" s="75" t="s">
        <v>7132</v>
      </c>
      <c r="L262" s="75" t="s">
        <v>2507</v>
      </c>
      <c r="M262" s="74">
        <v>2970</v>
      </c>
      <c r="N262" s="75" t="s">
        <v>267</v>
      </c>
      <c r="O262" s="75" t="s">
        <v>2508</v>
      </c>
      <c r="P262" s="75"/>
      <c r="Q262" s="75" t="s">
        <v>2509</v>
      </c>
      <c r="R262" s="75" t="s">
        <v>1662</v>
      </c>
      <c r="S262" s="75" t="s">
        <v>1663</v>
      </c>
      <c r="T262" s="75" t="s">
        <v>1664</v>
      </c>
      <c r="U262" s="75" t="s">
        <v>385</v>
      </c>
    </row>
    <row r="263" spans="1:21" ht="14.4" x14ac:dyDescent="0.25">
      <c r="A263" s="74">
        <v>119206</v>
      </c>
      <c r="B263" s="75" t="s">
        <v>1901</v>
      </c>
      <c r="C263" s="81">
        <f t="shared" si="13"/>
        <v>0</v>
      </c>
      <c r="D263" s="74">
        <v>208</v>
      </c>
      <c r="E263" s="75" t="s">
        <v>2510</v>
      </c>
      <c r="F263" s="74">
        <v>113886</v>
      </c>
      <c r="G263" s="74">
        <v>113886</v>
      </c>
      <c r="H263" s="76">
        <f t="shared" si="14"/>
        <v>0</v>
      </c>
      <c r="I263" s="76">
        <f t="shared" si="15"/>
        <v>0</v>
      </c>
      <c r="J263" s="74">
        <v>191</v>
      </c>
      <c r="K263" s="75" t="s">
        <v>2511</v>
      </c>
      <c r="L263" s="75" t="s">
        <v>2512</v>
      </c>
      <c r="M263" s="74">
        <v>1500</v>
      </c>
      <c r="N263" s="75" t="s">
        <v>23</v>
      </c>
      <c r="O263" s="75" t="s">
        <v>2513</v>
      </c>
      <c r="P263" s="75"/>
      <c r="Q263" s="75" t="s">
        <v>10822</v>
      </c>
      <c r="R263" s="75" t="s">
        <v>3065</v>
      </c>
      <c r="S263" s="75" t="s">
        <v>3066</v>
      </c>
      <c r="T263" s="75" t="s">
        <v>3067</v>
      </c>
      <c r="U263" s="75" t="s">
        <v>385</v>
      </c>
    </row>
    <row r="264" spans="1:21" ht="14.4" x14ac:dyDescent="0.25">
      <c r="A264" s="74">
        <v>119206</v>
      </c>
      <c r="B264" s="75" t="s">
        <v>1901</v>
      </c>
      <c r="C264" s="81">
        <f t="shared" si="13"/>
        <v>0</v>
      </c>
      <c r="D264" s="74">
        <v>208</v>
      </c>
      <c r="E264" s="75" t="s">
        <v>2510</v>
      </c>
      <c r="F264" s="74">
        <v>113886</v>
      </c>
      <c r="G264" s="74">
        <v>113886</v>
      </c>
      <c r="H264" s="76">
        <f t="shared" si="14"/>
        <v>0</v>
      </c>
      <c r="I264" s="76">
        <f t="shared" si="15"/>
        <v>0</v>
      </c>
      <c r="J264" s="74">
        <v>208</v>
      </c>
      <c r="K264" s="75" t="s">
        <v>2510</v>
      </c>
      <c r="L264" s="75" t="s">
        <v>2514</v>
      </c>
      <c r="M264" s="74">
        <v>1500</v>
      </c>
      <c r="N264" s="75" t="s">
        <v>23</v>
      </c>
      <c r="O264" s="75" t="s">
        <v>2515</v>
      </c>
      <c r="P264" s="75"/>
      <c r="Q264" s="75" t="s">
        <v>2516</v>
      </c>
      <c r="R264" s="75" t="s">
        <v>3065</v>
      </c>
      <c r="S264" s="75" t="s">
        <v>3066</v>
      </c>
      <c r="T264" s="75" t="s">
        <v>3067</v>
      </c>
      <c r="U264" s="75" t="s">
        <v>385</v>
      </c>
    </row>
    <row r="265" spans="1:21" ht="14.4" x14ac:dyDescent="0.25">
      <c r="A265" s="74">
        <v>119206</v>
      </c>
      <c r="B265" s="75" t="s">
        <v>1901</v>
      </c>
      <c r="C265" s="81">
        <f t="shared" si="13"/>
        <v>0</v>
      </c>
      <c r="D265" s="74">
        <v>208</v>
      </c>
      <c r="E265" s="75" t="s">
        <v>2510</v>
      </c>
      <c r="F265" s="74">
        <v>113886</v>
      </c>
      <c r="G265" s="74">
        <v>113886</v>
      </c>
      <c r="H265" s="76">
        <f t="shared" si="14"/>
        <v>0</v>
      </c>
      <c r="I265" s="76">
        <f t="shared" si="15"/>
        <v>0</v>
      </c>
      <c r="J265" s="74">
        <v>216</v>
      </c>
      <c r="K265" s="75" t="s">
        <v>2517</v>
      </c>
      <c r="L265" s="75" t="s">
        <v>2518</v>
      </c>
      <c r="M265" s="74">
        <v>1540</v>
      </c>
      <c r="N265" s="75" t="s">
        <v>2519</v>
      </c>
      <c r="O265" s="75" t="s">
        <v>2520</v>
      </c>
      <c r="P265" s="75"/>
      <c r="Q265" s="75" t="s">
        <v>11675</v>
      </c>
      <c r="R265" s="75" t="s">
        <v>3065</v>
      </c>
      <c r="S265" s="75" t="s">
        <v>3066</v>
      </c>
      <c r="T265" s="75" t="s">
        <v>3067</v>
      </c>
      <c r="U265" s="75" t="s">
        <v>385</v>
      </c>
    </row>
    <row r="266" spans="1:21" ht="14.4" x14ac:dyDescent="0.25">
      <c r="A266" s="74">
        <v>119206</v>
      </c>
      <c r="B266" s="75" t="s">
        <v>1901</v>
      </c>
      <c r="C266" s="81">
        <f t="shared" si="13"/>
        <v>0</v>
      </c>
      <c r="D266" s="74">
        <v>208</v>
      </c>
      <c r="E266" s="75" t="s">
        <v>2510</v>
      </c>
      <c r="F266" s="74">
        <v>113886</v>
      </c>
      <c r="G266" s="74">
        <v>113886</v>
      </c>
      <c r="H266" s="76">
        <f t="shared" si="14"/>
        <v>0</v>
      </c>
      <c r="I266" s="76">
        <f t="shared" si="15"/>
        <v>0</v>
      </c>
      <c r="J266" s="74">
        <v>232</v>
      </c>
      <c r="K266" s="75" t="s">
        <v>2521</v>
      </c>
      <c r="L266" s="75" t="s">
        <v>2522</v>
      </c>
      <c r="M266" s="74">
        <v>1600</v>
      </c>
      <c r="N266" s="75" t="s">
        <v>1607</v>
      </c>
      <c r="O266" s="75" t="s">
        <v>2523</v>
      </c>
      <c r="P266" s="75"/>
      <c r="Q266" s="75" t="s">
        <v>11676</v>
      </c>
      <c r="R266" s="75" t="s">
        <v>3065</v>
      </c>
      <c r="S266" s="75" t="s">
        <v>3066</v>
      </c>
      <c r="T266" s="75" t="s">
        <v>3067</v>
      </c>
      <c r="U266" s="75" t="s">
        <v>385</v>
      </c>
    </row>
    <row r="267" spans="1:21" ht="14.4" x14ac:dyDescent="0.25">
      <c r="A267" s="74">
        <v>119206</v>
      </c>
      <c r="B267" s="75" t="s">
        <v>1901</v>
      </c>
      <c r="C267" s="81">
        <f t="shared" si="13"/>
        <v>0</v>
      </c>
      <c r="D267" s="74">
        <v>208</v>
      </c>
      <c r="E267" s="75" t="s">
        <v>2510</v>
      </c>
      <c r="F267" s="74">
        <v>113886</v>
      </c>
      <c r="G267" s="74">
        <v>113886</v>
      </c>
      <c r="H267" s="76">
        <f t="shared" si="14"/>
        <v>0</v>
      </c>
      <c r="I267" s="76">
        <f t="shared" si="15"/>
        <v>0</v>
      </c>
      <c r="J267" s="74">
        <v>257</v>
      </c>
      <c r="K267" s="75" t="s">
        <v>2524</v>
      </c>
      <c r="L267" s="75" t="s">
        <v>2525</v>
      </c>
      <c r="M267" s="74">
        <v>1750</v>
      </c>
      <c r="N267" s="75" t="s">
        <v>24</v>
      </c>
      <c r="O267" s="75" t="s">
        <v>2526</v>
      </c>
      <c r="P267" s="75"/>
      <c r="Q267" s="75" t="s">
        <v>11677</v>
      </c>
      <c r="R267" s="75" t="s">
        <v>3065</v>
      </c>
      <c r="S267" s="75" t="s">
        <v>3066</v>
      </c>
      <c r="T267" s="75" t="s">
        <v>3067</v>
      </c>
      <c r="U267" s="75" t="s">
        <v>385</v>
      </c>
    </row>
    <row r="268" spans="1:21" ht="14.4" x14ac:dyDescent="0.25">
      <c r="A268" s="74">
        <v>119206</v>
      </c>
      <c r="B268" s="75" t="s">
        <v>1901</v>
      </c>
      <c r="C268" s="81">
        <f t="shared" si="13"/>
        <v>0</v>
      </c>
      <c r="D268" s="74">
        <v>208</v>
      </c>
      <c r="E268" s="75" t="s">
        <v>2510</v>
      </c>
      <c r="F268" s="74">
        <v>113886</v>
      </c>
      <c r="G268" s="74">
        <v>113886</v>
      </c>
      <c r="H268" s="76">
        <f t="shared" si="14"/>
        <v>0</v>
      </c>
      <c r="I268" s="76">
        <f t="shared" si="15"/>
        <v>0</v>
      </c>
      <c r="J268" s="74">
        <v>265</v>
      </c>
      <c r="K268" s="75" t="s">
        <v>2527</v>
      </c>
      <c r="L268" s="75" t="s">
        <v>2528</v>
      </c>
      <c r="M268" s="74">
        <v>1730</v>
      </c>
      <c r="N268" s="75" t="s">
        <v>25</v>
      </c>
      <c r="O268" s="75" t="s">
        <v>2529</v>
      </c>
      <c r="P268" s="75"/>
      <c r="Q268" s="75" t="s">
        <v>11678</v>
      </c>
      <c r="R268" s="75" t="s">
        <v>3065</v>
      </c>
      <c r="S268" s="75" t="s">
        <v>3066</v>
      </c>
      <c r="T268" s="75" t="s">
        <v>3067</v>
      </c>
      <c r="U268" s="75" t="s">
        <v>385</v>
      </c>
    </row>
    <row r="269" spans="1:21" ht="14.4" x14ac:dyDescent="0.25">
      <c r="A269" s="74">
        <v>119206</v>
      </c>
      <c r="B269" s="75" t="s">
        <v>1901</v>
      </c>
      <c r="C269" s="81">
        <f t="shared" si="13"/>
        <v>0</v>
      </c>
      <c r="D269" s="74">
        <v>208</v>
      </c>
      <c r="E269" s="75" t="s">
        <v>2510</v>
      </c>
      <c r="F269" s="74">
        <v>113886</v>
      </c>
      <c r="G269" s="74">
        <v>113886</v>
      </c>
      <c r="H269" s="76">
        <f t="shared" si="14"/>
        <v>0</v>
      </c>
      <c r="I269" s="76">
        <f t="shared" si="15"/>
        <v>0</v>
      </c>
      <c r="J269" s="74">
        <v>273</v>
      </c>
      <c r="K269" s="75" t="s">
        <v>2530</v>
      </c>
      <c r="L269" s="75" t="s">
        <v>2531</v>
      </c>
      <c r="M269" s="74">
        <v>1700</v>
      </c>
      <c r="N269" s="75" t="s">
        <v>26</v>
      </c>
      <c r="O269" s="75" t="s">
        <v>2532</v>
      </c>
      <c r="P269" s="75"/>
      <c r="Q269" s="75" t="s">
        <v>11679</v>
      </c>
      <c r="R269" s="75" t="s">
        <v>3065</v>
      </c>
      <c r="S269" s="75" t="s">
        <v>3066</v>
      </c>
      <c r="T269" s="75" t="s">
        <v>3067</v>
      </c>
      <c r="U269" s="75" t="s">
        <v>385</v>
      </c>
    </row>
    <row r="270" spans="1:21" ht="14.4" x14ac:dyDescent="0.25">
      <c r="A270" s="74">
        <v>119206</v>
      </c>
      <c r="B270" s="75" t="s">
        <v>1901</v>
      </c>
      <c r="C270" s="81">
        <f t="shared" si="13"/>
        <v>0</v>
      </c>
      <c r="D270" s="74">
        <v>208</v>
      </c>
      <c r="E270" s="75" t="s">
        <v>2510</v>
      </c>
      <c r="F270" s="74">
        <v>113886</v>
      </c>
      <c r="G270" s="74">
        <v>113886</v>
      </c>
      <c r="H270" s="76">
        <f t="shared" si="14"/>
        <v>0</v>
      </c>
      <c r="I270" s="76">
        <f t="shared" si="15"/>
        <v>0</v>
      </c>
      <c r="J270" s="74">
        <v>281</v>
      </c>
      <c r="K270" s="75" t="s">
        <v>2533</v>
      </c>
      <c r="L270" s="75" t="s">
        <v>2534</v>
      </c>
      <c r="M270" s="74">
        <v>1740</v>
      </c>
      <c r="N270" s="75" t="s">
        <v>27</v>
      </c>
      <c r="O270" s="75" t="s">
        <v>2535</v>
      </c>
      <c r="P270" s="75"/>
      <c r="Q270" s="75" t="s">
        <v>10820</v>
      </c>
      <c r="R270" s="75" t="s">
        <v>3065</v>
      </c>
      <c r="S270" s="75" t="s">
        <v>3066</v>
      </c>
      <c r="T270" s="75" t="s">
        <v>3067</v>
      </c>
      <c r="U270" s="75" t="s">
        <v>385</v>
      </c>
    </row>
    <row r="271" spans="1:21" ht="14.4" x14ac:dyDescent="0.25">
      <c r="A271" s="74">
        <v>119206</v>
      </c>
      <c r="B271" s="75" t="s">
        <v>1901</v>
      </c>
      <c r="C271" s="81">
        <f t="shared" si="13"/>
        <v>0</v>
      </c>
      <c r="D271" s="74">
        <v>208</v>
      </c>
      <c r="E271" s="75" t="s">
        <v>2510</v>
      </c>
      <c r="F271" s="74">
        <v>113886</v>
      </c>
      <c r="G271" s="74">
        <v>113886</v>
      </c>
      <c r="H271" s="76">
        <f t="shared" si="14"/>
        <v>0</v>
      </c>
      <c r="I271" s="76">
        <f t="shared" si="15"/>
        <v>0</v>
      </c>
      <c r="J271" s="74">
        <v>349</v>
      </c>
      <c r="K271" s="75" t="s">
        <v>10821</v>
      </c>
      <c r="L271" s="75" t="s">
        <v>2536</v>
      </c>
      <c r="M271" s="74">
        <v>1861</v>
      </c>
      <c r="N271" s="75" t="s">
        <v>1310</v>
      </c>
      <c r="O271" s="75" t="s">
        <v>2537</v>
      </c>
      <c r="P271" s="75"/>
      <c r="Q271" s="75" t="s">
        <v>11680</v>
      </c>
      <c r="R271" s="75" t="s">
        <v>3065</v>
      </c>
      <c r="S271" s="75" t="s">
        <v>3066</v>
      </c>
      <c r="T271" s="75" t="s">
        <v>3067</v>
      </c>
      <c r="U271" s="75" t="s">
        <v>385</v>
      </c>
    </row>
    <row r="272" spans="1:21" ht="14.4" x14ac:dyDescent="0.25">
      <c r="A272" s="74">
        <v>119206</v>
      </c>
      <c r="B272" s="75" t="s">
        <v>1901</v>
      </c>
      <c r="C272" s="81">
        <f t="shared" si="13"/>
        <v>0</v>
      </c>
      <c r="D272" s="74">
        <v>208</v>
      </c>
      <c r="E272" s="75" t="s">
        <v>2510</v>
      </c>
      <c r="F272" s="74">
        <v>113886</v>
      </c>
      <c r="G272" s="74">
        <v>113886</v>
      </c>
      <c r="H272" s="76">
        <f t="shared" si="14"/>
        <v>0</v>
      </c>
      <c r="I272" s="76">
        <f t="shared" si="15"/>
        <v>0</v>
      </c>
      <c r="J272" s="74">
        <v>356</v>
      </c>
      <c r="K272" s="75" t="s">
        <v>2538</v>
      </c>
      <c r="L272" s="75" t="s">
        <v>2539</v>
      </c>
      <c r="M272" s="74">
        <v>1745</v>
      </c>
      <c r="N272" s="75" t="s">
        <v>32</v>
      </c>
      <c r="O272" s="75" t="s">
        <v>2540</v>
      </c>
      <c r="P272" s="75"/>
      <c r="Q272" s="75" t="s">
        <v>2541</v>
      </c>
      <c r="R272" s="75" t="s">
        <v>3065</v>
      </c>
      <c r="S272" s="75" t="s">
        <v>3066</v>
      </c>
      <c r="T272" s="75" t="s">
        <v>3067</v>
      </c>
      <c r="U272" s="75" t="s">
        <v>385</v>
      </c>
    </row>
    <row r="273" spans="1:21" ht="14.4" x14ac:dyDescent="0.25">
      <c r="A273" s="74">
        <v>119206</v>
      </c>
      <c r="B273" s="75" t="s">
        <v>1901</v>
      </c>
      <c r="C273" s="81">
        <f t="shared" si="13"/>
        <v>0</v>
      </c>
      <c r="D273" s="74">
        <v>208</v>
      </c>
      <c r="E273" s="75" t="s">
        <v>2510</v>
      </c>
      <c r="F273" s="74">
        <v>113886</v>
      </c>
      <c r="G273" s="74">
        <v>113886</v>
      </c>
      <c r="H273" s="76">
        <f t="shared" si="14"/>
        <v>0</v>
      </c>
      <c r="I273" s="76">
        <f t="shared" si="15"/>
        <v>0</v>
      </c>
      <c r="J273" s="74">
        <v>3319</v>
      </c>
      <c r="K273" s="75" t="s">
        <v>10823</v>
      </c>
      <c r="L273" s="75" t="s">
        <v>2542</v>
      </c>
      <c r="M273" s="74">
        <v>1750</v>
      </c>
      <c r="N273" s="75" t="s">
        <v>24</v>
      </c>
      <c r="O273" s="75" t="s">
        <v>10824</v>
      </c>
      <c r="P273" s="75"/>
      <c r="Q273" s="75" t="s">
        <v>11681</v>
      </c>
      <c r="R273" s="75" t="s">
        <v>1703</v>
      </c>
      <c r="S273" s="75" t="s">
        <v>1704</v>
      </c>
      <c r="T273" s="75" t="s">
        <v>1705</v>
      </c>
      <c r="U273" s="75" t="s">
        <v>496</v>
      </c>
    </row>
    <row r="274" spans="1:21" ht="14.4" x14ac:dyDescent="0.25">
      <c r="A274" s="74">
        <v>119206</v>
      </c>
      <c r="B274" s="75" t="s">
        <v>1901</v>
      </c>
      <c r="C274" s="81">
        <f t="shared" si="13"/>
        <v>0</v>
      </c>
      <c r="D274" s="74">
        <v>208</v>
      </c>
      <c r="E274" s="75" t="s">
        <v>2510</v>
      </c>
      <c r="F274" s="74">
        <v>113886</v>
      </c>
      <c r="G274" s="74">
        <v>113886</v>
      </c>
      <c r="H274" s="76">
        <f t="shared" si="14"/>
        <v>0</v>
      </c>
      <c r="I274" s="76">
        <f t="shared" si="15"/>
        <v>0</v>
      </c>
      <c r="J274" s="74">
        <v>3327</v>
      </c>
      <c r="K274" s="75" t="s">
        <v>10825</v>
      </c>
      <c r="L274" s="75" t="s">
        <v>10826</v>
      </c>
      <c r="M274" s="74">
        <v>1780</v>
      </c>
      <c r="N274" s="75" t="s">
        <v>149</v>
      </c>
      <c r="O274" s="75" t="s">
        <v>2543</v>
      </c>
      <c r="P274" s="75"/>
      <c r="Q274" s="75" t="s">
        <v>11682</v>
      </c>
      <c r="R274" s="75" t="s">
        <v>1703</v>
      </c>
      <c r="S274" s="75" t="s">
        <v>1704</v>
      </c>
      <c r="T274" s="75" t="s">
        <v>1705</v>
      </c>
      <c r="U274" s="75" t="s">
        <v>496</v>
      </c>
    </row>
    <row r="275" spans="1:21" ht="14.4" x14ac:dyDescent="0.25">
      <c r="A275" s="74">
        <v>119206</v>
      </c>
      <c r="B275" s="75" t="s">
        <v>1901</v>
      </c>
      <c r="C275" s="81">
        <f t="shared" si="13"/>
        <v>0</v>
      </c>
      <c r="D275" s="74">
        <v>208</v>
      </c>
      <c r="E275" s="75" t="s">
        <v>2510</v>
      </c>
      <c r="F275" s="74">
        <v>113886</v>
      </c>
      <c r="G275" s="74">
        <v>113886</v>
      </c>
      <c r="H275" s="76">
        <f t="shared" si="14"/>
        <v>0</v>
      </c>
      <c r="I275" s="76">
        <f t="shared" si="15"/>
        <v>0</v>
      </c>
      <c r="J275" s="74">
        <v>4689</v>
      </c>
      <c r="K275" s="75" t="s">
        <v>10827</v>
      </c>
      <c r="L275" s="75" t="s">
        <v>2544</v>
      </c>
      <c r="M275" s="74">
        <v>1502</v>
      </c>
      <c r="N275" s="75" t="s">
        <v>299</v>
      </c>
      <c r="O275" s="75" t="s">
        <v>2545</v>
      </c>
      <c r="P275" s="75"/>
      <c r="Q275" s="75" t="s">
        <v>11683</v>
      </c>
      <c r="R275" s="75" t="s">
        <v>3065</v>
      </c>
      <c r="S275" s="75" t="s">
        <v>3066</v>
      </c>
      <c r="T275" s="75" t="s">
        <v>3067</v>
      </c>
      <c r="U275" s="75" t="s">
        <v>385</v>
      </c>
    </row>
    <row r="276" spans="1:21" ht="14.4" x14ac:dyDescent="0.25">
      <c r="A276" s="74">
        <v>119206</v>
      </c>
      <c r="B276" s="75" t="s">
        <v>1901</v>
      </c>
      <c r="C276" s="81">
        <f t="shared" si="13"/>
        <v>0</v>
      </c>
      <c r="D276" s="74">
        <v>208</v>
      </c>
      <c r="E276" s="75" t="s">
        <v>2510</v>
      </c>
      <c r="F276" s="74">
        <v>113886</v>
      </c>
      <c r="G276" s="74">
        <v>113886</v>
      </c>
      <c r="H276" s="76">
        <f t="shared" si="14"/>
        <v>0</v>
      </c>
      <c r="I276" s="76">
        <f t="shared" si="15"/>
        <v>0</v>
      </c>
      <c r="J276" s="74">
        <v>44636</v>
      </c>
      <c r="K276" s="75" t="s">
        <v>2546</v>
      </c>
      <c r="L276" s="75" t="s">
        <v>2547</v>
      </c>
      <c r="M276" s="74">
        <v>1501</v>
      </c>
      <c r="N276" s="75" t="s">
        <v>2548</v>
      </c>
      <c r="O276" s="75" t="s">
        <v>2549</v>
      </c>
      <c r="P276" s="75"/>
      <c r="Q276" s="75" t="s">
        <v>2550</v>
      </c>
      <c r="R276" s="75" t="s">
        <v>3065</v>
      </c>
      <c r="S276" s="75" t="s">
        <v>3066</v>
      </c>
      <c r="T276" s="75" t="s">
        <v>3067</v>
      </c>
      <c r="U276" s="75" t="s">
        <v>385</v>
      </c>
    </row>
    <row r="277" spans="1:21" ht="14.4" x14ac:dyDescent="0.25">
      <c r="A277" s="74">
        <v>119206</v>
      </c>
      <c r="B277" s="75" t="s">
        <v>1901</v>
      </c>
      <c r="C277" s="81">
        <f t="shared" si="13"/>
        <v>0</v>
      </c>
      <c r="D277" s="74">
        <v>208</v>
      </c>
      <c r="E277" s="75" t="s">
        <v>2510</v>
      </c>
      <c r="F277" s="74">
        <v>113886</v>
      </c>
      <c r="G277" s="74">
        <v>113886</v>
      </c>
      <c r="H277" s="76">
        <f t="shared" si="14"/>
        <v>0</v>
      </c>
      <c r="I277" s="76">
        <f t="shared" si="15"/>
        <v>0</v>
      </c>
      <c r="J277" s="74">
        <v>137761</v>
      </c>
      <c r="K277" s="75" t="s">
        <v>2551</v>
      </c>
      <c r="L277" s="75" t="s">
        <v>2552</v>
      </c>
      <c r="M277" s="74">
        <v>1731</v>
      </c>
      <c r="N277" s="75" t="s">
        <v>1374</v>
      </c>
      <c r="O277" s="75" t="s">
        <v>2553</v>
      </c>
      <c r="P277" s="75"/>
      <c r="Q277" s="75" t="s">
        <v>11684</v>
      </c>
      <c r="R277" s="75" t="s">
        <v>3065</v>
      </c>
      <c r="S277" s="75" t="s">
        <v>3066</v>
      </c>
      <c r="T277" s="75" t="s">
        <v>3067</v>
      </c>
      <c r="U277" s="75" t="s">
        <v>385</v>
      </c>
    </row>
    <row r="278" spans="1:21" ht="14.4" x14ac:dyDescent="0.25">
      <c r="A278" s="74">
        <v>119206</v>
      </c>
      <c r="B278" s="75" t="s">
        <v>1901</v>
      </c>
      <c r="C278" s="81">
        <f t="shared" si="13"/>
        <v>0</v>
      </c>
      <c r="D278" s="74">
        <v>208</v>
      </c>
      <c r="E278" s="75" t="s">
        <v>2510</v>
      </c>
      <c r="F278" s="74">
        <v>113886</v>
      </c>
      <c r="G278" s="74">
        <v>113886</v>
      </c>
      <c r="H278" s="76">
        <f t="shared" si="14"/>
        <v>0</v>
      </c>
      <c r="I278" s="76">
        <f t="shared" si="15"/>
        <v>0</v>
      </c>
      <c r="J278" s="74">
        <v>143537</v>
      </c>
      <c r="K278" s="75" t="s">
        <v>2554</v>
      </c>
      <c r="L278" s="75" t="s">
        <v>2555</v>
      </c>
      <c r="M278" s="74">
        <v>1780</v>
      </c>
      <c r="N278" s="75" t="s">
        <v>149</v>
      </c>
      <c r="O278" s="75" t="s">
        <v>2543</v>
      </c>
      <c r="P278" s="75"/>
      <c r="Q278" s="75" t="s">
        <v>11685</v>
      </c>
      <c r="R278" s="75" t="s">
        <v>3065</v>
      </c>
      <c r="S278" s="75" t="s">
        <v>3066</v>
      </c>
      <c r="T278" s="75" t="s">
        <v>3067</v>
      </c>
      <c r="U278" s="75" t="s">
        <v>385</v>
      </c>
    </row>
    <row r="279" spans="1:21" ht="14.4" x14ac:dyDescent="0.25">
      <c r="A279" s="74">
        <v>119214</v>
      </c>
      <c r="B279" s="75" t="s">
        <v>1649</v>
      </c>
      <c r="C279" s="81">
        <f t="shared" si="13"/>
        <v>0</v>
      </c>
      <c r="D279" s="74">
        <v>3707</v>
      </c>
      <c r="E279" s="75" t="s">
        <v>2556</v>
      </c>
      <c r="F279" s="74">
        <v>961871</v>
      </c>
      <c r="G279" s="74">
        <v>0</v>
      </c>
      <c r="H279" s="76">
        <f t="shared" si="14"/>
        <v>0</v>
      </c>
      <c r="I279" s="76">
        <f t="shared" si="15"/>
        <v>0</v>
      </c>
      <c r="J279" s="74">
        <v>3707</v>
      </c>
      <c r="K279" s="75" t="s">
        <v>2556</v>
      </c>
      <c r="L279" s="75" t="s">
        <v>582</v>
      </c>
      <c r="M279" s="74">
        <v>1120</v>
      </c>
      <c r="N279" s="75" t="s">
        <v>266</v>
      </c>
      <c r="O279" s="75" t="s">
        <v>583</v>
      </c>
      <c r="P279" s="75"/>
      <c r="Q279" s="75" t="s">
        <v>10624</v>
      </c>
      <c r="R279" s="75" t="s">
        <v>3065</v>
      </c>
      <c r="S279" s="75" t="s">
        <v>3066</v>
      </c>
      <c r="T279" s="75" t="s">
        <v>3067</v>
      </c>
      <c r="U279" s="75" t="s">
        <v>385</v>
      </c>
    </row>
    <row r="280" spans="1:21" ht="14.4" x14ac:dyDescent="0.25">
      <c r="A280" s="74">
        <v>119214</v>
      </c>
      <c r="B280" s="75" t="s">
        <v>1649</v>
      </c>
      <c r="C280" s="81">
        <f t="shared" si="13"/>
        <v>0</v>
      </c>
      <c r="D280" s="74">
        <v>3707</v>
      </c>
      <c r="E280" s="75" t="s">
        <v>2556</v>
      </c>
      <c r="F280" s="74">
        <v>961871</v>
      </c>
      <c r="G280" s="74">
        <v>0</v>
      </c>
      <c r="H280" s="76">
        <f t="shared" si="14"/>
        <v>0</v>
      </c>
      <c r="I280" s="76">
        <f t="shared" si="15"/>
        <v>0</v>
      </c>
      <c r="J280" s="74">
        <v>3715</v>
      </c>
      <c r="K280" s="75" t="s">
        <v>2557</v>
      </c>
      <c r="L280" s="75" t="s">
        <v>2558</v>
      </c>
      <c r="M280" s="74">
        <v>1020</v>
      </c>
      <c r="N280" s="75" t="s">
        <v>297</v>
      </c>
      <c r="O280" s="75" t="s">
        <v>2559</v>
      </c>
      <c r="P280" s="75"/>
      <c r="Q280" s="75" t="s">
        <v>2560</v>
      </c>
      <c r="R280" s="75" t="s">
        <v>3065</v>
      </c>
      <c r="S280" s="75" t="s">
        <v>3066</v>
      </c>
      <c r="T280" s="75" t="s">
        <v>3067</v>
      </c>
      <c r="U280" s="75" t="s">
        <v>385</v>
      </c>
    </row>
    <row r="281" spans="1:21" ht="14.4" x14ac:dyDescent="0.25">
      <c r="A281" s="74">
        <v>119214</v>
      </c>
      <c r="B281" s="75" t="s">
        <v>1649</v>
      </c>
      <c r="C281" s="81">
        <f t="shared" si="13"/>
        <v>0</v>
      </c>
      <c r="D281" s="74">
        <v>3707</v>
      </c>
      <c r="E281" s="75" t="s">
        <v>2556</v>
      </c>
      <c r="F281" s="74">
        <v>963314</v>
      </c>
      <c r="G281" s="74">
        <v>0</v>
      </c>
      <c r="H281" s="76">
        <f t="shared" si="14"/>
        <v>119214</v>
      </c>
      <c r="I281" s="76">
        <f t="shared" si="15"/>
        <v>0</v>
      </c>
      <c r="J281" s="74">
        <v>107946</v>
      </c>
      <c r="K281" s="75" t="s">
        <v>2561</v>
      </c>
      <c r="L281" s="75" t="s">
        <v>2562</v>
      </c>
      <c r="M281" s="74">
        <v>1020</v>
      </c>
      <c r="N281" s="75" t="s">
        <v>297</v>
      </c>
      <c r="O281" s="75" t="s">
        <v>2563</v>
      </c>
      <c r="P281" s="75"/>
      <c r="Q281" s="75" t="s">
        <v>10828</v>
      </c>
      <c r="R281" s="75" t="s">
        <v>3065</v>
      </c>
      <c r="S281" s="75" t="s">
        <v>3066</v>
      </c>
      <c r="T281" s="75" t="s">
        <v>3067</v>
      </c>
      <c r="U281" s="75" t="s">
        <v>385</v>
      </c>
    </row>
    <row r="282" spans="1:21" ht="14.4" x14ac:dyDescent="0.25">
      <c r="A282" s="74">
        <v>119214</v>
      </c>
      <c r="B282" s="75" t="s">
        <v>1649</v>
      </c>
      <c r="C282" s="81">
        <f t="shared" si="13"/>
        <v>0</v>
      </c>
      <c r="D282" s="74">
        <v>3707</v>
      </c>
      <c r="E282" s="75" t="s">
        <v>2556</v>
      </c>
      <c r="F282" s="74">
        <v>963314</v>
      </c>
      <c r="G282" s="74">
        <v>0</v>
      </c>
      <c r="H282" s="76">
        <f t="shared" si="14"/>
        <v>0</v>
      </c>
      <c r="I282" s="76">
        <f t="shared" si="15"/>
        <v>0</v>
      </c>
      <c r="J282" s="74">
        <v>115551</v>
      </c>
      <c r="K282" s="75" t="s">
        <v>2564</v>
      </c>
      <c r="L282" s="75" t="s">
        <v>2565</v>
      </c>
      <c r="M282" s="74">
        <v>1020</v>
      </c>
      <c r="N282" s="75" t="s">
        <v>297</v>
      </c>
      <c r="O282" s="75" t="s">
        <v>2566</v>
      </c>
      <c r="P282" s="75"/>
      <c r="Q282" s="75" t="s">
        <v>2567</v>
      </c>
      <c r="R282" s="75" t="s">
        <v>3065</v>
      </c>
      <c r="S282" s="75" t="s">
        <v>3066</v>
      </c>
      <c r="T282" s="75" t="s">
        <v>3067</v>
      </c>
      <c r="U282" s="75" t="s">
        <v>385</v>
      </c>
    </row>
    <row r="283" spans="1:21" ht="14.4" x14ac:dyDescent="0.25">
      <c r="A283" s="74">
        <v>119214</v>
      </c>
      <c r="B283" s="75" t="s">
        <v>1649</v>
      </c>
      <c r="C283" s="81">
        <f t="shared" si="13"/>
        <v>0</v>
      </c>
      <c r="D283" s="74">
        <v>3707</v>
      </c>
      <c r="E283" s="75" t="s">
        <v>2556</v>
      </c>
      <c r="F283" s="74">
        <v>107359</v>
      </c>
      <c r="G283" s="74">
        <v>0</v>
      </c>
      <c r="H283" s="76">
        <f t="shared" si="14"/>
        <v>119214</v>
      </c>
      <c r="I283" s="76">
        <f t="shared" si="15"/>
        <v>0</v>
      </c>
      <c r="J283" s="74">
        <v>129593</v>
      </c>
      <c r="K283" s="75" t="s">
        <v>2568</v>
      </c>
      <c r="L283" s="75" t="s">
        <v>2569</v>
      </c>
      <c r="M283" s="74">
        <v>1030</v>
      </c>
      <c r="N283" s="75" t="s">
        <v>14</v>
      </c>
      <c r="O283" s="75" t="s">
        <v>195</v>
      </c>
      <c r="P283" s="75"/>
      <c r="Q283" s="75" t="s">
        <v>2570</v>
      </c>
      <c r="R283" s="75" t="s">
        <v>3065</v>
      </c>
      <c r="S283" s="75" t="s">
        <v>3066</v>
      </c>
      <c r="T283" s="75" t="s">
        <v>3067</v>
      </c>
      <c r="U283" s="75" t="s">
        <v>385</v>
      </c>
    </row>
    <row r="284" spans="1:21" ht="14.4" x14ac:dyDescent="0.25">
      <c r="A284" s="74">
        <v>119214</v>
      </c>
      <c r="B284" s="75" t="s">
        <v>1649</v>
      </c>
      <c r="C284" s="81">
        <f t="shared" si="13"/>
        <v>0</v>
      </c>
      <c r="D284" s="74">
        <v>3707</v>
      </c>
      <c r="E284" s="75" t="s">
        <v>2556</v>
      </c>
      <c r="F284" s="74">
        <v>963314</v>
      </c>
      <c r="G284" s="74">
        <v>0</v>
      </c>
      <c r="H284" s="76">
        <f t="shared" si="14"/>
        <v>119214</v>
      </c>
      <c r="I284" s="76">
        <f t="shared" si="15"/>
        <v>0</v>
      </c>
      <c r="J284" s="74">
        <v>133405</v>
      </c>
      <c r="K284" s="75" t="s">
        <v>2571</v>
      </c>
      <c r="L284" s="75" t="s">
        <v>2572</v>
      </c>
      <c r="M284" s="74">
        <v>1120</v>
      </c>
      <c r="N284" s="75" t="s">
        <v>266</v>
      </c>
      <c r="O284" s="75" t="s">
        <v>2573</v>
      </c>
      <c r="P284" s="75"/>
      <c r="Q284" s="75" t="s">
        <v>2574</v>
      </c>
      <c r="R284" s="75" t="s">
        <v>3065</v>
      </c>
      <c r="S284" s="75" t="s">
        <v>3066</v>
      </c>
      <c r="T284" s="75" t="s">
        <v>3067</v>
      </c>
      <c r="U284" s="75" t="s">
        <v>385</v>
      </c>
    </row>
    <row r="285" spans="1:21" ht="14.4" x14ac:dyDescent="0.25">
      <c r="A285" s="74">
        <v>119222</v>
      </c>
      <c r="B285" s="75" t="s">
        <v>1649</v>
      </c>
      <c r="C285" s="81">
        <f t="shared" si="13"/>
        <v>0</v>
      </c>
      <c r="D285" s="74">
        <v>3913</v>
      </c>
      <c r="E285" s="75" t="s">
        <v>2575</v>
      </c>
      <c r="F285" s="74">
        <v>55129</v>
      </c>
      <c r="G285" s="74">
        <v>0</v>
      </c>
      <c r="H285" s="76">
        <f t="shared" si="14"/>
        <v>0</v>
      </c>
      <c r="I285" s="76">
        <f t="shared" si="15"/>
        <v>0</v>
      </c>
      <c r="J285" s="74">
        <v>3913</v>
      </c>
      <c r="K285" s="75" t="s">
        <v>2575</v>
      </c>
      <c r="L285" s="75" t="s">
        <v>2576</v>
      </c>
      <c r="M285" s="74">
        <v>1060</v>
      </c>
      <c r="N285" s="75" t="s">
        <v>2577</v>
      </c>
      <c r="O285" s="75" t="s">
        <v>586</v>
      </c>
      <c r="P285" s="75"/>
      <c r="Q285" s="75" t="s">
        <v>587</v>
      </c>
      <c r="R285" s="75" t="s">
        <v>3065</v>
      </c>
      <c r="S285" s="75" t="s">
        <v>3066</v>
      </c>
      <c r="T285" s="75" t="s">
        <v>3067</v>
      </c>
      <c r="U285" s="75" t="s">
        <v>385</v>
      </c>
    </row>
    <row r="286" spans="1:21" ht="14.4" x14ac:dyDescent="0.25">
      <c r="A286" s="74">
        <v>119222</v>
      </c>
      <c r="B286" s="75" t="s">
        <v>1649</v>
      </c>
      <c r="C286" s="81">
        <f t="shared" si="13"/>
        <v>0</v>
      </c>
      <c r="D286" s="74">
        <v>3913</v>
      </c>
      <c r="E286" s="75" t="s">
        <v>2575</v>
      </c>
      <c r="F286" s="74">
        <v>55129</v>
      </c>
      <c r="G286" s="74">
        <v>0</v>
      </c>
      <c r="H286" s="76">
        <f t="shared" si="14"/>
        <v>0</v>
      </c>
      <c r="I286" s="76">
        <f t="shared" si="15"/>
        <v>0</v>
      </c>
      <c r="J286" s="74">
        <v>3939</v>
      </c>
      <c r="K286" s="75" t="s">
        <v>11686</v>
      </c>
      <c r="L286" s="75" t="s">
        <v>2579</v>
      </c>
      <c r="M286" s="74">
        <v>1070</v>
      </c>
      <c r="N286" s="75" t="s">
        <v>145</v>
      </c>
      <c r="O286" s="75" t="s">
        <v>2580</v>
      </c>
      <c r="P286" s="75"/>
      <c r="Q286" s="75" t="s">
        <v>10829</v>
      </c>
      <c r="R286" s="75" t="s">
        <v>3065</v>
      </c>
      <c r="S286" s="75" t="s">
        <v>3066</v>
      </c>
      <c r="T286" s="75" t="s">
        <v>3067</v>
      </c>
      <c r="U286" s="75" t="s">
        <v>385</v>
      </c>
    </row>
    <row r="287" spans="1:21" ht="14.4" x14ac:dyDescent="0.25">
      <c r="A287" s="74">
        <v>119222</v>
      </c>
      <c r="B287" s="75" t="s">
        <v>1649</v>
      </c>
      <c r="C287" s="81">
        <f t="shared" si="13"/>
        <v>0</v>
      </c>
      <c r="D287" s="74">
        <v>3913</v>
      </c>
      <c r="E287" s="75" t="s">
        <v>2575</v>
      </c>
      <c r="F287" s="74">
        <v>55129</v>
      </c>
      <c r="G287" s="74">
        <v>0</v>
      </c>
      <c r="H287" s="76">
        <f t="shared" si="14"/>
        <v>0</v>
      </c>
      <c r="I287" s="76">
        <f t="shared" si="15"/>
        <v>0</v>
      </c>
      <c r="J287" s="74">
        <v>3947</v>
      </c>
      <c r="K287" s="75" t="s">
        <v>2581</v>
      </c>
      <c r="L287" s="75" t="s">
        <v>2582</v>
      </c>
      <c r="M287" s="74">
        <v>1070</v>
      </c>
      <c r="N287" s="75" t="s">
        <v>145</v>
      </c>
      <c r="O287" s="75" t="s">
        <v>2583</v>
      </c>
      <c r="P287" s="75"/>
      <c r="Q287" s="75" t="s">
        <v>11687</v>
      </c>
      <c r="R287" s="75" t="s">
        <v>3065</v>
      </c>
      <c r="S287" s="75" t="s">
        <v>3066</v>
      </c>
      <c r="T287" s="75" t="s">
        <v>3067</v>
      </c>
      <c r="U287" s="75" t="s">
        <v>385</v>
      </c>
    </row>
    <row r="288" spans="1:21" ht="14.4" x14ac:dyDescent="0.25">
      <c r="A288" s="74">
        <v>119222</v>
      </c>
      <c r="B288" s="75" t="s">
        <v>1649</v>
      </c>
      <c r="C288" s="81">
        <f t="shared" si="13"/>
        <v>0</v>
      </c>
      <c r="D288" s="74">
        <v>3913</v>
      </c>
      <c r="E288" s="75" t="s">
        <v>2575</v>
      </c>
      <c r="F288" s="74">
        <v>55129</v>
      </c>
      <c r="G288" s="74">
        <v>0</v>
      </c>
      <c r="H288" s="76">
        <f t="shared" si="14"/>
        <v>0</v>
      </c>
      <c r="I288" s="76">
        <f t="shared" si="15"/>
        <v>0</v>
      </c>
      <c r="J288" s="74">
        <v>4011</v>
      </c>
      <c r="K288" s="75" t="s">
        <v>2584</v>
      </c>
      <c r="L288" s="75" t="s">
        <v>2585</v>
      </c>
      <c r="M288" s="74">
        <v>1070</v>
      </c>
      <c r="N288" s="75" t="s">
        <v>145</v>
      </c>
      <c r="O288" s="75" t="s">
        <v>2586</v>
      </c>
      <c r="P288" s="75"/>
      <c r="Q288" s="75" t="s">
        <v>2587</v>
      </c>
      <c r="R288" s="75" t="s">
        <v>3065</v>
      </c>
      <c r="S288" s="75" t="s">
        <v>3066</v>
      </c>
      <c r="T288" s="75" t="s">
        <v>3067</v>
      </c>
      <c r="U288" s="75" t="s">
        <v>385</v>
      </c>
    </row>
    <row r="289" spans="1:21" ht="14.4" x14ac:dyDescent="0.25">
      <c r="A289" s="74">
        <v>119222</v>
      </c>
      <c r="B289" s="75" t="s">
        <v>1649</v>
      </c>
      <c r="C289" s="81">
        <f t="shared" si="13"/>
        <v>0</v>
      </c>
      <c r="D289" s="74">
        <v>3913</v>
      </c>
      <c r="E289" s="75" t="s">
        <v>2575</v>
      </c>
      <c r="F289" s="74">
        <v>55129</v>
      </c>
      <c r="G289" s="74">
        <v>0</v>
      </c>
      <c r="H289" s="76">
        <f t="shared" si="14"/>
        <v>0</v>
      </c>
      <c r="I289" s="76">
        <f t="shared" si="15"/>
        <v>0</v>
      </c>
      <c r="J289" s="74">
        <v>4036</v>
      </c>
      <c r="K289" s="75" t="s">
        <v>2588</v>
      </c>
      <c r="L289" s="75" t="s">
        <v>2589</v>
      </c>
      <c r="M289" s="74">
        <v>1070</v>
      </c>
      <c r="N289" s="75" t="s">
        <v>145</v>
      </c>
      <c r="O289" s="75" t="s">
        <v>2590</v>
      </c>
      <c r="P289" s="75"/>
      <c r="Q289" s="75" t="s">
        <v>2591</v>
      </c>
      <c r="R289" s="75" t="s">
        <v>3065</v>
      </c>
      <c r="S289" s="75" t="s">
        <v>3066</v>
      </c>
      <c r="T289" s="75" t="s">
        <v>3067</v>
      </c>
      <c r="U289" s="75" t="s">
        <v>385</v>
      </c>
    </row>
    <row r="290" spans="1:21" ht="14.4" x14ac:dyDescent="0.25">
      <c r="A290" s="74">
        <v>119222</v>
      </c>
      <c r="B290" s="75" t="s">
        <v>1649</v>
      </c>
      <c r="C290" s="81">
        <f t="shared" si="13"/>
        <v>0</v>
      </c>
      <c r="D290" s="74">
        <v>3913</v>
      </c>
      <c r="E290" s="75" t="s">
        <v>2575</v>
      </c>
      <c r="F290" s="74">
        <v>55129</v>
      </c>
      <c r="G290" s="74">
        <v>0</v>
      </c>
      <c r="H290" s="76">
        <f t="shared" si="14"/>
        <v>0</v>
      </c>
      <c r="I290" s="76">
        <f t="shared" si="15"/>
        <v>0</v>
      </c>
      <c r="J290" s="74">
        <v>4515</v>
      </c>
      <c r="K290" s="75" t="s">
        <v>2592</v>
      </c>
      <c r="L290" s="75" t="s">
        <v>2593</v>
      </c>
      <c r="M290" s="74">
        <v>1190</v>
      </c>
      <c r="N290" s="75" t="s">
        <v>347</v>
      </c>
      <c r="O290" s="75" t="s">
        <v>2594</v>
      </c>
      <c r="P290" s="75"/>
      <c r="Q290" s="75" t="s">
        <v>2595</v>
      </c>
      <c r="R290" s="75" t="s">
        <v>3065</v>
      </c>
      <c r="S290" s="75" t="s">
        <v>3066</v>
      </c>
      <c r="T290" s="75" t="s">
        <v>3067</v>
      </c>
      <c r="U290" s="75" t="s">
        <v>385</v>
      </c>
    </row>
    <row r="291" spans="1:21" ht="14.4" x14ac:dyDescent="0.25">
      <c r="A291" s="74">
        <v>119222</v>
      </c>
      <c r="B291" s="75" t="s">
        <v>1649</v>
      </c>
      <c r="C291" s="81">
        <f t="shared" si="13"/>
        <v>0</v>
      </c>
      <c r="D291" s="74">
        <v>3913</v>
      </c>
      <c r="E291" s="75" t="s">
        <v>2575</v>
      </c>
      <c r="F291" s="74">
        <v>55129</v>
      </c>
      <c r="G291" s="74">
        <v>0</v>
      </c>
      <c r="H291" s="76">
        <f t="shared" si="14"/>
        <v>0</v>
      </c>
      <c r="I291" s="76">
        <f t="shared" si="15"/>
        <v>0</v>
      </c>
      <c r="J291" s="74">
        <v>55715</v>
      </c>
      <c r="K291" s="75" t="s">
        <v>2596</v>
      </c>
      <c r="L291" s="75" t="s">
        <v>2597</v>
      </c>
      <c r="M291" s="74">
        <v>1070</v>
      </c>
      <c r="N291" s="75" t="s">
        <v>145</v>
      </c>
      <c r="O291" s="75" t="s">
        <v>2598</v>
      </c>
      <c r="P291" s="75"/>
      <c r="Q291" s="75" t="s">
        <v>2599</v>
      </c>
      <c r="R291" s="75" t="s">
        <v>3065</v>
      </c>
      <c r="S291" s="75" t="s">
        <v>3066</v>
      </c>
      <c r="T291" s="75" t="s">
        <v>3067</v>
      </c>
      <c r="U291" s="75" t="s">
        <v>385</v>
      </c>
    </row>
    <row r="292" spans="1:21" ht="14.4" x14ac:dyDescent="0.25">
      <c r="A292" s="74">
        <v>119222</v>
      </c>
      <c r="B292" s="75" t="s">
        <v>1649</v>
      </c>
      <c r="C292" s="81">
        <f t="shared" si="13"/>
        <v>0</v>
      </c>
      <c r="D292" s="74">
        <v>3913</v>
      </c>
      <c r="E292" s="75" t="s">
        <v>2575</v>
      </c>
      <c r="F292" s="74">
        <v>55129</v>
      </c>
      <c r="G292" s="74">
        <v>0</v>
      </c>
      <c r="H292" s="76">
        <f t="shared" si="14"/>
        <v>0</v>
      </c>
      <c r="I292" s="76">
        <f t="shared" si="15"/>
        <v>0</v>
      </c>
      <c r="J292" s="74">
        <v>55814</v>
      </c>
      <c r="K292" s="75" t="s">
        <v>2584</v>
      </c>
      <c r="L292" s="75" t="s">
        <v>2600</v>
      </c>
      <c r="M292" s="74">
        <v>1070</v>
      </c>
      <c r="N292" s="75" t="s">
        <v>145</v>
      </c>
      <c r="O292" s="75" t="s">
        <v>2586</v>
      </c>
      <c r="P292" s="75"/>
      <c r="Q292" s="75" t="s">
        <v>2587</v>
      </c>
      <c r="R292" s="75" t="s">
        <v>3065</v>
      </c>
      <c r="S292" s="75" t="s">
        <v>3066</v>
      </c>
      <c r="T292" s="75" t="s">
        <v>3067</v>
      </c>
      <c r="U292" s="75" t="s">
        <v>385</v>
      </c>
    </row>
    <row r="293" spans="1:21" ht="14.4" x14ac:dyDescent="0.25">
      <c r="A293" s="74">
        <v>119231</v>
      </c>
      <c r="B293" s="75" t="s">
        <v>1679</v>
      </c>
      <c r="C293" s="81">
        <f t="shared" si="13"/>
        <v>0</v>
      </c>
      <c r="D293" s="74">
        <v>25478</v>
      </c>
      <c r="E293" s="75" t="s">
        <v>11599</v>
      </c>
      <c r="F293" s="74">
        <v>128728</v>
      </c>
      <c r="G293" s="74">
        <v>0</v>
      </c>
      <c r="H293" s="76">
        <f t="shared" si="14"/>
        <v>0</v>
      </c>
      <c r="I293" s="76">
        <f t="shared" si="15"/>
        <v>0</v>
      </c>
      <c r="J293" s="74">
        <v>25478</v>
      </c>
      <c r="K293" s="75" t="s">
        <v>2601</v>
      </c>
      <c r="L293" s="75" t="s">
        <v>2602</v>
      </c>
      <c r="M293" s="74">
        <v>2060</v>
      </c>
      <c r="N293" s="75" t="s">
        <v>258</v>
      </c>
      <c r="O293" s="75" t="s">
        <v>590</v>
      </c>
      <c r="P293" s="75"/>
      <c r="Q293" s="75" t="s">
        <v>591</v>
      </c>
      <c r="R293" s="75" t="s">
        <v>10772</v>
      </c>
      <c r="S293" s="75" t="s">
        <v>10773</v>
      </c>
      <c r="T293" s="75" t="s">
        <v>10774</v>
      </c>
      <c r="U293" s="75" t="s">
        <v>496</v>
      </c>
    </row>
    <row r="294" spans="1:21" ht="14.4" x14ac:dyDescent="0.25">
      <c r="A294" s="74">
        <v>119231</v>
      </c>
      <c r="B294" s="75" t="s">
        <v>1679</v>
      </c>
      <c r="C294" s="81">
        <f t="shared" si="13"/>
        <v>0</v>
      </c>
      <c r="D294" s="74">
        <v>25478</v>
      </c>
      <c r="E294" s="75" t="s">
        <v>11599</v>
      </c>
      <c r="F294" s="74">
        <v>128728</v>
      </c>
      <c r="G294" s="74">
        <v>0</v>
      </c>
      <c r="H294" s="76">
        <f t="shared" si="14"/>
        <v>0</v>
      </c>
      <c r="I294" s="76">
        <f t="shared" si="15"/>
        <v>0</v>
      </c>
      <c r="J294" s="74">
        <v>25486</v>
      </c>
      <c r="K294" s="75" t="s">
        <v>2603</v>
      </c>
      <c r="L294" s="75" t="s">
        <v>2604</v>
      </c>
      <c r="M294" s="74">
        <v>2020</v>
      </c>
      <c r="N294" s="75" t="s">
        <v>258</v>
      </c>
      <c r="O294" s="75" t="s">
        <v>263</v>
      </c>
      <c r="P294" s="75"/>
      <c r="Q294" s="75" t="s">
        <v>2605</v>
      </c>
      <c r="R294" s="75" t="s">
        <v>10772</v>
      </c>
      <c r="S294" s="75" t="s">
        <v>10773</v>
      </c>
      <c r="T294" s="75" t="s">
        <v>10774</v>
      </c>
      <c r="U294" s="75" t="s">
        <v>496</v>
      </c>
    </row>
    <row r="295" spans="1:21" ht="14.4" x14ac:dyDescent="0.25">
      <c r="A295" s="74">
        <v>119231</v>
      </c>
      <c r="B295" s="75" t="s">
        <v>1679</v>
      </c>
      <c r="C295" s="81">
        <f t="shared" si="13"/>
        <v>0</v>
      </c>
      <c r="D295" s="74">
        <v>25478</v>
      </c>
      <c r="E295" s="75" t="s">
        <v>11599</v>
      </c>
      <c r="F295" s="74">
        <v>128728</v>
      </c>
      <c r="G295" s="74">
        <v>0</v>
      </c>
      <c r="H295" s="76">
        <f t="shared" si="14"/>
        <v>0</v>
      </c>
      <c r="I295" s="76">
        <f t="shared" si="15"/>
        <v>0</v>
      </c>
      <c r="J295" s="74">
        <v>25502</v>
      </c>
      <c r="K295" s="75" t="s">
        <v>2606</v>
      </c>
      <c r="L295" s="75" t="s">
        <v>2607</v>
      </c>
      <c r="M295" s="74">
        <v>2020</v>
      </c>
      <c r="N295" s="75" t="s">
        <v>258</v>
      </c>
      <c r="O295" s="75" t="s">
        <v>2608</v>
      </c>
      <c r="P295" s="75"/>
      <c r="Q295" s="75" t="s">
        <v>2609</v>
      </c>
      <c r="R295" s="75" t="s">
        <v>10772</v>
      </c>
      <c r="S295" s="75" t="s">
        <v>10773</v>
      </c>
      <c r="T295" s="75" t="s">
        <v>10774</v>
      </c>
      <c r="U295" s="75" t="s">
        <v>496</v>
      </c>
    </row>
    <row r="296" spans="1:21" ht="14.4" x14ac:dyDescent="0.25">
      <c r="A296" s="74">
        <v>119231</v>
      </c>
      <c r="B296" s="75" t="s">
        <v>1679</v>
      </c>
      <c r="C296" s="81">
        <f t="shared" si="13"/>
        <v>0</v>
      </c>
      <c r="D296" s="74">
        <v>25478</v>
      </c>
      <c r="E296" s="75" t="s">
        <v>11599</v>
      </c>
      <c r="F296" s="74">
        <v>128728</v>
      </c>
      <c r="G296" s="74">
        <v>0</v>
      </c>
      <c r="H296" s="76">
        <f t="shared" si="14"/>
        <v>0</v>
      </c>
      <c r="I296" s="76">
        <f t="shared" si="15"/>
        <v>0</v>
      </c>
      <c r="J296" s="74">
        <v>25511</v>
      </c>
      <c r="K296" s="75" t="s">
        <v>2610</v>
      </c>
      <c r="L296" s="75" t="s">
        <v>2611</v>
      </c>
      <c r="M296" s="74">
        <v>2020</v>
      </c>
      <c r="N296" s="75" t="s">
        <v>258</v>
      </c>
      <c r="O296" s="75" t="s">
        <v>2612</v>
      </c>
      <c r="P296" s="75"/>
      <c r="Q296" s="75" t="s">
        <v>2613</v>
      </c>
      <c r="R296" s="75" t="s">
        <v>10772</v>
      </c>
      <c r="S296" s="75" t="s">
        <v>10773</v>
      </c>
      <c r="T296" s="75" t="s">
        <v>10774</v>
      </c>
      <c r="U296" s="75" t="s">
        <v>496</v>
      </c>
    </row>
    <row r="297" spans="1:21" ht="14.4" x14ac:dyDescent="0.25">
      <c r="A297" s="74">
        <v>119231</v>
      </c>
      <c r="B297" s="75" t="s">
        <v>1679</v>
      </c>
      <c r="C297" s="81">
        <f t="shared" si="13"/>
        <v>0</v>
      </c>
      <c r="D297" s="74">
        <v>25478</v>
      </c>
      <c r="E297" s="75" t="s">
        <v>11599</v>
      </c>
      <c r="F297" s="74">
        <v>128728</v>
      </c>
      <c r="G297" s="74">
        <v>0</v>
      </c>
      <c r="H297" s="76">
        <f t="shared" si="14"/>
        <v>0</v>
      </c>
      <c r="I297" s="76">
        <f t="shared" si="15"/>
        <v>0</v>
      </c>
      <c r="J297" s="74">
        <v>25528</v>
      </c>
      <c r="K297" s="75" t="s">
        <v>2614</v>
      </c>
      <c r="L297" s="75" t="s">
        <v>2615</v>
      </c>
      <c r="M297" s="74">
        <v>2020</v>
      </c>
      <c r="N297" s="75" t="s">
        <v>258</v>
      </c>
      <c r="O297" s="75" t="s">
        <v>2616</v>
      </c>
      <c r="P297" s="75"/>
      <c r="Q297" s="75" t="s">
        <v>2617</v>
      </c>
      <c r="R297" s="75" t="s">
        <v>10772</v>
      </c>
      <c r="S297" s="75" t="s">
        <v>10773</v>
      </c>
      <c r="T297" s="75" t="s">
        <v>10774</v>
      </c>
      <c r="U297" s="75" t="s">
        <v>496</v>
      </c>
    </row>
    <row r="298" spans="1:21" ht="14.4" x14ac:dyDescent="0.25">
      <c r="A298" s="74">
        <v>119231</v>
      </c>
      <c r="B298" s="75" t="s">
        <v>1679</v>
      </c>
      <c r="C298" s="81">
        <f t="shared" si="13"/>
        <v>0</v>
      </c>
      <c r="D298" s="74">
        <v>25478</v>
      </c>
      <c r="E298" s="75" t="s">
        <v>11599</v>
      </c>
      <c r="F298" s="74">
        <v>128728</v>
      </c>
      <c r="G298" s="74">
        <v>0</v>
      </c>
      <c r="H298" s="76">
        <f t="shared" si="14"/>
        <v>0</v>
      </c>
      <c r="I298" s="76">
        <f t="shared" si="15"/>
        <v>0</v>
      </c>
      <c r="J298" s="74">
        <v>25551</v>
      </c>
      <c r="K298" s="75" t="s">
        <v>2618</v>
      </c>
      <c r="L298" s="75" t="s">
        <v>2619</v>
      </c>
      <c r="M298" s="74">
        <v>2050</v>
      </c>
      <c r="N298" s="75" t="s">
        <v>258</v>
      </c>
      <c r="O298" s="75" t="s">
        <v>208</v>
      </c>
      <c r="P298" s="75"/>
      <c r="Q298" s="75" t="s">
        <v>2620</v>
      </c>
      <c r="R298" s="75" t="s">
        <v>10772</v>
      </c>
      <c r="S298" s="75" t="s">
        <v>10773</v>
      </c>
      <c r="T298" s="75" t="s">
        <v>10774</v>
      </c>
      <c r="U298" s="75" t="s">
        <v>496</v>
      </c>
    </row>
    <row r="299" spans="1:21" ht="14.4" x14ac:dyDescent="0.25">
      <c r="A299" s="74">
        <v>119231</v>
      </c>
      <c r="B299" s="75" t="s">
        <v>1679</v>
      </c>
      <c r="C299" s="81">
        <f t="shared" si="13"/>
        <v>0</v>
      </c>
      <c r="D299" s="74">
        <v>25478</v>
      </c>
      <c r="E299" s="75" t="s">
        <v>11599</v>
      </c>
      <c r="F299" s="74">
        <v>128728</v>
      </c>
      <c r="G299" s="74">
        <v>0</v>
      </c>
      <c r="H299" s="76">
        <f t="shared" si="14"/>
        <v>0</v>
      </c>
      <c r="I299" s="76">
        <f t="shared" si="15"/>
        <v>0</v>
      </c>
      <c r="J299" s="74">
        <v>25569</v>
      </c>
      <c r="K299" s="75" t="s">
        <v>2621</v>
      </c>
      <c r="L299" s="75" t="s">
        <v>2622</v>
      </c>
      <c r="M299" s="74">
        <v>2100</v>
      </c>
      <c r="N299" s="75" t="s">
        <v>275</v>
      </c>
      <c r="O299" s="75" t="s">
        <v>2623</v>
      </c>
      <c r="P299" s="75"/>
      <c r="Q299" s="75" t="s">
        <v>2624</v>
      </c>
      <c r="R299" s="75" t="s">
        <v>10772</v>
      </c>
      <c r="S299" s="75" t="s">
        <v>10773</v>
      </c>
      <c r="T299" s="75" t="s">
        <v>10774</v>
      </c>
      <c r="U299" s="75" t="s">
        <v>496</v>
      </c>
    </row>
    <row r="300" spans="1:21" ht="14.4" x14ac:dyDescent="0.25">
      <c r="A300" s="74">
        <v>119231</v>
      </c>
      <c r="B300" s="75" t="s">
        <v>1679</v>
      </c>
      <c r="C300" s="81">
        <f t="shared" si="13"/>
        <v>0</v>
      </c>
      <c r="D300" s="74">
        <v>25478</v>
      </c>
      <c r="E300" s="75" t="s">
        <v>11599</v>
      </c>
      <c r="F300" s="74">
        <v>128728</v>
      </c>
      <c r="G300" s="74">
        <v>0</v>
      </c>
      <c r="H300" s="76">
        <f t="shared" si="14"/>
        <v>0</v>
      </c>
      <c r="I300" s="76">
        <f t="shared" si="15"/>
        <v>0</v>
      </c>
      <c r="J300" s="74">
        <v>25619</v>
      </c>
      <c r="K300" s="75" t="s">
        <v>2625</v>
      </c>
      <c r="L300" s="75" t="s">
        <v>2626</v>
      </c>
      <c r="M300" s="74">
        <v>2930</v>
      </c>
      <c r="N300" s="75" t="s">
        <v>40</v>
      </c>
      <c r="O300" s="75" t="s">
        <v>2627</v>
      </c>
      <c r="P300" s="75"/>
      <c r="Q300" s="75" t="s">
        <v>2628</v>
      </c>
      <c r="R300" s="75" t="s">
        <v>10772</v>
      </c>
      <c r="S300" s="75" t="s">
        <v>10773</v>
      </c>
      <c r="T300" s="75" t="s">
        <v>10774</v>
      </c>
      <c r="U300" s="75" t="s">
        <v>496</v>
      </c>
    </row>
    <row r="301" spans="1:21" ht="14.4" x14ac:dyDescent="0.25">
      <c r="A301" s="74">
        <v>119231</v>
      </c>
      <c r="B301" s="75" t="s">
        <v>1679</v>
      </c>
      <c r="C301" s="81">
        <f t="shared" ref="C301:C364" si="16">IF(A301&lt;&gt;A300,0,IF(AND(A301=A300,B301&lt;&gt;B300),A301,0))</f>
        <v>0</v>
      </c>
      <c r="D301" s="74">
        <v>25478</v>
      </c>
      <c r="E301" s="75" t="s">
        <v>11599</v>
      </c>
      <c r="F301" s="74">
        <v>128728</v>
      </c>
      <c r="G301" s="74">
        <v>0</v>
      </c>
      <c r="H301" s="76">
        <f t="shared" ref="H301:H364" si="17">IF(A301&lt;&gt;A300,0,IF(AND(A301=A300,F301&lt;&gt;F300),A301,0))</f>
        <v>0</v>
      </c>
      <c r="I301" s="76">
        <f t="shared" ref="I301:I364" si="18">IF(A301&lt;&gt;A300,0,IF(AND(H301&lt;&gt;0,B301&lt;&gt;B300),A301,0))</f>
        <v>0</v>
      </c>
      <c r="J301" s="74">
        <v>25643</v>
      </c>
      <c r="K301" s="75" t="s">
        <v>2629</v>
      </c>
      <c r="L301" s="75" t="s">
        <v>2630</v>
      </c>
      <c r="M301" s="74">
        <v>2100</v>
      </c>
      <c r="N301" s="75" t="s">
        <v>275</v>
      </c>
      <c r="O301" s="75" t="s">
        <v>2631</v>
      </c>
      <c r="P301" s="75"/>
      <c r="Q301" s="75" t="s">
        <v>2632</v>
      </c>
      <c r="R301" s="75" t="s">
        <v>10772</v>
      </c>
      <c r="S301" s="75" t="s">
        <v>10773</v>
      </c>
      <c r="T301" s="75" t="s">
        <v>10774</v>
      </c>
      <c r="U301" s="75" t="s">
        <v>496</v>
      </c>
    </row>
    <row r="302" spans="1:21" ht="14.4" x14ac:dyDescent="0.25">
      <c r="A302" s="74">
        <v>119231</v>
      </c>
      <c r="B302" s="75" t="s">
        <v>1679</v>
      </c>
      <c r="C302" s="81">
        <f t="shared" si="16"/>
        <v>0</v>
      </c>
      <c r="D302" s="74">
        <v>25478</v>
      </c>
      <c r="E302" s="75" t="s">
        <v>11599</v>
      </c>
      <c r="F302" s="74">
        <v>128728</v>
      </c>
      <c r="G302" s="74">
        <v>0</v>
      </c>
      <c r="H302" s="76">
        <f t="shared" si="17"/>
        <v>0</v>
      </c>
      <c r="I302" s="76">
        <f t="shared" si="18"/>
        <v>0</v>
      </c>
      <c r="J302" s="74">
        <v>117903</v>
      </c>
      <c r="K302" s="75" t="s">
        <v>10830</v>
      </c>
      <c r="L302" s="75" t="s">
        <v>2633</v>
      </c>
      <c r="M302" s="74">
        <v>2030</v>
      </c>
      <c r="N302" s="75" t="s">
        <v>258</v>
      </c>
      <c r="O302" s="75" t="s">
        <v>2634</v>
      </c>
      <c r="P302" s="75"/>
      <c r="Q302" s="75" t="s">
        <v>2635</v>
      </c>
      <c r="R302" s="75" t="s">
        <v>10772</v>
      </c>
      <c r="S302" s="75" t="s">
        <v>10773</v>
      </c>
      <c r="T302" s="75" t="s">
        <v>10774</v>
      </c>
      <c r="U302" s="75" t="s">
        <v>496</v>
      </c>
    </row>
    <row r="303" spans="1:21" ht="14.4" x14ac:dyDescent="0.25">
      <c r="A303" s="74">
        <v>119231</v>
      </c>
      <c r="B303" s="75" t="s">
        <v>1679</v>
      </c>
      <c r="C303" s="81">
        <f t="shared" si="16"/>
        <v>0</v>
      </c>
      <c r="D303" s="74">
        <v>25478</v>
      </c>
      <c r="E303" s="75" t="s">
        <v>11599</v>
      </c>
      <c r="F303" s="74">
        <v>128728</v>
      </c>
      <c r="G303" s="74">
        <v>0</v>
      </c>
      <c r="H303" s="76">
        <f t="shared" si="17"/>
        <v>0</v>
      </c>
      <c r="I303" s="76">
        <f t="shared" si="18"/>
        <v>0</v>
      </c>
      <c r="J303" s="74">
        <v>146043</v>
      </c>
      <c r="K303" s="75" t="s">
        <v>11688</v>
      </c>
      <c r="L303" s="75" t="s">
        <v>11689</v>
      </c>
      <c r="M303" s="74">
        <v>2030</v>
      </c>
      <c r="N303" s="75" t="s">
        <v>258</v>
      </c>
      <c r="O303" s="75" t="s">
        <v>11690</v>
      </c>
      <c r="P303" s="75"/>
      <c r="Q303" s="75" t="s">
        <v>333</v>
      </c>
      <c r="R303" s="75" t="s">
        <v>10772</v>
      </c>
      <c r="S303" s="75" t="s">
        <v>10773</v>
      </c>
      <c r="T303" s="75" t="s">
        <v>10774</v>
      </c>
      <c r="U303" s="75" t="s">
        <v>496</v>
      </c>
    </row>
    <row r="304" spans="1:21" ht="14.4" x14ac:dyDescent="0.25">
      <c r="A304" s="74">
        <v>119248</v>
      </c>
      <c r="B304" s="75" t="s">
        <v>1649</v>
      </c>
      <c r="C304" s="81">
        <f t="shared" si="16"/>
        <v>0</v>
      </c>
      <c r="D304" s="74">
        <v>10736</v>
      </c>
      <c r="E304" s="75" t="s">
        <v>10722</v>
      </c>
      <c r="F304" s="74">
        <v>117945</v>
      </c>
      <c r="G304" s="74">
        <v>0</v>
      </c>
      <c r="H304" s="76">
        <f t="shared" si="17"/>
        <v>0</v>
      </c>
      <c r="I304" s="76">
        <f t="shared" si="18"/>
        <v>0</v>
      </c>
      <c r="J304" s="74">
        <v>10066</v>
      </c>
      <c r="K304" s="75" t="s">
        <v>2636</v>
      </c>
      <c r="L304" s="75" t="s">
        <v>2637</v>
      </c>
      <c r="M304" s="74">
        <v>2570</v>
      </c>
      <c r="N304" s="75" t="s">
        <v>57</v>
      </c>
      <c r="O304" s="75" t="s">
        <v>2638</v>
      </c>
      <c r="P304" s="75"/>
      <c r="Q304" s="75" t="s">
        <v>2639</v>
      </c>
      <c r="R304" s="75" t="s">
        <v>1786</v>
      </c>
      <c r="S304" s="75" t="s">
        <v>1787</v>
      </c>
      <c r="T304" s="75" t="s">
        <v>1788</v>
      </c>
      <c r="U304" s="75" t="s">
        <v>385</v>
      </c>
    </row>
    <row r="305" spans="1:21" ht="14.4" x14ac:dyDescent="0.25">
      <c r="A305" s="74">
        <v>119248</v>
      </c>
      <c r="B305" s="75" t="s">
        <v>1649</v>
      </c>
      <c r="C305" s="81">
        <f t="shared" si="16"/>
        <v>0</v>
      </c>
      <c r="D305" s="74">
        <v>10736</v>
      </c>
      <c r="E305" s="75" t="s">
        <v>10722</v>
      </c>
      <c r="F305" s="74">
        <v>117945</v>
      </c>
      <c r="G305" s="74">
        <v>0</v>
      </c>
      <c r="H305" s="76">
        <f t="shared" si="17"/>
        <v>0</v>
      </c>
      <c r="I305" s="76">
        <f t="shared" si="18"/>
        <v>0</v>
      </c>
      <c r="J305" s="74">
        <v>10074</v>
      </c>
      <c r="K305" s="75" t="s">
        <v>1842</v>
      </c>
      <c r="L305" s="75" t="s">
        <v>2662</v>
      </c>
      <c r="M305" s="74">
        <v>2570</v>
      </c>
      <c r="N305" s="75" t="s">
        <v>57</v>
      </c>
      <c r="O305" s="75" t="s">
        <v>2640</v>
      </c>
      <c r="P305" s="75"/>
      <c r="Q305" s="75" t="s">
        <v>2641</v>
      </c>
      <c r="R305" s="75" t="s">
        <v>1786</v>
      </c>
      <c r="S305" s="75" t="s">
        <v>1787</v>
      </c>
      <c r="T305" s="75" t="s">
        <v>1788</v>
      </c>
      <c r="U305" s="75" t="s">
        <v>385</v>
      </c>
    </row>
    <row r="306" spans="1:21" ht="14.4" x14ac:dyDescent="0.25">
      <c r="A306" s="74">
        <v>119248</v>
      </c>
      <c r="B306" s="75" t="s">
        <v>1649</v>
      </c>
      <c r="C306" s="81">
        <f t="shared" si="16"/>
        <v>0</v>
      </c>
      <c r="D306" s="74">
        <v>10736</v>
      </c>
      <c r="E306" s="75" t="s">
        <v>10722</v>
      </c>
      <c r="F306" s="74">
        <v>117945</v>
      </c>
      <c r="G306" s="74">
        <v>0</v>
      </c>
      <c r="H306" s="76">
        <f t="shared" si="17"/>
        <v>0</v>
      </c>
      <c r="I306" s="76">
        <f t="shared" si="18"/>
        <v>0</v>
      </c>
      <c r="J306" s="74">
        <v>10736</v>
      </c>
      <c r="K306" s="75" t="s">
        <v>10722</v>
      </c>
      <c r="L306" s="75" t="s">
        <v>593</v>
      </c>
      <c r="M306" s="74">
        <v>2830</v>
      </c>
      <c r="N306" s="75" t="s">
        <v>594</v>
      </c>
      <c r="O306" s="75" t="s">
        <v>595</v>
      </c>
      <c r="P306" s="75"/>
      <c r="Q306" s="75" t="s">
        <v>10626</v>
      </c>
      <c r="R306" s="75" t="s">
        <v>1786</v>
      </c>
      <c r="S306" s="75" t="s">
        <v>1787</v>
      </c>
      <c r="T306" s="75" t="s">
        <v>1788</v>
      </c>
      <c r="U306" s="75" t="s">
        <v>385</v>
      </c>
    </row>
    <row r="307" spans="1:21" ht="14.4" x14ac:dyDescent="0.25">
      <c r="A307" s="74">
        <v>119248</v>
      </c>
      <c r="B307" s="75" t="s">
        <v>1649</v>
      </c>
      <c r="C307" s="81">
        <f t="shared" si="16"/>
        <v>0</v>
      </c>
      <c r="D307" s="74">
        <v>10736</v>
      </c>
      <c r="E307" s="75" t="s">
        <v>10722</v>
      </c>
      <c r="F307" s="74">
        <v>117945</v>
      </c>
      <c r="G307" s="74">
        <v>0</v>
      </c>
      <c r="H307" s="76">
        <f t="shared" si="17"/>
        <v>0</v>
      </c>
      <c r="I307" s="76">
        <f t="shared" si="18"/>
        <v>0</v>
      </c>
      <c r="J307" s="74">
        <v>10744</v>
      </c>
      <c r="K307" s="75" t="s">
        <v>1898</v>
      </c>
      <c r="L307" s="75" t="s">
        <v>2642</v>
      </c>
      <c r="M307" s="74">
        <v>2830</v>
      </c>
      <c r="N307" s="75" t="s">
        <v>2643</v>
      </c>
      <c r="O307" s="75" t="s">
        <v>2644</v>
      </c>
      <c r="P307" s="75"/>
      <c r="Q307" s="75" t="s">
        <v>2645</v>
      </c>
      <c r="R307" s="75" t="s">
        <v>1786</v>
      </c>
      <c r="S307" s="75" t="s">
        <v>1787</v>
      </c>
      <c r="T307" s="75" t="s">
        <v>1788</v>
      </c>
      <c r="U307" s="75" t="s">
        <v>385</v>
      </c>
    </row>
    <row r="308" spans="1:21" ht="14.4" x14ac:dyDescent="0.25">
      <c r="A308" s="74">
        <v>119248</v>
      </c>
      <c r="B308" s="75" t="s">
        <v>1649</v>
      </c>
      <c r="C308" s="81">
        <f t="shared" si="16"/>
        <v>0</v>
      </c>
      <c r="D308" s="74">
        <v>10736</v>
      </c>
      <c r="E308" s="75" t="s">
        <v>10722</v>
      </c>
      <c r="F308" s="74">
        <v>117945</v>
      </c>
      <c r="G308" s="74">
        <v>0</v>
      </c>
      <c r="H308" s="76">
        <f t="shared" si="17"/>
        <v>0</v>
      </c>
      <c r="I308" s="76">
        <f t="shared" si="18"/>
        <v>0</v>
      </c>
      <c r="J308" s="74">
        <v>11601</v>
      </c>
      <c r="K308" s="75" t="s">
        <v>2646</v>
      </c>
      <c r="L308" s="75" t="s">
        <v>2647</v>
      </c>
      <c r="M308" s="74">
        <v>2800</v>
      </c>
      <c r="N308" s="75" t="s">
        <v>63</v>
      </c>
      <c r="O308" s="75" t="s">
        <v>2648</v>
      </c>
      <c r="P308" s="75"/>
      <c r="Q308" s="75" t="s">
        <v>10831</v>
      </c>
      <c r="R308" s="75" t="s">
        <v>1786</v>
      </c>
      <c r="S308" s="75" t="s">
        <v>1787</v>
      </c>
      <c r="T308" s="75" t="s">
        <v>1788</v>
      </c>
      <c r="U308" s="75" t="s">
        <v>385</v>
      </c>
    </row>
    <row r="309" spans="1:21" ht="14.4" x14ac:dyDescent="0.25">
      <c r="A309" s="74">
        <v>119248</v>
      </c>
      <c r="B309" s="75" t="s">
        <v>1649</v>
      </c>
      <c r="C309" s="81">
        <f t="shared" si="16"/>
        <v>0</v>
      </c>
      <c r="D309" s="74">
        <v>10736</v>
      </c>
      <c r="E309" s="75" t="s">
        <v>10722</v>
      </c>
      <c r="F309" s="74">
        <v>117945</v>
      </c>
      <c r="G309" s="74">
        <v>0</v>
      </c>
      <c r="H309" s="76">
        <f t="shared" si="17"/>
        <v>0</v>
      </c>
      <c r="I309" s="76">
        <f t="shared" si="18"/>
        <v>0</v>
      </c>
      <c r="J309" s="74">
        <v>11643</v>
      </c>
      <c r="K309" s="75" t="s">
        <v>2649</v>
      </c>
      <c r="L309" s="75" t="s">
        <v>2650</v>
      </c>
      <c r="M309" s="74">
        <v>2800</v>
      </c>
      <c r="N309" s="75" t="s">
        <v>63</v>
      </c>
      <c r="O309" s="75" t="s">
        <v>2651</v>
      </c>
      <c r="P309" s="75"/>
      <c r="Q309" s="75" t="s">
        <v>2652</v>
      </c>
      <c r="R309" s="75" t="s">
        <v>1786</v>
      </c>
      <c r="S309" s="75" t="s">
        <v>1787</v>
      </c>
      <c r="T309" s="75" t="s">
        <v>1788</v>
      </c>
      <c r="U309" s="75" t="s">
        <v>385</v>
      </c>
    </row>
    <row r="310" spans="1:21" ht="14.4" x14ac:dyDescent="0.25">
      <c r="A310" s="74">
        <v>119248</v>
      </c>
      <c r="B310" s="75" t="s">
        <v>1649</v>
      </c>
      <c r="C310" s="81">
        <f t="shared" si="16"/>
        <v>0</v>
      </c>
      <c r="D310" s="74">
        <v>10736</v>
      </c>
      <c r="E310" s="75" t="s">
        <v>10722</v>
      </c>
      <c r="F310" s="74">
        <v>117945</v>
      </c>
      <c r="G310" s="74">
        <v>0</v>
      </c>
      <c r="H310" s="76">
        <f t="shared" si="17"/>
        <v>0</v>
      </c>
      <c r="I310" s="76">
        <f t="shared" si="18"/>
        <v>0</v>
      </c>
      <c r="J310" s="74">
        <v>11908</v>
      </c>
      <c r="K310" s="75" t="s">
        <v>10832</v>
      </c>
      <c r="L310" s="75" t="s">
        <v>2653</v>
      </c>
      <c r="M310" s="74">
        <v>2860</v>
      </c>
      <c r="N310" s="75" t="s">
        <v>159</v>
      </c>
      <c r="O310" s="75" t="s">
        <v>2654</v>
      </c>
      <c r="P310" s="75"/>
      <c r="Q310" s="75" t="s">
        <v>2655</v>
      </c>
      <c r="R310" s="75" t="s">
        <v>1786</v>
      </c>
      <c r="S310" s="75" t="s">
        <v>1787</v>
      </c>
      <c r="T310" s="75" t="s">
        <v>1788</v>
      </c>
      <c r="U310" s="75" t="s">
        <v>385</v>
      </c>
    </row>
    <row r="311" spans="1:21" ht="14.4" x14ac:dyDescent="0.25">
      <c r="A311" s="74">
        <v>119248</v>
      </c>
      <c r="B311" s="75" t="s">
        <v>1649</v>
      </c>
      <c r="C311" s="81">
        <f t="shared" si="16"/>
        <v>0</v>
      </c>
      <c r="D311" s="74">
        <v>10736</v>
      </c>
      <c r="E311" s="75" t="s">
        <v>10722</v>
      </c>
      <c r="F311" s="74">
        <v>117945</v>
      </c>
      <c r="G311" s="74">
        <v>0</v>
      </c>
      <c r="H311" s="76">
        <f t="shared" si="17"/>
        <v>0</v>
      </c>
      <c r="I311" s="76">
        <f t="shared" si="18"/>
        <v>0</v>
      </c>
      <c r="J311" s="74">
        <v>12121</v>
      </c>
      <c r="K311" s="75" t="s">
        <v>2656</v>
      </c>
      <c r="L311" s="75" t="s">
        <v>2657</v>
      </c>
      <c r="M311" s="74">
        <v>2812</v>
      </c>
      <c r="N311" s="75" t="s">
        <v>2658</v>
      </c>
      <c r="O311" s="75" t="s">
        <v>2659</v>
      </c>
      <c r="P311" s="75"/>
      <c r="Q311" s="75" t="s">
        <v>2660</v>
      </c>
      <c r="R311" s="75" t="s">
        <v>1786</v>
      </c>
      <c r="S311" s="75" t="s">
        <v>1787</v>
      </c>
      <c r="T311" s="75" t="s">
        <v>1788</v>
      </c>
      <c r="U311" s="75" t="s">
        <v>385</v>
      </c>
    </row>
    <row r="312" spans="1:21" ht="14.4" x14ac:dyDescent="0.25">
      <c r="A312" s="74">
        <v>119248</v>
      </c>
      <c r="B312" s="75" t="s">
        <v>1649</v>
      </c>
      <c r="C312" s="81">
        <f t="shared" si="16"/>
        <v>0</v>
      </c>
      <c r="D312" s="74">
        <v>10736</v>
      </c>
      <c r="E312" s="75" t="s">
        <v>10722</v>
      </c>
      <c r="F312" s="74">
        <v>117945</v>
      </c>
      <c r="G312" s="74">
        <v>0</v>
      </c>
      <c r="H312" s="76">
        <f t="shared" si="17"/>
        <v>0</v>
      </c>
      <c r="I312" s="76">
        <f t="shared" si="18"/>
        <v>0</v>
      </c>
      <c r="J312" s="74">
        <v>112862</v>
      </c>
      <c r="K312" s="75" t="s">
        <v>2661</v>
      </c>
      <c r="L312" s="75" t="s">
        <v>2662</v>
      </c>
      <c r="M312" s="74">
        <v>2570</v>
      </c>
      <c r="N312" s="75" t="s">
        <v>57</v>
      </c>
      <c r="O312" s="75" t="s">
        <v>2663</v>
      </c>
      <c r="P312" s="75"/>
      <c r="Q312" s="75" t="s">
        <v>2664</v>
      </c>
      <c r="R312" s="75" t="s">
        <v>1786</v>
      </c>
      <c r="S312" s="75" t="s">
        <v>1787</v>
      </c>
      <c r="T312" s="75" t="s">
        <v>1788</v>
      </c>
      <c r="U312" s="75" t="s">
        <v>385</v>
      </c>
    </row>
    <row r="313" spans="1:21" ht="14.4" x14ac:dyDescent="0.25">
      <c r="A313" s="74">
        <v>119255</v>
      </c>
      <c r="B313" s="75" t="s">
        <v>1649</v>
      </c>
      <c r="C313" s="81">
        <f t="shared" si="16"/>
        <v>0</v>
      </c>
      <c r="D313" s="74">
        <v>46052</v>
      </c>
      <c r="E313" s="75" t="s">
        <v>10723</v>
      </c>
      <c r="F313" s="74">
        <v>104661</v>
      </c>
      <c r="G313" s="74">
        <v>0</v>
      </c>
      <c r="H313" s="76">
        <f t="shared" si="17"/>
        <v>0</v>
      </c>
      <c r="I313" s="76">
        <f t="shared" si="18"/>
        <v>0</v>
      </c>
      <c r="J313" s="74">
        <v>9902</v>
      </c>
      <c r="K313" s="75" t="s">
        <v>2665</v>
      </c>
      <c r="L313" s="75" t="s">
        <v>2666</v>
      </c>
      <c r="M313" s="74">
        <v>2540</v>
      </c>
      <c r="N313" s="75" t="s">
        <v>55</v>
      </c>
      <c r="O313" s="75" t="s">
        <v>2667</v>
      </c>
      <c r="P313" s="75"/>
      <c r="Q313" s="75" t="s">
        <v>2668</v>
      </c>
      <c r="R313" s="75" t="s">
        <v>1662</v>
      </c>
      <c r="S313" s="75" t="s">
        <v>1663</v>
      </c>
      <c r="T313" s="75" t="s">
        <v>1664</v>
      </c>
      <c r="U313" s="75" t="s">
        <v>385</v>
      </c>
    </row>
    <row r="314" spans="1:21" ht="14.4" x14ac:dyDescent="0.25">
      <c r="A314" s="74">
        <v>119255</v>
      </c>
      <c r="B314" s="75" t="s">
        <v>1649</v>
      </c>
      <c r="C314" s="81">
        <f t="shared" si="16"/>
        <v>0</v>
      </c>
      <c r="D314" s="74">
        <v>46052</v>
      </c>
      <c r="E314" s="75" t="s">
        <v>10723</v>
      </c>
      <c r="F314" s="74">
        <v>104661</v>
      </c>
      <c r="G314" s="74">
        <v>0</v>
      </c>
      <c r="H314" s="76">
        <f t="shared" si="17"/>
        <v>0</v>
      </c>
      <c r="I314" s="76">
        <f t="shared" si="18"/>
        <v>0</v>
      </c>
      <c r="J314" s="74">
        <v>9977</v>
      </c>
      <c r="K314" s="75" t="s">
        <v>2669</v>
      </c>
      <c r="L314" s="75" t="s">
        <v>2670</v>
      </c>
      <c r="M314" s="74">
        <v>2550</v>
      </c>
      <c r="N314" s="75" t="s">
        <v>56</v>
      </c>
      <c r="O314" s="75" t="s">
        <v>2671</v>
      </c>
      <c r="P314" s="75"/>
      <c r="Q314" s="75" t="s">
        <v>2672</v>
      </c>
      <c r="R314" s="75" t="s">
        <v>1662</v>
      </c>
      <c r="S314" s="75" t="s">
        <v>1663</v>
      </c>
      <c r="T314" s="75" t="s">
        <v>1664</v>
      </c>
      <c r="U314" s="75" t="s">
        <v>385</v>
      </c>
    </row>
    <row r="315" spans="1:21" ht="14.4" x14ac:dyDescent="0.25">
      <c r="A315" s="74">
        <v>119255</v>
      </c>
      <c r="B315" s="75" t="s">
        <v>1649</v>
      </c>
      <c r="C315" s="81">
        <f t="shared" si="16"/>
        <v>0</v>
      </c>
      <c r="D315" s="74">
        <v>46052</v>
      </c>
      <c r="E315" s="75" t="s">
        <v>10723</v>
      </c>
      <c r="F315" s="74">
        <v>104661</v>
      </c>
      <c r="G315" s="74">
        <v>0</v>
      </c>
      <c r="H315" s="76">
        <f t="shared" si="17"/>
        <v>0</v>
      </c>
      <c r="I315" s="76">
        <f t="shared" si="18"/>
        <v>0</v>
      </c>
      <c r="J315" s="74">
        <v>9993</v>
      </c>
      <c r="K315" s="75" t="s">
        <v>2673</v>
      </c>
      <c r="L315" s="75" t="s">
        <v>2674</v>
      </c>
      <c r="M315" s="74">
        <v>2840</v>
      </c>
      <c r="N315" s="75" t="s">
        <v>2675</v>
      </c>
      <c r="O315" s="75" t="s">
        <v>2676</v>
      </c>
      <c r="P315" s="75"/>
      <c r="Q315" s="75" t="s">
        <v>2677</v>
      </c>
      <c r="R315" s="75" t="s">
        <v>1662</v>
      </c>
      <c r="S315" s="75" t="s">
        <v>1663</v>
      </c>
      <c r="T315" s="75" t="s">
        <v>1664</v>
      </c>
      <c r="U315" s="75" t="s">
        <v>385</v>
      </c>
    </row>
    <row r="316" spans="1:21" ht="14.4" x14ac:dyDescent="0.25">
      <c r="A316" s="74">
        <v>119255</v>
      </c>
      <c r="B316" s="75" t="s">
        <v>1649</v>
      </c>
      <c r="C316" s="81">
        <f t="shared" si="16"/>
        <v>0</v>
      </c>
      <c r="D316" s="74">
        <v>46052</v>
      </c>
      <c r="E316" s="75" t="s">
        <v>10723</v>
      </c>
      <c r="F316" s="74">
        <v>104661</v>
      </c>
      <c r="G316" s="74">
        <v>0</v>
      </c>
      <c r="H316" s="76">
        <f t="shared" si="17"/>
        <v>0</v>
      </c>
      <c r="I316" s="76">
        <f t="shared" si="18"/>
        <v>0</v>
      </c>
      <c r="J316" s="74">
        <v>10009</v>
      </c>
      <c r="K316" s="75" t="s">
        <v>2678</v>
      </c>
      <c r="L316" s="75" t="s">
        <v>2679</v>
      </c>
      <c r="M316" s="74">
        <v>2840</v>
      </c>
      <c r="N316" s="75" t="s">
        <v>2675</v>
      </c>
      <c r="O316" s="75" t="s">
        <v>2680</v>
      </c>
      <c r="P316" s="75"/>
      <c r="Q316" s="75" t="s">
        <v>2681</v>
      </c>
      <c r="R316" s="75" t="s">
        <v>1662</v>
      </c>
      <c r="S316" s="75" t="s">
        <v>1663</v>
      </c>
      <c r="T316" s="75" t="s">
        <v>1664</v>
      </c>
      <c r="U316" s="75" t="s">
        <v>385</v>
      </c>
    </row>
    <row r="317" spans="1:21" ht="14.4" x14ac:dyDescent="0.25">
      <c r="A317" s="74">
        <v>119255</v>
      </c>
      <c r="B317" s="75" t="s">
        <v>1649</v>
      </c>
      <c r="C317" s="81">
        <f t="shared" si="16"/>
        <v>0</v>
      </c>
      <c r="D317" s="74">
        <v>46052</v>
      </c>
      <c r="E317" s="75" t="s">
        <v>10723</v>
      </c>
      <c r="F317" s="74">
        <v>104661</v>
      </c>
      <c r="G317" s="74">
        <v>0</v>
      </c>
      <c r="H317" s="76">
        <f t="shared" si="17"/>
        <v>0</v>
      </c>
      <c r="I317" s="76">
        <f t="shared" si="18"/>
        <v>0</v>
      </c>
      <c r="J317" s="74">
        <v>10082</v>
      </c>
      <c r="K317" s="75" t="s">
        <v>1692</v>
      </c>
      <c r="L317" s="75" t="s">
        <v>2682</v>
      </c>
      <c r="M317" s="74">
        <v>2550</v>
      </c>
      <c r="N317" s="75" t="s">
        <v>2683</v>
      </c>
      <c r="O317" s="75" t="s">
        <v>2684</v>
      </c>
      <c r="P317" s="75"/>
      <c r="Q317" s="75" t="s">
        <v>2685</v>
      </c>
      <c r="R317" s="75" t="s">
        <v>1662</v>
      </c>
      <c r="S317" s="75" t="s">
        <v>1663</v>
      </c>
      <c r="T317" s="75" t="s">
        <v>1664</v>
      </c>
      <c r="U317" s="75" t="s">
        <v>385</v>
      </c>
    </row>
    <row r="318" spans="1:21" ht="14.4" x14ac:dyDescent="0.25">
      <c r="A318" s="74">
        <v>119255</v>
      </c>
      <c r="B318" s="75" t="s">
        <v>1649</v>
      </c>
      <c r="C318" s="81">
        <f t="shared" si="16"/>
        <v>0</v>
      </c>
      <c r="D318" s="74">
        <v>46052</v>
      </c>
      <c r="E318" s="75" t="s">
        <v>10723</v>
      </c>
      <c r="F318" s="74">
        <v>104661</v>
      </c>
      <c r="G318" s="74">
        <v>0</v>
      </c>
      <c r="H318" s="76">
        <f t="shared" si="17"/>
        <v>0</v>
      </c>
      <c r="I318" s="76">
        <f t="shared" si="18"/>
        <v>0</v>
      </c>
      <c r="J318" s="74">
        <v>10553</v>
      </c>
      <c r="K318" s="75" t="s">
        <v>2686</v>
      </c>
      <c r="L318" s="75" t="s">
        <v>2687</v>
      </c>
      <c r="M318" s="74">
        <v>2840</v>
      </c>
      <c r="N318" s="75" t="s">
        <v>268</v>
      </c>
      <c r="O318" s="75" t="s">
        <v>2688</v>
      </c>
      <c r="P318" s="75"/>
      <c r="Q318" s="75" t="s">
        <v>2689</v>
      </c>
      <c r="R318" s="75" t="s">
        <v>1662</v>
      </c>
      <c r="S318" s="75" t="s">
        <v>1663</v>
      </c>
      <c r="T318" s="75" t="s">
        <v>1664</v>
      </c>
      <c r="U318" s="75" t="s">
        <v>385</v>
      </c>
    </row>
    <row r="319" spans="1:21" ht="14.4" x14ac:dyDescent="0.25">
      <c r="A319" s="74">
        <v>119255</v>
      </c>
      <c r="B319" s="75" t="s">
        <v>1649</v>
      </c>
      <c r="C319" s="81">
        <f t="shared" si="16"/>
        <v>0</v>
      </c>
      <c r="D319" s="74">
        <v>46052</v>
      </c>
      <c r="E319" s="75" t="s">
        <v>10723</v>
      </c>
      <c r="F319" s="74">
        <v>104661</v>
      </c>
      <c r="G319" s="74">
        <v>0</v>
      </c>
      <c r="H319" s="76">
        <f t="shared" si="17"/>
        <v>0</v>
      </c>
      <c r="I319" s="76">
        <f t="shared" si="18"/>
        <v>0</v>
      </c>
      <c r="J319" s="74">
        <v>46052</v>
      </c>
      <c r="K319" s="75" t="s">
        <v>10723</v>
      </c>
      <c r="L319" s="75" t="s">
        <v>597</v>
      </c>
      <c r="M319" s="74">
        <v>2540</v>
      </c>
      <c r="N319" s="75" t="s">
        <v>55</v>
      </c>
      <c r="O319" s="75" t="s">
        <v>598</v>
      </c>
      <c r="P319" s="75"/>
      <c r="Q319" s="75" t="s">
        <v>599</v>
      </c>
      <c r="R319" s="75" t="s">
        <v>1662</v>
      </c>
      <c r="S319" s="75" t="s">
        <v>1663</v>
      </c>
      <c r="T319" s="75" t="s">
        <v>1664</v>
      </c>
      <c r="U319" s="75" t="s">
        <v>385</v>
      </c>
    </row>
    <row r="320" spans="1:21" ht="14.4" x14ac:dyDescent="0.25">
      <c r="A320" s="74">
        <v>119255</v>
      </c>
      <c r="B320" s="75" t="s">
        <v>1649</v>
      </c>
      <c r="C320" s="81">
        <f t="shared" si="16"/>
        <v>0</v>
      </c>
      <c r="D320" s="74">
        <v>46052</v>
      </c>
      <c r="E320" s="75" t="s">
        <v>10723</v>
      </c>
      <c r="F320" s="74">
        <v>104661</v>
      </c>
      <c r="G320" s="74">
        <v>0</v>
      </c>
      <c r="H320" s="76">
        <f t="shared" si="17"/>
        <v>0</v>
      </c>
      <c r="I320" s="76">
        <f t="shared" si="18"/>
        <v>0</v>
      </c>
      <c r="J320" s="74">
        <v>53553</v>
      </c>
      <c r="K320" s="75" t="s">
        <v>2690</v>
      </c>
      <c r="L320" s="75" t="s">
        <v>2691</v>
      </c>
      <c r="M320" s="74">
        <v>2540</v>
      </c>
      <c r="N320" s="75" t="s">
        <v>55</v>
      </c>
      <c r="O320" s="75" t="s">
        <v>2692</v>
      </c>
      <c r="P320" s="75"/>
      <c r="Q320" s="75" t="s">
        <v>2693</v>
      </c>
      <c r="R320" s="75" t="s">
        <v>1662</v>
      </c>
      <c r="S320" s="75" t="s">
        <v>1663</v>
      </c>
      <c r="T320" s="75" t="s">
        <v>1664</v>
      </c>
      <c r="U320" s="75" t="s">
        <v>385</v>
      </c>
    </row>
    <row r="321" spans="1:21" ht="14.4" x14ac:dyDescent="0.25">
      <c r="A321" s="74">
        <v>119255</v>
      </c>
      <c r="B321" s="75" t="s">
        <v>1649</v>
      </c>
      <c r="C321" s="81">
        <f t="shared" si="16"/>
        <v>0</v>
      </c>
      <c r="D321" s="74">
        <v>46052</v>
      </c>
      <c r="E321" s="75" t="s">
        <v>10723</v>
      </c>
      <c r="F321" s="74">
        <v>104661</v>
      </c>
      <c r="G321" s="74">
        <v>0</v>
      </c>
      <c r="H321" s="76">
        <f t="shared" si="17"/>
        <v>0</v>
      </c>
      <c r="I321" s="76">
        <f t="shared" si="18"/>
        <v>0</v>
      </c>
      <c r="J321" s="74">
        <v>104596</v>
      </c>
      <c r="K321" s="75" t="s">
        <v>1692</v>
      </c>
      <c r="L321" s="75" t="s">
        <v>2694</v>
      </c>
      <c r="M321" s="74">
        <v>2550</v>
      </c>
      <c r="N321" s="75" t="s">
        <v>56</v>
      </c>
      <c r="O321" s="75" t="s">
        <v>2695</v>
      </c>
      <c r="P321" s="75"/>
      <c r="Q321" s="75" t="s">
        <v>2696</v>
      </c>
      <c r="R321" s="75" t="s">
        <v>1662</v>
      </c>
      <c r="S321" s="75" t="s">
        <v>1663</v>
      </c>
      <c r="T321" s="75" t="s">
        <v>1664</v>
      </c>
      <c r="U321" s="75" t="s">
        <v>385</v>
      </c>
    </row>
    <row r="322" spans="1:21" ht="14.4" x14ac:dyDescent="0.25">
      <c r="A322" s="74">
        <v>119255</v>
      </c>
      <c r="B322" s="75" t="s">
        <v>1649</v>
      </c>
      <c r="C322" s="81">
        <f t="shared" si="16"/>
        <v>0</v>
      </c>
      <c r="D322" s="74">
        <v>46052</v>
      </c>
      <c r="E322" s="75" t="s">
        <v>10723</v>
      </c>
      <c r="F322" s="74">
        <v>104661</v>
      </c>
      <c r="G322" s="74">
        <v>0</v>
      </c>
      <c r="H322" s="76">
        <f t="shared" si="17"/>
        <v>0</v>
      </c>
      <c r="I322" s="76">
        <f t="shared" si="18"/>
        <v>0</v>
      </c>
      <c r="J322" s="74">
        <v>129106</v>
      </c>
      <c r="K322" s="75" t="s">
        <v>2697</v>
      </c>
      <c r="L322" s="75" t="s">
        <v>2698</v>
      </c>
      <c r="M322" s="74">
        <v>2840</v>
      </c>
      <c r="N322" s="75" t="s">
        <v>2699</v>
      </c>
      <c r="O322" s="75" t="s">
        <v>2700</v>
      </c>
      <c r="P322" s="75"/>
      <c r="Q322" s="75" t="s">
        <v>2701</v>
      </c>
      <c r="R322" s="75" t="s">
        <v>1662</v>
      </c>
      <c r="S322" s="75" t="s">
        <v>1663</v>
      </c>
      <c r="T322" s="75" t="s">
        <v>1664</v>
      </c>
      <c r="U322" s="75" t="s">
        <v>385</v>
      </c>
    </row>
    <row r="323" spans="1:21" ht="14.4" x14ac:dyDescent="0.25">
      <c r="A323" s="74">
        <v>119263</v>
      </c>
      <c r="B323" s="75" t="s">
        <v>1649</v>
      </c>
      <c r="C323" s="81">
        <f t="shared" si="16"/>
        <v>0</v>
      </c>
      <c r="D323" s="74">
        <v>107938</v>
      </c>
      <c r="E323" s="75" t="s">
        <v>2702</v>
      </c>
      <c r="F323" s="74">
        <v>973966</v>
      </c>
      <c r="G323" s="74">
        <v>0</v>
      </c>
      <c r="H323" s="76">
        <f t="shared" si="17"/>
        <v>0</v>
      </c>
      <c r="I323" s="76">
        <f t="shared" si="18"/>
        <v>0</v>
      </c>
      <c r="J323" s="74">
        <v>21907</v>
      </c>
      <c r="K323" s="75" t="s">
        <v>2703</v>
      </c>
      <c r="L323" s="75" t="s">
        <v>2704</v>
      </c>
      <c r="M323" s="74">
        <v>9240</v>
      </c>
      <c r="N323" s="75" t="s">
        <v>178</v>
      </c>
      <c r="O323" s="75" t="s">
        <v>2705</v>
      </c>
      <c r="P323" s="75"/>
      <c r="Q323" s="75" t="s">
        <v>10833</v>
      </c>
      <c r="R323" s="75" t="s">
        <v>1786</v>
      </c>
      <c r="S323" s="75" t="s">
        <v>1787</v>
      </c>
      <c r="T323" s="75" t="s">
        <v>1788</v>
      </c>
      <c r="U323" s="75" t="s">
        <v>385</v>
      </c>
    </row>
    <row r="324" spans="1:21" ht="14.4" x14ac:dyDescent="0.25">
      <c r="A324" s="74">
        <v>119263</v>
      </c>
      <c r="B324" s="75" t="s">
        <v>1649</v>
      </c>
      <c r="C324" s="81">
        <f t="shared" si="16"/>
        <v>0</v>
      </c>
      <c r="D324" s="74">
        <v>107938</v>
      </c>
      <c r="E324" s="75" t="s">
        <v>2702</v>
      </c>
      <c r="F324" s="74">
        <v>968495</v>
      </c>
      <c r="G324" s="74">
        <v>0</v>
      </c>
      <c r="H324" s="76">
        <f t="shared" si="17"/>
        <v>119263</v>
      </c>
      <c r="I324" s="76">
        <f t="shared" si="18"/>
        <v>0</v>
      </c>
      <c r="J324" s="74">
        <v>21931</v>
      </c>
      <c r="K324" s="75" t="s">
        <v>2706</v>
      </c>
      <c r="L324" s="75" t="s">
        <v>2707</v>
      </c>
      <c r="M324" s="74">
        <v>9240</v>
      </c>
      <c r="N324" s="75" t="s">
        <v>178</v>
      </c>
      <c r="O324" s="75" t="s">
        <v>2708</v>
      </c>
      <c r="P324" s="75"/>
      <c r="Q324" s="75" t="s">
        <v>2709</v>
      </c>
      <c r="R324" s="75" t="s">
        <v>1786</v>
      </c>
      <c r="S324" s="75" t="s">
        <v>1787</v>
      </c>
      <c r="T324" s="75" t="s">
        <v>1788</v>
      </c>
      <c r="U324" s="75" t="s">
        <v>385</v>
      </c>
    </row>
    <row r="325" spans="1:21" ht="14.4" x14ac:dyDescent="0.25">
      <c r="A325" s="74">
        <v>119263</v>
      </c>
      <c r="B325" s="75" t="s">
        <v>1649</v>
      </c>
      <c r="C325" s="81">
        <f t="shared" si="16"/>
        <v>0</v>
      </c>
      <c r="D325" s="74">
        <v>107938</v>
      </c>
      <c r="E325" s="75" t="s">
        <v>2702</v>
      </c>
      <c r="F325" s="74">
        <v>968495</v>
      </c>
      <c r="G325" s="74">
        <v>0</v>
      </c>
      <c r="H325" s="76">
        <f t="shared" si="17"/>
        <v>0</v>
      </c>
      <c r="I325" s="76">
        <f t="shared" si="18"/>
        <v>0</v>
      </c>
      <c r="J325" s="74">
        <v>21972</v>
      </c>
      <c r="K325" s="75" t="s">
        <v>2710</v>
      </c>
      <c r="L325" s="75" t="s">
        <v>2711</v>
      </c>
      <c r="M325" s="74">
        <v>9240</v>
      </c>
      <c r="N325" s="75" t="s">
        <v>178</v>
      </c>
      <c r="O325" s="75" t="s">
        <v>2712</v>
      </c>
      <c r="P325" s="75"/>
      <c r="Q325" s="75" t="s">
        <v>10834</v>
      </c>
      <c r="R325" s="75" t="s">
        <v>1786</v>
      </c>
      <c r="S325" s="75" t="s">
        <v>1787</v>
      </c>
      <c r="T325" s="75" t="s">
        <v>1788</v>
      </c>
      <c r="U325" s="75" t="s">
        <v>385</v>
      </c>
    </row>
    <row r="326" spans="1:21" ht="14.4" x14ac:dyDescent="0.25">
      <c r="A326" s="74">
        <v>119263</v>
      </c>
      <c r="B326" s="75" t="s">
        <v>1649</v>
      </c>
      <c r="C326" s="81">
        <f t="shared" si="16"/>
        <v>0</v>
      </c>
      <c r="D326" s="74">
        <v>107938</v>
      </c>
      <c r="E326" s="75" t="s">
        <v>2702</v>
      </c>
      <c r="F326" s="74">
        <v>968495</v>
      </c>
      <c r="G326" s="74">
        <v>0</v>
      </c>
      <c r="H326" s="76">
        <f t="shared" si="17"/>
        <v>0</v>
      </c>
      <c r="I326" s="76">
        <f t="shared" si="18"/>
        <v>0</v>
      </c>
      <c r="J326" s="74">
        <v>26963</v>
      </c>
      <c r="K326" s="75" t="s">
        <v>2713</v>
      </c>
      <c r="L326" s="75" t="s">
        <v>2714</v>
      </c>
      <c r="M326" s="74">
        <v>9240</v>
      </c>
      <c r="N326" s="75" t="s">
        <v>178</v>
      </c>
      <c r="O326" s="75" t="s">
        <v>2715</v>
      </c>
      <c r="P326" s="75"/>
      <c r="Q326" s="75" t="s">
        <v>2716</v>
      </c>
      <c r="R326" s="75" t="s">
        <v>1703</v>
      </c>
      <c r="S326" s="75" t="s">
        <v>1704</v>
      </c>
      <c r="T326" s="75" t="s">
        <v>1705</v>
      </c>
      <c r="U326" s="75" t="s">
        <v>496</v>
      </c>
    </row>
    <row r="327" spans="1:21" ht="14.4" x14ac:dyDescent="0.25">
      <c r="A327" s="74">
        <v>119263</v>
      </c>
      <c r="B327" s="75" t="s">
        <v>1649</v>
      </c>
      <c r="C327" s="81">
        <f t="shared" si="16"/>
        <v>0</v>
      </c>
      <c r="D327" s="74">
        <v>107938</v>
      </c>
      <c r="E327" s="75" t="s">
        <v>2702</v>
      </c>
      <c r="F327" s="74">
        <v>968495</v>
      </c>
      <c r="G327" s="74">
        <v>0</v>
      </c>
      <c r="H327" s="76">
        <f t="shared" si="17"/>
        <v>0</v>
      </c>
      <c r="I327" s="76">
        <f t="shared" si="18"/>
        <v>0</v>
      </c>
      <c r="J327" s="74">
        <v>107938</v>
      </c>
      <c r="K327" s="75" t="s">
        <v>2702</v>
      </c>
      <c r="L327" s="75" t="s">
        <v>2717</v>
      </c>
      <c r="M327" s="74">
        <v>9240</v>
      </c>
      <c r="N327" s="75" t="s">
        <v>178</v>
      </c>
      <c r="O327" s="75" t="s">
        <v>2718</v>
      </c>
      <c r="P327" s="75"/>
      <c r="Q327" s="75" t="s">
        <v>10835</v>
      </c>
      <c r="R327" s="75" t="s">
        <v>1786</v>
      </c>
      <c r="S327" s="75" t="s">
        <v>1787</v>
      </c>
      <c r="T327" s="75" t="s">
        <v>1788</v>
      </c>
      <c r="U327" s="75" t="s">
        <v>385</v>
      </c>
    </row>
    <row r="328" spans="1:21" ht="14.4" x14ac:dyDescent="0.25">
      <c r="A328" s="74">
        <v>119263</v>
      </c>
      <c r="B328" s="75" t="s">
        <v>1649</v>
      </c>
      <c r="C328" s="81">
        <f t="shared" si="16"/>
        <v>0</v>
      </c>
      <c r="D328" s="74">
        <v>107938</v>
      </c>
      <c r="E328" s="75" t="s">
        <v>2702</v>
      </c>
      <c r="F328" s="74">
        <v>968495</v>
      </c>
      <c r="G328" s="74">
        <v>0</v>
      </c>
      <c r="H328" s="76">
        <f t="shared" si="17"/>
        <v>0</v>
      </c>
      <c r="I328" s="76">
        <f t="shared" si="18"/>
        <v>0</v>
      </c>
      <c r="J328" s="74">
        <v>118554</v>
      </c>
      <c r="K328" s="75" t="s">
        <v>2719</v>
      </c>
      <c r="L328" s="75" t="s">
        <v>2720</v>
      </c>
      <c r="M328" s="74">
        <v>9240</v>
      </c>
      <c r="N328" s="75" t="s">
        <v>178</v>
      </c>
      <c r="O328" s="75" t="s">
        <v>2721</v>
      </c>
      <c r="P328" s="75"/>
      <c r="Q328" s="75" t="s">
        <v>2722</v>
      </c>
      <c r="R328" s="75" t="s">
        <v>1786</v>
      </c>
      <c r="S328" s="75" t="s">
        <v>1787</v>
      </c>
      <c r="T328" s="75" t="s">
        <v>1788</v>
      </c>
      <c r="U328" s="75" t="s">
        <v>385</v>
      </c>
    </row>
    <row r="329" spans="1:21" ht="14.4" x14ac:dyDescent="0.25">
      <c r="A329" s="74">
        <v>119289</v>
      </c>
      <c r="B329" s="75" t="s">
        <v>1679</v>
      </c>
      <c r="C329" s="81">
        <f t="shared" si="16"/>
        <v>0</v>
      </c>
      <c r="D329" s="74">
        <v>128132</v>
      </c>
      <c r="E329" s="75" t="s">
        <v>2723</v>
      </c>
      <c r="F329" s="74">
        <v>975862</v>
      </c>
      <c r="G329" s="74">
        <v>0</v>
      </c>
      <c r="H329" s="76">
        <f t="shared" si="17"/>
        <v>0</v>
      </c>
      <c r="I329" s="76">
        <f t="shared" si="18"/>
        <v>0</v>
      </c>
      <c r="J329" s="74">
        <v>21981</v>
      </c>
      <c r="K329" s="75" t="s">
        <v>1680</v>
      </c>
      <c r="L329" s="75" t="s">
        <v>2724</v>
      </c>
      <c r="M329" s="74">
        <v>9240</v>
      </c>
      <c r="N329" s="75" t="s">
        <v>178</v>
      </c>
      <c r="O329" s="75" t="s">
        <v>2725</v>
      </c>
      <c r="P329" s="75"/>
      <c r="Q329" s="75" t="s">
        <v>2726</v>
      </c>
      <c r="R329" s="75" t="s">
        <v>1786</v>
      </c>
      <c r="S329" s="75" t="s">
        <v>1787</v>
      </c>
      <c r="T329" s="75" t="s">
        <v>1788</v>
      </c>
      <c r="U329" s="75" t="s">
        <v>385</v>
      </c>
    </row>
    <row r="330" spans="1:21" ht="14.4" x14ac:dyDescent="0.25">
      <c r="A330" s="74">
        <v>119289</v>
      </c>
      <c r="B330" s="75" t="s">
        <v>1679</v>
      </c>
      <c r="C330" s="81">
        <f t="shared" si="16"/>
        <v>0</v>
      </c>
      <c r="D330" s="74">
        <v>128132</v>
      </c>
      <c r="E330" s="75" t="s">
        <v>2723</v>
      </c>
      <c r="F330" s="74">
        <v>975839</v>
      </c>
      <c r="G330" s="74">
        <v>0</v>
      </c>
      <c r="H330" s="76">
        <f t="shared" si="17"/>
        <v>119289</v>
      </c>
      <c r="I330" s="76">
        <f t="shared" si="18"/>
        <v>0</v>
      </c>
      <c r="J330" s="74">
        <v>46301</v>
      </c>
      <c r="K330" s="75" t="s">
        <v>2727</v>
      </c>
      <c r="L330" s="75" t="s">
        <v>2728</v>
      </c>
      <c r="M330" s="74">
        <v>9160</v>
      </c>
      <c r="N330" s="75" t="s">
        <v>308</v>
      </c>
      <c r="O330" s="75" t="s">
        <v>11691</v>
      </c>
      <c r="P330" s="75"/>
      <c r="Q330" s="75" t="s">
        <v>2729</v>
      </c>
      <c r="R330" s="75" t="s">
        <v>1786</v>
      </c>
      <c r="S330" s="75" t="s">
        <v>1787</v>
      </c>
      <c r="T330" s="75" t="s">
        <v>1788</v>
      </c>
      <c r="U330" s="75" t="s">
        <v>385</v>
      </c>
    </row>
    <row r="331" spans="1:21" ht="14.4" x14ac:dyDescent="0.25">
      <c r="A331" s="74">
        <v>119289</v>
      </c>
      <c r="B331" s="75" t="s">
        <v>1679</v>
      </c>
      <c r="C331" s="81">
        <f t="shared" si="16"/>
        <v>0</v>
      </c>
      <c r="D331" s="74">
        <v>128132</v>
      </c>
      <c r="E331" s="75" t="s">
        <v>2723</v>
      </c>
      <c r="F331" s="74">
        <v>975839</v>
      </c>
      <c r="G331" s="74">
        <v>0</v>
      </c>
      <c r="H331" s="76">
        <f t="shared" si="17"/>
        <v>0</v>
      </c>
      <c r="I331" s="76">
        <f t="shared" si="18"/>
        <v>0</v>
      </c>
      <c r="J331" s="74">
        <v>128124</v>
      </c>
      <c r="K331" s="75" t="s">
        <v>2730</v>
      </c>
      <c r="L331" s="75" t="s">
        <v>2731</v>
      </c>
      <c r="M331" s="74">
        <v>9160</v>
      </c>
      <c r="N331" s="75" t="s">
        <v>123</v>
      </c>
      <c r="O331" s="75" t="s">
        <v>2732</v>
      </c>
      <c r="P331" s="75"/>
      <c r="Q331" s="75" t="s">
        <v>2733</v>
      </c>
      <c r="R331" s="75" t="s">
        <v>1786</v>
      </c>
      <c r="S331" s="75" t="s">
        <v>1787</v>
      </c>
      <c r="T331" s="75" t="s">
        <v>1788</v>
      </c>
      <c r="U331" s="75" t="s">
        <v>385</v>
      </c>
    </row>
    <row r="332" spans="1:21" ht="14.4" x14ac:dyDescent="0.25">
      <c r="A332" s="74">
        <v>119289</v>
      </c>
      <c r="B332" s="75" t="s">
        <v>1679</v>
      </c>
      <c r="C332" s="81">
        <f t="shared" si="16"/>
        <v>0</v>
      </c>
      <c r="D332" s="74">
        <v>128132</v>
      </c>
      <c r="E332" s="75" t="s">
        <v>2723</v>
      </c>
      <c r="F332" s="74">
        <v>975839</v>
      </c>
      <c r="G332" s="74">
        <v>0</v>
      </c>
      <c r="H332" s="76">
        <f t="shared" si="17"/>
        <v>0</v>
      </c>
      <c r="I332" s="76">
        <f t="shared" si="18"/>
        <v>0</v>
      </c>
      <c r="J332" s="74">
        <v>128132</v>
      </c>
      <c r="K332" s="75" t="s">
        <v>2723</v>
      </c>
      <c r="L332" s="75" t="s">
        <v>376</v>
      </c>
      <c r="M332" s="74">
        <v>9160</v>
      </c>
      <c r="N332" s="75" t="s">
        <v>123</v>
      </c>
      <c r="O332" s="75" t="s">
        <v>11549</v>
      </c>
      <c r="P332" s="75"/>
      <c r="Q332" s="75" t="s">
        <v>377</v>
      </c>
      <c r="R332" s="75" t="s">
        <v>1786</v>
      </c>
      <c r="S332" s="75" t="s">
        <v>1787</v>
      </c>
      <c r="T332" s="75" t="s">
        <v>1788</v>
      </c>
      <c r="U332" s="75" t="s">
        <v>385</v>
      </c>
    </row>
    <row r="333" spans="1:21" ht="14.4" x14ac:dyDescent="0.25">
      <c r="A333" s="74">
        <v>119297</v>
      </c>
      <c r="B333" s="75" t="s">
        <v>1679</v>
      </c>
      <c r="C333" s="81">
        <f t="shared" si="16"/>
        <v>0</v>
      </c>
      <c r="D333" s="74">
        <v>131417</v>
      </c>
      <c r="E333" s="75" t="s">
        <v>2734</v>
      </c>
      <c r="F333" s="74">
        <v>961391</v>
      </c>
      <c r="G333" s="74">
        <v>0</v>
      </c>
      <c r="H333" s="76">
        <f t="shared" si="17"/>
        <v>0</v>
      </c>
      <c r="I333" s="76">
        <f t="shared" si="18"/>
        <v>0</v>
      </c>
      <c r="J333" s="74">
        <v>13235</v>
      </c>
      <c r="K333" s="75" t="s">
        <v>2735</v>
      </c>
      <c r="L333" s="75" t="s">
        <v>2736</v>
      </c>
      <c r="M333" s="74">
        <v>3460</v>
      </c>
      <c r="N333" s="75" t="s">
        <v>2737</v>
      </c>
      <c r="O333" s="75" t="s">
        <v>2738</v>
      </c>
      <c r="P333" s="75"/>
      <c r="Q333" s="75" t="s">
        <v>2739</v>
      </c>
      <c r="R333" s="75" t="s">
        <v>3065</v>
      </c>
      <c r="S333" s="75" t="s">
        <v>3066</v>
      </c>
      <c r="T333" s="75" t="s">
        <v>3067</v>
      </c>
      <c r="U333" s="75" t="s">
        <v>385</v>
      </c>
    </row>
    <row r="334" spans="1:21" ht="14.4" x14ac:dyDescent="0.25">
      <c r="A334" s="74">
        <v>119297</v>
      </c>
      <c r="B334" s="75" t="s">
        <v>1679</v>
      </c>
      <c r="C334" s="81">
        <f t="shared" si="16"/>
        <v>0</v>
      </c>
      <c r="D334" s="74">
        <v>131417</v>
      </c>
      <c r="E334" s="75" t="s">
        <v>2734</v>
      </c>
      <c r="F334" s="74">
        <v>961409</v>
      </c>
      <c r="G334" s="74">
        <v>0</v>
      </c>
      <c r="H334" s="76">
        <f t="shared" si="17"/>
        <v>119297</v>
      </c>
      <c r="I334" s="76">
        <f t="shared" si="18"/>
        <v>0</v>
      </c>
      <c r="J334" s="74">
        <v>13326</v>
      </c>
      <c r="K334" s="75" t="s">
        <v>2740</v>
      </c>
      <c r="L334" s="75" t="s">
        <v>2741</v>
      </c>
      <c r="M334" s="74">
        <v>3271</v>
      </c>
      <c r="N334" s="75" t="s">
        <v>2742</v>
      </c>
      <c r="O334" s="75" t="s">
        <v>2743</v>
      </c>
      <c r="P334" s="75"/>
      <c r="Q334" s="75" t="s">
        <v>2744</v>
      </c>
      <c r="R334" s="75" t="s">
        <v>3065</v>
      </c>
      <c r="S334" s="75" t="s">
        <v>3066</v>
      </c>
      <c r="T334" s="75" t="s">
        <v>3067</v>
      </c>
      <c r="U334" s="75" t="s">
        <v>385</v>
      </c>
    </row>
    <row r="335" spans="1:21" ht="14.4" x14ac:dyDescent="0.25">
      <c r="A335" s="74">
        <v>119297</v>
      </c>
      <c r="B335" s="75" t="s">
        <v>1679</v>
      </c>
      <c r="C335" s="81">
        <f t="shared" si="16"/>
        <v>0</v>
      </c>
      <c r="D335" s="74">
        <v>131417</v>
      </c>
      <c r="E335" s="75" t="s">
        <v>2734</v>
      </c>
      <c r="F335" s="74">
        <v>961417</v>
      </c>
      <c r="G335" s="74">
        <v>0</v>
      </c>
      <c r="H335" s="76">
        <f t="shared" si="17"/>
        <v>119297</v>
      </c>
      <c r="I335" s="76">
        <f t="shared" si="18"/>
        <v>0</v>
      </c>
      <c r="J335" s="74">
        <v>13383</v>
      </c>
      <c r="K335" s="75" t="s">
        <v>1680</v>
      </c>
      <c r="L335" s="75" t="s">
        <v>2745</v>
      </c>
      <c r="M335" s="74">
        <v>3290</v>
      </c>
      <c r="N335" s="75" t="s">
        <v>2746</v>
      </c>
      <c r="O335" s="75" t="s">
        <v>2747</v>
      </c>
      <c r="P335" s="75"/>
      <c r="Q335" s="75" t="s">
        <v>2748</v>
      </c>
      <c r="R335" s="75" t="s">
        <v>3065</v>
      </c>
      <c r="S335" s="75" t="s">
        <v>3066</v>
      </c>
      <c r="T335" s="75" t="s">
        <v>3067</v>
      </c>
      <c r="U335" s="75" t="s">
        <v>385</v>
      </c>
    </row>
    <row r="336" spans="1:21" ht="14.4" x14ac:dyDescent="0.25">
      <c r="A336" s="74">
        <v>119297</v>
      </c>
      <c r="B336" s="75" t="s">
        <v>1679</v>
      </c>
      <c r="C336" s="81">
        <f t="shared" si="16"/>
        <v>0</v>
      </c>
      <c r="D336" s="74">
        <v>131417</v>
      </c>
      <c r="E336" s="75" t="s">
        <v>2734</v>
      </c>
      <c r="F336" s="74">
        <v>961433</v>
      </c>
      <c r="G336" s="74">
        <v>0</v>
      </c>
      <c r="H336" s="76">
        <f t="shared" si="17"/>
        <v>119297</v>
      </c>
      <c r="I336" s="76">
        <f t="shared" si="18"/>
        <v>0</v>
      </c>
      <c r="J336" s="74">
        <v>13524</v>
      </c>
      <c r="K336" s="75" t="s">
        <v>1680</v>
      </c>
      <c r="L336" s="75" t="s">
        <v>3239</v>
      </c>
      <c r="M336" s="74">
        <v>3320</v>
      </c>
      <c r="N336" s="75" t="s">
        <v>167</v>
      </c>
      <c r="O336" s="75" t="s">
        <v>3240</v>
      </c>
      <c r="P336" s="75"/>
      <c r="Q336" s="75" t="s">
        <v>11692</v>
      </c>
      <c r="R336" s="75" t="s">
        <v>3065</v>
      </c>
      <c r="S336" s="75" t="s">
        <v>3066</v>
      </c>
      <c r="T336" s="75" t="s">
        <v>3067</v>
      </c>
      <c r="U336" s="75" t="s">
        <v>385</v>
      </c>
    </row>
    <row r="337" spans="1:21" ht="14.4" x14ac:dyDescent="0.25">
      <c r="A337" s="74">
        <v>119297</v>
      </c>
      <c r="B337" s="75" t="s">
        <v>1679</v>
      </c>
      <c r="C337" s="81">
        <f t="shared" si="16"/>
        <v>0</v>
      </c>
      <c r="D337" s="74">
        <v>131417</v>
      </c>
      <c r="E337" s="75" t="s">
        <v>2734</v>
      </c>
      <c r="F337" s="74">
        <v>961441</v>
      </c>
      <c r="G337" s="74">
        <v>0</v>
      </c>
      <c r="H337" s="76">
        <f t="shared" si="17"/>
        <v>119297</v>
      </c>
      <c r="I337" s="76">
        <f t="shared" si="18"/>
        <v>0</v>
      </c>
      <c r="J337" s="74">
        <v>13565</v>
      </c>
      <c r="K337" s="75" t="s">
        <v>3241</v>
      </c>
      <c r="L337" s="75" t="s">
        <v>3242</v>
      </c>
      <c r="M337" s="74">
        <v>3350</v>
      </c>
      <c r="N337" s="75" t="s">
        <v>3243</v>
      </c>
      <c r="O337" s="75" t="s">
        <v>3244</v>
      </c>
      <c r="P337" s="75"/>
      <c r="Q337" s="75" t="s">
        <v>3245</v>
      </c>
      <c r="R337" s="75" t="s">
        <v>3065</v>
      </c>
      <c r="S337" s="75" t="s">
        <v>3066</v>
      </c>
      <c r="T337" s="75" t="s">
        <v>3067</v>
      </c>
      <c r="U337" s="75" t="s">
        <v>385</v>
      </c>
    </row>
    <row r="338" spans="1:21" ht="14.4" x14ac:dyDescent="0.25">
      <c r="A338" s="74">
        <v>119297</v>
      </c>
      <c r="B338" s="75" t="s">
        <v>1679</v>
      </c>
      <c r="C338" s="81">
        <f t="shared" si="16"/>
        <v>0</v>
      </c>
      <c r="D338" s="74">
        <v>131417</v>
      </c>
      <c r="E338" s="75" t="s">
        <v>2734</v>
      </c>
      <c r="F338" s="74">
        <v>961466</v>
      </c>
      <c r="G338" s="74">
        <v>0</v>
      </c>
      <c r="H338" s="76">
        <f t="shared" si="17"/>
        <v>119297</v>
      </c>
      <c r="I338" s="76">
        <f t="shared" si="18"/>
        <v>0</v>
      </c>
      <c r="J338" s="74">
        <v>13607</v>
      </c>
      <c r="K338" s="75" t="s">
        <v>2749</v>
      </c>
      <c r="L338" s="75" t="s">
        <v>2750</v>
      </c>
      <c r="M338" s="74">
        <v>3380</v>
      </c>
      <c r="N338" s="75" t="s">
        <v>2751</v>
      </c>
      <c r="O338" s="75" t="s">
        <v>2752</v>
      </c>
      <c r="P338" s="75"/>
      <c r="Q338" s="75" t="s">
        <v>11693</v>
      </c>
      <c r="R338" s="75" t="s">
        <v>3065</v>
      </c>
      <c r="S338" s="75" t="s">
        <v>3066</v>
      </c>
      <c r="T338" s="75" t="s">
        <v>3067</v>
      </c>
      <c r="U338" s="75" t="s">
        <v>385</v>
      </c>
    </row>
    <row r="339" spans="1:21" ht="14.4" x14ac:dyDescent="0.25">
      <c r="A339" s="74">
        <v>119297</v>
      </c>
      <c r="B339" s="75" t="s">
        <v>1679</v>
      </c>
      <c r="C339" s="81">
        <f t="shared" si="16"/>
        <v>0</v>
      </c>
      <c r="D339" s="74">
        <v>131417</v>
      </c>
      <c r="E339" s="75" t="s">
        <v>2734</v>
      </c>
      <c r="F339" s="74">
        <v>961508</v>
      </c>
      <c r="G339" s="74">
        <v>0</v>
      </c>
      <c r="H339" s="76">
        <f t="shared" si="17"/>
        <v>119297</v>
      </c>
      <c r="I339" s="76">
        <f t="shared" si="18"/>
        <v>0</v>
      </c>
      <c r="J339" s="74">
        <v>13623</v>
      </c>
      <c r="K339" s="75" t="s">
        <v>1860</v>
      </c>
      <c r="L339" s="75" t="s">
        <v>2753</v>
      </c>
      <c r="M339" s="74">
        <v>3472</v>
      </c>
      <c r="N339" s="75" t="s">
        <v>2754</v>
      </c>
      <c r="O339" s="75" t="s">
        <v>2755</v>
      </c>
      <c r="P339" s="75"/>
      <c r="Q339" s="75" t="s">
        <v>2756</v>
      </c>
      <c r="R339" s="75" t="s">
        <v>3065</v>
      </c>
      <c r="S339" s="75" t="s">
        <v>3066</v>
      </c>
      <c r="T339" s="75" t="s">
        <v>3067</v>
      </c>
      <c r="U339" s="75" t="s">
        <v>385</v>
      </c>
    </row>
    <row r="340" spans="1:21" ht="14.4" x14ac:dyDescent="0.25">
      <c r="A340" s="74">
        <v>119297</v>
      </c>
      <c r="B340" s="75" t="s">
        <v>1679</v>
      </c>
      <c r="C340" s="81">
        <f t="shared" si="16"/>
        <v>0</v>
      </c>
      <c r="D340" s="74">
        <v>131417</v>
      </c>
      <c r="E340" s="75" t="s">
        <v>2734</v>
      </c>
      <c r="F340" s="74">
        <v>961491</v>
      </c>
      <c r="G340" s="74">
        <v>0</v>
      </c>
      <c r="H340" s="76">
        <f t="shared" si="17"/>
        <v>119297</v>
      </c>
      <c r="I340" s="76">
        <f t="shared" si="18"/>
        <v>0</v>
      </c>
      <c r="J340" s="74">
        <v>13706</v>
      </c>
      <c r="K340" s="75" t="s">
        <v>3238</v>
      </c>
      <c r="L340" s="75" t="s">
        <v>639</v>
      </c>
      <c r="M340" s="74">
        <v>3440</v>
      </c>
      <c r="N340" s="75" t="s">
        <v>640</v>
      </c>
      <c r="O340" s="75" t="s">
        <v>641</v>
      </c>
      <c r="P340" s="75"/>
      <c r="Q340" s="75" t="s">
        <v>642</v>
      </c>
      <c r="R340" s="75" t="s">
        <v>3065</v>
      </c>
      <c r="S340" s="75" t="s">
        <v>3066</v>
      </c>
      <c r="T340" s="75" t="s">
        <v>3067</v>
      </c>
      <c r="U340" s="75" t="s">
        <v>385</v>
      </c>
    </row>
    <row r="341" spans="1:21" ht="14.4" x14ac:dyDescent="0.25">
      <c r="A341" s="74">
        <v>119297</v>
      </c>
      <c r="B341" s="75" t="s">
        <v>1679</v>
      </c>
      <c r="C341" s="81">
        <f t="shared" si="16"/>
        <v>0</v>
      </c>
      <c r="D341" s="74">
        <v>131417</v>
      </c>
      <c r="E341" s="75" t="s">
        <v>2734</v>
      </c>
      <c r="F341" s="74">
        <v>961417</v>
      </c>
      <c r="G341" s="74">
        <v>0</v>
      </c>
      <c r="H341" s="76">
        <f t="shared" si="17"/>
        <v>119297</v>
      </c>
      <c r="I341" s="76">
        <f t="shared" si="18"/>
        <v>0</v>
      </c>
      <c r="J341" s="74">
        <v>129445</v>
      </c>
      <c r="K341" s="75" t="s">
        <v>10836</v>
      </c>
      <c r="L341" s="75" t="s">
        <v>2757</v>
      </c>
      <c r="M341" s="74">
        <v>3294</v>
      </c>
      <c r="N341" s="75" t="s">
        <v>278</v>
      </c>
      <c r="O341" s="75" t="s">
        <v>2758</v>
      </c>
      <c r="P341" s="75"/>
      <c r="Q341" s="75" t="s">
        <v>11694</v>
      </c>
      <c r="R341" s="75" t="s">
        <v>3065</v>
      </c>
      <c r="S341" s="75" t="s">
        <v>3066</v>
      </c>
      <c r="T341" s="75" t="s">
        <v>3067</v>
      </c>
      <c r="U341" s="75" t="s">
        <v>385</v>
      </c>
    </row>
    <row r="342" spans="1:21" ht="14.4" x14ac:dyDescent="0.25">
      <c r="A342" s="74">
        <v>119297</v>
      </c>
      <c r="B342" s="75" t="s">
        <v>1679</v>
      </c>
      <c r="C342" s="81">
        <f t="shared" si="16"/>
        <v>0</v>
      </c>
      <c r="D342" s="74">
        <v>131417</v>
      </c>
      <c r="E342" s="75" t="s">
        <v>2734</v>
      </c>
      <c r="F342" s="74">
        <v>961409</v>
      </c>
      <c r="G342" s="74">
        <v>0</v>
      </c>
      <c r="H342" s="76">
        <f t="shared" si="17"/>
        <v>119297</v>
      </c>
      <c r="I342" s="76">
        <f t="shared" si="18"/>
        <v>0</v>
      </c>
      <c r="J342" s="74">
        <v>131417</v>
      </c>
      <c r="K342" s="75" t="s">
        <v>2734</v>
      </c>
      <c r="L342" s="75" t="s">
        <v>2759</v>
      </c>
      <c r="M342" s="74">
        <v>3272</v>
      </c>
      <c r="N342" s="75" t="s">
        <v>2760</v>
      </c>
      <c r="O342" s="75" t="s">
        <v>381</v>
      </c>
      <c r="P342" s="75"/>
      <c r="Q342" s="75" t="s">
        <v>382</v>
      </c>
      <c r="R342" s="75" t="s">
        <v>3065</v>
      </c>
      <c r="S342" s="75" t="s">
        <v>3066</v>
      </c>
      <c r="T342" s="75" t="s">
        <v>3067</v>
      </c>
      <c r="U342" s="75" t="s">
        <v>385</v>
      </c>
    </row>
    <row r="343" spans="1:21" ht="14.4" x14ac:dyDescent="0.25">
      <c r="A343" s="74">
        <v>119305</v>
      </c>
      <c r="B343" s="75" t="s">
        <v>1679</v>
      </c>
      <c r="C343" s="81">
        <f t="shared" si="16"/>
        <v>0</v>
      </c>
      <c r="D343" s="74">
        <v>5033</v>
      </c>
      <c r="E343" s="75" t="s">
        <v>2761</v>
      </c>
      <c r="F343" s="74">
        <v>960252</v>
      </c>
      <c r="G343" s="74">
        <v>0</v>
      </c>
      <c r="H343" s="76">
        <f t="shared" si="17"/>
        <v>0</v>
      </c>
      <c r="I343" s="76">
        <f t="shared" si="18"/>
        <v>0</v>
      </c>
      <c r="J343" s="74">
        <v>4705</v>
      </c>
      <c r="K343" s="75" t="s">
        <v>2762</v>
      </c>
      <c r="L343" s="75" t="s">
        <v>2763</v>
      </c>
      <c r="M343" s="74">
        <v>1540</v>
      </c>
      <c r="N343" s="75" t="s">
        <v>2764</v>
      </c>
      <c r="O343" s="75" t="s">
        <v>2765</v>
      </c>
      <c r="P343" s="75"/>
      <c r="Q343" s="75" t="s">
        <v>2766</v>
      </c>
      <c r="R343" s="75" t="s">
        <v>1654</v>
      </c>
      <c r="S343" s="75" t="s">
        <v>1655</v>
      </c>
      <c r="T343" s="75" t="s">
        <v>1656</v>
      </c>
      <c r="U343" s="75" t="s">
        <v>385</v>
      </c>
    </row>
    <row r="344" spans="1:21" ht="14.4" x14ac:dyDescent="0.25">
      <c r="A344" s="74">
        <v>119305</v>
      </c>
      <c r="B344" s="75" t="s">
        <v>1679</v>
      </c>
      <c r="C344" s="81">
        <f t="shared" si="16"/>
        <v>0</v>
      </c>
      <c r="D344" s="74">
        <v>5033</v>
      </c>
      <c r="E344" s="75" t="s">
        <v>2761</v>
      </c>
      <c r="F344" s="74">
        <v>960261</v>
      </c>
      <c r="G344" s="74">
        <v>0</v>
      </c>
      <c r="H344" s="76">
        <f t="shared" si="17"/>
        <v>119305</v>
      </c>
      <c r="I344" s="76">
        <f t="shared" si="18"/>
        <v>0</v>
      </c>
      <c r="J344" s="74">
        <v>4721</v>
      </c>
      <c r="K344" s="75" t="s">
        <v>2767</v>
      </c>
      <c r="L344" s="75" t="s">
        <v>2768</v>
      </c>
      <c r="M344" s="74">
        <v>1570</v>
      </c>
      <c r="N344" s="75" t="s">
        <v>2769</v>
      </c>
      <c r="O344" s="75" t="s">
        <v>2770</v>
      </c>
      <c r="P344" s="75"/>
      <c r="Q344" s="75" t="s">
        <v>2771</v>
      </c>
      <c r="R344" s="75" t="s">
        <v>1654</v>
      </c>
      <c r="S344" s="75" t="s">
        <v>1655</v>
      </c>
      <c r="T344" s="75" t="s">
        <v>1656</v>
      </c>
      <c r="U344" s="75" t="s">
        <v>385</v>
      </c>
    </row>
    <row r="345" spans="1:21" ht="14.4" x14ac:dyDescent="0.25">
      <c r="A345" s="74">
        <v>119305</v>
      </c>
      <c r="B345" s="75" t="s">
        <v>1679</v>
      </c>
      <c r="C345" s="81">
        <f t="shared" si="16"/>
        <v>0</v>
      </c>
      <c r="D345" s="74">
        <v>5033</v>
      </c>
      <c r="E345" s="75" t="s">
        <v>2761</v>
      </c>
      <c r="F345" s="74">
        <v>960278</v>
      </c>
      <c r="G345" s="74">
        <v>0</v>
      </c>
      <c r="H345" s="76">
        <f t="shared" si="17"/>
        <v>119305</v>
      </c>
      <c r="I345" s="76">
        <f t="shared" si="18"/>
        <v>0</v>
      </c>
      <c r="J345" s="74">
        <v>4747</v>
      </c>
      <c r="K345" s="75" t="s">
        <v>2772</v>
      </c>
      <c r="L345" s="75" t="s">
        <v>2773</v>
      </c>
      <c r="M345" s="74">
        <v>1547</v>
      </c>
      <c r="N345" s="75" t="s">
        <v>2774</v>
      </c>
      <c r="O345" s="75" t="s">
        <v>2775</v>
      </c>
      <c r="P345" s="75"/>
      <c r="Q345" s="75" t="s">
        <v>2776</v>
      </c>
      <c r="R345" s="75" t="s">
        <v>1654</v>
      </c>
      <c r="S345" s="75" t="s">
        <v>1655</v>
      </c>
      <c r="T345" s="75" t="s">
        <v>1656</v>
      </c>
      <c r="U345" s="75" t="s">
        <v>385</v>
      </c>
    </row>
    <row r="346" spans="1:21" ht="14.4" x14ac:dyDescent="0.25">
      <c r="A346" s="74">
        <v>119305</v>
      </c>
      <c r="B346" s="75" t="s">
        <v>1679</v>
      </c>
      <c r="C346" s="81">
        <f t="shared" si="16"/>
        <v>0</v>
      </c>
      <c r="D346" s="74">
        <v>5033</v>
      </c>
      <c r="E346" s="75" t="s">
        <v>2761</v>
      </c>
      <c r="F346" s="74">
        <v>960351</v>
      </c>
      <c r="G346" s="74">
        <v>0</v>
      </c>
      <c r="H346" s="76">
        <f t="shared" si="17"/>
        <v>119305</v>
      </c>
      <c r="I346" s="76">
        <f t="shared" si="18"/>
        <v>0</v>
      </c>
      <c r="J346" s="74">
        <v>5017</v>
      </c>
      <c r="K346" s="75" t="s">
        <v>2777</v>
      </c>
      <c r="L346" s="75" t="s">
        <v>2778</v>
      </c>
      <c r="M346" s="74">
        <v>1755</v>
      </c>
      <c r="N346" s="75" t="s">
        <v>2779</v>
      </c>
      <c r="O346" s="75" t="s">
        <v>2780</v>
      </c>
      <c r="P346" s="75"/>
      <c r="Q346" s="75" t="s">
        <v>2781</v>
      </c>
      <c r="R346" s="75" t="s">
        <v>1654</v>
      </c>
      <c r="S346" s="75" t="s">
        <v>1655</v>
      </c>
      <c r="T346" s="75" t="s">
        <v>1656</v>
      </c>
      <c r="U346" s="75" t="s">
        <v>385</v>
      </c>
    </row>
    <row r="347" spans="1:21" ht="14.4" x14ac:dyDescent="0.25">
      <c r="A347" s="74">
        <v>119305</v>
      </c>
      <c r="B347" s="75" t="s">
        <v>1679</v>
      </c>
      <c r="C347" s="81">
        <f t="shared" si="16"/>
        <v>0</v>
      </c>
      <c r="D347" s="74">
        <v>5033</v>
      </c>
      <c r="E347" s="75" t="s">
        <v>2761</v>
      </c>
      <c r="F347" s="74">
        <v>960351</v>
      </c>
      <c r="G347" s="74">
        <v>0</v>
      </c>
      <c r="H347" s="76">
        <f t="shared" si="17"/>
        <v>0</v>
      </c>
      <c r="I347" s="76">
        <f t="shared" si="18"/>
        <v>0</v>
      </c>
      <c r="J347" s="74">
        <v>5033</v>
      </c>
      <c r="K347" s="75" t="s">
        <v>2761</v>
      </c>
      <c r="L347" s="75" t="s">
        <v>384</v>
      </c>
      <c r="M347" s="74">
        <v>1755</v>
      </c>
      <c r="N347" s="75" t="s">
        <v>386</v>
      </c>
      <c r="O347" s="75" t="s">
        <v>387</v>
      </c>
      <c r="P347" s="75"/>
      <c r="Q347" s="75" t="s">
        <v>11695</v>
      </c>
      <c r="R347" s="75" t="s">
        <v>1654</v>
      </c>
      <c r="S347" s="75" t="s">
        <v>1655</v>
      </c>
      <c r="T347" s="75" t="s">
        <v>1656</v>
      </c>
      <c r="U347" s="75" t="s">
        <v>385</v>
      </c>
    </row>
    <row r="348" spans="1:21" ht="14.4" x14ac:dyDescent="0.25">
      <c r="A348" s="74">
        <v>119305</v>
      </c>
      <c r="B348" s="75" t="s">
        <v>1679</v>
      </c>
      <c r="C348" s="81">
        <f t="shared" si="16"/>
        <v>0</v>
      </c>
      <c r="D348" s="74">
        <v>5033</v>
      </c>
      <c r="E348" s="75" t="s">
        <v>2761</v>
      </c>
      <c r="F348" s="74">
        <v>960261</v>
      </c>
      <c r="G348" s="74">
        <v>0</v>
      </c>
      <c r="H348" s="76">
        <f t="shared" si="17"/>
        <v>119305</v>
      </c>
      <c r="I348" s="76">
        <f t="shared" si="18"/>
        <v>0</v>
      </c>
      <c r="J348" s="74">
        <v>115501</v>
      </c>
      <c r="K348" s="75" t="s">
        <v>1680</v>
      </c>
      <c r="L348" s="75" t="s">
        <v>2782</v>
      </c>
      <c r="M348" s="74">
        <v>1570</v>
      </c>
      <c r="N348" s="75" t="s">
        <v>2783</v>
      </c>
      <c r="O348" s="75" t="s">
        <v>2784</v>
      </c>
      <c r="P348" s="75"/>
      <c r="Q348" s="75" t="s">
        <v>2785</v>
      </c>
      <c r="R348" s="75" t="s">
        <v>1654</v>
      </c>
      <c r="S348" s="75" t="s">
        <v>1655</v>
      </c>
      <c r="T348" s="75" t="s">
        <v>1656</v>
      </c>
      <c r="U348" s="75" t="s">
        <v>385</v>
      </c>
    </row>
    <row r="349" spans="1:21" ht="14.4" x14ac:dyDescent="0.25">
      <c r="A349" s="74">
        <v>119305</v>
      </c>
      <c r="B349" s="75" t="s">
        <v>1679</v>
      </c>
      <c r="C349" s="81">
        <f t="shared" si="16"/>
        <v>0</v>
      </c>
      <c r="D349" s="74">
        <v>5033</v>
      </c>
      <c r="E349" s="75" t="s">
        <v>2761</v>
      </c>
      <c r="F349" s="74">
        <v>960261</v>
      </c>
      <c r="G349" s="74">
        <v>0</v>
      </c>
      <c r="H349" s="76">
        <f t="shared" si="17"/>
        <v>0</v>
      </c>
      <c r="I349" s="76">
        <f t="shared" si="18"/>
        <v>0</v>
      </c>
      <c r="J349" s="74">
        <v>115519</v>
      </c>
      <c r="K349" s="75" t="s">
        <v>2786</v>
      </c>
      <c r="L349" s="75" t="s">
        <v>1950</v>
      </c>
      <c r="M349" s="74">
        <v>1570</v>
      </c>
      <c r="N349" s="75" t="s">
        <v>2783</v>
      </c>
      <c r="O349" s="75" t="s">
        <v>2787</v>
      </c>
      <c r="P349" s="75"/>
      <c r="Q349" s="75" t="s">
        <v>2788</v>
      </c>
      <c r="R349" s="75" t="s">
        <v>1654</v>
      </c>
      <c r="S349" s="75" t="s">
        <v>1655</v>
      </c>
      <c r="T349" s="75" t="s">
        <v>1656</v>
      </c>
      <c r="U349" s="75" t="s">
        <v>385</v>
      </c>
    </row>
    <row r="350" spans="1:21" ht="14.4" x14ac:dyDescent="0.25">
      <c r="A350" s="74">
        <v>119305</v>
      </c>
      <c r="B350" s="75" t="s">
        <v>1679</v>
      </c>
      <c r="C350" s="81">
        <f t="shared" si="16"/>
        <v>0</v>
      </c>
      <c r="D350" s="74">
        <v>5033</v>
      </c>
      <c r="E350" s="75" t="s">
        <v>2761</v>
      </c>
      <c r="F350" s="74">
        <v>960261</v>
      </c>
      <c r="G350" s="74">
        <v>0</v>
      </c>
      <c r="H350" s="76">
        <f t="shared" si="17"/>
        <v>0</v>
      </c>
      <c r="I350" s="76">
        <f t="shared" si="18"/>
        <v>0</v>
      </c>
      <c r="J350" s="74">
        <v>126318</v>
      </c>
      <c r="K350" s="75" t="s">
        <v>1680</v>
      </c>
      <c r="L350" s="75" t="s">
        <v>2789</v>
      </c>
      <c r="M350" s="74">
        <v>1570</v>
      </c>
      <c r="N350" s="75" t="s">
        <v>2790</v>
      </c>
      <c r="O350" s="75" t="s">
        <v>2791</v>
      </c>
      <c r="P350" s="75"/>
      <c r="Q350" s="75" t="s">
        <v>2792</v>
      </c>
      <c r="R350" s="75" t="s">
        <v>1654</v>
      </c>
      <c r="S350" s="75" t="s">
        <v>1655</v>
      </c>
      <c r="T350" s="75" t="s">
        <v>1656</v>
      </c>
      <c r="U350" s="75" t="s">
        <v>385</v>
      </c>
    </row>
    <row r="351" spans="1:21" ht="14.4" x14ac:dyDescent="0.25">
      <c r="A351" s="74">
        <v>119305</v>
      </c>
      <c r="B351" s="75" t="s">
        <v>1679</v>
      </c>
      <c r="C351" s="81">
        <f t="shared" si="16"/>
        <v>0</v>
      </c>
      <c r="D351" s="74">
        <v>5033</v>
      </c>
      <c r="E351" s="75" t="s">
        <v>2761</v>
      </c>
      <c r="F351" s="74">
        <v>960351</v>
      </c>
      <c r="G351" s="74">
        <v>0</v>
      </c>
      <c r="H351" s="76">
        <f t="shared" si="17"/>
        <v>119305</v>
      </c>
      <c r="I351" s="76">
        <f t="shared" si="18"/>
        <v>0</v>
      </c>
      <c r="J351" s="74">
        <v>127076</v>
      </c>
      <c r="K351" s="75" t="s">
        <v>2793</v>
      </c>
      <c r="L351" s="75" t="s">
        <v>2794</v>
      </c>
      <c r="M351" s="74">
        <v>1755</v>
      </c>
      <c r="N351" s="75" t="s">
        <v>2795</v>
      </c>
      <c r="O351" s="75" t="s">
        <v>2796</v>
      </c>
      <c r="P351" s="75"/>
      <c r="Q351" s="75" t="s">
        <v>2797</v>
      </c>
      <c r="R351" s="75" t="s">
        <v>1654</v>
      </c>
      <c r="S351" s="75" t="s">
        <v>1655</v>
      </c>
      <c r="T351" s="75" t="s">
        <v>1656</v>
      </c>
      <c r="U351" s="75" t="s">
        <v>385</v>
      </c>
    </row>
    <row r="352" spans="1:21" ht="14.4" x14ac:dyDescent="0.25">
      <c r="A352" s="74">
        <v>119313</v>
      </c>
      <c r="B352" s="75" t="s">
        <v>1679</v>
      </c>
      <c r="C352" s="81">
        <f t="shared" si="16"/>
        <v>0</v>
      </c>
      <c r="D352" s="74">
        <v>5629</v>
      </c>
      <c r="E352" s="75" t="s">
        <v>2798</v>
      </c>
      <c r="F352" s="74">
        <v>960451</v>
      </c>
      <c r="G352" s="74">
        <v>0</v>
      </c>
      <c r="H352" s="76">
        <f t="shared" si="17"/>
        <v>0</v>
      </c>
      <c r="I352" s="76">
        <f t="shared" si="18"/>
        <v>0</v>
      </c>
      <c r="J352" s="74">
        <v>5538</v>
      </c>
      <c r="K352" s="75" t="s">
        <v>2799</v>
      </c>
      <c r="L352" s="75" t="s">
        <v>2800</v>
      </c>
      <c r="M352" s="74">
        <v>1853</v>
      </c>
      <c r="N352" s="75" t="s">
        <v>2801</v>
      </c>
      <c r="O352" s="75" t="s">
        <v>2802</v>
      </c>
      <c r="P352" s="75"/>
      <c r="Q352" s="75" t="s">
        <v>2803</v>
      </c>
      <c r="R352" s="75" t="s">
        <v>1654</v>
      </c>
      <c r="S352" s="75" t="s">
        <v>1655</v>
      </c>
      <c r="T352" s="75" t="s">
        <v>1656</v>
      </c>
      <c r="U352" s="75" t="s">
        <v>385</v>
      </c>
    </row>
    <row r="353" spans="1:21" ht="14.4" x14ac:dyDescent="0.25">
      <c r="A353" s="74">
        <v>119313</v>
      </c>
      <c r="B353" s="75" t="s">
        <v>1679</v>
      </c>
      <c r="C353" s="81">
        <f t="shared" si="16"/>
        <v>0</v>
      </c>
      <c r="D353" s="74">
        <v>5629</v>
      </c>
      <c r="E353" s="75" t="s">
        <v>2798</v>
      </c>
      <c r="F353" s="74">
        <v>960451</v>
      </c>
      <c r="G353" s="74">
        <v>0</v>
      </c>
      <c r="H353" s="76">
        <f t="shared" si="17"/>
        <v>0</v>
      </c>
      <c r="I353" s="76">
        <f t="shared" si="18"/>
        <v>0</v>
      </c>
      <c r="J353" s="74">
        <v>5595</v>
      </c>
      <c r="K353" s="75" t="s">
        <v>2804</v>
      </c>
      <c r="L353" s="75" t="s">
        <v>2805</v>
      </c>
      <c r="M353" s="74">
        <v>1850</v>
      </c>
      <c r="N353" s="75" t="s">
        <v>31</v>
      </c>
      <c r="O353" s="75" t="s">
        <v>2806</v>
      </c>
      <c r="P353" s="75"/>
      <c r="Q353" s="75" t="s">
        <v>2807</v>
      </c>
      <c r="R353" s="75" t="s">
        <v>1654</v>
      </c>
      <c r="S353" s="75" t="s">
        <v>1655</v>
      </c>
      <c r="T353" s="75" t="s">
        <v>1656</v>
      </c>
      <c r="U353" s="75" t="s">
        <v>385</v>
      </c>
    </row>
    <row r="354" spans="1:21" ht="14.4" x14ac:dyDescent="0.25">
      <c r="A354" s="74">
        <v>119313</v>
      </c>
      <c r="B354" s="75" t="s">
        <v>1679</v>
      </c>
      <c r="C354" s="81">
        <f t="shared" si="16"/>
        <v>0</v>
      </c>
      <c r="D354" s="74">
        <v>5629</v>
      </c>
      <c r="E354" s="75" t="s">
        <v>2798</v>
      </c>
      <c r="F354" s="74">
        <v>960451</v>
      </c>
      <c r="G354" s="74">
        <v>0</v>
      </c>
      <c r="H354" s="76">
        <f t="shared" si="17"/>
        <v>0</v>
      </c>
      <c r="I354" s="76">
        <f t="shared" si="18"/>
        <v>0</v>
      </c>
      <c r="J354" s="74">
        <v>5629</v>
      </c>
      <c r="K354" s="75" t="s">
        <v>2798</v>
      </c>
      <c r="L354" s="75" t="s">
        <v>390</v>
      </c>
      <c r="M354" s="74">
        <v>1851</v>
      </c>
      <c r="N354" s="75" t="s">
        <v>391</v>
      </c>
      <c r="O354" s="75" t="s">
        <v>392</v>
      </c>
      <c r="P354" s="75"/>
      <c r="Q354" s="75" t="s">
        <v>393</v>
      </c>
      <c r="R354" s="75" t="s">
        <v>1654</v>
      </c>
      <c r="S354" s="75" t="s">
        <v>1655</v>
      </c>
      <c r="T354" s="75" t="s">
        <v>1656</v>
      </c>
      <c r="U354" s="75" t="s">
        <v>385</v>
      </c>
    </row>
    <row r="355" spans="1:21" ht="14.4" x14ac:dyDescent="0.25">
      <c r="A355" s="74">
        <v>119313</v>
      </c>
      <c r="B355" s="75" t="s">
        <v>1679</v>
      </c>
      <c r="C355" s="81">
        <f t="shared" si="16"/>
        <v>0</v>
      </c>
      <c r="D355" s="74">
        <v>5629</v>
      </c>
      <c r="E355" s="75" t="s">
        <v>2798</v>
      </c>
      <c r="F355" s="74">
        <v>960451</v>
      </c>
      <c r="G355" s="74">
        <v>0</v>
      </c>
      <c r="H355" s="76">
        <f t="shared" si="17"/>
        <v>0</v>
      </c>
      <c r="I355" s="76">
        <f t="shared" si="18"/>
        <v>0</v>
      </c>
      <c r="J355" s="74">
        <v>5645</v>
      </c>
      <c r="K355" s="75" t="s">
        <v>2808</v>
      </c>
      <c r="L355" s="75" t="s">
        <v>2809</v>
      </c>
      <c r="M355" s="74">
        <v>1852</v>
      </c>
      <c r="N355" s="75" t="s">
        <v>2810</v>
      </c>
      <c r="O355" s="75" t="s">
        <v>2811</v>
      </c>
      <c r="P355" s="75"/>
      <c r="Q355" s="75" t="s">
        <v>2812</v>
      </c>
      <c r="R355" s="75" t="s">
        <v>1654</v>
      </c>
      <c r="S355" s="75" t="s">
        <v>1655</v>
      </c>
      <c r="T355" s="75" t="s">
        <v>1656</v>
      </c>
      <c r="U355" s="75" t="s">
        <v>385</v>
      </c>
    </row>
    <row r="356" spans="1:21" ht="14.4" x14ac:dyDescent="0.25">
      <c r="A356" s="74">
        <v>119339</v>
      </c>
      <c r="B356" s="75" t="s">
        <v>1649</v>
      </c>
      <c r="C356" s="81">
        <f t="shared" si="16"/>
        <v>0</v>
      </c>
      <c r="D356" s="74">
        <v>106112</v>
      </c>
      <c r="E356" s="75" t="s">
        <v>2813</v>
      </c>
      <c r="F356" s="74">
        <v>132027</v>
      </c>
      <c r="G356" s="74">
        <v>0</v>
      </c>
      <c r="H356" s="76">
        <f t="shared" si="17"/>
        <v>0</v>
      </c>
      <c r="I356" s="76">
        <f t="shared" si="18"/>
        <v>0</v>
      </c>
      <c r="J356" s="74">
        <v>3657</v>
      </c>
      <c r="K356" s="75" t="s">
        <v>2814</v>
      </c>
      <c r="L356" s="75" t="s">
        <v>2815</v>
      </c>
      <c r="M356" s="74">
        <v>1000</v>
      </c>
      <c r="N356" s="75" t="s">
        <v>257</v>
      </c>
      <c r="O356" s="75" t="s">
        <v>2816</v>
      </c>
      <c r="P356" s="75"/>
      <c r="Q356" s="75" t="s">
        <v>11550</v>
      </c>
      <c r="R356" s="75" t="s">
        <v>3065</v>
      </c>
      <c r="S356" s="75" t="s">
        <v>3066</v>
      </c>
      <c r="T356" s="75" t="s">
        <v>3067</v>
      </c>
      <c r="U356" s="75" t="s">
        <v>385</v>
      </c>
    </row>
    <row r="357" spans="1:21" ht="14.4" x14ac:dyDescent="0.25">
      <c r="A357" s="74">
        <v>119339</v>
      </c>
      <c r="B357" s="75" t="s">
        <v>1649</v>
      </c>
      <c r="C357" s="81">
        <f t="shared" si="16"/>
        <v>0</v>
      </c>
      <c r="D357" s="74">
        <v>106112</v>
      </c>
      <c r="E357" s="75" t="s">
        <v>2813</v>
      </c>
      <c r="F357" s="74">
        <v>962035</v>
      </c>
      <c r="G357" s="74">
        <v>0</v>
      </c>
      <c r="H357" s="76">
        <f t="shared" si="17"/>
        <v>119339</v>
      </c>
      <c r="I357" s="76">
        <f t="shared" si="18"/>
        <v>0</v>
      </c>
      <c r="J357" s="74">
        <v>4044</v>
      </c>
      <c r="K357" s="75" t="s">
        <v>2817</v>
      </c>
      <c r="L357" s="75" t="s">
        <v>2818</v>
      </c>
      <c r="M357" s="74">
        <v>1070</v>
      </c>
      <c r="N357" s="75" t="s">
        <v>145</v>
      </c>
      <c r="O357" s="75" t="s">
        <v>197</v>
      </c>
      <c r="P357" s="75"/>
      <c r="Q357" s="75" t="s">
        <v>10837</v>
      </c>
      <c r="R357" s="75" t="s">
        <v>3065</v>
      </c>
      <c r="S357" s="75" t="s">
        <v>3066</v>
      </c>
      <c r="T357" s="75" t="s">
        <v>3067</v>
      </c>
      <c r="U357" s="75" t="s">
        <v>385</v>
      </c>
    </row>
    <row r="358" spans="1:21" ht="14.4" x14ac:dyDescent="0.25">
      <c r="A358" s="74">
        <v>119339</v>
      </c>
      <c r="B358" s="75" t="s">
        <v>1649</v>
      </c>
      <c r="C358" s="81">
        <f t="shared" si="16"/>
        <v>0</v>
      </c>
      <c r="D358" s="74">
        <v>106112</v>
      </c>
      <c r="E358" s="75" t="s">
        <v>2813</v>
      </c>
      <c r="F358" s="74">
        <v>132027</v>
      </c>
      <c r="G358" s="74">
        <v>0</v>
      </c>
      <c r="H358" s="76">
        <f t="shared" si="17"/>
        <v>119339</v>
      </c>
      <c r="I358" s="76">
        <f t="shared" si="18"/>
        <v>0</v>
      </c>
      <c r="J358" s="74">
        <v>4069</v>
      </c>
      <c r="K358" s="75" t="s">
        <v>2819</v>
      </c>
      <c r="L358" s="75" t="s">
        <v>2820</v>
      </c>
      <c r="M358" s="74">
        <v>1082</v>
      </c>
      <c r="N358" s="75" t="s">
        <v>17</v>
      </c>
      <c r="O358" s="75" t="s">
        <v>2821</v>
      </c>
      <c r="P358" s="75"/>
      <c r="Q358" s="75" t="s">
        <v>2822</v>
      </c>
      <c r="R358" s="75" t="s">
        <v>3065</v>
      </c>
      <c r="S358" s="75" t="s">
        <v>3066</v>
      </c>
      <c r="T358" s="75" t="s">
        <v>3067</v>
      </c>
      <c r="U358" s="75" t="s">
        <v>385</v>
      </c>
    </row>
    <row r="359" spans="1:21" ht="14.4" x14ac:dyDescent="0.25">
      <c r="A359" s="74">
        <v>119339</v>
      </c>
      <c r="B359" s="75" t="s">
        <v>1649</v>
      </c>
      <c r="C359" s="81">
        <f t="shared" si="16"/>
        <v>0</v>
      </c>
      <c r="D359" s="74">
        <v>106112</v>
      </c>
      <c r="E359" s="75" t="s">
        <v>2813</v>
      </c>
      <c r="F359" s="74">
        <v>132027</v>
      </c>
      <c r="G359" s="74">
        <v>0</v>
      </c>
      <c r="H359" s="76">
        <f t="shared" si="17"/>
        <v>0</v>
      </c>
      <c r="I359" s="76">
        <f t="shared" si="18"/>
        <v>0</v>
      </c>
      <c r="J359" s="74">
        <v>4077</v>
      </c>
      <c r="K359" s="75" t="s">
        <v>2669</v>
      </c>
      <c r="L359" s="75" t="s">
        <v>2823</v>
      </c>
      <c r="M359" s="74">
        <v>1082</v>
      </c>
      <c r="N359" s="75" t="s">
        <v>17</v>
      </c>
      <c r="O359" s="75" t="s">
        <v>2821</v>
      </c>
      <c r="P359" s="75"/>
      <c r="Q359" s="75" t="s">
        <v>2822</v>
      </c>
      <c r="R359" s="75" t="s">
        <v>3065</v>
      </c>
      <c r="S359" s="75" t="s">
        <v>3066</v>
      </c>
      <c r="T359" s="75" t="s">
        <v>3067</v>
      </c>
      <c r="U359" s="75" t="s">
        <v>385</v>
      </c>
    </row>
    <row r="360" spans="1:21" ht="14.4" x14ac:dyDescent="0.25">
      <c r="A360" s="74">
        <v>119339</v>
      </c>
      <c r="B360" s="75" t="s">
        <v>1649</v>
      </c>
      <c r="C360" s="81">
        <f t="shared" si="16"/>
        <v>0</v>
      </c>
      <c r="D360" s="74">
        <v>106112</v>
      </c>
      <c r="E360" s="75" t="s">
        <v>2813</v>
      </c>
      <c r="F360" s="74">
        <v>132027</v>
      </c>
      <c r="G360" s="74">
        <v>0</v>
      </c>
      <c r="H360" s="76">
        <f t="shared" si="17"/>
        <v>0</v>
      </c>
      <c r="I360" s="76">
        <f t="shared" si="18"/>
        <v>0</v>
      </c>
      <c r="J360" s="74">
        <v>106112</v>
      </c>
      <c r="K360" s="75" t="s">
        <v>2813</v>
      </c>
      <c r="L360" s="75" t="s">
        <v>395</v>
      </c>
      <c r="M360" s="74">
        <v>1000</v>
      </c>
      <c r="N360" s="75" t="s">
        <v>257</v>
      </c>
      <c r="O360" s="75" t="s">
        <v>2816</v>
      </c>
      <c r="P360" s="75"/>
      <c r="Q360" s="75" t="s">
        <v>11550</v>
      </c>
      <c r="R360" s="75" t="s">
        <v>3065</v>
      </c>
      <c r="S360" s="75" t="s">
        <v>3066</v>
      </c>
      <c r="T360" s="75" t="s">
        <v>3067</v>
      </c>
      <c r="U360" s="75" t="s">
        <v>385</v>
      </c>
    </row>
    <row r="361" spans="1:21" ht="14.4" x14ac:dyDescent="0.25">
      <c r="A361" s="74">
        <v>119339</v>
      </c>
      <c r="B361" s="75" t="s">
        <v>1649</v>
      </c>
      <c r="C361" s="81">
        <f t="shared" si="16"/>
        <v>0</v>
      </c>
      <c r="D361" s="74">
        <v>106112</v>
      </c>
      <c r="E361" s="75" t="s">
        <v>2813</v>
      </c>
      <c r="F361" s="74">
        <v>962035</v>
      </c>
      <c r="G361" s="74">
        <v>0</v>
      </c>
      <c r="H361" s="76">
        <f t="shared" si="17"/>
        <v>119339</v>
      </c>
      <c r="I361" s="76">
        <f t="shared" si="18"/>
        <v>0</v>
      </c>
      <c r="J361" s="74">
        <v>115493</v>
      </c>
      <c r="K361" s="75" t="s">
        <v>2824</v>
      </c>
      <c r="L361" s="75" t="s">
        <v>2818</v>
      </c>
      <c r="M361" s="74">
        <v>1070</v>
      </c>
      <c r="N361" s="75" t="s">
        <v>145</v>
      </c>
      <c r="O361" s="75" t="s">
        <v>197</v>
      </c>
      <c r="P361" s="75"/>
      <c r="Q361" s="75" t="s">
        <v>10838</v>
      </c>
      <c r="R361" s="75" t="s">
        <v>3065</v>
      </c>
      <c r="S361" s="75" t="s">
        <v>3066</v>
      </c>
      <c r="T361" s="75" t="s">
        <v>3067</v>
      </c>
      <c r="U361" s="75" t="s">
        <v>385</v>
      </c>
    </row>
    <row r="362" spans="1:21" ht="14.4" x14ac:dyDescent="0.25">
      <c r="A362" s="74">
        <v>119354</v>
      </c>
      <c r="B362" s="75" t="s">
        <v>1649</v>
      </c>
      <c r="C362" s="81">
        <f t="shared" si="16"/>
        <v>0</v>
      </c>
      <c r="D362" s="74">
        <v>8541</v>
      </c>
      <c r="E362" s="75" t="s">
        <v>2825</v>
      </c>
      <c r="F362" s="74">
        <v>963363</v>
      </c>
      <c r="G362" s="74">
        <v>0</v>
      </c>
      <c r="H362" s="76">
        <f t="shared" si="17"/>
        <v>0</v>
      </c>
      <c r="I362" s="76">
        <f t="shared" si="18"/>
        <v>0</v>
      </c>
      <c r="J362" s="74">
        <v>8532</v>
      </c>
      <c r="K362" s="75" t="s">
        <v>2825</v>
      </c>
      <c r="L362" s="75" t="s">
        <v>2826</v>
      </c>
      <c r="M362" s="74">
        <v>2300</v>
      </c>
      <c r="N362" s="75" t="s">
        <v>47</v>
      </c>
      <c r="O362" s="75" t="s">
        <v>2827</v>
      </c>
      <c r="P362" s="75"/>
      <c r="Q362" s="75" t="s">
        <v>2828</v>
      </c>
      <c r="R362" s="75" t="s">
        <v>1662</v>
      </c>
      <c r="S362" s="75" t="s">
        <v>1663</v>
      </c>
      <c r="T362" s="75" t="s">
        <v>1664</v>
      </c>
      <c r="U362" s="75" t="s">
        <v>385</v>
      </c>
    </row>
    <row r="363" spans="1:21" ht="14.4" x14ac:dyDescent="0.25">
      <c r="A363" s="74">
        <v>119354</v>
      </c>
      <c r="B363" s="75" t="s">
        <v>1649</v>
      </c>
      <c r="C363" s="81">
        <f t="shared" si="16"/>
        <v>0</v>
      </c>
      <c r="D363" s="74">
        <v>8541</v>
      </c>
      <c r="E363" s="75" t="s">
        <v>2825</v>
      </c>
      <c r="F363" s="74">
        <v>963363</v>
      </c>
      <c r="G363" s="74">
        <v>0</v>
      </c>
      <c r="H363" s="76">
        <f t="shared" si="17"/>
        <v>0</v>
      </c>
      <c r="I363" s="76">
        <f t="shared" si="18"/>
        <v>0</v>
      </c>
      <c r="J363" s="74">
        <v>8541</v>
      </c>
      <c r="K363" s="75" t="s">
        <v>2825</v>
      </c>
      <c r="L363" s="75" t="s">
        <v>2829</v>
      </c>
      <c r="M363" s="74">
        <v>2300</v>
      </c>
      <c r="N363" s="75" t="s">
        <v>47</v>
      </c>
      <c r="O363" s="75" t="s">
        <v>398</v>
      </c>
      <c r="P363" s="75"/>
      <c r="Q363" s="75" t="s">
        <v>2830</v>
      </c>
      <c r="R363" s="75" t="s">
        <v>1662</v>
      </c>
      <c r="S363" s="75" t="s">
        <v>1663</v>
      </c>
      <c r="T363" s="75" t="s">
        <v>1664</v>
      </c>
      <c r="U363" s="75" t="s">
        <v>385</v>
      </c>
    </row>
    <row r="364" spans="1:21" ht="14.4" x14ac:dyDescent="0.25">
      <c r="A364" s="74">
        <v>119354</v>
      </c>
      <c r="B364" s="75" t="s">
        <v>1649</v>
      </c>
      <c r="C364" s="81">
        <f t="shared" si="16"/>
        <v>0</v>
      </c>
      <c r="D364" s="74">
        <v>8541</v>
      </c>
      <c r="E364" s="75" t="s">
        <v>2825</v>
      </c>
      <c r="F364" s="74">
        <v>963363</v>
      </c>
      <c r="G364" s="74">
        <v>0</v>
      </c>
      <c r="H364" s="76">
        <f t="shared" si="17"/>
        <v>0</v>
      </c>
      <c r="I364" s="76">
        <f t="shared" si="18"/>
        <v>0</v>
      </c>
      <c r="J364" s="74">
        <v>8557</v>
      </c>
      <c r="K364" s="75" t="s">
        <v>2825</v>
      </c>
      <c r="L364" s="75" t="s">
        <v>2831</v>
      </c>
      <c r="M364" s="74">
        <v>2300</v>
      </c>
      <c r="N364" s="75" t="s">
        <v>47</v>
      </c>
      <c r="O364" s="75" t="s">
        <v>2832</v>
      </c>
      <c r="P364" s="75"/>
      <c r="Q364" s="75" t="s">
        <v>2833</v>
      </c>
      <c r="R364" s="75" t="s">
        <v>1662</v>
      </c>
      <c r="S364" s="75" t="s">
        <v>1663</v>
      </c>
      <c r="T364" s="75" t="s">
        <v>1664</v>
      </c>
      <c r="U364" s="75" t="s">
        <v>385</v>
      </c>
    </row>
    <row r="365" spans="1:21" ht="14.4" x14ac:dyDescent="0.25">
      <c r="A365" s="74">
        <v>119354</v>
      </c>
      <c r="B365" s="75" t="s">
        <v>1649</v>
      </c>
      <c r="C365" s="81">
        <f t="shared" ref="C365:C428" si="19">IF(A365&lt;&gt;A364,0,IF(AND(A365=A364,B365&lt;&gt;B364),A365,0))</f>
        <v>0</v>
      </c>
      <c r="D365" s="74">
        <v>8541</v>
      </c>
      <c r="E365" s="75" t="s">
        <v>2825</v>
      </c>
      <c r="F365" s="74">
        <v>963363</v>
      </c>
      <c r="G365" s="74">
        <v>0</v>
      </c>
      <c r="H365" s="76">
        <f t="shared" ref="H365:H428" si="20">IF(A365&lt;&gt;A364,0,IF(AND(A365=A364,F365&lt;&gt;F364),A365,0))</f>
        <v>0</v>
      </c>
      <c r="I365" s="76">
        <f t="shared" ref="I365:I428" si="21">IF(A365&lt;&gt;A364,0,IF(AND(H365&lt;&gt;0,B365&lt;&gt;B364),A365,0))</f>
        <v>0</v>
      </c>
      <c r="J365" s="74">
        <v>8813</v>
      </c>
      <c r="K365" s="75" t="s">
        <v>2834</v>
      </c>
      <c r="L365" s="75" t="s">
        <v>2835</v>
      </c>
      <c r="M365" s="74">
        <v>2350</v>
      </c>
      <c r="N365" s="75" t="s">
        <v>2836</v>
      </c>
      <c r="O365" s="75" t="s">
        <v>2837</v>
      </c>
      <c r="P365" s="75"/>
      <c r="Q365" s="75" t="s">
        <v>2838</v>
      </c>
      <c r="R365" s="75" t="s">
        <v>1662</v>
      </c>
      <c r="S365" s="75" t="s">
        <v>1663</v>
      </c>
      <c r="T365" s="75" t="s">
        <v>1664</v>
      </c>
      <c r="U365" s="75" t="s">
        <v>385</v>
      </c>
    </row>
    <row r="366" spans="1:21" ht="14.4" x14ac:dyDescent="0.25">
      <c r="A366" s="74">
        <v>119354</v>
      </c>
      <c r="B366" s="75" t="s">
        <v>1649</v>
      </c>
      <c r="C366" s="81">
        <f t="shared" si="19"/>
        <v>0</v>
      </c>
      <c r="D366" s="74">
        <v>8541</v>
      </c>
      <c r="E366" s="75" t="s">
        <v>2825</v>
      </c>
      <c r="F366" s="74">
        <v>963363</v>
      </c>
      <c r="G366" s="74">
        <v>0</v>
      </c>
      <c r="H366" s="76">
        <f t="shared" si="20"/>
        <v>0</v>
      </c>
      <c r="I366" s="76">
        <f t="shared" si="21"/>
        <v>0</v>
      </c>
      <c r="J366" s="74">
        <v>8821</v>
      </c>
      <c r="K366" s="75" t="s">
        <v>10839</v>
      </c>
      <c r="L366" s="75" t="s">
        <v>2835</v>
      </c>
      <c r="M366" s="74">
        <v>2350</v>
      </c>
      <c r="N366" s="75" t="s">
        <v>2836</v>
      </c>
      <c r="O366" s="75" t="s">
        <v>2837</v>
      </c>
      <c r="P366" s="75"/>
      <c r="Q366" s="75" t="s">
        <v>2839</v>
      </c>
      <c r="R366" s="75" t="s">
        <v>1662</v>
      </c>
      <c r="S366" s="75" t="s">
        <v>1663</v>
      </c>
      <c r="T366" s="75" t="s">
        <v>1664</v>
      </c>
      <c r="U366" s="75" t="s">
        <v>385</v>
      </c>
    </row>
    <row r="367" spans="1:21" ht="14.4" x14ac:dyDescent="0.25">
      <c r="A367" s="74">
        <v>119362</v>
      </c>
      <c r="B367" s="75" t="s">
        <v>1649</v>
      </c>
      <c r="C367" s="81">
        <f t="shared" si="19"/>
        <v>0</v>
      </c>
      <c r="D367" s="74">
        <v>108225</v>
      </c>
      <c r="E367" s="75" t="s">
        <v>10724</v>
      </c>
      <c r="F367" s="74">
        <v>974048</v>
      </c>
      <c r="G367" s="74">
        <v>0</v>
      </c>
      <c r="H367" s="76">
        <f t="shared" si="20"/>
        <v>0</v>
      </c>
      <c r="I367" s="76">
        <f t="shared" si="21"/>
        <v>0</v>
      </c>
      <c r="J367" s="74">
        <v>19505</v>
      </c>
      <c r="K367" s="75" t="s">
        <v>2840</v>
      </c>
      <c r="L367" s="75" t="s">
        <v>2841</v>
      </c>
      <c r="M367" s="74">
        <v>8501</v>
      </c>
      <c r="N367" s="75" t="s">
        <v>303</v>
      </c>
      <c r="O367" s="75" t="s">
        <v>2842</v>
      </c>
      <c r="P367" s="75"/>
      <c r="Q367" s="75" t="s">
        <v>2843</v>
      </c>
      <c r="R367" s="75" t="s">
        <v>11615</v>
      </c>
      <c r="S367" s="75" t="s">
        <v>11616</v>
      </c>
      <c r="T367" s="75" t="s">
        <v>11617</v>
      </c>
      <c r="U367" s="75" t="s">
        <v>385</v>
      </c>
    </row>
    <row r="368" spans="1:21" ht="14.4" x14ac:dyDescent="0.25">
      <c r="A368" s="74">
        <v>119362</v>
      </c>
      <c r="B368" s="75" t="s">
        <v>1649</v>
      </c>
      <c r="C368" s="81">
        <f t="shared" si="19"/>
        <v>0</v>
      </c>
      <c r="D368" s="74">
        <v>108225</v>
      </c>
      <c r="E368" s="75" t="s">
        <v>10724</v>
      </c>
      <c r="F368" s="74">
        <v>974048</v>
      </c>
      <c r="G368" s="74">
        <v>0</v>
      </c>
      <c r="H368" s="76">
        <f t="shared" si="20"/>
        <v>0</v>
      </c>
      <c r="I368" s="76">
        <f t="shared" si="21"/>
        <v>0</v>
      </c>
      <c r="J368" s="74">
        <v>19513</v>
      </c>
      <c r="K368" s="75" t="s">
        <v>10840</v>
      </c>
      <c r="L368" s="75" t="s">
        <v>11696</v>
      </c>
      <c r="M368" s="74">
        <v>8501</v>
      </c>
      <c r="N368" s="75" t="s">
        <v>303</v>
      </c>
      <c r="O368" s="75" t="s">
        <v>2844</v>
      </c>
      <c r="P368" s="75"/>
      <c r="Q368" s="75" t="s">
        <v>2845</v>
      </c>
      <c r="R368" s="75" t="s">
        <v>11615</v>
      </c>
      <c r="S368" s="75" t="s">
        <v>11616</v>
      </c>
      <c r="T368" s="75" t="s">
        <v>11617</v>
      </c>
      <c r="U368" s="75" t="s">
        <v>385</v>
      </c>
    </row>
    <row r="369" spans="1:21" ht="14.4" x14ac:dyDescent="0.25">
      <c r="A369" s="74">
        <v>119362</v>
      </c>
      <c r="B369" s="75" t="s">
        <v>1649</v>
      </c>
      <c r="C369" s="81">
        <f t="shared" si="19"/>
        <v>0</v>
      </c>
      <c r="D369" s="74">
        <v>108225</v>
      </c>
      <c r="E369" s="75" t="s">
        <v>10724</v>
      </c>
      <c r="F369" s="74">
        <v>974048</v>
      </c>
      <c r="G369" s="74">
        <v>0</v>
      </c>
      <c r="H369" s="76">
        <f t="shared" si="20"/>
        <v>0</v>
      </c>
      <c r="I369" s="76">
        <f t="shared" si="21"/>
        <v>0</v>
      </c>
      <c r="J369" s="74">
        <v>19521</v>
      </c>
      <c r="K369" s="75" t="s">
        <v>2840</v>
      </c>
      <c r="L369" s="75" t="s">
        <v>1950</v>
      </c>
      <c r="M369" s="74">
        <v>8501</v>
      </c>
      <c r="N369" s="75" t="s">
        <v>303</v>
      </c>
      <c r="O369" s="75" t="s">
        <v>2846</v>
      </c>
      <c r="P369" s="75"/>
      <c r="Q369" s="75" t="s">
        <v>2847</v>
      </c>
      <c r="R369" s="75" t="s">
        <v>11615</v>
      </c>
      <c r="S369" s="75" t="s">
        <v>11616</v>
      </c>
      <c r="T369" s="75" t="s">
        <v>11617</v>
      </c>
      <c r="U369" s="75" t="s">
        <v>385</v>
      </c>
    </row>
    <row r="370" spans="1:21" ht="14.4" x14ac:dyDescent="0.25">
      <c r="A370" s="74">
        <v>119362</v>
      </c>
      <c r="B370" s="75" t="s">
        <v>1649</v>
      </c>
      <c r="C370" s="81">
        <f t="shared" si="19"/>
        <v>0</v>
      </c>
      <c r="D370" s="74">
        <v>108225</v>
      </c>
      <c r="E370" s="75" t="s">
        <v>10724</v>
      </c>
      <c r="F370" s="74">
        <v>974048</v>
      </c>
      <c r="G370" s="74">
        <v>0</v>
      </c>
      <c r="H370" s="76">
        <f t="shared" si="20"/>
        <v>0</v>
      </c>
      <c r="I370" s="76">
        <f t="shared" si="21"/>
        <v>0</v>
      </c>
      <c r="J370" s="74">
        <v>19539</v>
      </c>
      <c r="K370" s="75" t="s">
        <v>2848</v>
      </c>
      <c r="L370" s="75" t="s">
        <v>2849</v>
      </c>
      <c r="M370" s="74">
        <v>8501</v>
      </c>
      <c r="N370" s="75" t="s">
        <v>303</v>
      </c>
      <c r="O370" s="75" t="s">
        <v>2842</v>
      </c>
      <c r="P370" s="75"/>
      <c r="Q370" s="75" t="s">
        <v>2850</v>
      </c>
      <c r="R370" s="75" t="s">
        <v>11615</v>
      </c>
      <c r="S370" s="75" t="s">
        <v>11616</v>
      </c>
      <c r="T370" s="75" t="s">
        <v>11617</v>
      </c>
      <c r="U370" s="75" t="s">
        <v>385</v>
      </c>
    </row>
    <row r="371" spans="1:21" ht="14.4" x14ac:dyDescent="0.25">
      <c r="A371" s="74">
        <v>119362</v>
      </c>
      <c r="B371" s="75" t="s">
        <v>1649</v>
      </c>
      <c r="C371" s="81">
        <f t="shared" si="19"/>
        <v>0</v>
      </c>
      <c r="D371" s="74">
        <v>108225</v>
      </c>
      <c r="E371" s="75" t="s">
        <v>10724</v>
      </c>
      <c r="F371" s="74">
        <v>107425</v>
      </c>
      <c r="G371" s="74">
        <v>0</v>
      </c>
      <c r="H371" s="76">
        <f t="shared" si="20"/>
        <v>119362</v>
      </c>
      <c r="I371" s="76">
        <f t="shared" si="21"/>
        <v>0</v>
      </c>
      <c r="J371" s="74">
        <v>19562</v>
      </c>
      <c r="K371" s="75" t="s">
        <v>2851</v>
      </c>
      <c r="L371" s="75" t="s">
        <v>2852</v>
      </c>
      <c r="M371" s="74">
        <v>8520</v>
      </c>
      <c r="N371" s="75" t="s">
        <v>112</v>
      </c>
      <c r="O371" s="75" t="s">
        <v>2853</v>
      </c>
      <c r="P371" s="75"/>
      <c r="Q371" s="75" t="s">
        <v>11697</v>
      </c>
      <c r="R371" s="75" t="s">
        <v>11615</v>
      </c>
      <c r="S371" s="75" t="s">
        <v>11616</v>
      </c>
      <c r="T371" s="75" t="s">
        <v>11617</v>
      </c>
      <c r="U371" s="75" t="s">
        <v>385</v>
      </c>
    </row>
    <row r="372" spans="1:21" ht="14.4" x14ac:dyDescent="0.25">
      <c r="A372" s="74">
        <v>119362</v>
      </c>
      <c r="B372" s="75" t="s">
        <v>1649</v>
      </c>
      <c r="C372" s="81">
        <f t="shared" si="19"/>
        <v>0</v>
      </c>
      <c r="D372" s="74">
        <v>108225</v>
      </c>
      <c r="E372" s="75" t="s">
        <v>10724</v>
      </c>
      <c r="F372" s="74">
        <v>107425</v>
      </c>
      <c r="G372" s="74">
        <v>0</v>
      </c>
      <c r="H372" s="76">
        <f t="shared" si="20"/>
        <v>0</v>
      </c>
      <c r="I372" s="76">
        <f t="shared" si="21"/>
        <v>0</v>
      </c>
      <c r="J372" s="74">
        <v>19571</v>
      </c>
      <c r="K372" s="75" t="s">
        <v>1842</v>
      </c>
      <c r="L372" s="75" t="s">
        <v>2854</v>
      </c>
      <c r="M372" s="74">
        <v>8520</v>
      </c>
      <c r="N372" s="75" t="s">
        <v>112</v>
      </c>
      <c r="O372" s="75" t="s">
        <v>2853</v>
      </c>
      <c r="P372" s="75"/>
      <c r="Q372" s="75" t="s">
        <v>2855</v>
      </c>
      <c r="R372" s="75" t="s">
        <v>11615</v>
      </c>
      <c r="S372" s="75" t="s">
        <v>11616</v>
      </c>
      <c r="T372" s="75" t="s">
        <v>11617</v>
      </c>
      <c r="U372" s="75" t="s">
        <v>385</v>
      </c>
    </row>
    <row r="373" spans="1:21" ht="14.4" x14ac:dyDescent="0.25">
      <c r="A373" s="74">
        <v>119362</v>
      </c>
      <c r="B373" s="75" t="s">
        <v>1649</v>
      </c>
      <c r="C373" s="81">
        <f t="shared" si="19"/>
        <v>0</v>
      </c>
      <c r="D373" s="74">
        <v>108225</v>
      </c>
      <c r="E373" s="75" t="s">
        <v>10724</v>
      </c>
      <c r="F373" s="74">
        <v>107425</v>
      </c>
      <c r="G373" s="74">
        <v>0</v>
      </c>
      <c r="H373" s="76">
        <f t="shared" si="20"/>
        <v>0</v>
      </c>
      <c r="I373" s="76">
        <f t="shared" si="21"/>
        <v>0</v>
      </c>
      <c r="J373" s="74">
        <v>19588</v>
      </c>
      <c r="K373" s="75" t="s">
        <v>2258</v>
      </c>
      <c r="L373" s="75" t="s">
        <v>2856</v>
      </c>
      <c r="M373" s="74">
        <v>8520</v>
      </c>
      <c r="N373" s="75" t="s">
        <v>112</v>
      </c>
      <c r="O373" s="75" t="s">
        <v>2857</v>
      </c>
      <c r="P373" s="75"/>
      <c r="Q373" s="75" t="s">
        <v>11698</v>
      </c>
      <c r="R373" s="75" t="s">
        <v>11615</v>
      </c>
      <c r="S373" s="75" t="s">
        <v>11616</v>
      </c>
      <c r="T373" s="75" t="s">
        <v>11617</v>
      </c>
      <c r="U373" s="75" t="s">
        <v>385</v>
      </c>
    </row>
    <row r="374" spans="1:21" ht="14.4" x14ac:dyDescent="0.25">
      <c r="A374" s="74">
        <v>119362</v>
      </c>
      <c r="B374" s="75" t="s">
        <v>1649</v>
      </c>
      <c r="C374" s="81">
        <f t="shared" si="19"/>
        <v>0</v>
      </c>
      <c r="D374" s="74">
        <v>108225</v>
      </c>
      <c r="E374" s="75" t="s">
        <v>10724</v>
      </c>
      <c r="F374" s="74">
        <v>974048</v>
      </c>
      <c r="G374" s="74">
        <v>0</v>
      </c>
      <c r="H374" s="76">
        <f t="shared" si="20"/>
        <v>119362</v>
      </c>
      <c r="I374" s="76">
        <f t="shared" si="21"/>
        <v>0</v>
      </c>
      <c r="J374" s="74">
        <v>108225</v>
      </c>
      <c r="K374" s="75" t="s">
        <v>10724</v>
      </c>
      <c r="L374" s="75" t="s">
        <v>2858</v>
      </c>
      <c r="M374" s="74">
        <v>8860</v>
      </c>
      <c r="N374" s="75" t="s">
        <v>175</v>
      </c>
      <c r="O374" s="75" t="s">
        <v>402</v>
      </c>
      <c r="P374" s="75"/>
      <c r="Q374" s="75" t="s">
        <v>2859</v>
      </c>
      <c r="R374" s="75" t="s">
        <v>11615</v>
      </c>
      <c r="S374" s="75" t="s">
        <v>11616</v>
      </c>
      <c r="T374" s="75" t="s">
        <v>11617</v>
      </c>
      <c r="U374" s="75" t="s">
        <v>385</v>
      </c>
    </row>
    <row r="375" spans="1:21" ht="14.4" x14ac:dyDescent="0.25">
      <c r="A375" s="74">
        <v>119371</v>
      </c>
      <c r="B375" s="75" t="s">
        <v>1679</v>
      </c>
      <c r="C375" s="81">
        <f t="shared" si="19"/>
        <v>0</v>
      </c>
      <c r="D375" s="74">
        <v>18887</v>
      </c>
      <c r="E375" s="75" t="s">
        <v>1860</v>
      </c>
      <c r="F375" s="74">
        <v>975557</v>
      </c>
      <c r="G375" s="74">
        <v>0</v>
      </c>
      <c r="H375" s="76">
        <f t="shared" si="20"/>
        <v>0</v>
      </c>
      <c r="I375" s="76">
        <f t="shared" si="21"/>
        <v>0</v>
      </c>
      <c r="J375" s="74">
        <v>18887</v>
      </c>
      <c r="K375" s="75" t="s">
        <v>1860</v>
      </c>
      <c r="L375" s="75" t="s">
        <v>405</v>
      </c>
      <c r="M375" s="74">
        <v>8550</v>
      </c>
      <c r="N375" s="75" t="s">
        <v>107</v>
      </c>
      <c r="O375" s="75" t="s">
        <v>406</v>
      </c>
      <c r="P375" s="75"/>
      <c r="Q375" s="75" t="s">
        <v>11699</v>
      </c>
      <c r="R375" s="75" t="s">
        <v>11615</v>
      </c>
      <c r="S375" s="75" t="s">
        <v>11616</v>
      </c>
      <c r="T375" s="75" t="s">
        <v>11617</v>
      </c>
      <c r="U375" s="75" t="s">
        <v>385</v>
      </c>
    </row>
    <row r="376" spans="1:21" ht="14.4" x14ac:dyDescent="0.25">
      <c r="A376" s="74">
        <v>119371</v>
      </c>
      <c r="B376" s="75" t="s">
        <v>1679</v>
      </c>
      <c r="C376" s="81">
        <f t="shared" si="19"/>
        <v>0</v>
      </c>
      <c r="D376" s="74">
        <v>18887</v>
      </c>
      <c r="E376" s="75" t="s">
        <v>1860</v>
      </c>
      <c r="F376" s="74">
        <v>975557</v>
      </c>
      <c r="G376" s="74">
        <v>0</v>
      </c>
      <c r="H376" s="76">
        <f t="shared" si="20"/>
        <v>0</v>
      </c>
      <c r="I376" s="76">
        <f t="shared" si="21"/>
        <v>0</v>
      </c>
      <c r="J376" s="74">
        <v>19034</v>
      </c>
      <c r="K376" s="75" t="s">
        <v>11700</v>
      </c>
      <c r="L376" s="75" t="s">
        <v>2860</v>
      </c>
      <c r="M376" s="74">
        <v>8554</v>
      </c>
      <c r="N376" s="75" t="s">
        <v>2861</v>
      </c>
      <c r="O376" s="75" t="s">
        <v>2862</v>
      </c>
      <c r="P376" s="75"/>
      <c r="Q376" s="75" t="s">
        <v>2863</v>
      </c>
      <c r="R376" s="75" t="s">
        <v>11615</v>
      </c>
      <c r="S376" s="75" t="s">
        <v>11616</v>
      </c>
      <c r="T376" s="75" t="s">
        <v>11617</v>
      </c>
      <c r="U376" s="75" t="s">
        <v>385</v>
      </c>
    </row>
    <row r="377" spans="1:21" ht="14.4" x14ac:dyDescent="0.25">
      <c r="A377" s="74">
        <v>119371</v>
      </c>
      <c r="B377" s="75" t="s">
        <v>1679</v>
      </c>
      <c r="C377" s="81">
        <f t="shared" si="19"/>
        <v>0</v>
      </c>
      <c r="D377" s="74">
        <v>18887</v>
      </c>
      <c r="E377" s="75" t="s">
        <v>1860</v>
      </c>
      <c r="F377" s="74">
        <v>975557</v>
      </c>
      <c r="G377" s="74">
        <v>0</v>
      </c>
      <c r="H377" s="76">
        <f t="shared" si="20"/>
        <v>0</v>
      </c>
      <c r="I377" s="76">
        <f t="shared" si="21"/>
        <v>0</v>
      </c>
      <c r="J377" s="74">
        <v>19042</v>
      </c>
      <c r="K377" s="75" t="s">
        <v>11701</v>
      </c>
      <c r="L377" s="75" t="s">
        <v>2864</v>
      </c>
      <c r="M377" s="74">
        <v>8551</v>
      </c>
      <c r="N377" s="75" t="s">
        <v>2865</v>
      </c>
      <c r="O377" s="75" t="s">
        <v>2866</v>
      </c>
      <c r="P377" s="75"/>
      <c r="Q377" s="75" t="s">
        <v>10841</v>
      </c>
      <c r="R377" s="75" t="s">
        <v>11615</v>
      </c>
      <c r="S377" s="75" t="s">
        <v>11616</v>
      </c>
      <c r="T377" s="75" t="s">
        <v>11617</v>
      </c>
      <c r="U377" s="75" t="s">
        <v>385</v>
      </c>
    </row>
    <row r="378" spans="1:21" ht="14.4" x14ac:dyDescent="0.25">
      <c r="A378" s="74">
        <v>119371</v>
      </c>
      <c r="B378" s="75" t="s">
        <v>1679</v>
      </c>
      <c r="C378" s="81">
        <f t="shared" si="19"/>
        <v>0</v>
      </c>
      <c r="D378" s="74">
        <v>18887</v>
      </c>
      <c r="E378" s="75" t="s">
        <v>1860</v>
      </c>
      <c r="F378" s="74">
        <v>975557</v>
      </c>
      <c r="G378" s="74">
        <v>0</v>
      </c>
      <c r="H378" s="76">
        <f t="shared" si="20"/>
        <v>0</v>
      </c>
      <c r="I378" s="76">
        <f t="shared" si="21"/>
        <v>0</v>
      </c>
      <c r="J378" s="74">
        <v>26625</v>
      </c>
      <c r="K378" s="75" t="s">
        <v>2867</v>
      </c>
      <c r="L378" s="75" t="s">
        <v>2868</v>
      </c>
      <c r="M378" s="74">
        <v>8550</v>
      </c>
      <c r="N378" s="75" t="s">
        <v>107</v>
      </c>
      <c r="O378" s="75" t="s">
        <v>2869</v>
      </c>
      <c r="P378" s="75"/>
      <c r="Q378" s="75" t="s">
        <v>11702</v>
      </c>
      <c r="R378" s="75" t="s">
        <v>10772</v>
      </c>
      <c r="S378" s="75" t="s">
        <v>10773</v>
      </c>
      <c r="T378" s="75" t="s">
        <v>10774</v>
      </c>
      <c r="U378" s="75" t="s">
        <v>496</v>
      </c>
    </row>
    <row r="379" spans="1:21" ht="14.4" x14ac:dyDescent="0.25">
      <c r="A379" s="74">
        <v>119371</v>
      </c>
      <c r="B379" s="75" t="s">
        <v>1679</v>
      </c>
      <c r="C379" s="81">
        <f t="shared" si="19"/>
        <v>0</v>
      </c>
      <c r="D379" s="74">
        <v>18887</v>
      </c>
      <c r="E379" s="75" t="s">
        <v>1860</v>
      </c>
      <c r="F379" s="74">
        <v>975557</v>
      </c>
      <c r="G379" s="74">
        <v>0</v>
      </c>
      <c r="H379" s="76">
        <f t="shared" si="20"/>
        <v>0</v>
      </c>
      <c r="I379" s="76">
        <f t="shared" si="21"/>
        <v>0</v>
      </c>
      <c r="J379" s="74">
        <v>106121</v>
      </c>
      <c r="K379" s="75" t="s">
        <v>2387</v>
      </c>
      <c r="L379" s="75" t="s">
        <v>2870</v>
      </c>
      <c r="M379" s="74">
        <v>8550</v>
      </c>
      <c r="N379" s="75" t="s">
        <v>107</v>
      </c>
      <c r="O379" s="75" t="s">
        <v>406</v>
      </c>
      <c r="P379" s="75"/>
      <c r="Q379" s="75" t="s">
        <v>10842</v>
      </c>
      <c r="R379" s="75" t="s">
        <v>11615</v>
      </c>
      <c r="S379" s="75" t="s">
        <v>11616</v>
      </c>
      <c r="T379" s="75" t="s">
        <v>11617</v>
      </c>
      <c r="U379" s="75" t="s">
        <v>385</v>
      </c>
    </row>
    <row r="380" spans="1:21" ht="14.4" x14ac:dyDescent="0.25">
      <c r="A380" s="74">
        <v>119371</v>
      </c>
      <c r="B380" s="75" t="s">
        <v>1679</v>
      </c>
      <c r="C380" s="81">
        <f t="shared" si="19"/>
        <v>0</v>
      </c>
      <c r="D380" s="74">
        <v>18887</v>
      </c>
      <c r="E380" s="75" t="s">
        <v>1860</v>
      </c>
      <c r="F380" s="74">
        <v>975557</v>
      </c>
      <c r="G380" s="74">
        <v>0</v>
      </c>
      <c r="H380" s="76">
        <f t="shared" si="20"/>
        <v>0</v>
      </c>
      <c r="I380" s="76">
        <f t="shared" si="21"/>
        <v>0</v>
      </c>
      <c r="J380" s="74">
        <v>143867</v>
      </c>
      <c r="K380" s="75" t="s">
        <v>11703</v>
      </c>
      <c r="L380" s="75" t="s">
        <v>2872</v>
      </c>
      <c r="M380" s="74">
        <v>8550</v>
      </c>
      <c r="N380" s="75" t="s">
        <v>107</v>
      </c>
      <c r="O380" s="75" t="s">
        <v>2873</v>
      </c>
      <c r="P380" s="75"/>
      <c r="Q380" s="75" t="s">
        <v>2871</v>
      </c>
      <c r="R380" s="75" t="s">
        <v>11615</v>
      </c>
      <c r="S380" s="75" t="s">
        <v>11616</v>
      </c>
      <c r="T380" s="75" t="s">
        <v>11617</v>
      </c>
      <c r="U380" s="75" t="s">
        <v>385</v>
      </c>
    </row>
    <row r="381" spans="1:21" ht="14.4" x14ac:dyDescent="0.25">
      <c r="A381" s="74">
        <v>119388</v>
      </c>
      <c r="B381" s="75" t="s">
        <v>1649</v>
      </c>
      <c r="C381" s="81">
        <f t="shared" si="19"/>
        <v>0</v>
      </c>
      <c r="D381" s="74">
        <v>18275</v>
      </c>
      <c r="E381" s="75" t="s">
        <v>2881</v>
      </c>
      <c r="F381" s="74">
        <v>966937</v>
      </c>
      <c r="G381" s="74">
        <v>0</v>
      </c>
      <c r="H381" s="76">
        <f t="shared" si="20"/>
        <v>0</v>
      </c>
      <c r="I381" s="76">
        <f t="shared" si="21"/>
        <v>0</v>
      </c>
      <c r="J381" s="74">
        <v>18192</v>
      </c>
      <c r="K381" s="75" t="s">
        <v>1692</v>
      </c>
      <c r="L381" s="75" t="s">
        <v>407</v>
      </c>
      <c r="M381" s="74">
        <v>8400</v>
      </c>
      <c r="N381" s="75" t="s">
        <v>100</v>
      </c>
      <c r="O381" s="75" t="s">
        <v>408</v>
      </c>
      <c r="P381" s="75"/>
      <c r="Q381" s="75" t="s">
        <v>10843</v>
      </c>
      <c r="R381" s="75" t="s">
        <v>11615</v>
      </c>
      <c r="S381" s="75" t="s">
        <v>11616</v>
      </c>
      <c r="T381" s="75" t="s">
        <v>11617</v>
      </c>
      <c r="U381" s="75" t="s">
        <v>385</v>
      </c>
    </row>
    <row r="382" spans="1:21" ht="14.4" x14ac:dyDescent="0.25">
      <c r="A382" s="74">
        <v>119388</v>
      </c>
      <c r="B382" s="75" t="s">
        <v>1649</v>
      </c>
      <c r="C382" s="81">
        <f t="shared" si="19"/>
        <v>0</v>
      </c>
      <c r="D382" s="74">
        <v>18275</v>
      </c>
      <c r="E382" s="75" t="s">
        <v>2881</v>
      </c>
      <c r="F382" s="74">
        <v>966937</v>
      </c>
      <c r="G382" s="74">
        <v>0</v>
      </c>
      <c r="H382" s="76">
        <f t="shared" si="20"/>
        <v>0</v>
      </c>
      <c r="I382" s="76">
        <f t="shared" si="21"/>
        <v>0</v>
      </c>
      <c r="J382" s="74">
        <v>18218</v>
      </c>
      <c r="K382" s="75" t="s">
        <v>2874</v>
      </c>
      <c r="L382" s="75" t="s">
        <v>2875</v>
      </c>
      <c r="M382" s="74">
        <v>8400</v>
      </c>
      <c r="N382" s="75" t="s">
        <v>100</v>
      </c>
      <c r="O382" s="75" t="s">
        <v>2876</v>
      </c>
      <c r="P382" s="75"/>
      <c r="Q382" s="75" t="s">
        <v>10844</v>
      </c>
      <c r="R382" s="75" t="s">
        <v>11615</v>
      </c>
      <c r="S382" s="75" t="s">
        <v>11616</v>
      </c>
      <c r="T382" s="75" t="s">
        <v>11617</v>
      </c>
      <c r="U382" s="75" t="s">
        <v>385</v>
      </c>
    </row>
    <row r="383" spans="1:21" ht="14.4" x14ac:dyDescent="0.25">
      <c r="A383" s="74">
        <v>119388</v>
      </c>
      <c r="B383" s="75" t="s">
        <v>1649</v>
      </c>
      <c r="C383" s="81">
        <f t="shared" si="19"/>
        <v>0</v>
      </c>
      <c r="D383" s="74">
        <v>18275</v>
      </c>
      <c r="E383" s="75" t="s">
        <v>2881</v>
      </c>
      <c r="F383" s="74">
        <v>966937</v>
      </c>
      <c r="G383" s="74">
        <v>0</v>
      </c>
      <c r="H383" s="76">
        <f t="shared" si="20"/>
        <v>0</v>
      </c>
      <c r="I383" s="76">
        <f t="shared" si="21"/>
        <v>0</v>
      </c>
      <c r="J383" s="74">
        <v>18226</v>
      </c>
      <c r="K383" s="75" t="s">
        <v>10845</v>
      </c>
      <c r="L383" s="75" t="s">
        <v>2877</v>
      </c>
      <c r="M383" s="74">
        <v>8400</v>
      </c>
      <c r="N383" s="75" t="s">
        <v>100</v>
      </c>
      <c r="O383" s="75" t="s">
        <v>2878</v>
      </c>
      <c r="P383" s="75"/>
      <c r="Q383" s="75" t="s">
        <v>10846</v>
      </c>
      <c r="R383" s="75" t="s">
        <v>11615</v>
      </c>
      <c r="S383" s="75" t="s">
        <v>11616</v>
      </c>
      <c r="T383" s="75" t="s">
        <v>11617</v>
      </c>
      <c r="U383" s="75" t="s">
        <v>385</v>
      </c>
    </row>
    <row r="384" spans="1:21" ht="14.4" x14ac:dyDescent="0.25">
      <c r="A384" s="74">
        <v>119388</v>
      </c>
      <c r="B384" s="75" t="s">
        <v>1649</v>
      </c>
      <c r="C384" s="81">
        <f t="shared" si="19"/>
        <v>0</v>
      </c>
      <c r="D384" s="74">
        <v>18275</v>
      </c>
      <c r="E384" s="75" t="s">
        <v>2881</v>
      </c>
      <c r="F384" s="74">
        <v>966937</v>
      </c>
      <c r="G384" s="74">
        <v>0</v>
      </c>
      <c r="H384" s="76">
        <f t="shared" si="20"/>
        <v>0</v>
      </c>
      <c r="I384" s="76">
        <f t="shared" si="21"/>
        <v>0</v>
      </c>
      <c r="J384" s="74">
        <v>18242</v>
      </c>
      <c r="K384" s="75" t="s">
        <v>10847</v>
      </c>
      <c r="L384" s="75" t="s">
        <v>2879</v>
      </c>
      <c r="M384" s="74">
        <v>8400</v>
      </c>
      <c r="N384" s="75" t="s">
        <v>100</v>
      </c>
      <c r="O384" s="75" t="s">
        <v>2880</v>
      </c>
      <c r="P384" s="75"/>
      <c r="Q384" s="75" t="s">
        <v>10846</v>
      </c>
      <c r="R384" s="75" t="s">
        <v>11615</v>
      </c>
      <c r="S384" s="75" t="s">
        <v>11616</v>
      </c>
      <c r="T384" s="75" t="s">
        <v>11617</v>
      </c>
      <c r="U384" s="75" t="s">
        <v>385</v>
      </c>
    </row>
    <row r="385" spans="1:21" ht="14.4" x14ac:dyDescent="0.25">
      <c r="A385" s="74">
        <v>119388</v>
      </c>
      <c r="B385" s="75" t="s">
        <v>1649</v>
      </c>
      <c r="C385" s="81">
        <f t="shared" si="19"/>
        <v>0</v>
      </c>
      <c r="D385" s="74">
        <v>18275</v>
      </c>
      <c r="E385" s="75" t="s">
        <v>2881</v>
      </c>
      <c r="F385" s="74">
        <v>966937</v>
      </c>
      <c r="G385" s="74">
        <v>0</v>
      </c>
      <c r="H385" s="76">
        <f t="shared" si="20"/>
        <v>0</v>
      </c>
      <c r="I385" s="76">
        <f t="shared" si="21"/>
        <v>0</v>
      </c>
      <c r="J385" s="74">
        <v>18275</v>
      </c>
      <c r="K385" s="75" t="s">
        <v>2881</v>
      </c>
      <c r="L385" s="75" t="s">
        <v>2882</v>
      </c>
      <c r="M385" s="74">
        <v>8400</v>
      </c>
      <c r="N385" s="75" t="s">
        <v>100</v>
      </c>
      <c r="O385" s="75" t="s">
        <v>2883</v>
      </c>
      <c r="P385" s="75"/>
      <c r="Q385" s="75" t="s">
        <v>10848</v>
      </c>
      <c r="R385" s="75" t="s">
        <v>11615</v>
      </c>
      <c r="S385" s="75" t="s">
        <v>11616</v>
      </c>
      <c r="T385" s="75" t="s">
        <v>11617</v>
      </c>
      <c r="U385" s="75" t="s">
        <v>385</v>
      </c>
    </row>
    <row r="386" spans="1:21" ht="14.4" x14ac:dyDescent="0.25">
      <c r="A386" s="74">
        <v>119388</v>
      </c>
      <c r="B386" s="75" t="s">
        <v>1649</v>
      </c>
      <c r="C386" s="81">
        <f t="shared" si="19"/>
        <v>0</v>
      </c>
      <c r="D386" s="74">
        <v>18275</v>
      </c>
      <c r="E386" s="75" t="s">
        <v>2881</v>
      </c>
      <c r="F386" s="74">
        <v>966937</v>
      </c>
      <c r="G386" s="74">
        <v>0</v>
      </c>
      <c r="H386" s="76">
        <f t="shared" si="20"/>
        <v>0</v>
      </c>
      <c r="I386" s="76">
        <f t="shared" si="21"/>
        <v>0</v>
      </c>
      <c r="J386" s="74">
        <v>18283</v>
      </c>
      <c r="K386" s="75" t="s">
        <v>1692</v>
      </c>
      <c r="L386" s="75" t="s">
        <v>2884</v>
      </c>
      <c r="M386" s="74">
        <v>8400</v>
      </c>
      <c r="N386" s="75" t="s">
        <v>100</v>
      </c>
      <c r="O386" s="75" t="s">
        <v>2885</v>
      </c>
      <c r="P386" s="75"/>
      <c r="Q386" s="75" t="s">
        <v>10849</v>
      </c>
      <c r="R386" s="75" t="s">
        <v>11615</v>
      </c>
      <c r="S386" s="75" t="s">
        <v>11616</v>
      </c>
      <c r="T386" s="75" t="s">
        <v>11617</v>
      </c>
      <c r="U386" s="75" t="s">
        <v>385</v>
      </c>
    </row>
    <row r="387" spans="1:21" ht="14.4" x14ac:dyDescent="0.25">
      <c r="A387" s="74">
        <v>119388</v>
      </c>
      <c r="B387" s="75" t="s">
        <v>1649</v>
      </c>
      <c r="C387" s="81">
        <f t="shared" si="19"/>
        <v>0</v>
      </c>
      <c r="D387" s="74">
        <v>18275</v>
      </c>
      <c r="E387" s="75" t="s">
        <v>2881</v>
      </c>
      <c r="F387" s="74">
        <v>966937</v>
      </c>
      <c r="G387" s="74">
        <v>0</v>
      </c>
      <c r="H387" s="76">
        <f t="shared" si="20"/>
        <v>0</v>
      </c>
      <c r="I387" s="76">
        <f t="shared" si="21"/>
        <v>0</v>
      </c>
      <c r="J387" s="74">
        <v>18374</v>
      </c>
      <c r="K387" s="75" t="s">
        <v>1692</v>
      </c>
      <c r="L387" s="75" t="s">
        <v>2886</v>
      </c>
      <c r="M387" s="74">
        <v>8430</v>
      </c>
      <c r="N387" s="75" t="s">
        <v>6</v>
      </c>
      <c r="O387" s="75" t="s">
        <v>2887</v>
      </c>
      <c r="P387" s="75"/>
      <c r="Q387" s="75" t="s">
        <v>10850</v>
      </c>
      <c r="R387" s="75" t="s">
        <v>11615</v>
      </c>
      <c r="S387" s="75" t="s">
        <v>11616</v>
      </c>
      <c r="T387" s="75" t="s">
        <v>11617</v>
      </c>
      <c r="U387" s="75" t="s">
        <v>385</v>
      </c>
    </row>
    <row r="388" spans="1:21" ht="14.4" x14ac:dyDescent="0.25">
      <c r="A388" s="74">
        <v>119388</v>
      </c>
      <c r="B388" s="75" t="s">
        <v>1649</v>
      </c>
      <c r="C388" s="81">
        <f t="shared" si="19"/>
        <v>0</v>
      </c>
      <c r="D388" s="74">
        <v>18275</v>
      </c>
      <c r="E388" s="75" t="s">
        <v>2881</v>
      </c>
      <c r="F388" s="74">
        <v>966937</v>
      </c>
      <c r="G388" s="74">
        <v>0</v>
      </c>
      <c r="H388" s="76">
        <f t="shared" si="20"/>
        <v>0</v>
      </c>
      <c r="I388" s="76">
        <f t="shared" si="21"/>
        <v>0</v>
      </c>
      <c r="J388" s="74">
        <v>18424</v>
      </c>
      <c r="K388" s="75" t="s">
        <v>1692</v>
      </c>
      <c r="L388" s="75" t="s">
        <v>2888</v>
      </c>
      <c r="M388" s="74">
        <v>8434</v>
      </c>
      <c r="N388" s="75" t="s">
        <v>2889</v>
      </c>
      <c r="O388" s="75" t="s">
        <v>2890</v>
      </c>
      <c r="P388" s="75"/>
      <c r="Q388" s="75" t="s">
        <v>10851</v>
      </c>
      <c r="R388" s="75" t="s">
        <v>11615</v>
      </c>
      <c r="S388" s="75" t="s">
        <v>11616</v>
      </c>
      <c r="T388" s="75" t="s">
        <v>11617</v>
      </c>
      <c r="U388" s="75" t="s">
        <v>385</v>
      </c>
    </row>
    <row r="389" spans="1:21" ht="14.4" x14ac:dyDescent="0.25">
      <c r="A389" s="74">
        <v>119388</v>
      </c>
      <c r="B389" s="75" t="s">
        <v>1649</v>
      </c>
      <c r="C389" s="81">
        <f t="shared" si="19"/>
        <v>0</v>
      </c>
      <c r="D389" s="74">
        <v>18275</v>
      </c>
      <c r="E389" s="75" t="s">
        <v>2881</v>
      </c>
      <c r="F389" s="74">
        <v>966937</v>
      </c>
      <c r="G389" s="74">
        <v>0</v>
      </c>
      <c r="H389" s="76">
        <f t="shared" si="20"/>
        <v>0</v>
      </c>
      <c r="I389" s="76">
        <f t="shared" si="21"/>
        <v>0</v>
      </c>
      <c r="J389" s="74">
        <v>18432</v>
      </c>
      <c r="K389" s="75" t="s">
        <v>2891</v>
      </c>
      <c r="L389" s="75" t="s">
        <v>2892</v>
      </c>
      <c r="M389" s="74">
        <v>8434</v>
      </c>
      <c r="N389" s="75" t="s">
        <v>2893</v>
      </c>
      <c r="O389" s="75" t="s">
        <v>2894</v>
      </c>
      <c r="P389" s="75"/>
      <c r="Q389" s="75" t="s">
        <v>10852</v>
      </c>
      <c r="R389" s="75" t="s">
        <v>11615</v>
      </c>
      <c r="S389" s="75" t="s">
        <v>11616</v>
      </c>
      <c r="T389" s="75" t="s">
        <v>11617</v>
      </c>
      <c r="U389" s="75" t="s">
        <v>385</v>
      </c>
    </row>
    <row r="390" spans="1:21" ht="14.4" x14ac:dyDescent="0.25">
      <c r="A390" s="74">
        <v>119388</v>
      </c>
      <c r="B390" s="75" t="s">
        <v>1649</v>
      </c>
      <c r="C390" s="81">
        <f t="shared" si="19"/>
        <v>0</v>
      </c>
      <c r="D390" s="74">
        <v>18275</v>
      </c>
      <c r="E390" s="75" t="s">
        <v>2881</v>
      </c>
      <c r="F390" s="74">
        <v>966937</v>
      </c>
      <c r="G390" s="74">
        <v>0</v>
      </c>
      <c r="H390" s="76">
        <f t="shared" si="20"/>
        <v>0</v>
      </c>
      <c r="I390" s="76">
        <f t="shared" si="21"/>
        <v>0</v>
      </c>
      <c r="J390" s="74">
        <v>26401</v>
      </c>
      <c r="K390" s="75" t="s">
        <v>2895</v>
      </c>
      <c r="L390" s="75" t="s">
        <v>2896</v>
      </c>
      <c r="M390" s="74">
        <v>8430</v>
      </c>
      <c r="N390" s="75" t="s">
        <v>6</v>
      </c>
      <c r="O390" s="75" t="s">
        <v>213</v>
      </c>
      <c r="P390" s="75"/>
      <c r="Q390" s="75" t="s">
        <v>2897</v>
      </c>
      <c r="R390" s="75" t="s">
        <v>10772</v>
      </c>
      <c r="S390" s="75" t="s">
        <v>10773</v>
      </c>
      <c r="T390" s="75" t="s">
        <v>10774</v>
      </c>
      <c r="U390" s="75" t="s">
        <v>496</v>
      </c>
    </row>
    <row r="391" spans="1:21" ht="14.4" x14ac:dyDescent="0.25">
      <c r="A391" s="74">
        <v>119388</v>
      </c>
      <c r="B391" s="75" t="s">
        <v>1649</v>
      </c>
      <c r="C391" s="81">
        <f t="shared" si="19"/>
        <v>0</v>
      </c>
      <c r="D391" s="74">
        <v>18275</v>
      </c>
      <c r="E391" s="75" t="s">
        <v>2881</v>
      </c>
      <c r="F391" s="74">
        <v>966937</v>
      </c>
      <c r="G391" s="74">
        <v>0</v>
      </c>
      <c r="H391" s="76">
        <f t="shared" si="20"/>
        <v>0</v>
      </c>
      <c r="I391" s="76">
        <f t="shared" si="21"/>
        <v>0</v>
      </c>
      <c r="J391" s="74">
        <v>26476</v>
      </c>
      <c r="K391" s="75" t="s">
        <v>2898</v>
      </c>
      <c r="L391" s="75" t="s">
        <v>2899</v>
      </c>
      <c r="M391" s="74">
        <v>8400</v>
      </c>
      <c r="N391" s="75" t="s">
        <v>100</v>
      </c>
      <c r="O391" s="75" t="s">
        <v>2900</v>
      </c>
      <c r="P391" s="75"/>
      <c r="Q391" s="75" t="s">
        <v>10853</v>
      </c>
      <c r="R391" s="75" t="s">
        <v>10772</v>
      </c>
      <c r="S391" s="75" t="s">
        <v>10773</v>
      </c>
      <c r="T391" s="75" t="s">
        <v>10774</v>
      </c>
      <c r="U391" s="75" t="s">
        <v>496</v>
      </c>
    </row>
    <row r="392" spans="1:21" ht="14.4" x14ac:dyDescent="0.25">
      <c r="A392" s="74">
        <v>119388</v>
      </c>
      <c r="B392" s="75" t="s">
        <v>1649</v>
      </c>
      <c r="C392" s="81">
        <f t="shared" si="19"/>
        <v>0</v>
      </c>
      <c r="D392" s="74">
        <v>18275</v>
      </c>
      <c r="E392" s="75" t="s">
        <v>2881</v>
      </c>
      <c r="F392" s="74">
        <v>966937</v>
      </c>
      <c r="G392" s="74">
        <v>0</v>
      </c>
      <c r="H392" s="76">
        <f t="shared" si="20"/>
        <v>0</v>
      </c>
      <c r="I392" s="76">
        <f t="shared" si="21"/>
        <v>0</v>
      </c>
      <c r="J392" s="74">
        <v>61077</v>
      </c>
      <c r="K392" s="75" t="s">
        <v>2669</v>
      </c>
      <c r="L392" s="75" t="s">
        <v>2901</v>
      </c>
      <c r="M392" s="74">
        <v>8432</v>
      </c>
      <c r="N392" s="75" t="s">
        <v>2478</v>
      </c>
      <c r="O392" s="75" t="s">
        <v>2902</v>
      </c>
      <c r="P392" s="75"/>
      <c r="Q392" s="75" t="s">
        <v>10854</v>
      </c>
      <c r="R392" s="75" t="s">
        <v>11615</v>
      </c>
      <c r="S392" s="75" t="s">
        <v>11616</v>
      </c>
      <c r="T392" s="75" t="s">
        <v>11617</v>
      </c>
      <c r="U392" s="75" t="s">
        <v>385</v>
      </c>
    </row>
    <row r="393" spans="1:21" ht="14.4" x14ac:dyDescent="0.25">
      <c r="A393" s="74">
        <v>119404</v>
      </c>
      <c r="B393" s="75" t="s">
        <v>1649</v>
      </c>
      <c r="C393" s="81">
        <f t="shared" si="19"/>
        <v>0</v>
      </c>
      <c r="D393" s="74">
        <v>17665</v>
      </c>
      <c r="E393" s="75" t="s">
        <v>2909</v>
      </c>
      <c r="F393" s="74">
        <v>966622</v>
      </c>
      <c r="G393" s="74">
        <v>0</v>
      </c>
      <c r="H393" s="76">
        <f t="shared" si="20"/>
        <v>0</v>
      </c>
      <c r="I393" s="76">
        <f t="shared" si="21"/>
        <v>0</v>
      </c>
      <c r="J393" s="74">
        <v>17608</v>
      </c>
      <c r="K393" s="75" t="s">
        <v>2903</v>
      </c>
      <c r="L393" s="75" t="s">
        <v>410</v>
      </c>
      <c r="M393" s="74">
        <v>8490</v>
      </c>
      <c r="N393" s="75" t="s">
        <v>411</v>
      </c>
      <c r="O393" s="75" t="s">
        <v>412</v>
      </c>
      <c r="P393" s="75"/>
      <c r="Q393" s="75" t="s">
        <v>413</v>
      </c>
      <c r="R393" s="75" t="s">
        <v>11615</v>
      </c>
      <c r="S393" s="75" t="s">
        <v>11616</v>
      </c>
      <c r="T393" s="75" t="s">
        <v>11617</v>
      </c>
      <c r="U393" s="75" t="s">
        <v>385</v>
      </c>
    </row>
    <row r="394" spans="1:21" ht="14.4" x14ac:dyDescent="0.25">
      <c r="A394" s="74">
        <v>119404</v>
      </c>
      <c r="B394" s="75" t="s">
        <v>1649</v>
      </c>
      <c r="C394" s="81">
        <f t="shared" si="19"/>
        <v>0</v>
      </c>
      <c r="D394" s="74">
        <v>17665</v>
      </c>
      <c r="E394" s="75" t="s">
        <v>2909</v>
      </c>
      <c r="F394" s="74">
        <v>966655</v>
      </c>
      <c r="G394" s="74">
        <v>0</v>
      </c>
      <c r="H394" s="76">
        <f t="shared" si="20"/>
        <v>119404</v>
      </c>
      <c r="I394" s="76">
        <f t="shared" si="21"/>
        <v>0</v>
      </c>
      <c r="J394" s="74">
        <v>17657</v>
      </c>
      <c r="K394" s="75" t="s">
        <v>2904</v>
      </c>
      <c r="L394" s="75" t="s">
        <v>2905</v>
      </c>
      <c r="M394" s="74">
        <v>8490</v>
      </c>
      <c r="N394" s="75" t="s">
        <v>2906</v>
      </c>
      <c r="O394" s="75" t="s">
        <v>2907</v>
      </c>
      <c r="P394" s="75"/>
      <c r="Q394" s="75" t="s">
        <v>2908</v>
      </c>
      <c r="R394" s="75" t="s">
        <v>11615</v>
      </c>
      <c r="S394" s="75" t="s">
        <v>11616</v>
      </c>
      <c r="T394" s="75" t="s">
        <v>11617</v>
      </c>
      <c r="U394" s="75" t="s">
        <v>385</v>
      </c>
    </row>
    <row r="395" spans="1:21" ht="14.4" x14ac:dyDescent="0.25">
      <c r="A395" s="74">
        <v>119404</v>
      </c>
      <c r="B395" s="75" t="s">
        <v>1649</v>
      </c>
      <c r="C395" s="81">
        <f t="shared" si="19"/>
        <v>0</v>
      </c>
      <c r="D395" s="74">
        <v>17665</v>
      </c>
      <c r="E395" s="75" t="s">
        <v>2909</v>
      </c>
      <c r="F395" s="74">
        <v>103135</v>
      </c>
      <c r="G395" s="74">
        <v>0</v>
      </c>
      <c r="H395" s="76">
        <f t="shared" si="20"/>
        <v>119404</v>
      </c>
      <c r="I395" s="76">
        <f t="shared" si="21"/>
        <v>0</v>
      </c>
      <c r="J395" s="74">
        <v>17665</v>
      </c>
      <c r="K395" s="75" t="s">
        <v>2909</v>
      </c>
      <c r="L395" s="75" t="s">
        <v>2910</v>
      </c>
      <c r="M395" s="74">
        <v>8490</v>
      </c>
      <c r="N395" s="75" t="s">
        <v>2911</v>
      </c>
      <c r="O395" s="75" t="s">
        <v>2912</v>
      </c>
      <c r="P395" s="75"/>
      <c r="Q395" s="75" t="s">
        <v>2913</v>
      </c>
      <c r="R395" s="75" t="s">
        <v>11615</v>
      </c>
      <c r="S395" s="75" t="s">
        <v>11616</v>
      </c>
      <c r="T395" s="75" t="s">
        <v>11617</v>
      </c>
      <c r="U395" s="75" t="s">
        <v>385</v>
      </c>
    </row>
    <row r="396" spans="1:21" ht="14.4" x14ac:dyDescent="0.25">
      <c r="A396" s="74">
        <v>119404</v>
      </c>
      <c r="B396" s="75" t="s">
        <v>1649</v>
      </c>
      <c r="C396" s="81">
        <f t="shared" si="19"/>
        <v>0</v>
      </c>
      <c r="D396" s="74">
        <v>17665</v>
      </c>
      <c r="E396" s="75" t="s">
        <v>2909</v>
      </c>
      <c r="F396" s="74">
        <v>108101</v>
      </c>
      <c r="G396" s="74">
        <v>0</v>
      </c>
      <c r="H396" s="76">
        <f t="shared" si="20"/>
        <v>119404</v>
      </c>
      <c r="I396" s="76">
        <f t="shared" si="21"/>
        <v>0</v>
      </c>
      <c r="J396" s="74">
        <v>17673</v>
      </c>
      <c r="K396" s="75" t="s">
        <v>2914</v>
      </c>
      <c r="L396" s="75" t="s">
        <v>2915</v>
      </c>
      <c r="M396" s="74">
        <v>8490</v>
      </c>
      <c r="N396" s="75" t="s">
        <v>2916</v>
      </c>
      <c r="O396" s="75" t="s">
        <v>2917</v>
      </c>
      <c r="P396" s="75"/>
      <c r="Q396" s="75" t="s">
        <v>2918</v>
      </c>
      <c r="R396" s="75" t="s">
        <v>11615</v>
      </c>
      <c r="S396" s="75" t="s">
        <v>11616</v>
      </c>
      <c r="T396" s="75" t="s">
        <v>11617</v>
      </c>
      <c r="U396" s="75" t="s">
        <v>385</v>
      </c>
    </row>
    <row r="397" spans="1:21" ht="14.4" x14ac:dyDescent="0.25">
      <c r="A397" s="74">
        <v>119412</v>
      </c>
      <c r="B397" s="75" t="s">
        <v>1679</v>
      </c>
      <c r="C397" s="81">
        <f t="shared" si="19"/>
        <v>0</v>
      </c>
      <c r="D397" s="74">
        <v>18804</v>
      </c>
      <c r="E397" s="75" t="s">
        <v>2919</v>
      </c>
      <c r="F397" s="74">
        <v>975581</v>
      </c>
      <c r="G397" s="74">
        <v>0</v>
      </c>
      <c r="H397" s="76">
        <f t="shared" si="20"/>
        <v>0</v>
      </c>
      <c r="I397" s="76">
        <f t="shared" si="21"/>
        <v>0</v>
      </c>
      <c r="J397" s="74">
        <v>18804</v>
      </c>
      <c r="K397" s="75" t="s">
        <v>2919</v>
      </c>
      <c r="L397" s="75" t="s">
        <v>2920</v>
      </c>
      <c r="M397" s="74">
        <v>8930</v>
      </c>
      <c r="N397" s="75" t="s">
        <v>2921</v>
      </c>
      <c r="O397" s="75" t="s">
        <v>2922</v>
      </c>
      <c r="P397" s="75"/>
      <c r="Q397" s="75" t="s">
        <v>2923</v>
      </c>
      <c r="R397" s="75" t="s">
        <v>11615</v>
      </c>
      <c r="S397" s="75" t="s">
        <v>11616</v>
      </c>
      <c r="T397" s="75" t="s">
        <v>11617</v>
      </c>
      <c r="U397" s="75" t="s">
        <v>385</v>
      </c>
    </row>
    <row r="398" spans="1:21" ht="14.4" x14ac:dyDescent="0.25">
      <c r="A398" s="74">
        <v>119412</v>
      </c>
      <c r="B398" s="75" t="s">
        <v>1679</v>
      </c>
      <c r="C398" s="81">
        <f t="shared" si="19"/>
        <v>0</v>
      </c>
      <c r="D398" s="74">
        <v>18804</v>
      </c>
      <c r="E398" s="75" t="s">
        <v>2919</v>
      </c>
      <c r="F398" s="74">
        <v>975581</v>
      </c>
      <c r="G398" s="74">
        <v>0</v>
      </c>
      <c r="H398" s="76">
        <f t="shared" si="20"/>
        <v>0</v>
      </c>
      <c r="I398" s="76">
        <f t="shared" si="21"/>
        <v>0</v>
      </c>
      <c r="J398" s="74">
        <v>18821</v>
      </c>
      <c r="K398" s="75" t="s">
        <v>2924</v>
      </c>
      <c r="L398" s="75" t="s">
        <v>2925</v>
      </c>
      <c r="M398" s="74">
        <v>8930</v>
      </c>
      <c r="N398" s="75" t="s">
        <v>2926</v>
      </c>
      <c r="O398" s="75" t="s">
        <v>2927</v>
      </c>
      <c r="P398" s="75"/>
      <c r="Q398" s="75" t="s">
        <v>2928</v>
      </c>
      <c r="R398" s="75" t="s">
        <v>11615</v>
      </c>
      <c r="S398" s="75" t="s">
        <v>11616</v>
      </c>
      <c r="T398" s="75" t="s">
        <v>11617</v>
      </c>
      <c r="U398" s="75" t="s">
        <v>385</v>
      </c>
    </row>
    <row r="399" spans="1:21" ht="14.4" x14ac:dyDescent="0.25">
      <c r="A399" s="74">
        <v>119412</v>
      </c>
      <c r="B399" s="75" t="s">
        <v>1679</v>
      </c>
      <c r="C399" s="81">
        <f t="shared" si="19"/>
        <v>0</v>
      </c>
      <c r="D399" s="74">
        <v>18804</v>
      </c>
      <c r="E399" s="75" t="s">
        <v>2919</v>
      </c>
      <c r="F399" s="74">
        <v>975599</v>
      </c>
      <c r="G399" s="74">
        <v>0</v>
      </c>
      <c r="H399" s="76">
        <f t="shared" si="20"/>
        <v>119412</v>
      </c>
      <c r="I399" s="76">
        <f t="shared" si="21"/>
        <v>0</v>
      </c>
      <c r="J399" s="74">
        <v>19141</v>
      </c>
      <c r="K399" s="75" t="s">
        <v>1680</v>
      </c>
      <c r="L399" s="75" t="s">
        <v>415</v>
      </c>
      <c r="M399" s="74">
        <v>8560</v>
      </c>
      <c r="N399" s="75" t="s">
        <v>109</v>
      </c>
      <c r="O399" s="75" t="s">
        <v>416</v>
      </c>
      <c r="P399" s="75"/>
      <c r="Q399" s="75" t="s">
        <v>417</v>
      </c>
      <c r="R399" s="75" t="s">
        <v>11615</v>
      </c>
      <c r="S399" s="75" t="s">
        <v>11616</v>
      </c>
      <c r="T399" s="75" t="s">
        <v>11617</v>
      </c>
      <c r="U399" s="75" t="s">
        <v>385</v>
      </c>
    </row>
    <row r="400" spans="1:21" ht="14.4" x14ac:dyDescent="0.25">
      <c r="A400" s="74">
        <v>119412</v>
      </c>
      <c r="B400" s="75" t="s">
        <v>1649</v>
      </c>
      <c r="C400" s="81">
        <f t="shared" si="19"/>
        <v>119412</v>
      </c>
      <c r="D400" s="74">
        <v>18804</v>
      </c>
      <c r="E400" s="75" t="s">
        <v>2919</v>
      </c>
      <c r="F400" s="74">
        <v>55848</v>
      </c>
      <c r="G400" s="74">
        <v>0</v>
      </c>
      <c r="H400" s="76">
        <f t="shared" si="20"/>
        <v>119412</v>
      </c>
      <c r="I400" s="76">
        <f t="shared" si="21"/>
        <v>119412</v>
      </c>
      <c r="J400" s="74">
        <v>55855</v>
      </c>
      <c r="K400" s="75" t="s">
        <v>2929</v>
      </c>
      <c r="L400" s="75" t="s">
        <v>2930</v>
      </c>
      <c r="M400" s="74">
        <v>8930</v>
      </c>
      <c r="N400" s="75" t="s">
        <v>174</v>
      </c>
      <c r="O400" s="75" t="s">
        <v>2931</v>
      </c>
      <c r="P400" s="75"/>
      <c r="Q400" s="75" t="s">
        <v>2932</v>
      </c>
      <c r="R400" s="75" t="s">
        <v>11615</v>
      </c>
      <c r="S400" s="75" t="s">
        <v>11616</v>
      </c>
      <c r="T400" s="75" t="s">
        <v>11617</v>
      </c>
      <c r="U400" s="75" t="s">
        <v>385</v>
      </c>
    </row>
    <row r="401" spans="1:21" ht="14.4" x14ac:dyDescent="0.25">
      <c r="A401" s="74">
        <v>119421</v>
      </c>
      <c r="B401" s="75" t="s">
        <v>1649</v>
      </c>
      <c r="C401" s="81">
        <f t="shared" si="19"/>
        <v>0</v>
      </c>
      <c r="D401" s="74">
        <v>19745</v>
      </c>
      <c r="E401" s="75" t="s">
        <v>10725</v>
      </c>
      <c r="F401" s="74">
        <v>967414</v>
      </c>
      <c r="G401" s="74">
        <v>0</v>
      </c>
      <c r="H401" s="76">
        <f t="shared" si="20"/>
        <v>0</v>
      </c>
      <c r="I401" s="76">
        <f t="shared" si="21"/>
        <v>0</v>
      </c>
      <c r="J401" s="74">
        <v>19431</v>
      </c>
      <c r="K401" s="75" t="s">
        <v>2933</v>
      </c>
      <c r="L401" s="75" t="s">
        <v>2934</v>
      </c>
      <c r="M401" s="74">
        <v>8870</v>
      </c>
      <c r="N401" s="75" t="s">
        <v>111</v>
      </c>
      <c r="O401" s="75" t="s">
        <v>2935</v>
      </c>
      <c r="P401" s="75"/>
      <c r="Q401" s="75" t="s">
        <v>2936</v>
      </c>
      <c r="R401" s="75" t="s">
        <v>11615</v>
      </c>
      <c r="S401" s="75" t="s">
        <v>11616</v>
      </c>
      <c r="T401" s="75" t="s">
        <v>11617</v>
      </c>
      <c r="U401" s="75" t="s">
        <v>385</v>
      </c>
    </row>
    <row r="402" spans="1:21" ht="14.4" x14ac:dyDescent="0.25">
      <c r="A402" s="74">
        <v>119421</v>
      </c>
      <c r="B402" s="75" t="s">
        <v>1649</v>
      </c>
      <c r="C402" s="81">
        <f t="shared" si="19"/>
        <v>0</v>
      </c>
      <c r="D402" s="74">
        <v>19745</v>
      </c>
      <c r="E402" s="75" t="s">
        <v>10725</v>
      </c>
      <c r="F402" s="74">
        <v>967414</v>
      </c>
      <c r="G402" s="74">
        <v>0</v>
      </c>
      <c r="H402" s="76">
        <f t="shared" si="20"/>
        <v>0</v>
      </c>
      <c r="I402" s="76">
        <f t="shared" si="21"/>
        <v>0</v>
      </c>
      <c r="J402" s="74">
        <v>19448</v>
      </c>
      <c r="K402" s="75" t="s">
        <v>2937</v>
      </c>
      <c r="L402" s="75" t="s">
        <v>2938</v>
      </c>
      <c r="M402" s="74">
        <v>8870</v>
      </c>
      <c r="N402" s="75" t="s">
        <v>111</v>
      </c>
      <c r="O402" s="75" t="s">
        <v>2939</v>
      </c>
      <c r="P402" s="75"/>
      <c r="Q402" s="75" t="s">
        <v>11704</v>
      </c>
      <c r="R402" s="75" t="s">
        <v>11615</v>
      </c>
      <c r="S402" s="75" t="s">
        <v>11616</v>
      </c>
      <c r="T402" s="75" t="s">
        <v>11617</v>
      </c>
      <c r="U402" s="75" t="s">
        <v>385</v>
      </c>
    </row>
    <row r="403" spans="1:21" ht="14.4" x14ac:dyDescent="0.25">
      <c r="A403" s="74">
        <v>119421</v>
      </c>
      <c r="B403" s="75" t="s">
        <v>1649</v>
      </c>
      <c r="C403" s="81">
        <f t="shared" si="19"/>
        <v>0</v>
      </c>
      <c r="D403" s="74">
        <v>19745</v>
      </c>
      <c r="E403" s="75" t="s">
        <v>10725</v>
      </c>
      <c r="F403" s="74">
        <v>967414</v>
      </c>
      <c r="G403" s="74">
        <v>0</v>
      </c>
      <c r="H403" s="76">
        <f t="shared" si="20"/>
        <v>0</v>
      </c>
      <c r="I403" s="76">
        <f t="shared" si="21"/>
        <v>0</v>
      </c>
      <c r="J403" s="74">
        <v>19463</v>
      </c>
      <c r="K403" s="75" t="s">
        <v>2940</v>
      </c>
      <c r="L403" s="75" t="s">
        <v>2941</v>
      </c>
      <c r="M403" s="74">
        <v>8870</v>
      </c>
      <c r="N403" s="75" t="s">
        <v>111</v>
      </c>
      <c r="O403" s="75" t="s">
        <v>2942</v>
      </c>
      <c r="P403" s="75"/>
      <c r="Q403" s="75" t="s">
        <v>2943</v>
      </c>
      <c r="R403" s="75" t="s">
        <v>11615</v>
      </c>
      <c r="S403" s="75" t="s">
        <v>11616</v>
      </c>
      <c r="T403" s="75" t="s">
        <v>11617</v>
      </c>
      <c r="U403" s="75" t="s">
        <v>385</v>
      </c>
    </row>
    <row r="404" spans="1:21" ht="14.4" x14ac:dyDescent="0.25">
      <c r="A404" s="74">
        <v>119421</v>
      </c>
      <c r="B404" s="75" t="s">
        <v>1649</v>
      </c>
      <c r="C404" s="81">
        <f t="shared" si="19"/>
        <v>0</v>
      </c>
      <c r="D404" s="74">
        <v>19745</v>
      </c>
      <c r="E404" s="75" t="s">
        <v>10725</v>
      </c>
      <c r="F404" s="74">
        <v>967414</v>
      </c>
      <c r="G404" s="74">
        <v>0</v>
      </c>
      <c r="H404" s="76">
        <f t="shared" si="20"/>
        <v>0</v>
      </c>
      <c r="I404" s="76">
        <f t="shared" si="21"/>
        <v>0</v>
      </c>
      <c r="J404" s="74">
        <v>19489</v>
      </c>
      <c r="K404" s="75" t="s">
        <v>2258</v>
      </c>
      <c r="L404" s="75" t="s">
        <v>2944</v>
      </c>
      <c r="M404" s="74">
        <v>8870</v>
      </c>
      <c r="N404" s="75" t="s">
        <v>111</v>
      </c>
      <c r="O404" s="75" t="s">
        <v>2945</v>
      </c>
      <c r="P404" s="75"/>
      <c r="Q404" s="75" t="s">
        <v>2946</v>
      </c>
      <c r="R404" s="75" t="s">
        <v>11615</v>
      </c>
      <c r="S404" s="75" t="s">
        <v>11616</v>
      </c>
      <c r="T404" s="75" t="s">
        <v>11617</v>
      </c>
      <c r="U404" s="75" t="s">
        <v>385</v>
      </c>
    </row>
    <row r="405" spans="1:21" ht="14.4" x14ac:dyDescent="0.25">
      <c r="A405" s="74">
        <v>119421</v>
      </c>
      <c r="B405" s="75" t="s">
        <v>1649</v>
      </c>
      <c r="C405" s="81">
        <f t="shared" si="19"/>
        <v>0</v>
      </c>
      <c r="D405" s="74">
        <v>19745</v>
      </c>
      <c r="E405" s="75" t="s">
        <v>10725</v>
      </c>
      <c r="F405" s="74">
        <v>967414</v>
      </c>
      <c r="G405" s="74">
        <v>0</v>
      </c>
      <c r="H405" s="76">
        <f t="shared" si="20"/>
        <v>0</v>
      </c>
      <c r="I405" s="76">
        <f t="shared" si="21"/>
        <v>0</v>
      </c>
      <c r="J405" s="74">
        <v>19745</v>
      </c>
      <c r="K405" s="75" t="s">
        <v>10725</v>
      </c>
      <c r="L405" s="75" t="s">
        <v>2947</v>
      </c>
      <c r="M405" s="74">
        <v>8860</v>
      </c>
      <c r="N405" s="75" t="s">
        <v>175</v>
      </c>
      <c r="O405" s="75" t="s">
        <v>420</v>
      </c>
      <c r="P405" s="75"/>
      <c r="Q405" s="75" t="s">
        <v>2948</v>
      </c>
      <c r="R405" s="75" t="s">
        <v>11615</v>
      </c>
      <c r="S405" s="75" t="s">
        <v>11616</v>
      </c>
      <c r="T405" s="75" t="s">
        <v>11617</v>
      </c>
      <c r="U405" s="75" t="s">
        <v>385</v>
      </c>
    </row>
    <row r="406" spans="1:21" ht="14.4" x14ac:dyDescent="0.25">
      <c r="A406" s="74">
        <v>119421</v>
      </c>
      <c r="B406" s="75" t="s">
        <v>1649</v>
      </c>
      <c r="C406" s="81">
        <f t="shared" si="19"/>
        <v>0</v>
      </c>
      <c r="D406" s="74">
        <v>19745</v>
      </c>
      <c r="E406" s="75" t="s">
        <v>10725</v>
      </c>
      <c r="F406" s="74">
        <v>967414</v>
      </c>
      <c r="G406" s="74">
        <v>0</v>
      </c>
      <c r="H406" s="76">
        <f t="shared" si="20"/>
        <v>0</v>
      </c>
      <c r="I406" s="76">
        <f t="shared" si="21"/>
        <v>0</v>
      </c>
      <c r="J406" s="74">
        <v>19761</v>
      </c>
      <c r="K406" s="75" t="s">
        <v>2949</v>
      </c>
      <c r="L406" s="75" t="s">
        <v>2950</v>
      </c>
      <c r="M406" s="74">
        <v>8770</v>
      </c>
      <c r="N406" s="75" t="s">
        <v>114</v>
      </c>
      <c r="O406" s="75" t="s">
        <v>2951</v>
      </c>
      <c r="P406" s="75"/>
      <c r="Q406" s="75" t="s">
        <v>2952</v>
      </c>
      <c r="R406" s="75" t="s">
        <v>11615</v>
      </c>
      <c r="S406" s="75" t="s">
        <v>11616</v>
      </c>
      <c r="T406" s="75" t="s">
        <v>11617</v>
      </c>
      <c r="U406" s="75" t="s">
        <v>385</v>
      </c>
    </row>
    <row r="407" spans="1:21" ht="14.4" x14ac:dyDescent="0.25">
      <c r="A407" s="74">
        <v>119421</v>
      </c>
      <c r="B407" s="75" t="s">
        <v>1649</v>
      </c>
      <c r="C407" s="81">
        <f t="shared" si="19"/>
        <v>0</v>
      </c>
      <c r="D407" s="74">
        <v>19745</v>
      </c>
      <c r="E407" s="75" t="s">
        <v>10725</v>
      </c>
      <c r="F407" s="74">
        <v>967414</v>
      </c>
      <c r="G407" s="74">
        <v>0</v>
      </c>
      <c r="H407" s="76">
        <f t="shared" si="20"/>
        <v>0</v>
      </c>
      <c r="I407" s="76">
        <f t="shared" si="21"/>
        <v>0</v>
      </c>
      <c r="J407" s="74">
        <v>26666</v>
      </c>
      <c r="K407" s="75" t="s">
        <v>10855</v>
      </c>
      <c r="L407" s="75" t="s">
        <v>2953</v>
      </c>
      <c r="M407" s="74">
        <v>8870</v>
      </c>
      <c r="N407" s="75" t="s">
        <v>111</v>
      </c>
      <c r="O407" s="75" t="s">
        <v>2954</v>
      </c>
      <c r="P407" s="75"/>
      <c r="Q407" s="75" t="s">
        <v>2955</v>
      </c>
      <c r="R407" s="75" t="s">
        <v>10772</v>
      </c>
      <c r="S407" s="75" t="s">
        <v>10773</v>
      </c>
      <c r="T407" s="75" t="s">
        <v>10774</v>
      </c>
      <c r="U407" s="75" t="s">
        <v>496</v>
      </c>
    </row>
    <row r="408" spans="1:21" ht="14.4" x14ac:dyDescent="0.25">
      <c r="A408" s="74">
        <v>119421</v>
      </c>
      <c r="B408" s="75" t="s">
        <v>1649</v>
      </c>
      <c r="C408" s="81">
        <f t="shared" si="19"/>
        <v>0</v>
      </c>
      <c r="D408" s="78">
        <v>19745</v>
      </c>
      <c r="E408" s="75" t="s">
        <v>10725</v>
      </c>
      <c r="F408" s="74">
        <v>967414</v>
      </c>
      <c r="G408" s="74">
        <v>0</v>
      </c>
      <c r="H408" s="76">
        <f t="shared" si="20"/>
        <v>0</v>
      </c>
      <c r="I408" s="76">
        <f t="shared" si="21"/>
        <v>0</v>
      </c>
      <c r="J408" s="74">
        <v>61457</v>
      </c>
      <c r="K408" s="75" t="s">
        <v>10856</v>
      </c>
      <c r="L408" s="75" t="s">
        <v>2956</v>
      </c>
      <c r="M408" s="74">
        <v>8770</v>
      </c>
      <c r="N408" s="75" t="s">
        <v>114</v>
      </c>
      <c r="O408" s="75" t="s">
        <v>2957</v>
      </c>
      <c r="P408" s="75"/>
      <c r="Q408" s="75" t="s">
        <v>2958</v>
      </c>
      <c r="R408" s="75" t="s">
        <v>11615</v>
      </c>
      <c r="S408" s="75" t="s">
        <v>11616</v>
      </c>
      <c r="T408" s="75" t="s">
        <v>11617</v>
      </c>
      <c r="U408" s="75" t="s">
        <v>385</v>
      </c>
    </row>
    <row r="409" spans="1:21" ht="14.4" x14ac:dyDescent="0.25">
      <c r="A409" s="74">
        <v>119421</v>
      </c>
      <c r="B409" s="75" t="s">
        <v>1649</v>
      </c>
      <c r="C409" s="81">
        <f t="shared" si="19"/>
        <v>0</v>
      </c>
      <c r="D409" s="74">
        <v>19745</v>
      </c>
      <c r="E409" s="75" t="s">
        <v>10725</v>
      </c>
      <c r="F409" s="74">
        <v>967414</v>
      </c>
      <c r="G409" s="74">
        <v>0</v>
      </c>
      <c r="H409" s="76">
        <f t="shared" si="20"/>
        <v>0</v>
      </c>
      <c r="I409" s="76">
        <f t="shared" si="21"/>
        <v>0</v>
      </c>
      <c r="J409" s="74">
        <v>110437</v>
      </c>
      <c r="K409" s="75" t="s">
        <v>10857</v>
      </c>
      <c r="L409" s="75" t="s">
        <v>2959</v>
      </c>
      <c r="M409" s="74">
        <v>8870</v>
      </c>
      <c r="N409" s="75" t="s">
        <v>111</v>
      </c>
      <c r="O409" s="75" t="s">
        <v>2960</v>
      </c>
      <c r="P409" s="75"/>
      <c r="Q409" s="75" t="s">
        <v>2961</v>
      </c>
      <c r="R409" s="75" t="s">
        <v>11615</v>
      </c>
      <c r="S409" s="75" t="s">
        <v>11616</v>
      </c>
      <c r="T409" s="75" t="s">
        <v>11617</v>
      </c>
      <c r="U409" s="75" t="s">
        <v>385</v>
      </c>
    </row>
    <row r="410" spans="1:21" ht="14.4" x14ac:dyDescent="0.25">
      <c r="A410" s="74">
        <v>119438</v>
      </c>
      <c r="B410" s="75" t="s">
        <v>1679</v>
      </c>
      <c r="C410" s="81">
        <f t="shared" si="19"/>
        <v>0</v>
      </c>
      <c r="D410" s="74">
        <v>115857</v>
      </c>
      <c r="E410" s="75" t="s">
        <v>2962</v>
      </c>
      <c r="F410" s="74">
        <v>975631</v>
      </c>
      <c r="G410" s="74">
        <v>0</v>
      </c>
      <c r="H410" s="76">
        <f t="shared" si="20"/>
        <v>0</v>
      </c>
      <c r="I410" s="76">
        <f t="shared" si="21"/>
        <v>0</v>
      </c>
      <c r="J410" s="74">
        <v>19547</v>
      </c>
      <c r="K410" s="75" t="s">
        <v>2963</v>
      </c>
      <c r="L410" s="75" t="s">
        <v>2964</v>
      </c>
      <c r="M410" s="74">
        <v>8520</v>
      </c>
      <c r="N410" s="75" t="s">
        <v>112</v>
      </c>
      <c r="O410" s="75" t="s">
        <v>2965</v>
      </c>
      <c r="P410" s="75"/>
      <c r="Q410" s="75" t="s">
        <v>2966</v>
      </c>
      <c r="R410" s="75" t="s">
        <v>11615</v>
      </c>
      <c r="S410" s="75" t="s">
        <v>11616</v>
      </c>
      <c r="T410" s="75" t="s">
        <v>11617</v>
      </c>
      <c r="U410" s="75" t="s">
        <v>385</v>
      </c>
    </row>
    <row r="411" spans="1:21" ht="14.4" x14ac:dyDescent="0.25">
      <c r="A411" s="74">
        <v>119438</v>
      </c>
      <c r="B411" s="75" t="s">
        <v>1679</v>
      </c>
      <c r="C411" s="81">
        <f t="shared" si="19"/>
        <v>0</v>
      </c>
      <c r="D411" s="74">
        <v>115857</v>
      </c>
      <c r="E411" s="75" t="s">
        <v>2962</v>
      </c>
      <c r="F411" s="74">
        <v>975631</v>
      </c>
      <c r="G411" s="74">
        <v>0</v>
      </c>
      <c r="H411" s="76">
        <f t="shared" si="20"/>
        <v>0</v>
      </c>
      <c r="I411" s="76">
        <f t="shared" si="21"/>
        <v>0</v>
      </c>
      <c r="J411" s="74">
        <v>19554</v>
      </c>
      <c r="K411" s="75" t="s">
        <v>10858</v>
      </c>
      <c r="L411" s="75" t="s">
        <v>2967</v>
      </c>
      <c r="M411" s="74">
        <v>8520</v>
      </c>
      <c r="N411" s="75" t="s">
        <v>112</v>
      </c>
      <c r="O411" s="75" t="s">
        <v>2968</v>
      </c>
      <c r="P411" s="75"/>
      <c r="Q411" s="75" t="s">
        <v>2969</v>
      </c>
      <c r="R411" s="75" t="s">
        <v>11615</v>
      </c>
      <c r="S411" s="75" t="s">
        <v>11616</v>
      </c>
      <c r="T411" s="75" t="s">
        <v>11617</v>
      </c>
      <c r="U411" s="75" t="s">
        <v>385</v>
      </c>
    </row>
    <row r="412" spans="1:21" ht="14.4" x14ac:dyDescent="0.25">
      <c r="A412" s="74">
        <v>119438</v>
      </c>
      <c r="B412" s="75" t="s">
        <v>1679</v>
      </c>
      <c r="C412" s="81">
        <f t="shared" si="19"/>
        <v>0</v>
      </c>
      <c r="D412" s="74">
        <v>115857</v>
      </c>
      <c r="E412" s="75" t="s">
        <v>2962</v>
      </c>
      <c r="F412" s="74">
        <v>975649</v>
      </c>
      <c r="G412" s="74">
        <v>0</v>
      </c>
      <c r="H412" s="76">
        <f t="shared" si="20"/>
        <v>119438</v>
      </c>
      <c r="I412" s="76">
        <f t="shared" si="21"/>
        <v>0</v>
      </c>
      <c r="J412" s="74">
        <v>19596</v>
      </c>
      <c r="K412" s="75" t="s">
        <v>2970</v>
      </c>
      <c r="L412" s="75" t="s">
        <v>2971</v>
      </c>
      <c r="M412" s="74">
        <v>8531</v>
      </c>
      <c r="N412" s="75" t="s">
        <v>2972</v>
      </c>
      <c r="O412" s="75" t="s">
        <v>2973</v>
      </c>
      <c r="P412" s="75"/>
      <c r="Q412" s="75" t="s">
        <v>2974</v>
      </c>
      <c r="R412" s="75" t="s">
        <v>11615</v>
      </c>
      <c r="S412" s="75" t="s">
        <v>11616</v>
      </c>
      <c r="T412" s="75" t="s">
        <v>11617</v>
      </c>
      <c r="U412" s="75" t="s">
        <v>385</v>
      </c>
    </row>
    <row r="413" spans="1:21" ht="14.4" x14ac:dyDescent="0.25">
      <c r="A413" s="74">
        <v>119438</v>
      </c>
      <c r="B413" s="75" t="s">
        <v>1679</v>
      </c>
      <c r="C413" s="81">
        <f t="shared" si="19"/>
        <v>0</v>
      </c>
      <c r="D413" s="74">
        <v>115857</v>
      </c>
      <c r="E413" s="75" t="s">
        <v>2962</v>
      </c>
      <c r="F413" s="74">
        <v>975649</v>
      </c>
      <c r="G413" s="74">
        <v>0</v>
      </c>
      <c r="H413" s="76">
        <f t="shared" si="20"/>
        <v>0</v>
      </c>
      <c r="I413" s="76">
        <f t="shared" si="21"/>
        <v>0</v>
      </c>
      <c r="J413" s="74">
        <v>19604</v>
      </c>
      <c r="K413" s="75" t="s">
        <v>2975</v>
      </c>
      <c r="L413" s="75" t="s">
        <v>2976</v>
      </c>
      <c r="M413" s="74">
        <v>8530</v>
      </c>
      <c r="N413" s="75" t="s">
        <v>113</v>
      </c>
      <c r="O413" s="75" t="s">
        <v>2977</v>
      </c>
      <c r="P413" s="75"/>
      <c r="Q413" s="75" t="s">
        <v>10859</v>
      </c>
      <c r="R413" s="75" t="s">
        <v>11615</v>
      </c>
      <c r="S413" s="75" t="s">
        <v>11616</v>
      </c>
      <c r="T413" s="75" t="s">
        <v>11617</v>
      </c>
      <c r="U413" s="75" t="s">
        <v>385</v>
      </c>
    </row>
    <row r="414" spans="1:21" ht="14.4" x14ac:dyDescent="0.25">
      <c r="A414" s="74">
        <v>119438</v>
      </c>
      <c r="B414" s="75" t="s">
        <v>1679</v>
      </c>
      <c r="C414" s="81">
        <f t="shared" si="19"/>
        <v>0</v>
      </c>
      <c r="D414" s="74">
        <v>115857</v>
      </c>
      <c r="E414" s="75" t="s">
        <v>2962</v>
      </c>
      <c r="F414" s="74">
        <v>975649</v>
      </c>
      <c r="G414" s="74">
        <v>0</v>
      </c>
      <c r="H414" s="76">
        <f t="shared" si="20"/>
        <v>0</v>
      </c>
      <c r="I414" s="76">
        <f t="shared" si="21"/>
        <v>0</v>
      </c>
      <c r="J414" s="74">
        <v>115857</v>
      </c>
      <c r="K414" s="75" t="s">
        <v>2962</v>
      </c>
      <c r="L414" s="75" t="s">
        <v>2978</v>
      </c>
      <c r="M414" s="74">
        <v>8530</v>
      </c>
      <c r="N414" s="75" t="s">
        <v>113</v>
      </c>
      <c r="O414" s="75" t="s">
        <v>423</v>
      </c>
      <c r="P414" s="75"/>
      <c r="Q414" s="75" t="s">
        <v>424</v>
      </c>
      <c r="R414" s="75" t="s">
        <v>11615</v>
      </c>
      <c r="S414" s="75" t="s">
        <v>11616</v>
      </c>
      <c r="T414" s="75" t="s">
        <v>11617</v>
      </c>
      <c r="U414" s="75" t="s">
        <v>385</v>
      </c>
    </row>
    <row r="415" spans="1:21" ht="14.4" x14ac:dyDescent="0.25">
      <c r="A415" s="74">
        <v>119446</v>
      </c>
      <c r="B415" s="75" t="s">
        <v>1679</v>
      </c>
      <c r="C415" s="81">
        <f t="shared" si="19"/>
        <v>0</v>
      </c>
      <c r="D415" s="74">
        <v>8201</v>
      </c>
      <c r="E415" s="75" t="s">
        <v>2786</v>
      </c>
      <c r="F415" s="74">
        <v>960682</v>
      </c>
      <c r="G415" s="74">
        <v>0</v>
      </c>
      <c r="H415" s="76">
        <f t="shared" si="20"/>
        <v>0</v>
      </c>
      <c r="I415" s="76">
        <f t="shared" si="21"/>
        <v>0</v>
      </c>
      <c r="J415" s="74">
        <v>8201</v>
      </c>
      <c r="K415" s="75" t="s">
        <v>2786</v>
      </c>
      <c r="L415" s="75" t="s">
        <v>426</v>
      </c>
      <c r="M415" s="74">
        <v>2520</v>
      </c>
      <c r="N415" s="75" t="s">
        <v>427</v>
      </c>
      <c r="O415" s="75" t="s">
        <v>428</v>
      </c>
      <c r="P415" s="75"/>
      <c r="Q415" s="75" t="s">
        <v>10631</v>
      </c>
      <c r="R415" s="75" t="s">
        <v>1662</v>
      </c>
      <c r="S415" s="75" t="s">
        <v>1663</v>
      </c>
      <c r="T415" s="75" t="s">
        <v>1664</v>
      </c>
      <c r="U415" s="75" t="s">
        <v>385</v>
      </c>
    </row>
    <row r="416" spans="1:21" ht="14.4" x14ac:dyDescent="0.25">
      <c r="A416" s="74">
        <v>119446</v>
      </c>
      <c r="B416" s="75" t="s">
        <v>1679</v>
      </c>
      <c r="C416" s="81">
        <f t="shared" si="19"/>
        <v>0</v>
      </c>
      <c r="D416" s="74">
        <v>8201</v>
      </c>
      <c r="E416" s="75" t="s">
        <v>2786</v>
      </c>
      <c r="F416" s="74">
        <v>960682</v>
      </c>
      <c r="G416" s="74">
        <v>0</v>
      </c>
      <c r="H416" s="76">
        <f t="shared" si="20"/>
        <v>0</v>
      </c>
      <c r="I416" s="76">
        <f t="shared" si="21"/>
        <v>0</v>
      </c>
      <c r="J416" s="74">
        <v>8268</v>
      </c>
      <c r="K416" s="75" t="s">
        <v>2979</v>
      </c>
      <c r="L416" s="75" t="s">
        <v>2980</v>
      </c>
      <c r="M416" s="74">
        <v>2520</v>
      </c>
      <c r="N416" s="75" t="s">
        <v>1406</v>
      </c>
      <c r="O416" s="75" t="s">
        <v>2981</v>
      </c>
      <c r="P416" s="75"/>
      <c r="Q416" s="75" t="s">
        <v>10860</v>
      </c>
      <c r="R416" s="75" t="s">
        <v>1662</v>
      </c>
      <c r="S416" s="75" t="s">
        <v>1663</v>
      </c>
      <c r="T416" s="75" t="s">
        <v>1664</v>
      </c>
      <c r="U416" s="75" t="s">
        <v>385</v>
      </c>
    </row>
    <row r="417" spans="1:21" ht="14.4" x14ac:dyDescent="0.25">
      <c r="A417" s="74">
        <v>119446</v>
      </c>
      <c r="B417" s="75" t="s">
        <v>1679</v>
      </c>
      <c r="C417" s="81">
        <f t="shared" si="19"/>
        <v>0</v>
      </c>
      <c r="D417" s="74">
        <v>8201</v>
      </c>
      <c r="E417" s="75" t="s">
        <v>2786</v>
      </c>
      <c r="F417" s="74">
        <v>960708</v>
      </c>
      <c r="G417" s="74">
        <v>0</v>
      </c>
      <c r="H417" s="76">
        <f t="shared" si="20"/>
        <v>119446</v>
      </c>
      <c r="I417" s="76">
        <f t="shared" si="21"/>
        <v>0</v>
      </c>
      <c r="J417" s="74">
        <v>8301</v>
      </c>
      <c r="K417" s="75" t="s">
        <v>1680</v>
      </c>
      <c r="L417" s="75" t="s">
        <v>2982</v>
      </c>
      <c r="M417" s="74">
        <v>2240</v>
      </c>
      <c r="N417" s="75" t="s">
        <v>45</v>
      </c>
      <c r="O417" s="75" t="s">
        <v>2983</v>
      </c>
      <c r="P417" s="75"/>
      <c r="Q417" s="75" t="s">
        <v>10861</v>
      </c>
      <c r="R417" s="75" t="s">
        <v>1662</v>
      </c>
      <c r="S417" s="75" t="s">
        <v>1663</v>
      </c>
      <c r="T417" s="75" t="s">
        <v>1664</v>
      </c>
      <c r="U417" s="75" t="s">
        <v>385</v>
      </c>
    </row>
    <row r="418" spans="1:21" ht="14.4" x14ac:dyDescent="0.25">
      <c r="A418" s="74">
        <v>119446</v>
      </c>
      <c r="B418" s="75" t="s">
        <v>1679</v>
      </c>
      <c r="C418" s="81">
        <f t="shared" si="19"/>
        <v>0</v>
      </c>
      <c r="D418" s="74">
        <v>8201</v>
      </c>
      <c r="E418" s="75" t="s">
        <v>2786</v>
      </c>
      <c r="F418" s="74">
        <v>960682</v>
      </c>
      <c r="G418" s="74">
        <v>0</v>
      </c>
      <c r="H418" s="76">
        <f t="shared" si="20"/>
        <v>119446</v>
      </c>
      <c r="I418" s="76">
        <f t="shared" si="21"/>
        <v>0</v>
      </c>
      <c r="J418" s="74">
        <v>8342</v>
      </c>
      <c r="K418" s="75" t="s">
        <v>2984</v>
      </c>
      <c r="L418" s="75" t="s">
        <v>2985</v>
      </c>
      <c r="M418" s="74">
        <v>2520</v>
      </c>
      <c r="N418" s="75" t="s">
        <v>2986</v>
      </c>
      <c r="O418" s="75" t="s">
        <v>2987</v>
      </c>
      <c r="P418" s="75"/>
      <c r="Q418" s="75" t="s">
        <v>10862</v>
      </c>
      <c r="R418" s="75" t="s">
        <v>1662</v>
      </c>
      <c r="S418" s="75" t="s">
        <v>1663</v>
      </c>
      <c r="T418" s="75" t="s">
        <v>1664</v>
      </c>
      <c r="U418" s="75" t="s">
        <v>385</v>
      </c>
    </row>
    <row r="419" spans="1:21" ht="14.4" x14ac:dyDescent="0.25">
      <c r="A419" s="74">
        <v>119446</v>
      </c>
      <c r="B419" s="75" t="s">
        <v>1679</v>
      </c>
      <c r="C419" s="81">
        <f t="shared" si="19"/>
        <v>0</v>
      </c>
      <c r="D419" s="74">
        <v>8201</v>
      </c>
      <c r="E419" s="75" t="s">
        <v>2786</v>
      </c>
      <c r="F419" s="74">
        <v>960708</v>
      </c>
      <c r="G419" s="74">
        <v>0</v>
      </c>
      <c r="H419" s="76">
        <f t="shared" si="20"/>
        <v>119446</v>
      </c>
      <c r="I419" s="76">
        <f t="shared" si="21"/>
        <v>0</v>
      </c>
      <c r="J419" s="74">
        <v>8359</v>
      </c>
      <c r="K419" s="75" t="s">
        <v>2988</v>
      </c>
      <c r="L419" s="75" t="s">
        <v>2989</v>
      </c>
      <c r="M419" s="74">
        <v>2240</v>
      </c>
      <c r="N419" s="75" t="s">
        <v>2990</v>
      </c>
      <c r="O419" s="75" t="s">
        <v>2991</v>
      </c>
      <c r="P419" s="75"/>
      <c r="Q419" s="75" t="s">
        <v>2992</v>
      </c>
      <c r="R419" s="75" t="s">
        <v>1662</v>
      </c>
      <c r="S419" s="75" t="s">
        <v>1663</v>
      </c>
      <c r="T419" s="75" t="s">
        <v>1664</v>
      </c>
      <c r="U419" s="75" t="s">
        <v>385</v>
      </c>
    </row>
    <row r="420" spans="1:21" ht="14.4" x14ac:dyDescent="0.25">
      <c r="A420" s="74">
        <v>119453</v>
      </c>
      <c r="B420" s="75" t="s">
        <v>1649</v>
      </c>
      <c r="C420" s="81">
        <f t="shared" si="19"/>
        <v>0</v>
      </c>
      <c r="D420" s="74">
        <v>17401</v>
      </c>
      <c r="E420" s="75" t="s">
        <v>2993</v>
      </c>
      <c r="F420" s="74">
        <v>975061</v>
      </c>
      <c r="G420" s="74">
        <v>0</v>
      </c>
      <c r="H420" s="76">
        <f t="shared" si="20"/>
        <v>0</v>
      </c>
      <c r="I420" s="76">
        <f t="shared" si="21"/>
        <v>0</v>
      </c>
      <c r="J420" s="74">
        <v>17376</v>
      </c>
      <c r="K420" s="75" t="s">
        <v>2994</v>
      </c>
      <c r="L420" s="75" t="s">
        <v>2995</v>
      </c>
      <c r="M420" s="74">
        <v>8650</v>
      </c>
      <c r="N420" s="75" t="s">
        <v>280</v>
      </c>
      <c r="O420" s="75" t="s">
        <v>2996</v>
      </c>
      <c r="P420" s="75"/>
      <c r="Q420" s="75" t="s">
        <v>2997</v>
      </c>
      <c r="R420" s="75" t="s">
        <v>11615</v>
      </c>
      <c r="S420" s="75" t="s">
        <v>11616</v>
      </c>
      <c r="T420" s="75" t="s">
        <v>11617</v>
      </c>
      <c r="U420" s="75" t="s">
        <v>385</v>
      </c>
    </row>
    <row r="421" spans="1:21" ht="14.4" x14ac:dyDescent="0.25">
      <c r="A421" s="74">
        <v>119453</v>
      </c>
      <c r="B421" s="75" t="s">
        <v>1649</v>
      </c>
      <c r="C421" s="81">
        <f t="shared" si="19"/>
        <v>0</v>
      </c>
      <c r="D421" s="74">
        <v>17401</v>
      </c>
      <c r="E421" s="75" t="s">
        <v>2993</v>
      </c>
      <c r="F421" s="74">
        <v>975061</v>
      </c>
      <c r="G421" s="74">
        <v>0</v>
      </c>
      <c r="H421" s="76">
        <f t="shared" si="20"/>
        <v>0</v>
      </c>
      <c r="I421" s="76">
        <f t="shared" si="21"/>
        <v>0</v>
      </c>
      <c r="J421" s="74">
        <v>17384</v>
      </c>
      <c r="K421" s="75" t="s">
        <v>2998</v>
      </c>
      <c r="L421" s="75" t="s">
        <v>2999</v>
      </c>
      <c r="M421" s="74">
        <v>8650</v>
      </c>
      <c r="N421" s="75" t="s">
        <v>3000</v>
      </c>
      <c r="O421" s="75" t="s">
        <v>3001</v>
      </c>
      <c r="P421" s="75"/>
      <c r="Q421" s="75" t="s">
        <v>3002</v>
      </c>
      <c r="R421" s="75" t="s">
        <v>11615</v>
      </c>
      <c r="S421" s="75" t="s">
        <v>11616</v>
      </c>
      <c r="T421" s="75" t="s">
        <v>11617</v>
      </c>
      <c r="U421" s="75" t="s">
        <v>385</v>
      </c>
    </row>
    <row r="422" spans="1:21" ht="14.4" x14ac:dyDescent="0.25">
      <c r="A422" s="74">
        <v>119453</v>
      </c>
      <c r="B422" s="75" t="s">
        <v>1649</v>
      </c>
      <c r="C422" s="81">
        <f t="shared" si="19"/>
        <v>0</v>
      </c>
      <c r="D422" s="74">
        <v>17401</v>
      </c>
      <c r="E422" s="75" t="s">
        <v>2993</v>
      </c>
      <c r="F422" s="74">
        <v>975061</v>
      </c>
      <c r="G422" s="74">
        <v>0</v>
      </c>
      <c r="H422" s="76">
        <f t="shared" si="20"/>
        <v>0</v>
      </c>
      <c r="I422" s="76">
        <f t="shared" si="21"/>
        <v>0</v>
      </c>
      <c r="J422" s="74">
        <v>17401</v>
      </c>
      <c r="K422" s="75" t="s">
        <v>2993</v>
      </c>
      <c r="L422" s="75" t="s">
        <v>430</v>
      </c>
      <c r="M422" s="74">
        <v>8650</v>
      </c>
      <c r="N422" s="75" t="s">
        <v>431</v>
      </c>
      <c r="O422" s="75" t="s">
        <v>3003</v>
      </c>
      <c r="P422" s="75"/>
      <c r="Q422" s="75" t="s">
        <v>3004</v>
      </c>
      <c r="R422" s="75" t="s">
        <v>11615</v>
      </c>
      <c r="S422" s="75" t="s">
        <v>11616</v>
      </c>
      <c r="T422" s="75" t="s">
        <v>11617</v>
      </c>
      <c r="U422" s="75" t="s">
        <v>385</v>
      </c>
    </row>
    <row r="423" spans="1:21" ht="14.4" x14ac:dyDescent="0.25">
      <c r="A423" s="74">
        <v>119453</v>
      </c>
      <c r="B423" s="75" t="s">
        <v>1649</v>
      </c>
      <c r="C423" s="81">
        <f t="shared" si="19"/>
        <v>0</v>
      </c>
      <c r="D423" s="74">
        <v>17401</v>
      </c>
      <c r="E423" s="75" t="s">
        <v>2993</v>
      </c>
      <c r="F423" s="74">
        <v>975061</v>
      </c>
      <c r="G423" s="74">
        <v>0</v>
      </c>
      <c r="H423" s="76">
        <f t="shared" si="20"/>
        <v>0</v>
      </c>
      <c r="I423" s="76">
        <f t="shared" si="21"/>
        <v>0</v>
      </c>
      <c r="J423" s="74">
        <v>127101</v>
      </c>
      <c r="K423" s="75" t="s">
        <v>3005</v>
      </c>
      <c r="L423" s="75" t="s">
        <v>3006</v>
      </c>
      <c r="M423" s="74">
        <v>8647</v>
      </c>
      <c r="N423" s="75" t="s">
        <v>3007</v>
      </c>
      <c r="O423" s="75" t="s">
        <v>3008</v>
      </c>
      <c r="P423" s="75"/>
      <c r="Q423" s="75" t="s">
        <v>10863</v>
      </c>
      <c r="R423" s="75" t="s">
        <v>11615</v>
      </c>
      <c r="S423" s="75" t="s">
        <v>11616</v>
      </c>
      <c r="T423" s="75" t="s">
        <v>11617</v>
      </c>
      <c r="U423" s="75" t="s">
        <v>385</v>
      </c>
    </row>
    <row r="424" spans="1:21" ht="14.4" x14ac:dyDescent="0.25">
      <c r="A424" s="74">
        <v>119453</v>
      </c>
      <c r="B424" s="75" t="s">
        <v>1649</v>
      </c>
      <c r="C424" s="81">
        <f t="shared" si="19"/>
        <v>0</v>
      </c>
      <c r="D424" s="74">
        <v>17401</v>
      </c>
      <c r="E424" s="75" t="s">
        <v>2993</v>
      </c>
      <c r="F424" s="74">
        <v>975061</v>
      </c>
      <c r="G424" s="74">
        <v>0</v>
      </c>
      <c r="H424" s="76">
        <f t="shared" si="20"/>
        <v>0</v>
      </c>
      <c r="I424" s="76">
        <f t="shared" si="21"/>
        <v>0</v>
      </c>
      <c r="J424" s="74">
        <v>131912</v>
      </c>
      <c r="K424" s="75" t="s">
        <v>3009</v>
      </c>
      <c r="L424" s="75" t="s">
        <v>3010</v>
      </c>
      <c r="M424" s="74">
        <v>8647</v>
      </c>
      <c r="N424" s="75" t="s">
        <v>3011</v>
      </c>
      <c r="O424" s="75" t="s">
        <v>3012</v>
      </c>
      <c r="P424" s="75"/>
      <c r="Q424" s="75" t="s">
        <v>3013</v>
      </c>
      <c r="R424" s="75" t="s">
        <v>11615</v>
      </c>
      <c r="S424" s="75" t="s">
        <v>11616</v>
      </c>
      <c r="T424" s="75" t="s">
        <v>11617</v>
      </c>
      <c r="U424" s="75" t="s">
        <v>385</v>
      </c>
    </row>
    <row r="425" spans="1:21" ht="14.4" x14ac:dyDescent="0.25">
      <c r="A425" s="74">
        <v>119453</v>
      </c>
      <c r="B425" s="75" t="s">
        <v>1649</v>
      </c>
      <c r="C425" s="81">
        <f t="shared" si="19"/>
        <v>0</v>
      </c>
      <c r="D425" s="74">
        <v>17401</v>
      </c>
      <c r="E425" s="75" t="s">
        <v>2993</v>
      </c>
      <c r="F425" s="74">
        <v>975061</v>
      </c>
      <c r="G425" s="74">
        <v>0</v>
      </c>
      <c r="H425" s="76">
        <f t="shared" si="20"/>
        <v>0</v>
      </c>
      <c r="I425" s="76">
        <f t="shared" si="21"/>
        <v>0</v>
      </c>
      <c r="J425" s="74">
        <v>138693</v>
      </c>
      <c r="K425" s="75" t="s">
        <v>3014</v>
      </c>
      <c r="L425" s="75" t="s">
        <v>3015</v>
      </c>
      <c r="M425" s="74">
        <v>8650</v>
      </c>
      <c r="N425" s="75" t="s">
        <v>280</v>
      </c>
      <c r="O425" s="75" t="s">
        <v>2996</v>
      </c>
      <c r="P425" s="75"/>
      <c r="Q425" s="75" t="s">
        <v>2997</v>
      </c>
      <c r="R425" s="75" t="s">
        <v>11615</v>
      </c>
      <c r="S425" s="75" t="s">
        <v>11616</v>
      </c>
      <c r="T425" s="75" t="s">
        <v>11617</v>
      </c>
      <c r="U425" s="75" t="s">
        <v>385</v>
      </c>
    </row>
    <row r="426" spans="1:21" ht="14.4" x14ac:dyDescent="0.25">
      <c r="A426" s="74">
        <v>119461</v>
      </c>
      <c r="B426" s="75" t="s">
        <v>1649</v>
      </c>
      <c r="C426" s="81">
        <f t="shared" si="19"/>
        <v>0</v>
      </c>
      <c r="D426" s="74">
        <v>19612</v>
      </c>
      <c r="E426" s="75" t="s">
        <v>3016</v>
      </c>
      <c r="F426" s="74">
        <v>974031</v>
      </c>
      <c r="G426" s="74">
        <v>0</v>
      </c>
      <c r="H426" s="76">
        <f t="shared" si="20"/>
        <v>0</v>
      </c>
      <c r="I426" s="76">
        <f t="shared" si="21"/>
        <v>0</v>
      </c>
      <c r="J426" s="74">
        <v>19612</v>
      </c>
      <c r="K426" s="75" t="s">
        <v>3016</v>
      </c>
      <c r="L426" s="75" t="s">
        <v>3017</v>
      </c>
      <c r="M426" s="74">
        <v>8530</v>
      </c>
      <c r="N426" s="75" t="s">
        <v>113</v>
      </c>
      <c r="O426" s="75" t="s">
        <v>3018</v>
      </c>
      <c r="P426" s="75"/>
      <c r="Q426" s="75" t="s">
        <v>437</v>
      </c>
      <c r="R426" s="75" t="s">
        <v>11615</v>
      </c>
      <c r="S426" s="75" t="s">
        <v>11616</v>
      </c>
      <c r="T426" s="75" t="s">
        <v>11617</v>
      </c>
      <c r="U426" s="75" t="s">
        <v>385</v>
      </c>
    </row>
    <row r="427" spans="1:21" ht="14.4" x14ac:dyDescent="0.25">
      <c r="A427" s="74">
        <v>119461</v>
      </c>
      <c r="B427" s="75" t="s">
        <v>1649</v>
      </c>
      <c r="C427" s="81">
        <f t="shared" si="19"/>
        <v>0</v>
      </c>
      <c r="D427" s="74">
        <v>19612</v>
      </c>
      <c r="E427" s="75" t="s">
        <v>3016</v>
      </c>
      <c r="F427" s="74">
        <v>974031</v>
      </c>
      <c r="G427" s="74">
        <v>0</v>
      </c>
      <c r="H427" s="76">
        <f t="shared" si="20"/>
        <v>0</v>
      </c>
      <c r="I427" s="76">
        <f t="shared" si="21"/>
        <v>0</v>
      </c>
      <c r="J427" s="74">
        <v>19621</v>
      </c>
      <c r="K427" s="75" t="s">
        <v>3019</v>
      </c>
      <c r="L427" s="75" t="s">
        <v>3020</v>
      </c>
      <c r="M427" s="74">
        <v>8530</v>
      </c>
      <c r="N427" s="75" t="s">
        <v>113</v>
      </c>
      <c r="O427" s="75" t="s">
        <v>3021</v>
      </c>
      <c r="P427" s="75"/>
      <c r="Q427" s="75" t="s">
        <v>3022</v>
      </c>
      <c r="R427" s="75" t="s">
        <v>11615</v>
      </c>
      <c r="S427" s="75" t="s">
        <v>11616</v>
      </c>
      <c r="T427" s="75" t="s">
        <v>11617</v>
      </c>
      <c r="U427" s="75" t="s">
        <v>385</v>
      </c>
    </row>
    <row r="428" spans="1:21" ht="14.4" x14ac:dyDescent="0.25">
      <c r="A428" s="74">
        <v>119461</v>
      </c>
      <c r="B428" s="75" t="s">
        <v>1649</v>
      </c>
      <c r="C428" s="81">
        <f t="shared" si="19"/>
        <v>0</v>
      </c>
      <c r="D428" s="74">
        <v>19612</v>
      </c>
      <c r="E428" s="75" t="s">
        <v>3016</v>
      </c>
      <c r="F428" s="74">
        <v>974031</v>
      </c>
      <c r="G428" s="74">
        <v>0</v>
      </c>
      <c r="H428" s="76">
        <f t="shared" si="20"/>
        <v>0</v>
      </c>
      <c r="I428" s="76">
        <f t="shared" si="21"/>
        <v>0</v>
      </c>
      <c r="J428" s="74">
        <v>19737</v>
      </c>
      <c r="K428" s="75" t="s">
        <v>2686</v>
      </c>
      <c r="L428" s="75" t="s">
        <v>3023</v>
      </c>
      <c r="M428" s="74">
        <v>8531</v>
      </c>
      <c r="N428" s="75" t="s">
        <v>3024</v>
      </c>
      <c r="O428" s="75" t="s">
        <v>3025</v>
      </c>
      <c r="P428" s="75"/>
      <c r="Q428" s="75" t="s">
        <v>3026</v>
      </c>
      <c r="R428" s="75" t="s">
        <v>11615</v>
      </c>
      <c r="S428" s="75" t="s">
        <v>11616</v>
      </c>
      <c r="T428" s="75" t="s">
        <v>11617</v>
      </c>
      <c r="U428" s="75" t="s">
        <v>385</v>
      </c>
    </row>
    <row r="429" spans="1:21" ht="14.4" x14ac:dyDescent="0.25">
      <c r="A429" s="74">
        <v>119461</v>
      </c>
      <c r="B429" s="75" t="s">
        <v>1649</v>
      </c>
      <c r="C429" s="81">
        <f t="shared" ref="C429:C492" si="22">IF(A429&lt;&gt;A428,0,IF(AND(A429=A428,B429&lt;&gt;B428),A429,0))</f>
        <v>0</v>
      </c>
      <c r="D429" s="74">
        <v>19612</v>
      </c>
      <c r="E429" s="75" t="s">
        <v>3016</v>
      </c>
      <c r="F429" s="74">
        <v>974031</v>
      </c>
      <c r="G429" s="74">
        <v>0</v>
      </c>
      <c r="H429" s="76">
        <f t="shared" ref="H429:H492" si="23">IF(A429&lt;&gt;A428,0,IF(AND(A429=A428,F429&lt;&gt;F428),A429,0))</f>
        <v>0</v>
      </c>
      <c r="I429" s="76">
        <f t="shared" ref="I429:I492" si="24">IF(A429&lt;&gt;A428,0,IF(AND(H429&lt;&gt;0,B429&lt;&gt;B428),A429,0))</f>
        <v>0</v>
      </c>
      <c r="J429" s="74">
        <v>61176</v>
      </c>
      <c r="K429" s="75" t="s">
        <v>11705</v>
      </c>
      <c r="L429" s="75" t="s">
        <v>3027</v>
      </c>
      <c r="M429" s="74">
        <v>8530</v>
      </c>
      <c r="N429" s="75" t="s">
        <v>113</v>
      </c>
      <c r="O429" s="75" t="s">
        <v>10864</v>
      </c>
      <c r="P429" s="75"/>
      <c r="Q429" s="75" t="s">
        <v>11706</v>
      </c>
      <c r="R429" s="75" t="s">
        <v>11615</v>
      </c>
      <c r="S429" s="75" t="s">
        <v>11616</v>
      </c>
      <c r="T429" s="75" t="s">
        <v>11617</v>
      </c>
      <c r="U429" s="75" t="s">
        <v>385</v>
      </c>
    </row>
    <row r="430" spans="1:21" ht="14.4" x14ac:dyDescent="0.25">
      <c r="A430" s="74">
        <v>119461</v>
      </c>
      <c r="B430" s="75" t="s">
        <v>1649</v>
      </c>
      <c r="C430" s="81">
        <f t="shared" si="22"/>
        <v>0</v>
      </c>
      <c r="D430" s="74">
        <v>19612</v>
      </c>
      <c r="E430" s="75" t="s">
        <v>3016</v>
      </c>
      <c r="F430" s="74">
        <v>974031</v>
      </c>
      <c r="G430" s="74">
        <v>0</v>
      </c>
      <c r="H430" s="76">
        <f t="shared" si="23"/>
        <v>0</v>
      </c>
      <c r="I430" s="76">
        <f t="shared" si="24"/>
        <v>0</v>
      </c>
      <c r="J430" s="74">
        <v>113076</v>
      </c>
      <c r="K430" s="75" t="s">
        <v>3028</v>
      </c>
      <c r="L430" s="75" t="s">
        <v>3029</v>
      </c>
      <c r="M430" s="74">
        <v>8530</v>
      </c>
      <c r="N430" s="75" t="s">
        <v>113</v>
      </c>
      <c r="O430" s="75" t="s">
        <v>3030</v>
      </c>
      <c r="P430" s="75"/>
      <c r="Q430" s="75" t="s">
        <v>3031</v>
      </c>
      <c r="R430" s="75" t="s">
        <v>11615</v>
      </c>
      <c r="S430" s="75" t="s">
        <v>11616</v>
      </c>
      <c r="T430" s="75" t="s">
        <v>11617</v>
      </c>
      <c r="U430" s="75" t="s">
        <v>385</v>
      </c>
    </row>
    <row r="431" spans="1:21" ht="14.4" x14ac:dyDescent="0.25">
      <c r="A431" s="74">
        <v>119461</v>
      </c>
      <c r="B431" s="75" t="s">
        <v>1649</v>
      </c>
      <c r="C431" s="81">
        <f t="shared" si="22"/>
        <v>0</v>
      </c>
      <c r="D431" s="74">
        <v>19612</v>
      </c>
      <c r="E431" s="75" t="s">
        <v>3016</v>
      </c>
      <c r="F431" s="74">
        <v>974031</v>
      </c>
      <c r="G431" s="74">
        <v>0</v>
      </c>
      <c r="H431" s="76">
        <f t="shared" si="23"/>
        <v>0</v>
      </c>
      <c r="I431" s="76">
        <f t="shared" si="24"/>
        <v>0</v>
      </c>
      <c r="J431" s="74">
        <v>125641</v>
      </c>
      <c r="K431" s="75" t="s">
        <v>3032</v>
      </c>
      <c r="L431" s="75" t="s">
        <v>3033</v>
      </c>
      <c r="M431" s="74">
        <v>8530</v>
      </c>
      <c r="N431" s="75" t="s">
        <v>113</v>
      </c>
      <c r="O431" s="75" t="s">
        <v>3034</v>
      </c>
      <c r="P431" s="75"/>
      <c r="Q431" s="75" t="s">
        <v>3035</v>
      </c>
      <c r="R431" s="75" t="s">
        <v>11615</v>
      </c>
      <c r="S431" s="75" t="s">
        <v>11616</v>
      </c>
      <c r="T431" s="75" t="s">
        <v>11617</v>
      </c>
      <c r="U431" s="75" t="s">
        <v>385</v>
      </c>
    </row>
    <row r="432" spans="1:21" ht="14.4" x14ac:dyDescent="0.25">
      <c r="A432" s="74">
        <v>119479</v>
      </c>
      <c r="B432" s="75" t="s">
        <v>1649</v>
      </c>
      <c r="C432" s="81">
        <f t="shared" si="22"/>
        <v>0</v>
      </c>
      <c r="D432" s="74">
        <v>25072</v>
      </c>
      <c r="E432" s="75" t="s">
        <v>3036</v>
      </c>
      <c r="F432" s="74">
        <v>969261</v>
      </c>
      <c r="G432" s="74">
        <v>0</v>
      </c>
      <c r="H432" s="76">
        <f t="shared" si="23"/>
        <v>0</v>
      </c>
      <c r="I432" s="76">
        <f t="shared" si="24"/>
        <v>0</v>
      </c>
      <c r="J432" s="74">
        <v>21469</v>
      </c>
      <c r="K432" s="75" t="s">
        <v>2929</v>
      </c>
      <c r="L432" s="75" t="s">
        <v>2035</v>
      </c>
      <c r="M432" s="74">
        <v>9940</v>
      </c>
      <c r="N432" s="75" t="s">
        <v>3037</v>
      </c>
      <c r="O432" s="75" t="s">
        <v>3038</v>
      </c>
      <c r="P432" s="75"/>
      <c r="Q432" s="75" t="s">
        <v>3039</v>
      </c>
      <c r="R432" s="75" t="s">
        <v>1654</v>
      </c>
      <c r="S432" s="75" t="s">
        <v>1655</v>
      </c>
      <c r="T432" s="75" t="s">
        <v>1656</v>
      </c>
      <c r="U432" s="75" t="s">
        <v>385</v>
      </c>
    </row>
    <row r="433" spans="1:21" ht="14.4" x14ac:dyDescent="0.25">
      <c r="A433" s="74">
        <v>119479</v>
      </c>
      <c r="B433" s="75" t="s">
        <v>1649</v>
      </c>
      <c r="C433" s="81">
        <f t="shared" si="22"/>
        <v>0</v>
      </c>
      <c r="D433" s="74">
        <v>25072</v>
      </c>
      <c r="E433" s="75" t="s">
        <v>3036</v>
      </c>
      <c r="F433" s="74">
        <v>969675</v>
      </c>
      <c r="G433" s="74">
        <v>0</v>
      </c>
      <c r="H433" s="76">
        <f t="shared" si="23"/>
        <v>119479</v>
      </c>
      <c r="I433" s="76">
        <f t="shared" si="24"/>
        <v>0</v>
      </c>
      <c r="J433" s="74">
        <v>25072</v>
      </c>
      <c r="K433" s="75" t="s">
        <v>3036</v>
      </c>
      <c r="L433" s="75" t="s">
        <v>439</v>
      </c>
      <c r="M433" s="74">
        <v>9968</v>
      </c>
      <c r="N433" s="75" t="s">
        <v>440</v>
      </c>
      <c r="O433" s="75" t="s">
        <v>441</v>
      </c>
      <c r="P433" s="75"/>
      <c r="Q433" s="75" t="s">
        <v>442</v>
      </c>
      <c r="R433" s="75" t="s">
        <v>1654</v>
      </c>
      <c r="S433" s="75" t="s">
        <v>1655</v>
      </c>
      <c r="T433" s="75" t="s">
        <v>1656</v>
      </c>
      <c r="U433" s="75" t="s">
        <v>385</v>
      </c>
    </row>
    <row r="434" spans="1:21" ht="14.4" x14ac:dyDescent="0.25">
      <c r="A434" s="74">
        <v>119479</v>
      </c>
      <c r="B434" s="75" t="s">
        <v>1649</v>
      </c>
      <c r="C434" s="81">
        <f t="shared" si="22"/>
        <v>0</v>
      </c>
      <c r="D434" s="74">
        <v>25072</v>
      </c>
      <c r="E434" s="75" t="s">
        <v>3036</v>
      </c>
      <c r="F434" s="74">
        <v>969675</v>
      </c>
      <c r="G434" s="74">
        <v>0</v>
      </c>
      <c r="H434" s="76">
        <f t="shared" si="23"/>
        <v>0</v>
      </c>
      <c r="I434" s="76">
        <f t="shared" si="24"/>
        <v>0</v>
      </c>
      <c r="J434" s="74">
        <v>25098</v>
      </c>
      <c r="K434" s="75" t="s">
        <v>3040</v>
      </c>
      <c r="L434" s="75" t="s">
        <v>3041</v>
      </c>
      <c r="M434" s="74">
        <v>9968</v>
      </c>
      <c r="N434" s="75" t="s">
        <v>3042</v>
      </c>
      <c r="O434" s="75" t="s">
        <v>3043</v>
      </c>
      <c r="P434" s="75"/>
      <c r="Q434" s="75" t="s">
        <v>3044</v>
      </c>
      <c r="R434" s="75" t="s">
        <v>1654</v>
      </c>
      <c r="S434" s="75" t="s">
        <v>1655</v>
      </c>
      <c r="T434" s="75" t="s">
        <v>1656</v>
      </c>
      <c r="U434" s="75" t="s">
        <v>385</v>
      </c>
    </row>
    <row r="435" spans="1:21" ht="14.4" x14ac:dyDescent="0.25">
      <c r="A435" s="74">
        <v>119479</v>
      </c>
      <c r="B435" s="75" t="s">
        <v>1649</v>
      </c>
      <c r="C435" s="81">
        <f t="shared" si="22"/>
        <v>0</v>
      </c>
      <c r="D435" s="74">
        <v>25072</v>
      </c>
      <c r="E435" s="75" t="s">
        <v>3036</v>
      </c>
      <c r="F435" s="74">
        <v>969691</v>
      </c>
      <c r="G435" s="74">
        <v>0</v>
      </c>
      <c r="H435" s="76">
        <f t="shared" si="23"/>
        <v>119479</v>
      </c>
      <c r="I435" s="76">
        <f t="shared" si="24"/>
        <v>0</v>
      </c>
      <c r="J435" s="74">
        <v>25131</v>
      </c>
      <c r="K435" s="75" t="s">
        <v>2141</v>
      </c>
      <c r="L435" s="75" t="s">
        <v>3045</v>
      </c>
      <c r="M435" s="74">
        <v>9980</v>
      </c>
      <c r="N435" s="75" t="s">
        <v>3046</v>
      </c>
      <c r="O435" s="75" t="s">
        <v>3047</v>
      </c>
      <c r="P435" s="75"/>
      <c r="Q435" s="75" t="s">
        <v>3048</v>
      </c>
      <c r="R435" s="75" t="s">
        <v>1654</v>
      </c>
      <c r="S435" s="75" t="s">
        <v>1655</v>
      </c>
      <c r="T435" s="75" t="s">
        <v>1656</v>
      </c>
      <c r="U435" s="75" t="s">
        <v>385</v>
      </c>
    </row>
    <row r="436" spans="1:21" ht="14.4" x14ac:dyDescent="0.25">
      <c r="A436" s="74">
        <v>119479</v>
      </c>
      <c r="B436" s="75" t="s">
        <v>1649</v>
      </c>
      <c r="C436" s="81">
        <f t="shared" si="22"/>
        <v>0</v>
      </c>
      <c r="D436" s="74">
        <v>25072</v>
      </c>
      <c r="E436" s="75" t="s">
        <v>3036</v>
      </c>
      <c r="F436" s="74">
        <v>969691</v>
      </c>
      <c r="G436" s="74">
        <v>0</v>
      </c>
      <c r="H436" s="76">
        <f t="shared" si="23"/>
        <v>0</v>
      </c>
      <c r="I436" s="76">
        <f t="shared" si="24"/>
        <v>0</v>
      </c>
      <c r="J436" s="74">
        <v>25155</v>
      </c>
      <c r="K436" s="75" t="s">
        <v>3049</v>
      </c>
      <c r="L436" s="75" t="s">
        <v>3050</v>
      </c>
      <c r="M436" s="74">
        <v>9982</v>
      </c>
      <c r="N436" s="75" t="s">
        <v>3051</v>
      </c>
      <c r="O436" s="75" t="s">
        <v>3052</v>
      </c>
      <c r="P436" s="75"/>
      <c r="Q436" s="75" t="s">
        <v>3053</v>
      </c>
      <c r="R436" s="75" t="s">
        <v>1654</v>
      </c>
      <c r="S436" s="75" t="s">
        <v>1655</v>
      </c>
      <c r="T436" s="75" t="s">
        <v>1656</v>
      </c>
      <c r="U436" s="75" t="s">
        <v>385</v>
      </c>
    </row>
    <row r="437" spans="1:21" ht="14.4" x14ac:dyDescent="0.25">
      <c r="A437" s="74">
        <v>119479</v>
      </c>
      <c r="B437" s="75" t="s">
        <v>1649</v>
      </c>
      <c r="C437" s="81">
        <f t="shared" si="22"/>
        <v>0</v>
      </c>
      <c r="D437" s="74">
        <v>25072</v>
      </c>
      <c r="E437" s="75" t="s">
        <v>3036</v>
      </c>
      <c r="F437" s="74">
        <v>969691</v>
      </c>
      <c r="G437" s="74">
        <v>0</v>
      </c>
      <c r="H437" s="76">
        <f t="shared" si="23"/>
        <v>0</v>
      </c>
      <c r="I437" s="76">
        <f t="shared" si="24"/>
        <v>0</v>
      </c>
      <c r="J437" s="74">
        <v>25163</v>
      </c>
      <c r="K437" s="75" t="s">
        <v>11707</v>
      </c>
      <c r="L437" s="75" t="s">
        <v>2035</v>
      </c>
      <c r="M437" s="74">
        <v>9988</v>
      </c>
      <c r="N437" s="75" t="s">
        <v>3054</v>
      </c>
      <c r="O437" s="75" t="s">
        <v>3055</v>
      </c>
      <c r="P437" s="75"/>
      <c r="Q437" s="75" t="s">
        <v>3056</v>
      </c>
      <c r="R437" s="75" t="s">
        <v>1654</v>
      </c>
      <c r="S437" s="75" t="s">
        <v>1655</v>
      </c>
      <c r="T437" s="75" t="s">
        <v>1656</v>
      </c>
      <c r="U437" s="75" t="s">
        <v>385</v>
      </c>
    </row>
    <row r="438" spans="1:21" ht="14.4" x14ac:dyDescent="0.25">
      <c r="A438" s="74">
        <v>119479</v>
      </c>
      <c r="B438" s="75" t="s">
        <v>1649</v>
      </c>
      <c r="C438" s="81">
        <f t="shared" si="22"/>
        <v>0</v>
      </c>
      <c r="D438" s="74">
        <v>25072</v>
      </c>
      <c r="E438" s="75" t="s">
        <v>3036</v>
      </c>
      <c r="F438" s="74">
        <v>969675</v>
      </c>
      <c r="G438" s="74">
        <v>0</v>
      </c>
      <c r="H438" s="76">
        <f t="shared" si="23"/>
        <v>119479</v>
      </c>
      <c r="I438" s="76">
        <f t="shared" si="24"/>
        <v>0</v>
      </c>
      <c r="J438" s="74">
        <v>118621</v>
      </c>
      <c r="K438" s="75" t="s">
        <v>3057</v>
      </c>
      <c r="L438" s="75" t="s">
        <v>11708</v>
      </c>
      <c r="M438" s="74">
        <v>9960</v>
      </c>
      <c r="N438" s="75" t="s">
        <v>3058</v>
      </c>
      <c r="O438" s="75" t="s">
        <v>3059</v>
      </c>
      <c r="P438" s="75"/>
      <c r="Q438" s="75" t="s">
        <v>11709</v>
      </c>
      <c r="R438" s="75" t="s">
        <v>1654</v>
      </c>
      <c r="S438" s="75" t="s">
        <v>1655</v>
      </c>
      <c r="T438" s="75" t="s">
        <v>1656</v>
      </c>
      <c r="U438" s="75" t="s">
        <v>385</v>
      </c>
    </row>
    <row r="439" spans="1:21" ht="14.4" x14ac:dyDescent="0.25">
      <c r="A439" s="74">
        <v>119487</v>
      </c>
      <c r="B439" s="75" t="s">
        <v>1679</v>
      </c>
      <c r="C439" s="81">
        <f t="shared" si="22"/>
        <v>0</v>
      </c>
      <c r="D439" s="74">
        <v>24349</v>
      </c>
      <c r="E439" s="75" t="s">
        <v>3060</v>
      </c>
      <c r="F439" s="74">
        <v>975904</v>
      </c>
      <c r="G439" s="74">
        <v>0</v>
      </c>
      <c r="H439" s="76">
        <f t="shared" si="23"/>
        <v>0</v>
      </c>
      <c r="I439" s="76">
        <f t="shared" si="24"/>
        <v>0</v>
      </c>
      <c r="J439" s="74">
        <v>22442</v>
      </c>
      <c r="K439" s="75" t="s">
        <v>3061</v>
      </c>
      <c r="L439" s="75" t="s">
        <v>3062</v>
      </c>
      <c r="M439" s="74">
        <v>9820</v>
      </c>
      <c r="N439" s="75" t="s">
        <v>126</v>
      </c>
      <c r="O439" s="75" t="s">
        <v>3063</v>
      </c>
      <c r="P439" s="75"/>
      <c r="Q439" s="75" t="s">
        <v>3064</v>
      </c>
      <c r="R439" s="75" t="s">
        <v>1654</v>
      </c>
      <c r="S439" s="75" t="s">
        <v>1655</v>
      </c>
      <c r="T439" s="75" t="s">
        <v>1656</v>
      </c>
      <c r="U439" s="75" t="s">
        <v>385</v>
      </c>
    </row>
    <row r="440" spans="1:21" ht="14.4" x14ac:dyDescent="0.25">
      <c r="A440" s="74">
        <v>119487</v>
      </c>
      <c r="B440" s="75" t="s">
        <v>1679</v>
      </c>
      <c r="C440" s="81">
        <f t="shared" si="22"/>
        <v>0</v>
      </c>
      <c r="D440" s="74">
        <v>24349</v>
      </c>
      <c r="E440" s="75" t="s">
        <v>3060</v>
      </c>
      <c r="F440" s="74">
        <v>976167</v>
      </c>
      <c r="G440" s="74">
        <v>0</v>
      </c>
      <c r="H440" s="76">
        <f t="shared" si="23"/>
        <v>119487</v>
      </c>
      <c r="I440" s="76">
        <f t="shared" si="24"/>
        <v>0</v>
      </c>
      <c r="J440" s="74">
        <v>24349</v>
      </c>
      <c r="K440" s="75" t="s">
        <v>3060</v>
      </c>
      <c r="L440" s="75" t="s">
        <v>444</v>
      </c>
      <c r="M440" s="74">
        <v>9890</v>
      </c>
      <c r="N440" s="75" t="s">
        <v>445</v>
      </c>
      <c r="O440" s="75" t="s">
        <v>446</v>
      </c>
      <c r="P440" s="75"/>
      <c r="Q440" s="75" t="s">
        <v>447</v>
      </c>
      <c r="R440" s="75" t="s">
        <v>1654</v>
      </c>
      <c r="S440" s="75" t="s">
        <v>1655</v>
      </c>
      <c r="T440" s="75" t="s">
        <v>1656</v>
      </c>
      <c r="U440" s="75" t="s">
        <v>385</v>
      </c>
    </row>
    <row r="441" spans="1:21" ht="14.4" x14ac:dyDescent="0.25">
      <c r="A441" s="74">
        <v>119487</v>
      </c>
      <c r="B441" s="75" t="s">
        <v>1679</v>
      </c>
      <c r="C441" s="81">
        <f t="shared" si="22"/>
        <v>0</v>
      </c>
      <c r="D441" s="74">
        <v>24349</v>
      </c>
      <c r="E441" s="75" t="s">
        <v>3060</v>
      </c>
      <c r="F441" s="74">
        <v>976167</v>
      </c>
      <c r="G441" s="74">
        <v>0</v>
      </c>
      <c r="H441" s="76">
        <f t="shared" si="23"/>
        <v>0</v>
      </c>
      <c r="I441" s="76">
        <f t="shared" si="24"/>
        <v>0</v>
      </c>
      <c r="J441" s="74">
        <v>129131</v>
      </c>
      <c r="K441" s="75" t="s">
        <v>3068</v>
      </c>
      <c r="L441" s="75" t="s">
        <v>3069</v>
      </c>
      <c r="M441" s="74">
        <v>9890</v>
      </c>
      <c r="N441" s="75" t="s">
        <v>8</v>
      </c>
      <c r="O441" s="75" t="s">
        <v>3070</v>
      </c>
      <c r="P441" s="75"/>
      <c r="Q441" s="75" t="s">
        <v>3071</v>
      </c>
      <c r="R441" s="75" t="s">
        <v>1654</v>
      </c>
      <c r="S441" s="75" t="s">
        <v>1655</v>
      </c>
      <c r="T441" s="75" t="s">
        <v>1656</v>
      </c>
      <c r="U441" s="75" t="s">
        <v>385</v>
      </c>
    </row>
    <row r="442" spans="1:21" ht="14.4" x14ac:dyDescent="0.25">
      <c r="A442" s="74">
        <v>119487</v>
      </c>
      <c r="B442" s="75" t="s">
        <v>1679</v>
      </c>
      <c r="C442" s="81">
        <f t="shared" si="22"/>
        <v>0</v>
      </c>
      <c r="D442" s="74">
        <v>24349</v>
      </c>
      <c r="E442" s="75" t="s">
        <v>3060</v>
      </c>
      <c r="F442" s="74">
        <v>975904</v>
      </c>
      <c r="G442" s="74">
        <v>0</v>
      </c>
      <c r="H442" s="76">
        <f t="shared" si="23"/>
        <v>119487</v>
      </c>
      <c r="I442" s="76">
        <f t="shared" si="24"/>
        <v>0</v>
      </c>
      <c r="J442" s="74">
        <v>138552</v>
      </c>
      <c r="K442" s="75" t="s">
        <v>3072</v>
      </c>
      <c r="L442" s="75" t="s">
        <v>3073</v>
      </c>
      <c r="M442" s="74">
        <v>9820</v>
      </c>
      <c r="N442" s="75" t="s">
        <v>126</v>
      </c>
      <c r="O442" s="75" t="s">
        <v>11710</v>
      </c>
      <c r="P442" s="75"/>
      <c r="Q442" s="75" t="s">
        <v>3064</v>
      </c>
      <c r="R442" s="75" t="s">
        <v>1654</v>
      </c>
      <c r="S442" s="75" t="s">
        <v>1655</v>
      </c>
      <c r="T442" s="75" t="s">
        <v>1656</v>
      </c>
      <c r="U442" s="75" t="s">
        <v>385</v>
      </c>
    </row>
    <row r="443" spans="1:21" ht="14.4" x14ac:dyDescent="0.25">
      <c r="A443" s="74">
        <v>119495</v>
      </c>
      <c r="B443" s="75" t="s">
        <v>1679</v>
      </c>
      <c r="C443" s="81">
        <f t="shared" si="22"/>
        <v>0</v>
      </c>
      <c r="D443" s="74">
        <v>8748</v>
      </c>
      <c r="E443" s="75" t="s">
        <v>3074</v>
      </c>
      <c r="F443" s="74">
        <v>960765</v>
      </c>
      <c r="G443" s="74">
        <v>0</v>
      </c>
      <c r="H443" s="76">
        <f t="shared" si="23"/>
        <v>0</v>
      </c>
      <c r="I443" s="76">
        <f t="shared" si="24"/>
        <v>0</v>
      </c>
      <c r="J443" s="74">
        <v>8672</v>
      </c>
      <c r="K443" s="75" t="s">
        <v>3075</v>
      </c>
      <c r="L443" s="75" t="s">
        <v>3076</v>
      </c>
      <c r="M443" s="74">
        <v>2310</v>
      </c>
      <c r="N443" s="75" t="s">
        <v>3077</v>
      </c>
      <c r="O443" s="75" t="s">
        <v>3078</v>
      </c>
      <c r="P443" s="75"/>
      <c r="Q443" s="75" t="s">
        <v>3079</v>
      </c>
      <c r="R443" s="75" t="s">
        <v>1662</v>
      </c>
      <c r="S443" s="75" t="s">
        <v>1663</v>
      </c>
      <c r="T443" s="75" t="s">
        <v>1664</v>
      </c>
      <c r="U443" s="75" t="s">
        <v>385</v>
      </c>
    </row>
    <row r="444" spans="1:21" ht="14.4" x14ac:dyDescent="0.25">
      <c r="A444" s="74">
        <v>119495</v>
      </c>
      <c r="B444" s="75" t="s">
        <v>1679</v>
      </c>
      <c r="C444" s="81">
        <f t="shared" si="22"/>
        <v>0</v>
      </c>
      <c r="D444" s="74">
        <v>8748</v>
      </c>
      <c r="E444" s="75" t="s">
        <v>3074</v>
      </c>
      <c r="F444" s="74">
        <v>960781</v>
      </c>
      <c r="G444" s="74">
        <v>0</v>
      </c>
      <c r="H444" s="76">
        <f t="shared" si="23"/>
        <v>119495</v>
      </c>
      <c r="I444" s="76">
        <f t="shared" si="24"/>
        <v>0</v>
      </c>
      <c r="J444" s="74">
        <v>8748</v>
      </c>
      <c r="K444" s="75" t="s">
        <v>3074</v>
      </c>
      <c r="L444" s="75" t="s">
        <v>601</v>
      </c>
      <c r="M444" s="74">
        <v>2330</v>
      </c>
      <c r="N444" s="75" t="s">
        <v>155</v>
      </c>
      <c r="O444" s="75" t="s">
        <v>602</v>
      </c>
      <c r="P444" s="75"/>
      <c r="Q444" s="75" t="s">
        <v>603</v>
      </c>
      <c r="R444" s="75" t="s">
        <v>1662</v>
      </c>
      <c r="S444" s="75" t="s">
        <v>1663</v>
      </c>
      <c r="T444" s="75" t="s">
        <v>1664</v>
      </c>
      <c r="U444" s="75" t="s">
        <v>385</v>
      </c>
    </row>
    <row r="445" spans="1:21" ht="14.4" x14ac:dyDescent="0.25">
      <c r="A445" s="74">
        <v>119495</v>
      </c>
      <c r="B445" s="75" t="s">
        <v>1679</v>
      </c>
      <c r="C445" s="81">
        <f t="shared" si="22"/>
        <v>0</v>
      </c>
      <c r="D445" s="74">
        <v>8748</v>
      </c>
      <c r="E445" s="75" t="s">
        <v>3074</v>
      </c>
      <c r="F445" s="74">
        <v>960807</v>
      </c>
      <c r="G445" s="74">
        <v>0</v>
      </c>
      <c r="H445" s="76">
        <f t="shared" si="23"/>
        <v>119495</v>
      </c>
      <c r="I445" s="76">
        <f t="shared" si="24"/>
        <v>0</v>
      </c>
      <c r="J445" s="74">
        <v>8839</v>
      </c>
      <c r="K445" s="75" t="s">
        <v>2962</v>
      </c>
      <c r="L445" s="75" t="s">
        <v>3080</v>
      </c>
      <c r="M445" s="74">
        <v>2350</v>
      </c>
      <c r="N445" s="75" t="s">
        <v>2836</v>
      </c>
      <c r="O445" s="75" t="s">
        <v>3081</v>
      </c>
      <c r="P445" s="75"/>
      <c r="Q445" s="75" t="s">
        <v>10865</v>
      </c>
      <c r="R445" s="75" t="s">
        <v>1662</v>
      </c>
      <c r="S445" s="75" t="s">
        <v>1663</v>
      </c>
      <c r="T445" s="75" t="s">
        <v>1664</v>
      </c>
      <c r="U445" s="75" t="s">
        <v>385</v>
      </c>
    </row>
    <row r="446" spans="1:21" ht="14.4" x14ac:dyDescent="0.25">
      <c r="A446" s="74">
        <v>119495</v>
      </c>
      <c r="B446" s="75" t="s">
        <v>1679</v>
      </c>
      <c r="C446" s="81">
        <f t="shared" si="22"/>
        <v>0</v>
      </c>
      <c r="D446" s="74">
        <v>8748</v>
      </c>
      <c r="E446" s="75" t="s">
        <v>3074</v>
      </c>
      <c r="F446" s="74">
        <v>960807</v>
      </c>
      <c r="G446" s="74">
        <v>0</v>
      </c>
      <c r="H446" s="76">
        <f t="shared" si="23"/>
        <v>0</v>
      </c>
      <c r="I446" s="76">
        <f t="shared" si="24"/>
        <v>0</v>
      </c>
      <c r="J446" s="74">
        <v>53306</v>
      </c>
      <c r="K446" s="75" t="s">
        <v>3082</v>
      </c>
      <c r="L446" s="75" t="s">
        <v>3083</v>
      </c>
      <c r="M446" s="74">
        <v>2350</v>
      </c>
      <c r="N446" s="75" t="s">
        <v>2836</v>
      </c>
      <c r="O446" s="75" t="s">
        <v>3084</v>
      </c>
      <c r="P446" s="75"/>
      <c r="Q446" s="75" t="s">
        <v>3085</v>
      </c>
      <c r="R446" s="75" t="s">
        <v>1662</v>
      </c>
      <c r="S446" s="75" t="s">
        <v>1663</v>
      </c>
      <c r="T446" s="75" t="s">
        <v>1664</v>
      </c>
      <c r="U446" s="75" t="s">
        <v>385</v>
      </c>
    </row>
    <row r="447" spans="1:21" ht="14.4" x14ac:dyDescent="0.25">
      <c r="A447" s="74">
        <v>119495</v>
      </c>
      <c r="B447" s="75" t="s">
        <v>1679</v>
      </c>
      <c r="C447" s="81">
        <f t="shared" si="22"/>
        <v>0</v>
      </c>
      <c r="D447" s="74">
        <v>8748</v>
      </c>
      <c r="E447" s="75" t="s">
        <v>3074</v>
      </c>
      <c r="F447" s="74">
        <v>960757</v>
      </c>
      <c r="G447" s="74">
        <v>0</v>
      </c>
      <c r="H447" s="76">
        <f t="shared" si="23"/>
        <v>119495</v>
      </c>
      <c r="I447" s="76">
        <f t="shared" si="24"/>
        <v>0</v>
      </c>
      <c r="J447" s="74">
        <v>55781</v>
      </c>
      <c r="K447" s="75" t="s">
        <v>1680</v>
      </c>
      <c r="L447" s="75" t="s">
        <v>3086</v>
      </c>
      <c r="M447" s="74">
        <v>2300</v>
      </c>
      <c r="N447" s="75" t="s">
        <v>47</v>
      </c>
      <c r="O447" s="75" t="s">
        <v>3087</v>
      </c>
      <c r="P447" s="75"/>
      <c r="Q447" s="75" t="s">
        <v>3088</v>
      </c>
      <c r="R447" s="75" t="s">
        <v>1662</v>
      </c>
      <c r="S447" s="75" t="s">
        <v>1663</v>
      </c>
      <c r="T447" s="75" t="s">
        <v>1664</v>
      </c>
      <c r="U447" s="75" t="s">
        <v>385</v>
      </c>
    </row>
    <row r="448" spans="1:21" ht="14.4" x14ac:dyDescent="0.25">
      <c r="A448" s="74">
        <v>119503</v>
      </c>
      <c r="B448" s="75" t="s">
        <v>1679</v>
      </c>
      <c r="C448" s="81">
        <f t="shared" si="22"/>
        <v>0</v>
      </c>
      <c r="D448" s="74">
        <v>23358</v>
      </c>
      <c r="E448" s="75" t="s">
        <v>3089</v>
      </c>
      <c r="F448" s="74">
        <v>975979</v>
      </c>
      <c r="G448" s="74">
        <v>0</v>
      </c>
      <c r="H448" s="76">
        <f t="shared" si="23"/>
        <v>0</v>
      </c>
      <c r="I448" s="76">
        <f t="shared" si="24"/>
        <v>0</v>
      </c>
      <c r="J448" s="74">
        <v>22822</v>
      </c>
      <c r="K448" s="75" t="s">
        <v>11711</v>
      </c>
      <c r="L448" s="75" t="s">
        <v>11712</v>
      </c>
      <c r="M448" s="74">
        <v>9300</v>
      </c>
      <c r="N448" s="75" t="s">
        <v>127</v>
      </c>
      <c r="O448" s="75" t="s">
        <v>11713</v>
      </c>
      <c r="P448" s="75"/>
      <c r="Q448" s="75" t="s">
        <v>11714</v>
      </c>
      <c r="R448" s="75" t="s">
        <v>1654</v>
      </c>
      <c r="S448" s="75" t="s">
        <v>1655</v>
      </c>
      <c r="T448" s="75" t="s">
        <v>1656</v>
      </c>
      <c r="U448" s="75" t="s">
        <v>385</v>
      </c>
    </row>
    <row r="449" spans="1:21" ht="14.4" x14ac:dyDescent="0.25">
      <c r="A449" s="74">
        <v>119503</v>
      </c>
      <c r="B449" s="75" t="s">
        <v>1679</v>
      </c>
      <c r="C449" s="81">
        <f t="shared" si="22"/>
        <v>0</v>
      </c>
      <c r="D449" s="74">
        <v>23358</v>
      </c>
      <c r="E449" s="75" t="s">
        <v>3089</v>
      </c>
      <c r="F449" s="74">
        <v>975979</v>
      </c>
      <c r="G449" s="74">
        <v>0</v>
      </c>
      <c r="H449" s="76">
        <f t="shared" si="23"/>
        <v>0</v>
      </c>
      <c r="I449" s="76">
        <f t="shared" si="24"/>
        <v>0</v>
      </c>
      <c r="J449" s="74">
        <v>22831</v>
      </c>
      <c r="K449" s="75" t="s">
        <v>3090</v>
      </c>
      <c r="L449" s="75" t="s">
        <v>3091</v>
      </c>
      <c r="M449" s="74">
        <v>9300</v>
      </c>
      <c r="N449" s="75" t="s">
        <v>127</v>
      </c>
      <c r="O449" s="75" t="s">
        <v>3092</v>
      </c>
      <c r="P449" s="75"/>
      <c r="Q449" s="75" t="s">
        <v>11715</v>
      </c>
      <c r="R449" s="75" t="s">
        <v>1654</v>
      </c>
      <c r="S449" s="75" t="s">
        <v>1655</v>
      </c>
      <c r="T449" s="75" t="s">
        <v>1656</v>
      </c>
      <c r="U449" s="75" t="s">
        <v>385</v>
      </c>
    </row>
    <row r="450" spans="1:21" ht="14.4" x14ac:dyDescent="0.25">
      <c r="A450" s="74">
        <v>119503</v>
      </c>
      <c r="B450" s="75" t="s">
        <v>1679</v>
      </c>
      <c r="C450" s="81">
        <f t="shared" si="22"/>
        <v>0</v>
      </c>
      <c r="D450" s="74">
        <v>23358</v>
      </c>
      <c r="E450" s="75" t="s">
        <v>3089</v>
      </c>
      <c r="F450" s="74">
        <v>975979</v>
      </c>
      <c r="G450" s="74">
        <v>0</v>
      </c>
      <c r="H450" s="76">
        <f t="shared" si="23"/>
        <v>0</v>
      </c>
      <c r="I450" s="76">
        <f t="shared" si="24"/>
        <v>0</v>
      </c>
      <c r="J450" s="74">
        <v>22863</v>
      </c>
      <c r="K450" s="75" t="s">
        <v>3093</v>
      </c>
      <c r="L450" s="75" t="s">
        <v>3094</v>
      </c>
      <c r="M450" s="74">
        <v>9300</v>
      </c>
      <c r="N450" s="75" t="s">
        <v>127</v>
      </c>
      <c r="O450" s="75" t="s">
        <v>10866</v>
      </c>
      <c r="P450" s="75"/>
      <c r="Q450" s="75" t="s">
        <v>11716</v>
      </c>
      <c r="R450" s="75" t="s">
        <v>1654</v>
      </c>
      <c r="S450" s="75" t="s">
        <v>1655</v>
      </c>
      <c r="T450" s="75" t="s">
        <v>1656</v>
      </c>
      <c r="U450" s="75" t="s">
        <v>385</v>
      </c>
    </row>
    <row r="451" spans="1:21" ht="14.4" x14ac:dyDescent="0.25">
      <c r="A451" s="74">
        <v>119503</v>
      </c>
      <c r="B451" s="75" t="s">
        <v>1679</v>
      </c>
      <c r="C451" s="81">
        <f t="shared" si="22"/>
        <v>0</v>
      </c>
      <c r="D451" s="74">
        <v>23358</v>
      </c>
      <c r="E451" s="75" t="s">
        <v>3089</v>
      </c>
      <c r="F451" s="74">
        <v>975979</v>
      </c>
      <c r="G451" s="74">
        <v>0</v>
      </c>
      <c r="H451" s="76">
        <f t="shared" si="23"/>
        <v>0</v>
      </c>
      <c r="I451" s="76">
        <f t="shared" si="24"/>
        <v>0</v>
      </c>
      <c r="J451" s="74">
        <v>22897</v>
      </c>
      <c r="K451" s="75" t="s">
        <v>3095</v>
      </c>
      <c r="L451" s="75" t="s">
        <v>3096</v>
      </c>
      <c r="M451" s="74">
        <v>9308</v>
      </c>
      <c r="N451" s="75" t="s">
        <v>3097</v>
      </c>
      <c r="O451" s="75" t="s">
        <v>10867</v>
      </c>
      <c r="P451" s="75"/>
      <c r="Q451" s="75" t="s">
        <v>11717</v>
      </c>
      <c r="R451" s="75" t="s">
        <v>1654</v>
      </c>
      <c r="S451" s="75" t="s">
        <v>1655</v>
      </c>
      <c r="T451" s="75" t="s">
        <v>1656</v>
      </c>
      <c r="U451" s="75" t="s">
        <v>385</v>
      </c>
    </row>
    <row r="452" spans="1:21" ht="14.4" x14ac:dyDescent="0.25">
      <c r="A452" s="74">
        <v>119503</v>
      </c>
      <c r="B452" s="75" t="s">
        <v>1679</v>
      </c>
      <c r="C452" s="81">
        <f t="shared" si="22"/>
        <v>0</v>
      </c>
      <c r="D452" s="74">
        <v>23358</v>
      </c>
      <c r="E452" s="75" t="s">
        <v>3089</v>
      </c>
      <c r="F452" s="74">
        <v>975979</v>
      </c>
      <c r="G452" s="74">
        <v>0</v>
      </c>
      <c r="H452" s="76">
        <f t="shared" si="23"/>
        <v>0</v>
      </c>
      <c r="I452" s="76">
        <f t="shared" si="24"/>
        <v>0</v>
      </c>
      <c r="J452" s="74">
        <v>23127</v>
      </c>
      <c r="K452" s="75" t="s">
        <v>3098</v>
      </c>
      <c r="L452" s="75" t="s">
        <v>3099</v>
      </c>
      <c r="M452" s="74">
        <v>9310</v>
      </c>
      <c r="N452" s="75" t="s">
        <v>3100</v>
      </c>
      <c r="O452" s="75" t="s">
        <v>3101</v>
      </c>
      <c r="P452" s="75"/>
      <c r="Q452" s="75" t="s">
        <v>11718</v>
      </c>
      <c r="R452" s="75" t="s">
        <v>1654</v>
      </c>
      <c r="S452" s="75" t="s">
        <v>1655</v>
      </c>
      <c r="T452" s="75" t="s">
        <v>1656</v>
      </c>
      <c r="U452" s="75" t="s">
        <v>385</v>
      </c>
    </row>
    <row r="453" spans="1:21" ht="14.4" x14ac:dyDescent="0.25">
      <c r="A453" s="74">
        <v>119503</v>
      </c>
      <c r="B453" s="75" t="s">
        <v>1679</v>
      </c>
      <c r="C453" s="81">
        <f t="shared" si="22"/>
        <v>0</v>
      </c>
      <c r="D453" s="74">
        <v>23358</v>
      </c>
      <c r="E453" s="75" t="s">
        <v>3089</v>
      </c>
      <c r="F453" s="74">
        <v>975979</v>
      </c>
      <c r="G453" s="74">
        <v>0</v>
      </c>
      <c r="H453" s="76">
        <f t="shared" si="23"/>
        <v>0</v>
      </c>
      <c r="I453" s="76">
        <f t="shared" si="24"/>
        <v>0</v>
      </c>
      <c r="J453" s="74">
        <v>23151</v>
      </c>
      <c r="K453" s="75" t="s">
        <v>3102</v>
      </c>
      <c r="L453" s="75" t="s">
        <v>3103</v>
      </c>
      <c r="M453" s="74">
        <v>9310</v>
      </c>
      <c r="N453" s="75" t="s">
        <v>3104</v>
      </c>
      <c r="O453" s="75" t="s">
        <v>3105</v>
      </c>
      <c r="P453" s="75"/>
      <c r="Q453" s="75" t="s">
        <v>11719</v>
      </c>
      <c r="R453" s="75" t="s">
        <v>1654</v>
      </c>
      <c r="S453" s="75" t="s">
        <v>1655</v>
      </c>
      <c r="T453" s="75" t="s">
        <v>1656</v>
      </c>
      <c r="U453" s="75" t="s">
        <v>385</v>
      </c>
    </row>
    <row r="454" spans="1:21" ht="14.4" x14ac:dyDescent="0.25">
      <c r="A454" s="74">
        <v>119503</v>
      </c>
      <c r="B454" s="75" t="s">
        <v>1679</v>
      </c>
      <c r="C454" s="81">
        <f t="shared" si="22"/>
        <v>0</v>
      </c>
      <c r="D454" s="74">
        <v>23358</v>
      </c>
      <c r="E454" s="75" t="s">
        <v>3089</v>
      </c>
      <c r="F454" s="74">
        <v>975979</v>
      </c>
      <c r="G454" s="74">
        <v>0</v>
      </c>
      <c r="H454" s="76">
        <f t="shared" si="23"/>
        <v>0</v>
      </c>
      <c r="I454" s="76">
        <f t="shared" si="24"/>
        <v>0</v>
      </c>
      <c r="J454" s="74">
        <v>23358</v>
      </c>
      <c r="K454" s="75" t="s">
        <v>3089</v>
      </c>
      <c r="L454" s="75" t="s">
        <v>605</v>
      </c>
      <c r="M454" s="74">
        <v>9320</v>
      </c>
      <c r="N454" s="75" t="s">
        <v>606</v>
      </c>
      <c r="O454" s="75" t="s">
        <v>607</v>
      </c>
      <c r="P454" s="75"/>
      <c r="Q454" s="75" t="s">
        <v>11554</v>
      </c>
      <c r="R454" s="75" t="s">
        <v>1654</v>
      </c>
      <c r="S454" s="75" t="s">
        <v>1655</v>
      </c>
      <c r="T454" s="75" t="s">
        <v>1656</v>
      </c>
      <c r="U454" s="75" t="s">
        <v>385</v>
      </c>
    </row>
    <row r="455" spans="1:21" ht="14.4" x14ac:dyDescent="0.25">
      <c r="A455" s="74">
        <v>119511</v>
      </c>
      <c r="B455" s="75" t="s">
        <v>1649</v>
      </c>
      <c r="C455" s="81">
        <f t="shared" si="22"/>
        <v>0</v>
      </c>
      <c r="D455" s="74">
        <v>104372</v>
      </c>
      <c r="E455" s="75" t="s">
        <v>3106</v>
      </c>
      <c r="F455" s="74">
        <v>962217</v>
      </c>
      <c r="G455" s="74">
        <v>0</v>
      </c>
      <c r="H455" s="76">
        <f t="shared" si="23"/>
        <v>0</v>
      </c>
      <c r="I455" s="76">
        <f t="shared" si="24"/>
        <v>0</v>
      </c>
      <c r="J455" s="74">
        <v>18739</v>
      </c>
      <c r="K455" s="75" t="s">
        <v>3107</v>
      </c>
      <c r="L455" s="75" t="s">
        <v>3108</v>
      </c>
      <c r="M455" s="74">
        <v>8500</v>
      </c>
      <c r="N455" s="75" t="s">
        <v>106</v>
      </c>
      <c r="O455" s="75" t="s">
        <v>3109</v>
      </c>
      <c r="P455" s="75"/>
      <c r="Q455" s="75" t="s">
        <v>11720</v>
      </c>
      <c r="R455" s="75" t="s">
        <v>11615</v>
      </c>
      <c r="S455" s="75" t="s">
        <v>11616</v>
      </c>
      <c r="T455" s="75" t="s">
        <v>11617</v>
      </c>
      <c r="U455" s="75" t="s">
        <v>385</v>
      </c>
    </row>
    <row r="456" spans="1:21" ht="14.4" x14ac:dyDescent="0.25">
      <c r="A456" s="74">
        <v>119511</v>
      </c>
      <c r="B456" s="75" t="s">
        <v>1649</v>
      </c>
      <c r="C456" s="81">
        <f t="shared" si="22"/>
        <v>0</v>
      </c>
      <c r="D456" s="74">
        <v>104372</v>
      </c>
      <c r="E456" s="75" t="s">
        <v>3106</v>
      </c>
      <c r="F456" s="74">
        <v>967257</v>
      </c>
      <c r="G456" s="74">
        <v>0</v>
      </c>
      <c r="H456" s="76">
        <f t="shared" si="23"/>
        <v>119511</v>
      </c>
      <c r="I456" s="76">
        <f t="shared" si="24"/>
        <v>0</v>
      </c>
      <c r="J456" s="74">
        <v>18961</v>
      </c>
      <c r="K456" s="75" t="s">
        <v>1842</v>
      </c>
      <c r="L456" s="75" t="s">
        <v>3110</v>
      </c>
      <c r="M456" s="74">
        <v>8580</v>
      </c>
      <c r="N456" s="75" t="s">
        <v>108</v>
      </c>
      <c r="O456" s="75" t="s">
        <v>3111</v>
      </c>
      <c r="P456" s="75"/>
      <c r="Q456" s="75" t="s">
        <v>3112</v>
      </c>
      <c r="R456" s="75" t="s">
        <v>11615</v>
      </c>
      <c r="S456" s="75" t="s">
        <v>11616</v>
      </c>
      <c r="T456" s="75" t="s">
        <v>11617</v>
      </c>
      <c r="U456" s="75" t="s">
        <v>385</v>
      </c>
    </row>
    <row r="457" spans="1:21" ht="14.4" x14ac:dyDescent="0.25">
      <c r="A457" s="74">
        <v>119511</v>
      </c>
      <c r="B457" s="75" t="s">
        <v>1649</v>
      </c>
      <c r="C457" s="81">
        <f t="shared" si="22"/>
        <v>0</v>
      </c>
      <c r="D457" s="74">
        <v>104372</v>
      </c>
      <c r="E457" s="75" t="s">
        <v>3106</v>
      </c>
      <c r="F457" s="74">
        <v>967257</v>
      </c>
      <c r="G457" s="74">
        <v>0</v>
      </c>
      <c r="H457" s="76">
        <f t="shared" si="23"/>
        <v>0</v>
      </c>
      <c r="I457" s="76">
        <f t="shared" si="24"/>
        <v>0</v>
      </c>
      <c r="J457" s="74">
        <v>18978</v>
      </c>
      <c r="K457" s="75" t="s">
        <v>11721</v>
      </c>
      <c r="L457" s="75" t="s">
        <v>3113</v>
      </c>
      <c r="M457" s="74">
        <v>8580</v>
      </c>
      <c r="N457" s="75" t="s">
        <v>108</v>
      </c>
      <c r="O457" s="75" t="s">
        <v>3114</v>
      </c>
      <c r="P457" s="75"/>
      <c r="Q457" s="75" t="s">
        <v>3115</v>
      </c>
      <c r="R457" s="75" t="s">
        <v>11615</v>
      </c>
      <c r="S457" s="75" t="s">
        <v>11616</v>
      </c>
      <c r="T457" s="75" t="s">
        <v>11617</v>
      </c>
      <c r="U457" s="75" t="s">
        <v>385</v>
      </c>
    </row>
    <row r="458" spans="1:21" ht="14.4" x14ac:dyDescent="0.25">
      <c r="A458" s="74">
        <v>119511</v>
      </c>
      <c r="B458" s="75" t="s">
        <v>1649</v>
      </c>
      <c r="C458" s="81">
        <f t="shared" si="22"/>
        <v>0</v>
      </c>
      <c r="D458" s="74">
        <v>104372</v>
      </c>
      <c r="E458" s="75" t="s">
        <v>3106</v>
      </c>
      <c r="F458" s="74">
        <v>967257</v>
      </c>
      <c r="G458" s="74">
        <v>0</v>
      </c>
      <c r="H458" s="76">
        <f t="shared" si="23"/>
        <v>0</v>
      </c>
      <c r="I458" s="76">
        <f t="shared" si="24"/>
        <v>0</v>
      </c>
      <c r="J458" s="74">
        <v>18994</v>
      </c>
      <c r="K458" s="75" t="s">
        <v>10868</v>
      </c>
      <c r="L458" s="75" t="s">
        <v>3116</v>
      </c>
      <c r="M458" s="74">
        <v>8583</v>
      </c>
      <c r="N458" s="75" t="s">
        <v>3117</v>
      </c>
      <c r="O458" s="75" t="s">
        <v>3118</v>
      </c>
      <c r="P458" s="75"/>
      <c r="Q458" s="75" t="s">
        <v>3119</v>
      </c>
      <c r="R458" s="75" t="s">
        <v>11615</v>
      </c>
      <c r="S458" s="75" t="s">
        <v>11616</v>
      </c>
      <c r="T458" s="75" t="s">
        <v>11617</v>
      </c>
      <c r="U458" s="75" t="s">
        <v>385</v>
      </c>
    </row>
    <row r="459" spans="1:21" ht="14.4" x14ac:dyDescent="0.25">
      <c r="A459" s="74">
        <v>119511</v>
      </c>
      <c r="B459" s="75" t="s">
        <v>1649</v>
      </c>
      <c r="C459" s="81">
        <f t="shared" si="22"/>
        <v>0</v>
      </c>
      <c r="D459" s="74">
        <v>104372</v>
      </c>
      <c r="E459" s="75" t="s">
        <v>3106</v>
      </c>
      <c r="F459" s="74">
        <v>967257</v>
      </c>
      <c r="G459" s="74">
        <v>0</v>
      </c>
      <c r="H459" s="76">
        <f t="shared" si="23"/>
        <v>0</v>
      </c>
      <c r="I459" s="76">
        <f t="shared" si="24"/>
        <v>0</v>
      </c>
      <c r="J459" s="74">
        <v>104372</v>
      </c>
      <c r="K459" s="75" t="s">
        <v>3106</v>
      </c>
      <c r="L459" s="75" t="s">
        <v>609</v>
      </c>
      <c r="M459" s="74">
        <v>8582</v>
      </c>
      <c r="N459" s="75" t="s">
        <v>610</v>
      </c>
      <c r="O459" s="75" t="s">
        <v>611</v>
      </c>
      <c r="P459" s="75"/>
      <c r="Q459" s="75" t="s">
        <v>612</v>
      </c>
      <c r="R459" s="75" t="s">
        <v>11615</v>
      </c>
      <c r="S459" s="75" t="s">
        <v>11616</v>
      </c>
      <c r="T459" s="75" t="s">
        <v>11617</v>
      </c>
      <c r="U459" s="75" t="s">
        <v>385</v>
      </c>
    </row>
    <row r="460" spans="1:21" ht="14.4" x14ac:dyDescent="0.25">
      <c r="A460" s="74">
        <v>119529</v>
      </c>
      <c r="B460" s="75" t="s">
        <v>1679</v>
      </c>
      <c r="C460" s="81">
        <f t="shared" si="22"/>
        <v>0</v>
      </c>
      <c r="D460" s="74">
        <v>117879</v>
      </c>
      <c r="E460" s="75" t="s">
        <v>3120</v>
      </c>
      <c r="F460" s="74">
        <v>960617</v>
      </c>
      <c r="G460" s="74">
        <v>0</v>
      </c>
      <c r="H460" s="76">
        <f t="shared" si="23"/>
        <v>0</v>
      </c>
      <c r="I460" s="76">
        <f t="shared" si="24"/>
        <v>0</v>
      </c>
      <c r="J460" s="74">
        <v>7757</v>
      </c>
      <c r="K460" s="75" t="s">
        <v>3121</v>
      </c>
      <c r="L460" s="75" t="s">
        <v>3122</v>
      </c>
      <c r="M460" s="74">
        <v>2980</v>
      </c>
      <c r="N460" s="75" t="s">
        <v>615</v>
      </c>
      <c r="O460" s="75" t="s">
        <v>3123</v>
      </c>
      <c r="P460" s="75"/>
      <c r="Q460" s="75" t="s">
        <v>3124</v>
      </c>
      <c r="R460" s="75" t="s">
        <v>1662</v>
      </c>
      <c r="S460" s="75" t="s">
        <v>1663</v>
      </c>
      <c r="T460" s="75" t="s">
        <v>1664</v>
      </c>
      <c r="U460" s="75" t="s">
        <v>385</v>
      </c>
    </row>
    <row r="461" spans="1:21" ht="14.4" x14ac:dyDescent="0.25">
      <c r="A461" s="74">
        <v>119529</v>
      </c>
      <c r="B461" s="75" t="s">
        <v>1679</v>
      </c>
      <c r="C461" s="81">
        <f t="shared" si="22"/>
        <v>0</v>
      </c>
      <c r="D461" s="74">
        <v>117879</v>
      </c>
      <c r="E461" s="75" t="s">
        <v>3120</v>
      </c>
      <c r="F461" s="74">
        <v>960617</v>
      </c>
      <c r="G461" s="74">
        <v>0</v>
      </c>
      <c r="H461" s="76">
        <f t="shared" si="23"/>
        <v>0</v>
      </c>
      <c r="I461" s="76">
        <f t="shared" si="24"/>
        <v>0</v>
      </c>
      <c r="J461" s="74">
        <v>7773</v>
      </c>
      <c r="K461" s="75" t="s">
        <v>3125</v>
      </c>
      <c r="L461" s="75" t="s">
        <v>3126</v>
      </c>
      <c r="M461" s="74">
        <v>2980</v>
      </c>
      <c r="N461" s="75" t="s">
        <v>615</v>
      </c>
      <c r="O461" s="75" t="s">
        <v>3127</v>
      </c>
      <c r="P461" s="75"/>
      <c r="Q461" s="75" t="s">
        <v>3128</v>
      </c>
      <c r="R461" s="75" t="s">
        <v>1662</v>
      </c>
      <c r="S461" s="75" t="s">
        <v>1663</v>
      </c>
      <c r="T461" s="75" t="s">
        <v>1664</v>
      </c>
      <c r="U461" s="75" t="s">
        <v>385</v>
      </c>
    </row>
    <row r="462" spans="1:21" ht="14.4" x14ac:dyDescent="0.25">
      <c r="A462" s="74">
        <v>119529</v>
      </c>
      <c r="B462" s="75" t="s">
        <v>1679</v>
      </c>
      <c r="C462" s="81">
        <f t="shared" si="22"/>
        <v>0</v>
      </c>
      <c r="D462" s="74">
        <v>117879</v>
      </c>
      <c r="E462" s="75" t="s">
        <v>3120</v>
      </c>
      <c r="F462" s="74">
        <v>960617</v>
      </c>
      <c r="G462" s="74">
        <v>0</v>
      </c>
      <c r="H462" s="76">
        <f t="shared" si="23"/>
        <v>0</v>
      </c>
      <c r="I462" s="76">
        <f t="shared" si="24"/>
        <v>0</v>
      </c>
      <c r="J462" s="74">
        <v>117879</v>
      </c>
      <c r="K462" s="75" t="s">
        <v>3120</v>
      </c>
      <c r="L462" s="75" t="s">
        <v>614</v>
      </c>
      <c r="M462" s="74">
        <v>2980</v>
      </c>
      <c r="N462" s="75" t="s">
        <v>615</v>
      </c>
      <c r="O462" s="75" t="s">
        <v>3129</v>
      </c>
      <c r="P462" s="75"/>
      <c r="Q462" s="75" t="s">
        <v>617</v>
      </c>
      <c r="R462" s="75" t="s">
        <v>1662</v>
      </c>
      <c r="S462" s="75" t="s">
        <v>1663</v>
      </c>
      <c r="T462" s="75" t="s">
        <v>1664</v>
      </c>
      <c r="U462" s="75" t="s">
        <v>385</v>
      </c>
    </row>
    <row r="463" spans="1:21" ht="14.4" x14ac:dyDescent="0.25">
      <c r="A463" s="74">
        <v>119545</v>
      </c>
      <c r="B463" s="75" t="s">
        <v>1649</v>
      </c>
      <c r="C463" s="81">
        <f t="shared" si="22"/>
        <v>0</v>
      </c>
      <c r="D463" s="74">
        <v>10637</v>
      </c>
      <c r="E463" s="75" t="s">
        <v>3130</v>
      </c>
      <c r="F463" s="74">
        <v>963835</v>
      </c>
      <c r="G463" s="74">
        <v>0</v>
      </c>
      <c r="H463" s="76">
        <f t="shared" si="23"/>
        <v>0</v>
      </c>
      <c r="I463" s="76">
        <f t="shared" si="24"/>
        <v>0</v>
      </c>
      <c r="J463" s="74">
        <v>10629</v>
      </c>
      <c r="K463" s="75" t="s">
        <v>3131</v>
      </c>
      <c r="L463" s="75" t="s">
        <v>3132</v>
      </c>
      <c r="M463" s="74">
        <v>2870</v>
      </c>
      <c r="N463" s="75" t="s">
        <v>1564</v>
      </c>
      <c r="O463" s="75" t="s">
        <v>3133</v>
      </c>
      <c r="P463" s="75"/>
      <c r="Q463" s="75" t="s">
        <v>3134</v>
      </c>
      <c r="R463" s="75" t="s">
        <v>1786</v>
      </c>
      <c r="S463" s="75" t="s">
        <v>1787</v>
      </c>
      <c r="T463" s="75" t="s">
        <v>1788</v>
      </c>
      <c r="U463" s="75" t="s">
        <v>385</v>
      </c>
    </row>
    <row r="464" spans="1:21" ht="14.4" x14ac:dyDescent="0.25">
      <c r="A464" s="74">
        <v>119545</v>
      </c>
      <c r="B464" s="75" t="s">
        <v>1649</v>
      </c>
      <c r="C464" s="81">
        <f t="shared" si="22"/>
        <v>0</v>
      </c>
      <c r="D464" s="74">
        <v>10637</v>
      </c>
      <c r="E464" s="75" t="s">
        <v>3130</v>
      </c>
      <c r="F464" s="74">
        <v>963835</v>
      </c>
      <c r="G464" s="74">
        <v>0</v>
      </c>
      <c r="H464" s="76">
        <f t="shared" si="23"/>
        <v>0</v>
      </c>
      <c r="I464" s="76">
        <f t="shared" si="24"/>
        <v>0</v>
      </c>
      <c r="J464" s="74">
        <v>10637</v>
      </c>
      <c r="K464" s="75" t="s">
        <v>3130</v>
      </c>
      <c r="L464" s="75" t="s">
        <v>3113</v>
      </c>
      <c r="M464" s="74">
        <v>2870</v>
      </c>
      <c r="N464" s="75" t="s">
        <v>1564</v>
      </c>
      <c r="O464" s="75" t="s">
        <v>620</v>
      </c>
      <c r="P464" s="75"/>
      <c r="Q464" s="75" t="s">
        <v>621</v>
      </c>
      <c r="R464" s="75" t="s">
        <v>1786</v>
      </c>
      <c r="S464" s="75" t="s">
        <v>1787</v>
      </c>
      <c r="T464" s="75" t="s">
        <v>1788</v>
      </c>
      <c r="U464" s="75" t="s">
        <v>385</v>
      </c>
    </row>
    <row r="465" spans="1:21" ht="14.4" x14ac:dyDescent="0.25">
      <c r="A465" s="74">
        <v>119545</v>
      </c>
      <c r="B465" s="75" t="s">
        <v>1649</v>
      </c>
      <c r="C465" s="81">
        <f t="shared" si="22"/>
        <v>0</v>
      </c>
      <c r="D465" s="74">
        <v>10637</v>
      </c>
      <c r="E465" s="75" t="s">
        <v>3130</v>
      </c>
      <c r="F465" s="74">
        <v>963835</v>
      </c>
      <c r="G465" s="74">
        <v>0</v>
      </c>
      <c r="H465" s="76">
        <f t="shared" si="23"/>
        <v>0</v>
      </c>
      <c r="I465" s="76">
        <f t="shared" si="24"/>
        <v>0</v>
      </c>
      <c r="J465" s="74">
        <v>10645</v>
      </c>
      <c r="K465" s="75" t="s">
        <v>3135</v>
      </c>
      <c r="L465" s="75" t="s">
        <v>3136</v>
      </c>
      <c r="M465" s="74">
        <v>2870</v>
      </c>
      <c r="N465" s="75" t="s">
        <v>3137</v>
      </c>
      <c r="O465" s="75" t="s">
        <v>3138</v>
      </c>
      <c r="P465" s="75"/>
      <c r="Q465" s="75" t="s">
        <v>3139</v>
      </c>
      <c r="R465" s="75" t="s">
        <v>1786</v>
      </c>
      <c r="S465" s="75" t="s">
        <v>1787</v>
      </c>
      <c r="T465" s="75" t="s">
        <v>1788</v>
      </c>
      <c r="U465" s="75" t="s">
        <v>385</v>
      </c>
    </row>
    <row r="466" spans="1:21" ht="14.4" x14ac:dyDescent="0.25">
      <c r="A466" s="74">
        <v>119545</v>
      </c>
      <c r="B466" s="75" t="s">
        <v>1649</v>
      </c>
      <c r="C466" s="81">
        <f t="shared" si="22"/>
        <v>0</v>
      </c>
      <c r="D466" s="74">
        <v>10637</v>
      </c>
      <c r="E466" s="75" t="s">
        <v>3130</v>
      </c>
      <c r="F466" s="74">
        <v>963835</v>
      </c>
      <c r="G466" s="74">
        <v>0</v>
      </c>
      <c r="H466" s="76">
        <f t="shared" si="23"/>
        <v>0</v>
      </c>
      <c r="I466" s="76">
        <f t="shared" si="24"/>
        <v>0</v>
      </c>
      <c r="J466" s="74">
        <v>10769</v>
      </c>
      <c r="K466" s="75" t="s">
        <v>3140</v>
      </c>
      <c r="L466" s="75" t="s">
        <v>3141</v>
      </c>
      <c r="M466" s="74">
        <v>2870</v>
      </c>
      <c r="N466" s="75" t="s">
        <v>338</v>
      </c>
      <c r="O466" s="75" t="s">
        <v>3142</v>
      </c>
      <c r="P466" s="75"/>
      <c r="Q466" s="75" t="s">
        <v>3143</v>
      </c>
      <c r="R466" s="75" t="s">
        <v>1786</v>
      </c>
      <c r="S466" s="75" t="s">
        <v>1787</v>
      </c>
      <c r="T466" s="75" t="s">
        <v>1788</v>
      </c>
      <c r="U466" s="75" t="s">
        <v>385</v>
      </c>
    </row>
    <row r="467" spans="1:21" ht="14.4" x14ac:dyDescent="0.25">
      <c r="A467" s="74">
        <v>119545</v>
      </c>
      <c r="B467" s="75" t="s">
        <v>1649</v>
      </c>
      <c r="C467" s="81">
        <f t="shared" si="22"/>
        <v>0</v>
      </c>
      <c r="D467" s="74">
        <v>10637</v>
      </c>
      <c r="E467" s="75" t="s">
        <v>3130</v>
      </c>
      <c r="F467" s="74">
        <v>963835</v>
      </c>
      <c r="G467" s="74">
        <v>0</v>
      </c>
      <c r="H467" s="76">
        <f t="shared" si="23"/>
        <v>0</v>
      </c>
      <c r="I467" s="76">
        <f t="shared" si="24"/>
        <v>0</v>
      </c>
      <c r="J467" s="74">
        <v>10793</v>
      </c>
      <c r="K467" s="75" t="s">
        <v>10869</v>
      </c>
      <c r="L467" s="75" t="s">
        <v>3144</v>
      </c>
      <c r="M467" s="74">
        <v>2870</v>
      </c>
      <c r="N467" s="75" t="s">
        <v>338</v>
      </c>
      <c r="O467" s="75" t="s">
        <v>3145</v>
      </c>
      <c r="P467" s="75"/>
      <c r="Q467" s="75" t="s">
        <v>3146</v>
      </c>
      <c r="R467" s="75" t="s">
        <v>1786</v>
      </c>
      <c r="S467" s="75" t="s">
        <v>1787</v>
      </c>
      <c r="T467" s="75" t="s">
        <v>1788</v>
      </c>
      <c r="U467" s="75" t="s">
        <v>385</v>
      </c>
    </row>
    <row r="468" spans="1:21" ht="14.4" x14ac:dyDescent="0.25">
      <c r="A468" s="74">
        <v>119545</v>
      </c>
      <c r="B468" s="75" t="s">
        <v>1649</v>
      </c>
      <c r="C468" s="81">
        <f t="shared" si="22"/>
        <v>0</v>
      </c>
      <c r="D468" s="74">
        <v>10637</v>
      </c>
      <c r="E468" s="75" t="s">
        <v>3130</v>
      </c>
      <c r="F468" s="74">
        <v>963835</v>
      </c>
      <c r="G468" s="74">
        <v>0</v>
      </c>
      <c r="H468" s="76">
        <f t="shared" si="23"/>
        <v>0</v>
      </c>
      <c r="I468" s="76">
        <f t="shared" si="24"/>
        <v>0</v>
      </c>
      <c r="J468" s="74">
        <v>10819</v>
      </c>
      <c r="K468" s="75" t="s">
        <v>3147</v>
      </c>
      <c r="L468" s="75" t="s">
        <v>3148</v>
      </c>
      <c r="M468" s="74">
        <v>2870</v>
      </c>
      <c r="N468" s="75" t="s">
        <v>3149</v>
      </c>
      <c r="O468" s="75" t="s">
        <v>3150</v>
      </c>
      <c r="P468" s="75"/>
      <c r="Q468" s="75" t="s">
        <v>3151</v>
      </c>
      <c r="R468" s="75" t="s">
        <v>1786</v>
      </c>
      <c r="S468" s="75" t="s">
        <v>1787</v>
      </c>
      <c r="T468" s="75" t="s">
        <v>1788</v>
      </c>
      <c r="U468" s="75" t="s">
        <v>385</v>
      </c>
    </row>
    <row r="469" spans="1:21" ht="14.4" x14ac:dyDescent="0.25">
      <c r="A469" s="74">
        <v>119545</v>
      </c>
      <c r="B469" s="75" t="s">
        <v>1649</v>
      </c>
      <c r="C469" s="81">
        <f t="shared" si="22"/>
        <v>0</v>
      </c>
      <c r="D469" s="74">
        <v>10637</v>
      </c>
      <c r="E469" s="75" t="s">
        <v>3130</v>
      </c>
      <c r="F469" s="74">
        <v>963835</v>
      </c>
      <c r="G469" s="74">
        <v>0</v>
      </c>
      <c r="H469" s="76">
        <f t="shared" si="23"/>
        <v>0</v>
      </c>
      <c r="I469" s="76">
        <f t="shared" si="24"/>
        <v>0</v>
      </c>
      <c r="J469" s="74">
        <v>10827</v>
      </c>
      <c r="K469" s="75" t="s">
        <v>3152</v>
      </c>
      <c r="L469" s="75" t="s">
        <v>3153</v>
      </c>
      <c r="M469" s="74">
        <v>2890</v>
      </c>
      <c r="N469" s="75" t="s">
        <v>3154</v>
      </c>
      <c r="O469" s="75" t="s">
        <v>3155</v>
      </c>
      <c r="P469" s="75"/>
      <c r="Q469" s="75" t="s">
        <v>3156</v>
      </c>
      <c r="R469" s="75" t="s">
        <v>1786</v>
      </c>
      <c r="S469" s="75" t="s">
        <v>1787</v>
      </c>
      <c r="T469" s="75" t="s">
        <v>1788</v>
      </c>
      <c r="U469" s="75" t="s">
        <v>385</v>
      </c>
    </row>
    <row r="470" spans="1:21" ht="14.4" x14ac:dyDescent="0.25">
      <c r="A470" s="74">
        <v>119545</v>
      </c>
      <c r="B470" s="75" t="s">
        <v>1649</v>
      </c>
      <c r="C470" s="81">
        <f t="shared" si="22"/>
        <v>0</v>
      </c>
      <c r="D470" s="74">
        <v>10637</v>
      </c>
      <c r="E470" s="75" t="s">
        <v>3130</v>
      </c>
      <c r="F470" s="74">
        <v>963835</v>
      </c>
      <c r="G470" s="74">
        <v>0</v>
      </c>
      <c r="H470" s="76">
        <f t="shared" si="23"/>
        <v>0</v>
      </c>
      <c r="I470" s="76">
        <f t="shared" si="24"/>
        <v>0</v>
      </c>
      <c r="J470" s="74">
        <v>10835</v>
      </c>
      <c r="K470" s="75" t="s">
        <v>3040</v>
      </c>
      <c r="L470" s="75" t="s">
        <v>619</v>
      </c>
      <c r="M470" s="74">
        <v>2890</v>
      </c>
      <c r="N470" s="75" t="s">
        <v>3157</v>
      </c>
      <c r="O470" s="75" t="s">
        <v>3158</v>
      </c>
      <c r="P470" s="75"/>
      <c r="Q470" s="75" t="s">
        <v>3159</v>
      </c>
      <c r="R470" s="75" t="s">
        <v>1786</v>
      </c>
      <c r="S470" s="75" t="s">
        <v>1787</v>
      </c>
      <c r="T470" s="75" t="s">
        <v>1788</v>
      </c>
      <c r="U470" s="75" t="s">
        <v>385</v>
      </c>
    </row>
    <row r="471" spans="1:21" ht="14.4" x14ac:dyDescent="0.25">
      <c r="A471" s="74">
        <v>119545</v>
      </c>
      <c r="B471" s="75" t="s">
        <v>1649</v>
      </c>
      <c r="C471" s="81">
        <f t="shared" si="22"/>
        <v>0</v>
      </c>
      <c r="D471" s="74">
        <v>10637</v>
      </c>
      <c r="E471" s="75" t="s">
        <v>3130</v>
      </c>
      <c r="F471" s="74">
        <v>963835</v>
      </c>
      <c r="G471" s="74">
        <v>0</v>
      </c>
      <c r="H471" s="76">
        <f t="shared" si="23"/>
        <v>0</v>
      </c>
      <c r="I471" s="76">
        <f t="shared" si="24"/>
        <v>0</v>
      </c>
      <c r="J471" s="74">
        <v>10884</v>
      </c>
      <c r="K471" s="75" t="s">
        <v>3160</v>
      </c>
      <c r="L471" s="75" t="s">
        <v>3161</v>
      </c>
      <c r="M471" s="74">
        <v>2890</v>
      </c>
      <c r="N471" s="75" t="s">
        <v>338</v>
      </c>
      <c r="O471" s="75" t="s">
        <v>3162</v>
      </c>
      <c r="P471" s="75"/>
      <c r="Q471" s="75" t="s">
        <v>3163</v>
      </c>
      <c r="R471" s="75" t="s">
        <v>1786</v>
      </c>
      <c r="S471" s="75" t="s">
        <v>1787</v>
      </c>
      <c r="T471" s="75" t="s">
        <v>1788</v>
      </c>
      <c r="U471" s="75" t="s">
        <v>385</v>
      </c>
    </row>
    <row r="472" spans="1:21" ht="14.4" x14ac:dyDescent="0.25">
      <c r="A472" s="74">
        <v>119545</v>
      </c>
      <c r="B472" s="75" t="s">
        <v>1649</v>
      </c>
      <c r="C472" s="81">
        <f t="shared" si="22"/>
        <v>0</v>
      </c>
      <c r="D472" s="74">
        <v>10637</v>
      </c>
      <c r="E472" s="75" t="s">
        <v>3130</v>
      </c>
      <c r="F472" s="74">
        <v>963835</v>
      </c>
      <c r="G472" s="74">
        <v>0</v>
      </c>
      <c r="H472" s="76">
        <f t="shared" si="23"/>
        <v>0</v>
      </c>
      <c r="I472" s="76">
        <f t="shared" si="24"/>
        <v>0</v>
      </c>
      <c r="J472" s="74">
        <v>10892</v>
      </c>
      <c r="K472" s="75" t="s">
        <v>1842</v>
      </c>
      <c r="L472" s="75" t="s">
        <v>3161</v>
      </c>
      <c r="M472" s="74">
        <v>2890</v>
      </c>
      <c r="N472" s="75" t="s">
        <v>338</v>
      </c>
      <c r="O472" s="75" t="s">
        <v>3164</v>
      </c>
      <c r="P472" s="75"/>
      <c r="Q472" s="75" t="s">
        <v>3165</v>
      </c>
      <c r="R472" s="75" t="s">
        <v>1786</v>
      </c>
      <c r="S472" s="75" t="s">
        <v>1787</v>
      </c>
      <c r="T472" s="75" t="s">
        <v>1788</v>
      </c>
      <c r="U472" s="75" t="s">
        <v>385</v>
      </c>
    </row>
    <row r="473" spans="1:21" ht="14.4" x14ac:dyDescent="0.25">
      <c r="A473" s="74">
        <v>119545</v>
      </c>
      <c r="B473" s="75" t="s">
        <v>1649</v>
      </c>
      <c r="C473" s="81">
        <f t="shared" si="22"/>
        <v>0</v>
      </c>
      <c r="D473" s="74">
        <v>10637</v>
      </c>
      <c r="E473" s="75" t="s">
        <v>3130</v>
      </c>
      <c r="F473" s="74">
        <v>963835</v>
      </c>
      <c r="G473" s="74">
        <v>0</v>
      </c>
      <c r="H473" s="76">
        <f t="shared" si="23"/>
        <v>0</v>
      </c>
      <c r="I473" s="76">
        <f t="shared" si="24"/>
        <v>0</v>
      </c>
      <c r="J473" s="74">
        <v>25817</v>
      </c>
      <c r="K473" s="75" t="s">
        <v>10870</v>
      </c>
      <c r="L473" s="75" t="s">
        <v>3166</v>
      </c>
      <c r="M473" s="74">
        <v>2870</v>
      </c>
      <c r="N473" s="75" t="s">
        <v>338</v>
      </c>
      <c r="O473" s="75" t="s">
        <v>3167</v>
      </c>
      <c r="P473" s="75"/>
      <c r="Q473" s="75" t="s">
        <v>10871</v>
      </c>
      <c r="R473" s="75" t="s">
        <v>10772</v>
      </c>
      <c r="S473" s="75" t="s">
        <v>10773</v>
      </c>
      <c r="T473" s="75" t="s">
        <v>10774</v>
      </c>
      <c r="U473" s="75" t="s">
        <v>496</v>
      </c>
    </row>
    <row r="474" spans="1:21" ht="14.4" x14ac:dyDescent="0.25">
      <c r="A474" s="74">
        <v>119545</v>
      </c>
      <c r="B474" s="75" t="s">
        <v>1649</v>
      </c>
      <c r="C474" s="81">
        <f t="shared" si="22"/>
        <v>0</v>
      </c>
      <c r="D474" s="74">
        <v>10637</v>
      </c>
      <c r="E474" s="75" t="s">
        <v>3130</v>
      </c>
      <c r="F474" s="74">
        <v>963835</v>
      </c>
      <c r="G474" s="74">
        <v>0</v>
      </c>
      <c r="H474" s="76">
        <f t="shared" si="23"/>
        <v>0</v>
      </c>
      <c r="I474" s="76">
        <f t="shared" si="24"/>
        <v>0</v>
      </c>
      <c r="J474" s="74">
        <v>104571</v>
      </c>
      <c r="K474" s="75" t="s">
        <v>10872</v>
      </c>
      <c r="L474" s="75" t="s">
        <v>3168</v>
      </c>
      <c r="M474" s="74">
        <v>2870</v>
      </c>
      <c r="N474" s="75" t="s">
        <v>338</v>
      </c>
      <c r="O474" s="75" t="s">
        <v>3169</v>
      </c>
      <c r="P474" s="75"/>
      <c r="Q474" s="75" t="s">
        <v>11722</v>
      </c>
      <c r="R474" s="75" t="s">
        <v>1786</v>
      </c>
      <c r="S474" s="75" t="s">
        <v>1787</v>
      </c>
      <c r="T474" s="75" t="s">
        <v>1788</v>
      </c>
      <c r="U474" s="75" t="s">
        <v>385</v>
      </c>
    </row>
    <row r="475" spans="1:21" ht="14.4" x14ac:dyDescent="0.25">
      <c r="A475" s="74">
        <v>119552</v>
      </c>
      <c r="B475" s="75" t="s">
        <v>1649</v>
      </c>
      <c r="C475" s="81">
        <f t="shared" si="22"/>
        <v>0</v>
      </c>
      <c r="D475" s="74">
        <v>110478</v>
      </c>
      <c r="E475" s="75" t="s">
        <v>3170</v>
      </c>
      <c r="F475" s="74">
        <v>110668</v>
      </c>
      <c r="G475" s="74">
        <v>0</v>
      </c>
      <c r="H475" s="76">
        <f t="shared" si="23"/>
        <v>0</v>
      </c>
      <c r="I475" s="76">
        <f t="shared" si="24"/>
        <v>0</v>
      </c>
      <c r="J475" s="74">
        <v>20231</v>
      </c>
      <c r="K475" s="75" t="s">
        <v>3171</v>
      </c>
      <c r="L475" s="75" t="s">
        <v>3172</v>
      </c>
      <c r="M475" s="74">
        <v>8760</v>
      </c>
      <c r="N475" s="75" t="s">
        <v>177</v>
      </c>
      <c r="O475" s="75" t="s">
        <v>3173</v>
      </c>
      <c r="P475" s="75"/>
      <c r="Q475" s="75" t="s">
        <v>3174</v>
      </c>
      <c r="R475" s="75" t="s">
        <v>11615</v>
      </c>
      <c r="S475" s="75" t="s">
        <v>11616</v>
      </c>
      <c r="T475" s="75" t="s">
        <v>11617</v>
      </c>
      <c r="U475" s="75" t="s">
        <v>385</v>
      </c>
    </row>
    <row r="476" spans="1:21" ht="14.4" x14ac:dyDescent="0.25">
      <c r="A476" s="74">
        <v>119552</v>
      </c>
      <c r="B476" s="75" t="s">
        <v>1649</v>
      </c>
      <c r="C476" s="81">
        <f t="shared" si="22"/>
        <v>0</v>
      </c>
      <c r="D476" s="74">
        <v>110478</v>
      </c>
      <c r="E476" s="75" t="s">
        <v>3170</v>
      </c>
      <c r="F476" s="74">
        <v>110668</v>
      </c>
      <c r="G476" s="74">
        <v>0</v>
      </c>
      <c r="H476" s="76">
        <f t="shared" si="23"/>
        <v>0</v>
      </c>
      <c r="I476" s="76">
        <f t="shared" si="24"/>
        <v>0</v>
      </c>
      <c r="J476" s="74">
        <v>20248</v>
      </c>
      <c r="K476" s="75" t="s">
        <v>3175</v>
      </c>
      <c r="L476" s="75" t="s">
        <v>3176</v>
      </c>
      <c r="M476" s="74">
        <v>8760</v>
      </c>
      <c r="N476" s="75" t="s">
        <v>177</v>
      </c>
      <c r="O476" s="75" t="s">
        <v>3177</v>
      </c>
      <c r="P476" s="75"/>
      <c r="Q476" s="75" t="s">
        <v>3178</v>
      </c>
      <c r="R476" s="75" t="s">
        <v>11615</v>
      </c>
      <c r="S476" s="75" t="s">
        <v>11616</v>
      </c>
      <c r="T476" s="75" t="s">
        <v>11617</v>
      </c>
      <c r="U476" s="75" t="s">
        <v>385</v>
      </c>
    </row>
    <row r="477" spans="1:21" ht="14.4" x14ac:dyDescent="0.25">
      <c r="A477" s="74">
        <v>119552</v>
      </c>
      <c r="B477" s="75" t="s">
        <v>1649</v>
      </c>
      <c r="C477" s="81">
        <f t="shared" si="22"/>
        <v>0</v>
      </c>
      <c r="D477" s="74">
        <v>110478</v>
      </c>
      <c r="E477" s="75" t="s">
        <v>3170</v>
      </c>
      <c r="F477" s="74">
        <v>110668</v>
      </c>
      <c r="G477" s="74">
        <v>0</v>
      </c>
      <c r="H477" s="76">
        <f t="shared" si="23"/>
        <v>0</v>
      </c>
      <c r="I477" s="76">
        <f t="shared" si="24"/>
        <v>0</v>
      </c>
      <c r="J477" s="74">
        <v>20255</v>
      </c>
      <c r="K477" s="75" t="s">
        <v>3179</v>
      </c>
      <c r="L477" s="75" t="s">
        <v>3180</v>
      </c>
      <c r="M477" s="74">
        <v>8760</v>
      </c>
      <c r="N477" s="75" t="s">
        <v>177</v>
      </c>
      <c r="O477" s="75" t="s">
        <v>3181</v>
      </c>
      <c r="P477" s="75"/>
      <c r="Q477" s="75" t="s">
        <v>11723</v>
      </c>
      <c r="R477" s="75" t="s">
        <v>11615</v>
      </c>
      <c r="S477" s="75" t="s">
        <v>11616</v>
      </c>
      <c r="T477" s="75" t="s">
        <v>11617</v>
      </c>
      <c r="U477" s="75" t="s">
        <v>385</v>
      </c>
    </row>
    <row r="478" spans="1:21" ht="14.4" x14ac:dyDescent="0.25">
      <c r="A478" s="74">
        <v>119552</v>
      </c>
      <c r="B478" s="75" t="s">
        <v>1649</v>
      </c>
      <c r="C478" s="81">
        <f t="shared" si="22"/>
        <v>0</v>
      </c>
      <c r="D478" s="74">
        <v>110478</v>
      </c>
      <c r="E478" s="75" t="s">
        <v>3170</v>
      </c>
      <c r="F478" s="74">
        <v>110668</v>
      </c>
      <c r="G478" s="74">
        <v>0</v>
      </c>
      <c r="H478" s="76">
        <f t="shared" si="23"/>
        <v>0</v>
      </c>
      <c r="I478" s="76">
        <f t="shared" si="24"/>
        <v>0</v>
      </c>
      <c r="J478" s="74">
        <v>20263</v>
      </c>
      <c r="K478" s="75" t="s">
        <v>3182</v>
      </c>
      <c r="L478" s="75" t="s">
        <v>3183</v>
      </c>
      <c r="M478" s="74">
        <v>8760</v>
      </c>
      <c r="N478" s="75" t="s">
        <v>177</v>
      </c>
      <c r="O478" s="75" t="s">
        <v>3184</v>
      </c>
      <c r="P478" s="75"/>
      <c r="Q478" s="75" t="s">
        <v>3185</v>
      </c>
      <c r="R478" s="75" t="s">
        <v>11615</v>
      </c>
      <c r="S478" s="75" t="s">
        <v>11616</v>
      </c>
      <c r="T478" s="75" t="s">
        <v>11617</v>
      </c>
      <c r="U478" s="75" t="s">
        <v>385</v>
      </c>
    </row>
    <row r="479" spans="1:21" ht="14.4" x14ac:dyDescent="0.25">
      <c r="A479" s="74">
        <v>119552</v>
      </c>
      <c r="B479" s="75" t="s">
        <v>1649</v>
      </c>
      <c r="C479" s="81">
        <f t="shared" si="22"/>
        <v>0</v>
      </c>
      <c r="D479" s="74">
        <v>110478</v>
      </c>
      <c r="E479" s="75" t="s">
        <v>3170</v>
      </c>
      <c r="F479" s="74">
        <v>110668</v>
      </c>
      <c r="G479" s="74">
        <v>0</v>
      </c>
      <c r="H479" s="76">
        <f t="shared" si="23"/>
        <v>0</v>
      </c>
      <c r="I479" s="76">
        <f t="shared" si="24"/>
        <v>0</v>
      </c>
      <c r="J479" s="74">
        <v>20271</v>
      </c>
      <c r="K479" s="75" t="s">
        <v>3186</v>
      </c>
      <c r="L479" s="75" t="s">
        <v>3187</v>
      </c>
      <c r="M479" s="74">
        <v>8740</v>
      </c>
      <c r="N479" s="75" t="s">
        <v>3188</v>
      </c>
      <c r="O479" s="75" t="s">
        <v>3189</v>
      </c>
      <c r="P479" s="75"/>
      <c r="Q479" s="75" t="s">
        <v>3190</v>
      </c>
      <c r="R479" s="75" t="s">
        <v>11615</v>
      </c>
      <c r="S479" s="75" t="s">
        <v>11616</v>
      </c>
      <c r="T479" s="75" t="s">
        <v>11617</v>
      </c>
      <c r="U479" s="75" t="s">
        <v>385</v>
      </c>
    </row>
    <row r="480" spans="1:21" ht="14.4" x14ac:dyDescent="0.25">
      <c r="A480" s="74">
        <v>119552</v>
      </c>
      <c r="B480" s="75" t="s">
        <v>1649</v>
      </c>
      <c r="C480" s="81">
        <f t="shared" si="22"/>
        <v>0</v>
      </c>
      <c r="D480" s="74">
        <v>110478</v>
      </c>
      <c r="E480" s="75" t="s">
        <v>3170</v>
      </c>
      <c r="F480" s="74">
        <v>110668</v>
      </c>
      <c r="G480" s="74">
        <v>0</v>
      </c>
      <c r="H480" s="76">
        <f t="shared" si="23"/>
        <v>0</v>
      </c>
      <c r="I480" s="76">
        <f t="shared" si="24"/>
        <v>0</v>
      </c>
      <c r="J480" s="74">
        <v>20289</v>
      </c>
      <c r="K480" s="75" t="s">
        <v>3191</v>
      </c>
      <c r="L480" s="75" t="s">
        <v>3192</v>
      </c>
      <c r="M480" s="74">
        <v>8740</v>
      </c>
      <c r="N480" s="75" t="s">
        <v>3193</v>
      </c>
      <c r="O480" s="75" t="s">
        <v>3194</v>
      </c>
      <c r="P480" s="75"/>
      <c r="Q480" s="75" t="s">
        <v>3195</v>
      </c>
      <c r="R480" s="75" t="s">
        <v>11615</v>
      </c>
      <c r="S480" s="75" t="s">
        <v>11616</v>
      </c>
      <c r="T480" s="75" t="s">
        <v>11617</v>
      </c>
      <c r="U480" s="75" t="s">
        <v>385</v>
      </c>
    </row>
    <row r="481" spans="1:21" ht="14.4" x14ac:dyDescent="0.25">
      <c r="A481" s="74">
        <v>119552</v>
      </c>
      <c r="B481" s="75" t="s">
        <v>1649</v>
      </c>
      <c r="C481" s="81">
        <f t="shared" si="22"/>
        <v>0</v>
      </c>
      <c r="D481" s="74">
        <v>110478</v>
      </c>
      <c r="E481" s="75" t="s">
        <v>3170</v>
      </c>
      <c r="F481" s="74">
        <v>110668</v>
      </c>
      <c r="G481" s="74">
        <v>0</v>
      </c>
      <c r="H481" s="76">
        <f t="shared" si="23"/>
        <v>0</v>
      </c>
      <c r="I481" s="76">
        <f t="shared" si="24"/>
        <v>0</v>
      </c>
      <c r="J481" s="74">
        <v>110478</v>
      </c>
      <c r="K481" s="75" t="s">
        <v>3170</v>
      </c>
      <c r="L481" s="75" t="s">
        <v>3196</v>
      </c>
      <c r="M481" s="74">
        <v>8760</v>
      </c>
      <c r="N481" s="75" t="s">
        <v>177</v>
      </c>
      <c r="O481" s="75" t="s">
        <v>624</v>
      </c>
      <c r="P481" s="75"/>
      <c r="Q481" s="75" t="s">
        <v>3197</v>
      </c>
      <c r="R481" s="75" t="s">
        <v>11615</v>
      </c>
      <c r="S481" s="75" t="s">
        <v>11616</v>
      </c>
      <c r="T481" s="75" t="s">
        <v>11617</v>
      </c>
      <c r="U481" s="75" t="s">
        <v>385</v>
      </c>
    </row>
    <row r="482" spans="1:21" ht="14.4" x14ac:dyDescent="0.25">
      <c r="A482" s="74">
        <v>119561</v>
      </c>
      <c r="B482" s="75" t="s">
        <v>1649</v>
      </c>
      <c r="C482" s="81">
        <f t="shared" si="22"/>
        <v>0</v>
      </c>
      <c r="D482" s="74">
        <v>18853</v>
      </c>
      <c r="E482" s="75" t="s">
        <v>1692</v>
      </c>
      <c r="F482" s="74">
        <v>58347</v>
      </c>
      <c r="G482" s="74">
        <v>0</v>
      </c>
      <c r="H482" s="76">
        <f t="shared" si="23"/>
        <v>0</v>
      </c>
      <c r="I482" s="76">
        <f t="shared" si="24"/>
        <v>0</v>
      </c>
      <c r="J482" s="74">
        <v>18853</v>
      </c>
      <c r="K482" s="75" t="s">
        <v>1692</v>
      </c>
      <c r="L482" s="75" t="s">
        <v>627</v>
      </c>
      <c r="M482" s="74">
        <v>8550</v>
      </c>
      <c r="N482" s="75" t="s">
        <v>107</v>
      </c>
      <c r="O482" s="75" t="s">
        <v>628</v>
      </c>
      <c r="P482" s="75"/>
      <c r="Q482" s="75" t="s">
        <v>629</v>
      </c>
      <c r="R482" s="75" t="s">
        <v>11615</v>
      </c>
      <c r="S482" s="75" t="s">
        <v>11616</v>
      </c>
      <c r="T482" s="75" t="s">
        <v>11617</v>
      </c>
      <c r="U482" s="75" t="s">
        <v>385</v>
      </c>
    </row>
    <row r="483" spans="1:21" ht="14.4" x14ac:dyDescent="0.25">
      <c r="A483" s="74">
        <v>119561</v>
      </c>
      <c r="B483" s="75" t="s">
        <v>1649</v>
      </c>
      <c r="C483" s="81">
        <f t="shared" si="22"/>
        <v>0</v>
      </c>
      <c r="D483" s="74">
        <v>18853</v>
      </c>
      <c r="E483" s="75" t="s">
        <v>1692</v>
      </c>
      <c r="F483" s="74">
        <v>58347</v>
      </c>
      <c r="G483" s="74">
        <v>0</v>
      </c>
      <c r="H483" s="76">
        <f t="shared" si="23"/>
        <v>0</v>
      </c>
      <c r="I483" s="76">
        <f t="shared" si="24"/>
        <v>0</v>
      </c>
      <c r="J483" s="74">
        <v>18861</v>
      </c>
      <c r="K483" s="75" t="s">
        <v>1692</v>
      </c>
      <c r="L483" s="75" t="s">
        <v>3198</v>
      </c>
      <c r="M483" s="74">
        <v>8550</v>
      </c>
      <c r="N483" s="75" t="s">
        <v>107</v>
      </c>
      <c r="O483" s="75" t="s">
        <v>3199</v>
      </c>
      <c r="P483" s="75"/>
      <c r="Q483" s="75" t="s">
        <v>10873</v>
      </c>
      <c r="R483" s="75" t="s">
        <v>11615</v>
      </c>
      <c r="S483" s="75" t="s">
        <v>11616</v>
      </c>
      <c r="T483" s="75" t="s">
        <v>11617</v>
      </c>
      <c r="U483" s="75" t="s">
        <v>385</v>
      </c>
    </row>
    <row r="484" spans="1:21" ht="14.4" x14ac:dyDescent="0.25">
      <c r="A484" s="74">
        <v>119561</v>
      </c>
      <c r="B484" s="75" t="s">
        <v>1649</v>
      </c>
      <c r="C484" s="81">
        <f t="shared" si="22"/>
        <v>0</v>
      </c>
      <c r="D484" s="74">
        <v>18853</v>
      </c>
      <c r="E484" s="75" t="s">
        <v>1692</v>
      </c>
      <c r="F484" s="74">
        <v>58347</v>
      </c>
      <c r="G484" s="74">
        <v>0</v>
      </c>
      <c r="H484" s="76">
        <f t="shared" si="23"/>
        <v>0</v>
      </c>
      <c r="I484" s="76">
        <f t="shared" si="24"/>
        <v>0</v>
      </c>
      <c r="J484" s="74">
        <v>18879</v>
      </c>
      <c r="K484" s="75" t="s">
        <v>3200</v>
      </c>
      <c r="L484" s="75" t="s">
        <v>3201</v>
      </c>
      <c r="M484" s="74">
        <v>8553</v>
      </c>
      <c r="N484" s="75" t="s">
        <v>3202</v>
      </c>
      <c r="O484" s="75" t="s">
        <v>3203</v>
      </c>
      <c r="P484" s="75"/>
      <c r="Q484" s="75" t="s">
        <v>3204</v>
      </c>
      <c r="R484" s="75" t="s">
        <v>11615</v>
      </c>
      <c r="S484" s="75" t="s">
        <v>11616</v>
      </c>
      <c r="T484" s="75" t="s">
        <v>11617</v>
      </c>
      <c r="U484" s="75" t="s">
        <v>385</v>
      </c>
    </row>
    <row r="485" spans="1:21" ht="14.4" x14ac:dyDescent="0.25">
      <c r="A485" s="74">
        <v>119561</v>
      </c>
      <c r="B485" s="75" t="s">
        <v>1649</v>
      </c>
      <c r="C485" s="81">
        <f t="shared" si="22"/>
        <v>0</v>
      </c>
      <c r="D485" s="74">
        <v>18853</v>
      </c>
      <c r="E485" s="75" t="s">
        <v>1692</v>
      </c>
      <c r="F485" s="74">
        <v>58347</v>
      </c>
      <c r="G485" s="74">
        <v>0</v>
      </c>
      <c r="H485" s="76">
        <f t="shared" si="23"/>
        <v>0</v>
      </c>
      <c r="I485" s="76">
        <f t="shared" si="24"/>
        <v>0</v>
      </c>
      <c r="J485" s="74">
        <v>19026</v>
      </c>
      <c r="K485" s="75" t="s">
        <v>1692</v>
      </c>
      <c r="L485" s="75" t="s">
        <v>3205</v>
      </c>
      <c r="M485" s="74">
        <v>8552</v>
      </c>
      <c r="N485" s="75" t="s">
        <v>3206</v>
      </c>
      <c r="O485" s="75" t="s">
        <v>3207</v>
      </c>
      <c r="P485" s="75"/>
      <c r="Q485" s="75" t="s">
        <v>3208</v>
      </c>
      <c r="R485" s="75" t="s">
        <v>11615</v>
      </c>
      <c r="S485" s="75" t="s">
        <v>11616</v>
      </c>
      <c r="T485" s="75" t="s">
        <v>11617</v>
      </c>
      <c r="U485" s="75" t="s">
        <v>385</v>
      </c>
    </row>
    <row r="486" spans="1:21" ht="14.4" x14ac:dyDescent="0.25">
      <c r="A486" s="74">
        <v>119561</v>
      </c>
      <c r="B486" s="75" t="s">
        <v>1649</v>
      </c>
      <c r="C486" s="81">
        <f t="shared" si="22"/>
        <v>0</v>
      </c>
      <c r="D486" s="74">
        <v>18853</v>
      </c>
      <c r="E486" s="75" t="s">
        <v>1692</v>
      </c>
      <c r="F486" s="74">
        <v>58347</v>
      </c>
      <c r="G486" s="74">
        <v>0</v>
      </c>
      <c r="H486" s="76">
        <f t="shared" si="23"/>
        <v>0</v>
      </c>
      <c r="I486" s="76">
        <f t="shared" si="24"/>
        <v>0</v>
      </c>
      <c r="J486" s="74">
        <v>19661</v>
      </c>
      <c r="K486" s="75" t="s">
        <v>3209</v>
      </c>
      <c r="L486" s="75" t="s">
        <v>3210</v>
      </c>
      <c r="M486" s="74">
        <v>8540</v>
      </c>
      <c r="N486" s="75" t="s">
        <v>1517</v>
      </c>
      <c r="O486" s="75" t="s">
        <v>3211</v>
      </c>
      <c r="P486" s="75"/>
      <c r="Q486" s="75" t="s">
        <v>3212</v>
      </c>
      <c r="R486" s="75" t="s">
        <v>11615</v>
      </c>
      <c r="S486" s="75" t="s">
        <v>11616</v>
      </c>
      <c r="T486" s="75" t="s">
        <v>11617</v>
      </c>
      <c r="U486" s="75" t="s">
        <v>385</v>
      </c>
    </row>
    <row r="487" spans="1:21" ht="14.4" x14ac:dyDescent="0.25">
      <c r="A487" s="74">
        <v>119561</v>
      </c>
      <c r="B487" s="75" t="s">
        <v>1649</v>
      </c>
      <c r="C487" s="81">
        <f t="shared" si="22"/>
        <v>0</v>
      </c>
      <c r="D487" s="74">
        <v>18853</v>
      </c>
      <c r="E487" s="75" t="s">
        <v>1692</v>
      </c>
      <c r="F487" s="74">
        <v>58347</v>
      </c>
      <c r="G487" s="74">
        <v>0</v>
      </c>
      <c r="H487" s="76">
        <f t="shared" si="23"/>
        <v>0</v>
      </c>
      <c r="I487" s="76">
        <f t="shared" si="24"/>
        <v>0</v>
      </c>
      <c r="J487" s="74">
        <v>115873</v>
      </c>
      <c r="K487" s="75" t="s">
        <v>2232</v>
      </c>
      <c r="L487" s="75" t="s">
        <v>627</v>
      </c>
      <c r="M487" s="74">
        <v>8550</v>
      </c>
      <c r="N487" s="75" t="s">
        <v>107</v>
      </c>
      <c r="O487" s="75" t="s">
        <v>628</v>
      </c>
      <c r="P487" s="75"/>
      <c r="Q487" s="75" t="s">
        <v>629</v>
      </c>
      <c r="R487" s="75" t="s">
        <v>11615</v>
      </c>
      <c r="S487" s="75" t="s">
        <v>11616</v>
      </c>
      <c r="T487" s="75" t="s">
        <v>11617</v>
      </c>
      <c r="U487" s="75" t="s">
        <v>385</v>
      </c>
    </row>
    <row r="488" spans="1:21" ht="14.4" x14ac:dyDescent="0.25">
      <c r="A488" s="74">
        <v>119578</v>
      </c>
      <c r="B488" s="75" t="s">
        <v>1679</v>
      </c>
      <c r="C488" s="81">
        <f t="shared" si="22"/>
        <v>0</v>
      </c>
      <c r="D488" s="74">
        <v>9423</v>
      </c>
      <c r="E488" s="75" t="s">
        <v>1680</v>
      </c>
      <c r="F488" s="74">
        <v>960741</v>
      </c>
      <c r="G488" s="74">
        <v>0</v>
      </c>
      <c r="H488" s="76">
        <f t="shared" si="23"/>
        <v>0</v>
      </c>
      <c r="I488" s="76">
        <f t="shared" si="24"/>
        <v>0</v>
      </c>
      <c r="J488" s="74">
        <v>8491</v>
      </c>
      <c r="K488" s="75" t="s">
        <v>2786</v>
      </c>
      <c r="L488" s="75" t="s">
        <v>3213</v>
      </c>
      <c r="M488" s="74">
        <v>2290</v>
      </c>
      <c r="N488" s="75" t="s">
        <v>153</v>
      </c>
      <c r="O488" s="75" t="s">
        <v>3214</v>
      </c>
      <c r="P488" s="75"/>
      <c r="Q488" s="75" t="s">
        <v>3215</v>
      </c>
      <c r="R488" s="75" t="s">
        <v>1662</v>
      </c>
      <c r="S488" s="75" t="s">
        <v>1663</v>
      </c>
      <c r="T488" s="75" t="s">
        <v>1664</v>
      </c>
      <c r="U488" s="75" t="s">
        <v>385</v>
      </c>
    </row>
    <row r="489" spans="1:21" ht="14.4" x14ac:dyDescent="0.25">
      <c r="A489" s="74">
        <v>119578</v>
      </c>
      <c r="B489" s="75" t="s">
        <v>1679</v>
      </c>
      <c r="C489" s="81">
        <f t="shared" si="22"/>
        <v>0</v>
      </c>
      <c r="D489" s="74">
        <v>9423</v>
      </c>
      <c r="E489" s="75" t="s">
        <v>1680</v>
      </c>
      <c r="F489" s="74">
        <v>960864</v>
      </c>
      <c r="G489" s="74">
        <v>0</v>
      </c>
      <c r="H489" s="76">
        <f t="shared" si="23"/>
        <v>119578</v>
      </c>
      <c r="I489" s="76">
        <f t="shared" si="24"/>
        <v>0</v>
      </c>
      <c r="J489" s="74">
        <v>9167</v>
      </c>
      <c r="K489" s="75" t="s">
        <v>3216</v>
      </c>
      <c r="L489" s="75" t="s">
        <v>3217</v>
      </c>
      <c r="M489" s="74">
        <v>2275</v>
      </c>
      <c r="N489" s="75" t="s">
        <v>3218</v>
      </c>
      <c r="O489" s="75" t="s">
        <v>3219</v>
      </c>
      <c r="P489" s="75"/>
      <c r="Q489" s="75" t="s">
        <v>3220</v>
      </c>
      <c r="R489" s="75" t="s">
        <v>1662</v>
      </c>
      <c r="S489" s="75" t="s">
        <v>1663</v>
      </c>
      <c r="T489" s="75" t="s">
        <v>1664</v>
      </c>
      <c r="U489" s="75" t="s">
        <v>385</v>
      </c>
    </row>
    <row r="490" spans="1:21" ht="14.4" x14ac:dyDescent="0.25">
      <c r="A490" s="74">
        <v>119578</v>
      </c>
      <c r="B490" s="75" t="s">
        <v>1679</v>
      </c>
      <c r="C490" s="81">
        <f t="shared" si="22"/>
        <v>0</v>
      </c>
      <c r="D490" s="74">
        <v>9423</v>
      </c>
      <c r="E490" s="75" t="s">
        <v>1680</v>
      </c>
      <c r="F490" s="74">
        <v>960872</v>
      </c>
      <c r="G490" s="74">
        <v>0</v>
      </c>
      <c r="H490" s="76">
        <f t="shared" si="23"/>
        <v>119578</v>
      </c>
      <c r="I490" s="76">
        <f t="shared" si="24"/>
        <v>0</v>
      </c>
      <c r="J490" s="74">
        <v>9258</v>
      </c>
      <c r="K490" s="75" t="s">
        <v>3221</v>
      </c>
      <c r="L490" s="75" t="s">
        <v>3222</v>
      </c>
      <c r="M490" s="74">
        <v>2250</v>
      </c>
      <c r="N490" s="75" t="s">
        <v>3223</v>
      </c>
      <c r="O490" s="75" t="s">
        <v>3224</v>
      </c>
      <c r="P490" s="75"/>
      <c r="Q490" s="75" t="s">
        <v>3225</v>
      </c>
      <c r="R490" s="75" t="s">
        <v>1662</v>
      </c>
      <c r="S490" s="75" t="s">
        <v>1663</v>
      </c>
      <c r="T490" s="75" t="s">
        <v>1664</v>
      </c>
      <c r="U490" s="75" t="s">
        <v>385</v>
      </c>
    </row>
    <row r="491" spans="1:21" ht="14.4" x14ac:dyDescent="0.25">
      <c r="A491" s="74">
        <v>119578</v>
      </c>
      <c r="B491" s="75" t="s">
        <v>1679</v>
      </c>
      <c r="C491" s="81">
        <f t="shared" si="22"/>
        <v>0</v>
      </c>
      <c r="D491" s="74">
        <v>9423</v>
      </c>
      <c r="E491" s="75" t="s">
        <v>1680</v>
      </c>
      <c r="F491" s="74">
        <v>960872</v>
      </c>
      <c r="G491" s="74">
        <v>0</v>
      </c>
      <c r="H491" s="76">
        <f t="shared" si="23"/>
        <v>0</v>
      </c>
      <c r="I491" s="76">
        <f t="shared" si="24"/>
        <v>0</v>
      </c>
      <c r="J491" s="74">
        <v>9266</v>
      </c>
      <c r="K491" s="75" t="s">
        <v>3226</v>
      </c>
      <c r="L491" s="75" t="s">
        <v>1207</v>
      </c>
      <c r="M491" s="74">
        <v>2250</v>
      </c>
      <c r="N491" s="75" t="s">
        <v>3223</v>
      </c>
      <c r="O491" s="75" t="s">
        <v>3227</v>
      </c>
      <c r="P491" s="75"/>
      <c r="Q491" s="75" t="s">
        <v>10874</v>
      </c>
      <c r="R491" s="75" t="s">
        <v>1662</v>
      </c>
      <c r="S491" s="75" t="s">
        <v>1663</v>
      </c>
      <c r="T491" s="75" t="s">
        <v>1664</v>
      </c>
      <c r="U491" s="75" t="s">
        <v>385</v>
      </c>
    </row>
    <row r="492" spans="1:21" ht="14.4" x14ac:dyDescent="0.25">
      <c r="A492" s="74">
        <v>119578</v>
      </c>
      <c r="B492" s="75" t="s">
        <v>1679</v>
      </c>
      <c r="C492" s="81">
        <f t="shared" si="22"/>
        <v>0</v>
      </c>
      <c r="D492" s="74">
        <v>9423</v>
      </c>
      <c r="E492" s="75" t="s">
        <v>1680</v>
      </c>
      <c r="F492" s="74">
        <v>960864</v>
      </c>
      <c r="G492" s="74">
        <v>0</v>
      </c>
      <c r="H492" s="76">
        <f t="shared" si="23"/>
        <v>119578</v>
      </c>
      <c r="I492" s="76">
        <f t="shared" si="24"/>
        <v>0</v>
      </c>
      <c r="J492" s="74">
        <v>9423</v>
      </c>
      <c r="K492" s="75" t="s">
        <v>1680</v>
      </c>
      <c r="L492" s="75" t="s">
        <v>631</v>
      </c>
      <c r="M492" s="74">
        <v>2275</v>
      </c>
      <c r="N492" s="75" t="s">
        <v>632</v>
      </c>
      <c r="O492" s="75" t="s">
        <v>633</v>
      </c>
      <c r="P492" s="75"/>
      <c r="Q492" s="75" t="s">
        <v>634</v>
      </c>
      <c r="R492" s="75" t="s">
        <v>1662</v>
      </c>
      <c r="S492" s="75" t="s">
        <v>1663</v>
      </c>
      <c r="T492" s="75" t="s">
        <v>1664</v>
      </c>
      <c r="U492" s="75" t="s">
        <v>385</v>
      </c>
    </row>
    <row r="493" spans="1:21" ht="14.4" x14ac:dyDescent="0.25">
      <c r="A493" s="74">
        <v>119586</v>
      </c>
      <c r="B493" s="75" t="s">
        <v>1649</v>
      </c>
      <c r="C493" s="81">
        <f t="shared" ref="C493:C556" si="25">IF(A493&lt;&gt;A492,0,IF(AND(A493=A492,B493&lt;&gt;B492),A493,0))</f>
        <v>0</v>
      </c>
      <c r="D493" s="74">
        <v>7427</v>
      </c>
      <c r="E493" s="75" t="s">
        <v>3228</v>
      </c>
      <c r="F493" s="74">
        <v>962217</v>
      </c>
      <c r="G493" s="74">
        <v>0</v>
      </c>
      <c r="H493" s="76">
        <f t="shared" ref="H493:H556" si="26">IF(A493&lt;&gt;A492,0,IF(AND(A493=A492,F493&lt;&gt;F492),A493,0))</f>
        <v>0</v>
      </c>
      <c r="I493" s="76">
        <f t="shared" ref="I493:I556" si="27">IF(A493&lt;&gt;A492,0,IF(AND(H493&lt;&gt;0,B493&lt;&gt;B492),A493,0))</f>
        <v>0</v>
      </c>
      <c r="J493" s="74">
        <v>7419</v>
      </c>
      <c r="K493" s="75" t="s">
        <v>3229</v>
      </c>
      <c r="L493" s="75" t="s">
        <v>3230</v>
      </c>
      <c r="M493" s="74">
        <v>2110</v>
      </c>
      <c r="N493" s="75" t="s">
        <v>38</v>
      </c>
      <c r="O493" s="75" t="s">
        <v>3231</v>
      </c>
      <c r="P493" s="75"/>
      <c r="Q493" s="75" t="s">
        <v>3232</v>
      </c>
      <c r="R493" s="75" t="s">
        <v>1662</v>
      </c>
      <c r="S493" s="75" t="s">
        <v>1663</v>
      </c>
      <c r="T493" s="75" t="s">
        <v>1664</v>
      </c>
      <c r="U493" s="75" t="s">
        <v>385</v>
      </c>
    </row>
    <row r="494" spans="1:21" ht="14.4" x14ac:dyDescent="0.25">
      <c r="A494" s="74">
        <v>119586</v>
      </c>
      <c r="B494" s="75" t="s">
        <v>1649</v>
      </c>
      <c r="C494" s="81">
        <f t="shared" si="25"/>
        <v>0</v>
      </c>
      <c r="D494" s="74">
        <v>7427</v>
      </c>
      <c r="E494" s="75" t="s">
        <v>3228</v>
      </c>
      <c r="F494" s="74">
        <v>108671</v>
      </c>
      <c r="G494" s="74">
        <v>0</v>
      </c>
      <c r="H494" s="76">
        <f t="shared" si="26"/>
        <v>119586</v>
      </c>
      <c r="I494" s="76">
        <f t="shared" si="27"/>
        <v>0</v>
      </c>
      <c r="J494" s="74">
        <v>7427</v>
      </c>
      <c r="K494" s="75" t="s">
        <v>3228</v>
      </c>
      <c r="L494" s="75" t="s">
        <v>636</v>
      </c>
      <c r="M494" s="74">
        <v>2110</v>
      </c>
      <c r="N494" s="75" t="s">
        <v>38</v>
      </c>
      <c r="O494" s="75" t="s">
        <v>637</v>
      </c>
      <c r="P494" s="75"/>
      <c r="Q494" s="75" t="s">
        <v>10875</v>
      </c>
      <c r="R494" s="75" t="s">
        <v>1662</v>
      </c>
      <c r="S494" s="75" t="s">
        <v>1663</v>
      </c>
      <c r="T494" s="75" t="s">
        <v>1664</v>
      </c>
      <c r="U494" s="75" t="s">
        <v>385</v>
      </c>
    </row>
    <row r="495" spans="1:21" ht="14.4" x14ac:dyDescent="0.25">
      <c r="A495" s="74">
        <v>119586</v>
      </c>
      <c r="B495" s="75" t="s">
        <v>1649</v>
      </c>
      <c r="C495" s="81">
        <f t="shared" si="25"/>
        <v>0</v>
      </c>
      <c r="D495" s="74">
        <v>7427</v>
      </c>
      <c r="E495" s="75" t="s">
        <v>3228</v>
      </c>
      <c r="F495" s="74">
        <v>105015</v>
      </c>
      <c r="G495" s="74">
        <v>0</v>
      </c>
      <c r="H495" s="76">
        <f t="shared" si="26"/>
        <v>119586</v>
      </c>
      <c r="I495" s="76">
        <f t="shared" si="27"/>
        <v>0</v>
      </c>
      <c r="J495" s="74">
        <v>8185</v>
      </c>
      <c r="K495" s="75" t="s">
        <v>3233</v>
      </c>
      <c r="L495" s="75" t="s">
        <v>3234</v>
      </c>
      <c r="M495" s="74">
        <v>2160</v>
      </c>
      <c r="N495" s="75" t="s">
        <v>3235</v>
      </c>
      <c r="O495" s="75" t="s">
        <v>3236</v>
      </c>
      <c r="P495" s="75"/>
      <c r="Q495" s="75" t="s">
        <v>3237</v>
      </c>
      <c r="R495" s="75" t="s">
        <v>1662</v>
      </c>
      <c r="S495" s="75" t="s">
        <v>1663</v>
      </c>
      <c r="T495" s="75" t="s">
        <v>1664</v>
      </c>
      <c r="U495" s="75" t="s">
        <v>385</v>
      </c>
    </row>
    <row r="496" spans="1:21" ht="14.4" x14ac:dyDescent="0.25">
      <c r="A496" s="74">
        <v>119602</v>
      </c>
      <c r="B496" s="75" t="s">
        <v>1649</v>
      </c>
      <c r="C496" s="81">
        <f t="shared" si="25"/>
        <v>0</v>
      </c>
      <c r="D496" s="74">
        <v>8847</v>
      </c>
      <c r="E496" s="75" t="s">
        <v>3246</v>
      </c>
      <c r="F496" s="74">
        <v>963397</v>
      </c>
      <c r="G496" s="74">
        <v>0</v>
      </c>
      <c r="H496" s="76">
        <f t="shared" si="26"/>
        <v>0</v>
      </c>
      <c r="I496" s="76">
        <f t="shared" si="27"/>
        <v>0</v>
      </c>
      <c r="J496" s="74">
        <v>8847</v>
      </c>
      <c r="K496" s="75" t="s">
        <v>3246</v>
      </c>
      <c r="L496" s="75" t="s">
        <v>644</v>
      </c>
      <c r="M496" s="74">
        <v>2360</v>
      </c>
      <c r="N496" s="75" t="s">
        <v>156</v>
      </c>
      <c r="O496" s="75" t="s">
        <v>645</v>
      </c>
      <c r="P496" s="75"/>
      <c r="Q496" s="75" t="s">
        <v>646</v>
      </c>
      <c r="R496" s="75" t="s">
        <v>1662</v>
      </c>
      <c r="S496" s="75" t="s">
        <v>1663</v>
      </c>
      <c r="T496" s="75" t="s">
        <v>1664</v>
      </c>
      <c r="U496" s="75" t="s">
        <v>385</v>
      </c>
    </row>
    <row r="497" spans="1:21" ht="14.4" x14ac:dyDescent="0.25">
      <c r="A497" s="74">
        <v>119602</v>
      </c>
      <c r="B497" s="75" t="s">
        <v>1649</v>
      </c>
      <c r="C497" s="81">
        <f t="shared" si="25"/>
        <v>0</v>
      </c>
      <c r="D497" s="74">
        <v>8847</v>
      </c>
      <c r="E497" s="75" t="s">
        <v>3246</v>
      </c>
      <c r="F497" s="74">
        <v>963397</v>
      </c>
      <c r="G497" s="74">
        <v>0</v>
      </c>
      <c r="H497" s="76">
        <f t="shared" si="26"/>
        <v>0</v>
      </c>
      <c r="I497" s="76">
        <f t="shared" si="27"/>
        <v>0</v>
      </c>
      <c r="J497" s="74">
        <v>8854</v>
      </c>
      <c r="K497" s="75" t="s">
        <v>10876</v>
      </c>
      <c r="L497" s="75" t="s">
        <v>3247</v>
      </c>
      <c r="M497" s="74">
        <v>2360</v>
      </c>
      <c r="N497" s="75" t="s">
        <v>156</v>
      </c>
      <c r="O497" s="75" t="s">
        <v>3248</v>
      </c>
      <c r="P497" s="75"/>
      <c r="Q497" s="75" t="s">
        <v>3249</v>
      </c>
      <c r="R497" s="75" t="s">
        <v>1662</v>
      </c>
      <c r="S497" s="75" t="s">
        <v>1663</v>
      </c>
      <c r="T497" s="75" t="s">
        <v>1664</v>
      </c>
      <c r="U497" s="75" t="s">
        <v>385</v>
      </c>
    </row>
    <row r="498" spans="1:21" ht="14.4" x14ac:dyDescent="0.25">
      <c r="A498" s="74">
        <v>119602</v>
      </c>
      <c r="B498" s="75" t="s">
        <v>1649</v>
      </c>
      <c r="C498" s="81">
        <f t="shared" si="25"/>
        <v>0</v>
      </c>
      <c r="D498" s="78">
        <v>8847</v>
      </c>
      <c r="E498" s="75" t="s">
        <v>3246</v>
      </c>
      <c r="F498" s="74">
        <v>963397</v>
      </c>
      <c r="G498" s="74">
        <v>0</v>
      </c>
      <c r="H498" s="76">
        <f t="shared" si="26"/>
        <v>0</v>
      </c>
      <c r="I498" s="76">
        <f t="shared" si="27"/>
        <v>0</v>
      </c>
      <c r="J498" s="74">
        <v>8862</v>
      </c>
      <c r="K498" s="75" t="s">
        <v>10877</v>
      </c>
      <c r="L498" s="75" t="s">
        <v>3250</v>
      </c>
      <c r="M498" s="74">
        <v>2360</v>
      </c>
      <c r="N498" s="75" t="s">
        <v>156</v>
      </c>
      <c r="O498" s="75" t="s">
        <v>3251</v>
      </c>
      <c r="P498" s="75"/>
      <c r="Q498" s="75" t="s">
        <v>3252</v>
      </c>
      <c r="R498" s="75" t="s">
        <v>1662</v>
      </c>
      <c r="S498" s="75" t="s">
        <v>1663</v>
      </c>
      <c r="T498" s="75" t="s">
        <v>1664</v>
      </c>
      <c r="U498" s="75" t="s">
        <v>385</v>
      </c>
    </row>
    <row r="499" spans="1:21" ht="14.4" x14ac:dyDescent="0.25">
      <c r="A499" s="74">
        <v>119602</v>
      </c>
      <c r="B499" s="75" t="s">
        <v>1679</v>
      </c>
      <c r="C499" s="81">
        <f t="shared" si="25"/>
        <v>119602</v>
      </c>
      <c r="D499" s="74">
        <v>8847</v>
      </c>
      <c r="E499" s="75" t="s">
        <v>3246</v>
      </c>
      <c r="F499" s="74">
        <v>960815</v>
      </c>
      <c r="G499" s="74">
        <v>0</v>
      </c>
      <c r="H499" s="76">
        <f t="shared" si="26"/>
        <v>119602</v>
      </c>
      <c r="I499" s="76">
        <f t="shared" si="27"/>
        <v>119602</v>
      </c>
      <c r="J499" s="74">
        <v>8871</v>
      </c>
      <c r="K499" s="75" t="s">
        <v>10878</v>
      </c>
      <c r="L499" s="75" t="s">
        <v>3253</v>
      </c>
      <c r="M499" s="74">
        <v>2360</v>
      </c>
      <c r="N499" s="75" t="s">
        <v>156</v>
      </c>
      <c r="O499" s="75" t="s">
        <v>3254</v>
      </c>
      <c r="P499" s="75"/>
      <c r="Q499" s="75" t="s">
        <v>3255</v>
      </c>
      <c r="R499" s="75" t="s">
        <v>1662</v>
      </c>
      <c r="S499" s="75" t="s">
        <v>1663</v>
      </c>
      <c r="T499" s="75" t="s">
        <v>1664</v>
      </c>
      <c r="U499" s="75" t="s">
        <v>385</v>
      </c>
    </row>
    <row r="500" spans="1:21" ht="14.4" x14ac:dyDescent="0.25">
      <c r="A500" s="74">
        <v>119636</v>
      </c>
      <c r="B500" s="75" t="s">
        <v>1649</v>
      </c>
      <c r="C500" s="81">
        <f t="shared" si="25"/>
        <v>0</v>
      </c>
      <c r="D500" s="74">
        <v>5702</v>
      </c>
      <c r="E500" s="75" t="s">
        <v>3256</v>
      </c>
      <c r="F500" s="74">
        <v>962746</v>
      </c>
      <c r="G500" s="74">
        <v>0</v>
      </c>
      <c r="H500" s="76">
        <f t="shared" si="26"/>
        <v>0</v>
      </c>
      <c r="I500" s="76">
        <f t="shared" si="27"/>
        <v>0</v>
      </c>
      <c r="J500" s="74">
        <v>5702</v>
      </c>
      <c r="K500" s="75" t="s">
        <v>3256</v>
      </c>
      <c r="L500" s="75" t="s">
        <v>648</v>
      </c>
      <c r="M500" s="74">
        <v>1785</v>
      </c>
      <c r="N500" s="75" t="s">
        <v>150</v>
      </c>
      <c r="O500" s="75" t="s">
        <v>649</v>
      </c>
      <c r="P500" s="75"/>
      <c r="Q500" s="75" t="s">
        <v>10879</v>
      </c>
      <c r="R500" s="75" t="s">
        <v>1654</v>
      </c>
      <c r="S500" s="75" t="s">
        <v>1655</v>
      </c>
      <c r="T500" s="75" t="s">
        <v>1656</v>
      </c>
      <c r="U500" s="75" t="s">
        <v>385</v>
      </c>
    </row>
    <row r="501" spans="1:21" ht="14.4" x14ac:dyDescent="0.25">
      <c r="A501" s="74">
        <v>119636</v>
      </c>
      <c r="B501" s="75" t="s">
        <v>1649</v>
      </c>
      <c r="C501" s="81">
        <f t="shared" si="25"/>
        <v>0</v>
      </c>
      <c r="D501" s="74">
        <v>5702</v>
      </c>
      <c r="E501" s="75" t="s">
        <v>3256</v>
      </c>
      <c r="F501" s="74">
        <v>962746</v>
      </c>
      <c r="G501" s="74">
        <v>0</v>
      </c>
      <c r="H501" s="76">
        <f t="shared" si="26"/>
        <v>0</v>
      </c>
      <c r="I501" s="76">
        <f t="shared" si="27"/>
        <v>0</v>
      </c>
      <c r="J501" s="74">
        <v>5728</v>
      </c>
      <c r="K501" s="75" t="s">
        <v>3257</v>
      </c>
      <c r="L501" s="75" t="s">
        <v>3258</v>
      </c>
      <c r="M501" s="74">
        <v>1785</v>
      </c>
      <c r="N501" s="75" t="s">
        <v>150</v>
      </c>
      <c r="O501" s="75" t="s">
        <v>3259</v>
      </c>
      <c r="P501" s="75"/>
      <c r="Q501" s="75" t="s">
        <v>3260</v>
      </c>
      <c r="R501" s="75" t="s">
        <v>1654</v>
      </c>
      <c r="S501" s="75" t="s">
        <v>1655</v>
      </c>
      <c r="T501" s="75" t="s">
        <v>1656</v>
      </c>
      <c r="U501" s="75" t="s">
        <v>385</v>
      </c>
    </row>
    <row r="502" spans="1:21" ht="14.4" x14ac:dyDescent="0.25">
      <c r="A502" s="74">
        <v>119636</v>
      </c>
      <c r="B502" s="75" t="s">
        <v>1649</v>
      </c>
      <c r="C502" s="81">
        <f t="shared" si="25"/>
        <v>0</v>
      </c>
      <c r="D502" s="74">
        <v>5702</v>
      </c>
      <c r="E502" s="75" t="s">
        <v>3256</v>
      </c>
      <c r="F502" s="74">
        <v>962746</v>
      </c>
      <c r="G502" s="74">
        <v>0</v>
      </c>
      <c r="H502" s="76">
        <f t="shared" si="26"/>
        <v>0</v>
      </c>
      <c r="I502" s="76">
        <f t="shared" si="27"/>
        <v>0</v>
      </c>
      <c r="J502" s="74">
        <v>5736</v>
      </c>
      <c r="K502" s="75" t="s">
        <v>3261</v>
      </c>
      <c r="L502" s="75" t="s">
        <v>3262</v>
      </c>
      <c r="M502" s="74">
        <v>1785</v>
      </c>
      <c r="N502" s="75" t="s">
        <v>150</v>
      </c>
      <c r="O502" s="75" t="s">
        <v>3263</v>
      </c>
      <c r="P502" s="75"/>
      <c r="Q502" s="75" t="s">
        <v>3264</v>
      </c>
      <c r="R502" s="75" t="s">
        <v>1654</v>
      </c>
      <c r="S502" s="75" t="s">
        <v>1655</v>
      </c>
      <c r="T502" s="75" t="s">
        <v>1656</v>
      </c>
      <c r="U502" s="75" t="s">
        <v>385</v>
      </c>
    </row>
    <row r="503" spans="1:21" ht="14.4" x14ac:dyDescent="0.25">
      <c r="A503" s="74">
        <v>119636</v>
      </c>
      <c r="B503" s="75" t="s">
        <v>1649</v>
      </c>
      <c r="C503" s="81">
        <f t="shared" si="25"/>
        <v>0</v>
      </c>
      <c r="D503" s="74">
        <v>5702</v>
      </c>
      <c r="E503" s="75" t="s">
        <v>3256</v>
      </c>
      <c r="F503" s="74">
        <v>973362</v>
      </c>
      <c r="G503" s="74">
        <v>0</v>
      </c>
      <c r="H503" s="76">
        <f t="shared" si="26"/>
        <v>119636</v>
      </c>
      <c r="I503" s="76">
        <f t="shared" si="27"/>
        <v>0</v>
      </c>
      <c r="J503" s="74">
        <v>47035</v>
      </c>
      <c r="K503" s="75" t="s">
        <v>3265</v>
      </c>
      <c r="L503" s="75" t="s">
        <v>3266</v>
      </c>
      <c r="M503" s="74">
        <v>1860</v>
      </c>
      <c r="N503" s="75" t="s">
        <v>3267</v>
      </c>
      <c r="O503" s="75" t="s">
        <v>3268</v>
      </c>
      <c r="P503" s="75"/>
      <c r="Q503" s="75" t="s">
        <v>3269</v>
      </c>
      <c r="R503" s="75" t="s">
        <v>1654</v>
      </c>
      <c r="S503" s="75" t="s">
        <v>1655</v>
      </c>
      <c r="T503" s="75" t="s">
        <v>1656</v>
      </c>
      <c r="U503" s="75" t="s">
        <v>385</v>
      </c>
    </row>
    <row r="504" spans="1:21" ht="14.4" x14ac:dyDescent="0.25">
      <c r="A504" s="74">
        <v>119636</v>
      </c>
      <c r="B504" s="75" t="s">
        <v>1649</v>
      </c>
      <c r="C504" s="81">
        <f t="shared" si="25"/>
        <v>0</v>
      </c>
      <c r="D504" s="74">
        <v>5702</v>
      </c>
      <c r="E504" s="75" t="s">
        <v>3256</v>
      </c>
      <c r="F504" s="74">
        <v>962746</v>
      </c>
      <c r="G504" s="74">
        <v>0</v>
      </c>
      <c r="H504" s="76">
        <f t="shared" si="26"/>
        <v>119636</v>
      </c>
      <c r="I504" s="76">
        <f t="shared" si="27"/>
        <v>0</v>
      </c>
      <c r="J504" s="74">
        <v>47985</v>
      </c>
      <c r="K504" s="75" t="s">
        <v>3270</v>
      </c>
      <c r="L504" s="75" t="s">
        <v>3271</v>
      </c>
      <c r="M504" s="74">
        <v>1785</v>
      </c>
      <c r="N504" s="75" t="s">
        <v>3272</v>
      </c>
      <c r="O504" s="75" t="s">
        <v>3273</v>
      </c>
      <c r="P504" s="75"/>
      <c r="Q504" s="75" t="s">
        <v>3274</v>
      </c>
      <c r="R504" s="75" t="s">
        <v>1654</v>
      </c>
      <c r="S504" s="75" t="s">
        <v>1655</v>
      </c>
      <c r="T504" s="75" t="s">
        <v>1656</v>
      </c>
      <c r="U504" s="75" t="s">
        <v>385</v>
      </c>
    </row>
    <row r="505" spans="1:21" ht="14.4" x14ac:dyDescent="0.25">
      <c r="A505" s="74">
        <v>119644</v>
      </c>
      <c r="B505" s="75" t="s">
        <v>1679</v>
      </c>
      <c r="C505" s="81">
        <f t="shared" si="25"/>
        <v>0</v>
      </c>
      <c r="D505" s="74">
        <v>8912</v>
      </c>
      <c r="E505" s="75" t="s">
        <v>3275</v>
      </c>
      <c r="F505" s="74">
        <v>960831</v>
      </c>
      <c r="G505" s="74">
        <v>0</v>
      </c>
      <c r="H505" s="76">
        <f t="shared" si="26"/>
        <v>0</v>
      </c>
      <c r="I505" s="76">
        <f t="shared" si="27"/>
        <v>0</v>
      </c>
      <c r="J505" s="74">
        <v>8912</v>
      </c>
      <c r="K505" s="75" t="s">
        <v>3275</v>
      </c>
      <c r="L505" s="75" t="s">
        <v>652</v>
      </c>
      <c r="M505" s="74">
        <v>2380</v>
      </c>
      <c r="N505" s="75" t="s">
        <v>653</v>
      </c>
      <c r="O505" s="75" t="s">
        <v>654</v>
      </c>
      <c r="P505" s="75"/>
      <c r="Q505" s="75" t="s">
        <v>655</v>
      </c>
      <c r="R505" s="75" t="s">
        <v>1662</v>
      </c>
      <c r="S505" s="75" t="s">
        <v>1663</v>
      </c>
      <c r="T505" s="75" t="s">
        <v>1664</v>
      </c>
      <c r="U505" s="75" t="s">
        <v>385</v>
      </c>
    </row>
    <row r="506" spans="1:21" ht="14.4" x14ac:dyDescent="0.25">
      <c r="A506" s="74">
        <v>119644</v>
      </c>
      <c r="B506" s="75" t="s">
        <v>1679</v>
      </c>
      <c r="C506" s="81">
        <f t="shared" si="25"/>
        <v>0</v>
      </c>
      <c r="D506" s="74">
        <v>8912</v>
      </c>
      <c r="E506" s="75" t="s">
        <v>3275</v>
      </c>
      <c r="F506" s="74">
        <v>960831</v>
      </c>
      <c r="G506" s="74">
        <v>0</v>
      </c>
      <c r="H506" s="76">
        <f t="shared" si="26"/>
        <v>0</v>
      </c>
      <c r="I506" s="76">
        <f t="shared" si="27"/>
        <v>0</v>
      </c>
      <c r="J506" s="74">
        <v>8953</v>
      </c>
      <c r="K506" s="75" t="s">
        <v>3276</v>
      </c>
      <c r="L506" s="75" t="s">
        <v>3277</v>
      </c>
      <c r="M506" s="74">
        <v>2381</v>
      </c>
      <c r="N506" s="75" t="s">
        <v>3278</v>
      </c>
      <c r="O506" s="75" t="s">
        <v>3279</v>
      </c>
      <c r="P506" s="75"/>
      <c r="Q506" s="75" t="s">
        <v>3280</v>
      </c>
      <c r="R506" s="75" t="s">
        <v>1662</v>
      </c>
      <c r="S506" s="75" t="s">
        <v>1663</v>
      </c>
      <c r="T506" s="75" t="s">
        <v>1664</v>
      </c>
      <c r="U506" s="75" t="s">
        <v>385</v>
      </c>
    </row>
    <row r="507" spans="1:21" ht="14.4" x14ac:dyDescent="0.25">
      <c r="A507" s="74">
        <v>119651</v>
      </c>
      <c r="B507" s="75" t="s">
        <v>1649</v>
      </c>
      <c r="C507" s="81">
        <f t="shared" si="25"/>
        <v>0</v>
      </c>
      <c r="D507" s="74">
        <v>9191</v>
      </c>
      <c r="E507" s="75" t="s">
        <v>3281</v>
      </c>
      <c r="F507" s="74">
        <v>105023</v>
      </c>
      <c r="G507" s="74">
        <v>0</v>
      </c>
      <c r="H507" s="76">
        <f t="shared" si="26"/>
        <v>0</v>
      </c>
      <c r="I507" s="76">
        <f t="shared" si="27"/>
        <v>0</v>
      </c>
      <c r="J507" s="74">
        <v>8433</v>
      </c>
      <c r="K507" s="75" t="s">
        <v>3282</v>
      </c>
      <c r="L507" s="75" t="s">
        <v>3283</v>
      </c>
      <c r="M507" s="74">
        <v>2270</v>
      </c>
      <c r="N507" s="75" t="s">
        <v>3284</v>
      </c>
      <c r="O507" s="75" t="s">
        <v>3288</v>
      </c>
      <c r="P507" s="75"/>
      <c r="Q507" s="75" t="s">
        <v>3285</v>
      </c>
      <c r="R507" s="75" t="s">
        <v>1662</v>
      </c>
      <c r="S507" s="75" t="s">
        <v>1663</v>
      </c>
      <c r="T507" s="75" t="s">
        <v>1664</v>
      </c>
      <c r="U507" s="75" t="s">
        <v>385</v>
      </c>
    </row>
    <row r="508" spans="1:21" ht="14.4" x14ac:dyDescent="0.25">
      <c r="A508" s="74">
        <v>119651</v>
      </c>
      <c r="B508" s="75" t="s">
        <v>1649</v>
      </c>
      <c r="C508" s="81">
        <f t="shared" si="25"/>
        <v>0</v>
      </c>
      <c r="D508" s="74">
        <v>9191</v>
      </c>
      <c r="E508" s="75" t="s">
        <v>3281</v>
      </c>
      <c r="F508" s="74">
        <v>105023</v>
      </c>
      <c r="G508" s="74">
        <v>0</v>
      </c>
      <c r="H508" s="76">
        <f t="shared" si="26"/>
        <v>0</v>
      </c>
      <c r="I508" s="76">
        <f t="shared" si="27"/>
        <v>0</v>
      </c>
      <c r="J508" s="74">
        <v>8441</v>
      </c>
      <c r="K508" s="75" t="s">
        <v>3286</v>
      </c>
      <c r="L508" s="75" t="s">
        <v>3287</v>
      </c>
      <c r="M508" s="74">
        <v>2270</v>
      </c>
      <c r="N508" s="75" t="s">
        <v>3284</v>
      </c>
      <c r="O508" s="75" t="s">
        <v>3288</v>
      </c>
      <c r="P508" s="75"/>
      <c r="Q508" s="75" t="s">
        <v>3289</v>
      </c>
      <c r="R508" s="75" t="s">
        <v>1662</v>
      </c>
      <c r="S508" s="75" t="s">
        <v>1663</v>
      </c>
      <c r="T508" s="75" t="s">
        <v>1664</v>
      </c>
      <c r="U508" s="75" t="s">
        <v>385</v>
      </c>
    </row>
    <row r="509" spans="1:21" ht="14.4" x14ac:dyDescent="0.25">
      <c r="A509" s="74">
        <v>119651</v>
      </c>
      <c r="B509" s="75" t="s">
        <v>1649</v>
      </c>
      <c r="C509" s="81">
        <f t="shared" si="25"/>
        <v>0</v>
      </c>
      <c r="D509" s="74">
        <v>9191</v>
      </c>
      <c r="E509" s="75" t="s">
        <v>3281</v>
      </c>
      <c r="F509" s="74">
        <v>105023</v>
      </c>
      <c r="G509" s="74">
        <v>0</v>
      </c>
      <c r="H509" s="76">
        <f t="shared" si="26"/>
        <v>0</v>
      </c>
      <c r="I509" s="76">
        <f t="shared" si="27"/>
        <v>0</v>
      </c>
      <c r="J509" s="74">
        <v>9183</v>
      </c>
      <c r="K509" s="75" t="s">
        <v>2050</v>
      </c>
      <c r="L509" s="75" t="s">
        <v>3290</v>
      </c>
      <c r="M509" s="74">
        <v>2200</v>
      </c>
      <c r="N509" s="75" t="s">
        <v>3291</v>
      </c>
      <c r="O509" s="75" t="s">
        <v>3292</v>
      </c>
      <c r="P509" s="75"/>
      <c r="Q509" s="75" t="s">
        <v>3293</v>
      </c>
      <c r="R509" s="75" t="s">
        <v>1662</v>
      </c>
      <c r="S509" s="75" t="s">
        <v>1663</v>
      </c>
      <c r="T509" s="75" t="s">
        <v>1664</v>
      </c>
      <c r="U509" s="75" t="s">
        <v>385</v>
      </c>
    </row>
    <row r="510" spans="1:21" ht="14.4" x14ac:dyDescent="0.25">
      <c r="A510" s="74">
        <v>119651</v>
      </c>
      <c r="B510" s="75" t="s">
        <v>1649</v>
      </c>
      <c r="C510" s="81">
        <f t="shared" si="25"/>
        <v>0</v>
      </c>
      <c r="D510" s="78">
        <v>9191</v>
      </c>
      <c r="E510" s="75" t="s">
        <v>3281</v>
      </c>
      <c r="F510" s="74">
        <v>105023</v>
      </c>
      <c r="G510" s="74">
        <v>0</v>
      </c>
      <c r="H510" s="76">
        <f t="shared" si="26"/>
        <v>0</v>
      </c>
      <c r="I510" s="76">
        <f t="shared" si="27"/>
        <v>0</v>
      </c>
      <c r="J510" s="74">
        <v>9191</v>
      </c>
      <c r="K510" s="75" t="s">
        <v>3281</v>
      </c>
      <c r="L510" s="75" t="s">
        <v>657</v>
      </c>
      <c r="M510" s="74">
        <v>2200</v>
      </c>
      <c r="N510" s="75" t="s">
        <v>658</v>
      </c>
      <c r="O510" s="75" t="s">
        <v>659</v>
      </c>
      <c r="P510" s="75"/>
      <c r="Q510" s="75" t="s">
        <v>660</v>
      </c>
      <c r="R510" s="75" t="s">
        <v>1662</v>
      </c>
      <c r="S510" s="75" t="s">
        <v>1663</v>
      </c>
      <c r="T510" s="75" t="s">
        <v>1664</v>
      </c>
      <c r="U510" s="75" t="s">
        <v>385</v>
      </c>
    </row>
    <row r="511" spans="1:21" ht="14.4" x14ac:dyDescent="0.25">
      <c r="A511" s="74">
        <v>119651</v>
      </c>
      <c r="B511" s="75" t="s">
        <v>1649</v>
      </c>
      <c r="C511" s="81">
        <f t="shared" si="25"/>
        <v>0</v>
      </c>
      <c r="D511" s="78">
        <v>9191</v>
      </c>
      <c r="E511" s="75" t="s">
        <v>3281</v>
      </c>
      <c r="F511" s="74">
        <v>105023</v>
      </c>
      <c r="G511" s="74">
        <v>0</v>
      </c>
      <c r="H511" s="76">
        <f t="shared" si="26"/>
        <v>0</v>
      </c>
      <c r="I511" s="76">
        <f t="shared" si="27"/>
        <v>0</v>
      </c>
      <c r="J511" s="74">
        <v>9233</v>
      </c>
      <c r="K511" s="75" t="s">
        <v>3294</v>
      </c>
      <c r="L511" s="75" t="s">
        <v>3295</v>
      </c>
      <c r="M511" s="74">
        <v>2250</v>
      </c>
      <c r="N511" s="75" t="s">
        <v>3223</v>
      </c>
      <c r="O511" s="75" t="s">
        <v>3296</v>
      </c>
      <c r="P511" s="75"/>
      <c r="Q511" s="75" t="s">
        <v>3297</v>
      </c>
      <c r="R511" s="75" t="s">
        <v>1662</v>
      </c>
      <c r="S511" s="75" t="s">
        <v>1663</v>
      </c>
      <c r="T511" s="75" t="s">
        <v>1664</v>
      </c>
      <c r="U511" s="75" t="s">
        <v>385</v>
      </c>
    </row>
    <row r="512" spans="1:21" ht="14.4" x14ac:dyDescent="0.25">
      <c r="A512" s="74">
        <v>119651</v>
      </c>
      <c r="B512" s="75" t="s">
        <v>1649</v>
      </c>
      <c r="C512" s="81">
        <f t="shared" si="25"/>
        <v>0</v>
      </c>
      <c r="D512" s="74">
        <v>9191</v>
      </c>
      <c r="E512" s="75" t="s">
        <v>3281</v>
      </c>
      <c r="F512" s="74">
        <v>105023</v>
      </c>
      <c r="G512" s="74">
        <v>0</v>
      </c>
      <c r="H512" s="76">
        <f t="shared" si="26"/>
        <v>0</v>
      </c>
      <c r="I512" s="76">
        <f t="shared" si="27"/>
        <v>0</v>
      </c>
      <c r="J512" s="74">
        <v>9241</v>
      </c>
      <c r="K512" s="75" t="s">
        <v>3298</v>
      </c>
      <c r="L512" s="75" t="s">
        <v>3299</v>
      </c>
      <c r="M512" s="74">
        <v>2250</v>
      </c>
      <c r="N512" s="75" t="s">
        <v>3223</v>
      </c>
      <c r="O512" s="75" t="s">
        <v>3300</v>
      </c>
      <c r="P512" s="75"/>
      <c r="Q512" s="75" t="s">
        <v>3301</v>
      </c>
      <c r="R512" s="75" t="s">
        <v>1662</v>
      </c>
      <c r="S512" s="75" t="s">
        <v>1663</v>
      </c>
      <c r="T512" s="75" t="s">
        <v>1664</v>
      </c>
      <c r="U512" s="75" t="s">
        <v>385</v>
      </c>
    </row>
    <row r="513" spans="1:21" ht="14.4" x14ac:dyDescent="0.25">
      <c r="A513" s="74">
        <v>119651</v>
      </c>
      <c r="B513" s="75" t="s">
        <v>1649</v>
      </c>
      <c r="C513" s="81">
        <f t="shared" si="25"/>
        <v>0</v>
      </c>
      <c r="D513" s="74">
        <v>9191</v>
      </c>
      <c r="E513" s="75" t="s">
        <v>3281</v>
      </c>
      <c r="F513" s="74">
        <v>105023</v>
      </c>
      <c r="G513" s="74">
        <v>0</v>
      </c>
      <c r="H513" s="76">
        <f t="shared" si="26"/>
        <v>0</v>
      </c>
      <c r="I513" s="76">
        <f t="shared" si="27"/>
        <v>0</v>
      </c>
      <c r="J513" s="74">
        <v>9291</v>
      </c>
      <c r="K513" s="75" t="s">
        <v>10880</v>
      </c>
      <c r="L513" s="75" t="s">
        <v>3302</v>
      </c>
      <c r="M513" s="74">
        <v>2440</v>
      </c>
      <c r="N513" s="75" t="s">
        <v>51</v>
      </c>
      <c r="O513" s="75" t="s">
        <v>3303</v>
      </c>
      <c r="P513" s="75"/>
      <c r="Q513" s="75" t="s">
        <v>3304</v>
      </c>
      <c r="R513" s="75" t="s">
        <v>1662</v>
      </c>
      <c r="S513" s="75" t="s">
        <v>1663</v>
      </c>
      <c r="T513" s="75" t="s">
        <v>1664</v>
      </c>
      <c r="U513" s="75" t="s">
        <v>385</v>
      </c>
    </row>
    <row r="514" spans="1:21" ht="14.4" x14ac:dyDescent="0.25">
      <c r="A514" s="74">
        <v>119651</v>
      </c>
      <c r="B514" s="75" t="s">
        <v>1649</v>
      </c>
      <c r="C514" s="81">
        <f t="shared" si="25"/>
        <v>0</v>
      </c>
      <c r="D514" s="74">
        <v>9191</v>
      </c>
      <c r="E514" s="75" t="s">
        <v>3281</v>
      </c>
      <c r="F514" s="74">
        <v>105023</v>
      </c>
      <c r="G514" s="74">
        <v>0</v>
      </c>
      <c r="H514" s="76">
        <f t="shared" si="26"/>
        <v>0</v>
      </c>
      <c r="I514" s="76">
        <f t="shared" si="27"/>
        <v>0</v>
      </c>
      <c r="J514" s="74">
        <v>9308</v>
      </c>
      <c r="K514" s="75" t="s">
        <v>10881</v>
      </c>
      <c r="L514" s="75" t="s">
        <v>3305</v>
      </c>
      <c r="M514" s="74">
        <v>2440</v>
      </c>
      <c r="N514" s="75" t="s">
        <v>51</v>
      </c>
      <c r="O514" s="75" t="s">
        <v>3306</v>
      </c>
      <c r="P514" s="75"/>
      <c r="Q514" s="75" t="s">
        <v>3307</v>
      </c>
      <c r="R514" s="75" t="s">
        <v>1662</v>
      </c>
      <c r="S514" s="75" t="s">
        <v>1663</v>
      </c>
      <c r="T514" s="75" t="s">
        <v>1664</v>
      </c>
      <c r="U514" s="75" t="s">
        <v>385</v>
      </c>
    </row>
    <row r="515" spans="1:21" ht="14.4" x14ac:dyDescent="0.25">
      <c r="A515" s="74">
        <v>119651</v>
      </c>
      <c r="B515" s="75" t="s">
        <v>1649</v>
      </c>
      <c r="C515" s="81">
        <f t="shared" si="25"/>
        <v>0</v>
      </c>
      <c r="D515" s="74">
        <v>9191</v>
      </c>
      <c r="E515" s="75" t="s">
        <v>3281</v>
      </c>
      <c r="F515" s="74">
        <v>105023</v>
      </c>
      <c r="G515" s="74">
        <v>0</v>
      </c>
      <c r="H515" s="76">
        <f t="shared" si="26"/>
        <v>0</v>
      </c>
      <c r="I515" s="76">
        <f t="shared" si="27"/>
        <v>0</v>
      </c>
      <c r="J515" s="74">
        <v>9324</v>
      </c>
      <c r="K515" s="75" t="s">
        <v>3308</v>
      </c>
      <c r="L515" s="75" t="s">
        <v>3309</v>
      </c>
      <c r="M515" s="74">
        <v>2440</v>
      </c>
      <c r="N515" s="75" t="s">
        <v>51</v>
      </c>
      <c r="O515" s="75" t="s">
        <v>3310</v>
      </c>
      <c r="P515" s="75"/>
      <c r="Q515" s="75" t="s">
        <v>3311</v>
      </c>
      <c r="R515" s="75" t="s">
        <v>1662</v>
      </c>
      <c r="S515" s="75" t="s">
        <v>1663</v>
      </c>
      <c r="T515" s="75" t="s">
        <v>1664</v>
      </c>
      <c r="U515" s="75" t="s">
        <v>385</v>
      </c>
    </row>
    <row r="516" spans="1:21" ht="14.4" x14ac:dyDescent="0.25">
      <c r="A516" s="74">
        <v>119651</v>
      </c>
      <c r="B516" s="75" t="s">
        <v>1649</v>
      </c>
      <c r="C516" s="81">
        <f t="shared" si="25"/>
        <v>0</v>
      </c>
      <c r="D516" s="74">
        <v>9191</v>
      </c>
      <c r="E516" s="75" t="s">
        <v>3281</v>
      </c>
      <c r="F516" s="74">
        <v>105023</v>
      </c>
      <c r="G516" s="74">
        <v>0</v>
      </c>
      <c r="H516" s="76">
        <f t="shared" si="26"/>
        <v>0</v>
      </c>
      <c r="I516" s="76">
        <f t="shared" si="27"/>
        <v>0</v>
      </c>
      <c r="J516" s="74">
        <v>16782</v>
      </c>
      <c r="K516" s="75" t="s">
        <v>3312</v>
      </c>
      <c r="L516" s="75" t="s">
        <v>3313</v>
      </c>
      <c r="M516" s="74">
        <v>2431</v>
      </c>
      <c r="N516" s="75" t="s">
        <v>3314</v>
      </c>
      <c r="O516" s="75" t="s">
        <v>3315</v>
      </c>
      <c r="P516" s="75"/>
      <c r="Q516" s="75" t="s">
        <v>3316</v>
      </c>
      <c r="R516" s="75" t="s">
        <v>1662</v>
      </c>
      <c r="S516" s="75" t="s">
        <v>1663</v>
      </c>
      <c r="T516" s="75" t="s">
        <v>1664</v>
      </c>
      <c r="U516" s="75" t="s">
        <v>385</v>
      </c>
    </row>
    <row r="517" spans="1:21" ht="14.4" x14ac:dyDescent="0.25">
      <c r="A517" s="74">
        <v>119651</v>
      </c>
      <c r="B517" s="75" t="s">
        <v>1649</v>
      </c>
      <c r="C517" s="81">
        <f t="shared" si="25"/>
        <v>0</v>
      </c>
      <c r="D517" s="74">
        <v>9191</v>
      </c>
      <c r="E517" s="75" t="s">
        <v>3281</v>
      </c>
      <c r="F517" s="74">
        <v>105023</v>
      </c>
      <c r="G517" s="74">
        <v>0</v>
      </c>
      <c r="H517" s="76">
        <f t="shared" si="26"/>
        <v>0</v>
      </c>
      <c r="I517" s="76">
        <f t="shared" si="27"/>
        <v>0</v>
      </c>
      <c r="J517" s="74">
        <v>16816</v>
      </c>
      <c r="K517" s="75" t="s">
        <v>3317</v>
      </c>
      <c r="L517" s="75" t="s">
        <v>3318</v>
      </c>
      <c r="M517" s="74">
        <v>2450</v>
      </c>
      <c r="N517" s="75" t="s">
        <v>1208</v>
      </c>
      <c r="O517" s="75" t="s">
        <v>3319</v>
      </c>
      <c r="P517" s="75"/>
      <c r="Q517" s="75" t="s">
        <v>3320</v>
      </c>
      <c r="R517" s="75" t="s">
        <v>1662</v>
      </c>
      <c r="S517" s="75" t="s">
        <v>1663</v>
      </c>
      <c r="T517" s="75" t="s">
        <v>1664</v>
      </c>
      <c r="U517" s="75" t="s">
        <v>385</v>
      </c>
    </row>
    <row r="518" spans="1:21" ht="14.4" x14ac:dyDescent="0.25">
      <c r="A518" s="74">
        <v>119651</v>
      </c>
      <c r="B518" s="75" t="s">
        <v>1649</v>
      </c>
      <c r="C518" s="81">
        <f t="shared" si="25"/>
        <v>0</v>
      </c>
      <c r="D518" s="74">
        <v>9191</v>
      </c>
      <c r="E518" s="75" t="s">
        <v>3281</v>
      </c>
      <c r="F518" s="74">
        <v>105023</v>
      </c>
      <c r="G518" s="74">
        <v>0</v>
      </c>
      <c r="H518" s="76">
        <f t="shared" si="26"/>
        <v>0</v>
      </c>
      <c r="I518" s="76">
        <f t="shared" si="27"/>
        <v>0</v>
      </c>
      <c r="J518" s="74">
        <v>16824</v>
      </c>
      <c r="K518" s="75" t="s">
        <v>10882</v>
      </c>
      <c r="L518" s="75" t="s">
        <v>3321</v>
      </c>
      <c r="M518" s="74">
        <v>2430</v>
      </c>
      <c r="N518" s="75" t="s">
        <v>3322</v>
      </c>
      <c r="O518" s="75" t="s">
        <v>3323</v>
      </c>
      <c r="P518" s="75"/>
      <c r="Q518" s="75" t="s">
        <v>3324</v>
      </c>
      <c r="R518" s="75" t="s">
        <v>1662</v>
      </c>
      <c r="S518" s="75" t="s">
        <v>1663</v>
      </c>
      <c r="T518" s="75" t="s">
        <v>1664</v>
      </c>
      <c r="U518" s="75" t="s">
        <v>385</v>
      </c>
    </row>
    <row r="519" spans="1:21" ht="14.4" x14ac:dyDescent="0.25">
      <c r="A519" s="74">
        <v>119651</v>
      </c>
      <c r="B519" s="75" t="s">
        <v>1649</v>
      </c>
      <c r="C519" s="81">
        <f t="shared" si="25"/>
        <v>0</v>
      </c>
      <c r="D519" s="74">
        <v>9191</v>
      </c>
      <c r="E519" s="75" t="s">
        <v>3281</v>
      </c>
      <c r="F519" s="74">
        <v>105023</v>
      </c>
      <c r="G519" s="74">
        <v>0</v>
      </c>
      <c r="H519" s="76">
        <f t="shared" si="26"/>
        <v>0</v>
      </c>
      <c r="I519" s="76">
        <f t="shared" si="27"/>
        <v>0</v>
      </c>
      <c r="J519" s="74">
        <v>16832</v>
      </c>
      <c r="K519" s="75" t="s">
        <v>10883</v>
      </c>
      <c r="L519" s="75" t="s">
        <v>3325</v>
      </c>
      <c r="M519" s="74">
        <v>2430</v>
      </c>
      <c r="N519" s="75" t="s">
        <v>3322</v>
      </c>
      <c r="O519" s="75" t="s">
        <v>3326</v>
      </c>
      <c r="P519" s="75"/>
      <c r="Q519" s="75" t="s">
        <v>3327</v>
      </c>
      <c r="R519" s="75" t="s">
        <v>1662</v>
      </c>
      <c r="S519" s="75" t="s">
        <v>1663</v>
      </c>
      <c r="T519" s="75" t="s">
        <v>1664</v>
      </c>
      <c r="U519" s="75" t="s">
        <v>385</v>
      </c>
    </row>
    <row r="520" spans="1:21" ht="14.4" x14ac:dyDescent="0.25">
      <c r="A520" s="74">
        <v>119651</v>
      </c>
      <c r="B520" s="75" t="s">
        <v>1649</v>
      </c>
      <c r="C520" s="81">
        <f t="shared" si="25"/>
        <v>0</v>
      </c>
      <c r="D520" s="74">
        <v>9191</v>
      </c>
      <c r="E520" s="75" t="s">
        <v>3281</v>
      </c>
      <c r="F520" s="74">
        <v>105023</v>
      </c>
      <c r="G520" s="74">
        <v>0</v>
      </c>
      <c r="H520" s="76">
        <f t="shared" si="26"/>
        <v>0</v>
      </c>
      <c r="I520" s="76">
        <f t="shared" si="27"/>
        <v>0</v>
      </c>
      <c r="J520" s="74">
        <v>104711</v>
      </c>
      <c r="K520" s="75" t="s">
        <v>3328</v>
      </c>
      <c r="L520" s="75" t="s">
        <v>3329</v>
      </c>
      <c r="M520" s="74">
        <v>2440</v>
      </c>
      <c r="N520" s="75" t="s">
        <v>51</v>
      </c>
      <c r="O520" s="75" t="s">
        <v>3330</v>
      </c>
      <c r="P520" s="75"/>
      <c r="Q520" s="75" t="s">
        <v>3331</v>
      </c>
      <c r="R520" s="75" t="s">
        <v>1662</v>
      </c>
      <c r="S520" s="75" t="s">
        <v>1663</v>
      </c>
      <c r="T520" s="75" t="s">
        <v>1664</v>
      </c>
      <c r="U520" s="75" t="s">
        <v>385</v>
      </c>
    </row>
    <row r="521" spans="1:21" ht="14.4" x14ac:dyDescent="0.25">
      <c r="A521" s="74">
        <v>119651</v>
      </c>
      <c r="B521" s="75" t="s">
        <v>1649</v>
      </c>
      <c r="C521" s="81">
        <f t="shared" si="25"/>
        <v>0</v>
      </c>
      <c r="D521" s="74">
        <v>9191</v>
      </c>
      <c r="E521" s="75" t="s">
        <v>3281</v>
      </c>
      <c r="F521" s="74">
        <v>105023</v>
      </c>
      <c r="G521" s="74">
        <v>0</v>
      </c>
      <c r="H521" s="76">
        <f t="shared" si="26"/>
        <v>0</v>
      </c>
      <c r="I521" s="76">
        <f t="shared" si="27"/>
        <v>0</v>
      </c>
      <c r="J521" s="74">
        <v>138347</v>
      </c>
      <c r="K521" s="75" t="s">
        <v>3332</v>
      </c>
      <c r="L521" s="75" t="s">
        <v>3333</v>
      </c>
      <c r="M521" s="74">
        <v>2450</v>
      </c>
      <c r="N521" s="75" t="s">
        <v>1208</v>
      </c>
      <c r="O521" s="75" t="s">
        <v>10884</v>
      </c>
      <c r="P521" s="75"/>
      <c r="Q521" s="75" t="s">
        <v>3334</v>
      </c>
      <c r="R521" s="75" t="s">
        <v>1662</v>
      </c>
      <c r="S521" s="75" t="s">
        <v>1663</v>
      </c>
      <c r="T521" s="75" t="s">
        <v>1664</v>
      </c>
      <c r="U521" s="75" t="s">
        <v>385</v>
      </c>
    </row>
    <row r="522" spans="1:21" ht="14.4" x14ac:dyDescent="0.25">
      <c r="A522" s="74">
        <v>119651</v>
      </c>
      <c r="B522" s="75" t="s">
        <v>1649</v>
      </c>
      <c r="C522" s="81">
        <f t="shared" si="25"/>
        <v>0</v>
      </c>
      <c r="D522" s="74">
        <v>9191</v>
      </c>
      <c r="E522" s="75" t="s">
        <v>3281</v>
      </c>
      <c r="F522" s="74">
        <v>105023</v>
      </c>
      <c r="G522" s="74">
        <v>0</v>
      </c>
      <c r="H522" s="76">
        <f t="shared" si="26"/>
        <v>0</v>
      </c>
      <c r="I522" s="76">
        <f t="shared" si="27"/>
        <v>0</v>
      </c>
      <c r="J522" s="74">
        <v>138545</v>
      </c>
      <c r="K522" s="75" t="s">
        <v>3335</v>
      </c>
      <c r="L522" s="75" t="s">
        <v>3336</v>
      </c>
      <c r="M522" s="74">
        <v>2440</v>
      </c>
      <c r="N522" s="75" t="s">
        <v>51</v>
      </c>
      <c r="O522" s="75" t="s">
        <v>3337</v>
      </c>
      <c r="P522" s="75"/>
      <c r="Q522" s="75" t="s">
        <v>3338</v>
      </c>
      <c r="R522" s="75" t="s">
        <v>1662</v>
      </c>
      <c r="S522" s="75" t="s">
        <v>1663</v>
      </c>
      <c r="T522" s="75" t="s">
        <v>1664</v>
      </c>
      <c r="U522" s="75" t="s">
        <v>385</v>
      </c>
    </row>
    <row r="523" spans="1:21" ht="14.4" x14ac:dyDescent="0.25">
      <c r="A523" s="74">
        <v>119669</v>
      </c>
      <c r="B523" s="75" t="s">
        <v>1679</v>
      </c>
      <c r="C523" s="81">
        <f t="shared" si="25"/>
        <v>0</v>
      </c>
      <c r="D523" s="74">
        <v>11874</v>
      </c>
      <c r="E523" s="75" t="s">
        <v>1680</v>
      </c>
      <c r="F523" s="74">
        <v>961169</v>
      </c>
      <c r="G523" s="74">
        <v>0</v>
      </c>
      <c r="H523" s="76">
        <f t="shared" si="26"/>
        <v>0</v>
      </c>
      <c r="I523" s="76">
        <f t="shared" si="27"/>
        <v>0</v>
      </c>
      <c r="J523" s="74">
        <v>11858</v>
      </c>
      <c r="K523" s="75" t="s">
        <v>1680</v>
      </c>
      <c r="L523" s="75" t="s">
        <v>3339</v>
      </c>
      <c r="M523" s="74">
        <v>3150</v>
      </c>
      <c r="N523" s="75" t="s">
        <v>162</v>
      </c>
      <c r="O523" s="75" t="s">
        <v>3340</v>
      </c>
      <c r="P523" s="75"/>
      <c r="Q523" s="75" t="s">
        <v>3341</v>
      </c>
      <c r="R523" s="75" t="s">
        <v>1654</v>
      </c>
      <c r="S523" s="75" t="s">
        <v>1655</v>
      </c>
      <c r="T523" s="75" t="s">
        <v>1656</v>
      </c>
      <c r="U523" s="75" t="s">
        <v>385</v>
      </c>
    </row>
    <row r="524" spans="1:21" ht="14.4" x14ac:dyDescent="0.25">
      <c r="A524" s="74">
        <v>119669</v>
      </c>
      <c r="B524" s="75" t="s">
        <v>1679</v>
      </c>
      <c r="C524" s="81">
        <f t="shared" si="25"/>
        <v>0</v>
      </c>
      <c r="D524" s="74">
        <v>11874</v>
      </c>
      <c r="E524" s="75" t="s">
        <v>1680</v>
      </c>
      <c r="F524" s="74">
        <v>961177</v>
      </c>
      <c r="G524" s="74">
        <v>0</v>
      </c>
      <c r="H524" s="76">
        <f t="shared" si="26"/>
        <v>119669</v>
      </c>
      <c r="I524" s="76">
        <f t="shared" si="27"/>
        <v>0</v>
      </c>
      <c r="J524" s="74">
        <v>11874</v>
      </c>
      <c r="K524" s="75" t="s">
        <v>1680</v>
      </c>
      <c r="L524" s="75" t="s">
        <v>662</v>
      </c>
      <c r="M524" s="74">
        <v>3140</v>
      </c>
      <c r="N524" s="75" t="s">
        <v>64</v>
      </c>
      <c r="O524" s="75" t="s">
        <v>663</v>
      </c>
      <c r="P524" s="75"/>
      <c r="Q524" s="75" t="s">
        <v>10885</v>
      </c>
      <c r="R524" s="75" t="s">
        <v>1654</v>
      </c>
      <c r="S524" s="75" t="s">
        <v>1655</v>
      </c>
      <c r="T524" s="75" t="s">
        <v>1656</v>
      </c>
      <c r="U524" s="75" t="s">
        <v>385</v>
      </c>
    </row>
    <row r="525" spans="1:21" ht="14.4" x14ac:dyDescent="0.25">
      <c r="A525" s="74">
        <v>119669</v>
      </c>
      <c r="B525" s="75" t="s">
        <v>1679</v>
      </c>
      <c r="C525" s="81">
        <f t="shared" si="25"/>
        <v>0</v>
      </c>
      <c r="D525" s="74">
        <v>11874</v>
      </c>
      <c r="E525" s="75" t="s">
        <v>1680</v>
      </c>
      <c r="F525" s="74">
        <v>961219</v>
      </c>
      <c r="G525" s="74">
        <v>0</v>
      </c>
      <c r="H525" s="76">
        <f t="shared" si="26"/>
        <v>119669</v>
      </c>
      <c r="I525" s="76">
        <f t="shared" si="27"/>
        <v>0</v>
      </c>
      <c r="J525" s="74">
        <v>12153</v>
      </c>
      <c r="K525" s="75" t="s">
        <v>4588</v>
      </c>
      <c r="L525" s="75" t="s">
        <v>3342</v>
      </c>
      <c r="M525" s="74">
        <v>3190</v>
      </c>
      <c r="N525" s="75" t="s">
        <v>3343</v>
      </c>
      <c r="O525" s="75" t="s">
        <v>3344</v>
      </c>
      <c r="P525" s="75"/>
      <c r="Q525" s="75" t="s">
        <v>3345</v>
      </c>
      <c r="R525" s="75" t="s">
        <v>1654</v>
      </c>
      <c r="S525" s="75" t="s">
        <v>1655</v>
      </c>
      <c r="T525" s="75" t="s">
        <v>1656</v>
      </c>
      <c r="U525" s="75" t="s">
        <v>385</v>
      </c>
    </row>
    <row r="526" spans="1:21" ht="14.4" x14ac:dyDescent="0.25">
      <c r="A526" s="74">
        <v>119669</v>
      </c>
      <c r="B526" s="75" t="s">
        <v>1679</v>
      </c>
      <c r="C526" s="81">
        <f t="shared" si="25"/>
        <v>0</v>
      </c>
      <c r="D526" s="74">
        <v>11874</v>
      </c>
      <c r="E526" s="75" t="s">
        <v>1680</v>
      </c>
      <c r="F526" s="74">
        <v>961235</v>
      </c>
      <c r="G526" s="74">
        <v>0</v>
      </c>
      <c r="H526" s="76">
        <f t="shared" si="26"/>
        <v>119669</v>
      </c>
      <c r="I526" s="76">
        <f t="shared" si="27"/>
        <v>0</v>
      </c>
      <c r="J526" s="74">
        <v>12278</v>
      </c>
      <c r="K526" s="75" t="s">
        <v>3346</v>
      </c>
      <c r="L526" s="75" t="s">
        <v>3347</v>
      </c>
      <c r="M526" s="74">
        <v>3020</v>
      </c>
      <c r="N526" s="75" t="s">
        <v>3348</v>
      </c>
      <c r="O526" s="75" t="s">
        <v>3349</v>
      </c>
      <c r="P526" s="75"/>
      <c r="Q526" s="75" t="s">
        <v>3350</v>
      </c>
      <c r="R526" s="75" t="s">
        <v>1654</v>
      </c>
      <c r="S526" s="75" t="s">
        <v>1655</v>
      </c>
      <c r="T526" s="75" t="s">
        <v>1656</v>
      </c>
      <c r="U526" s="75" t="s">
        <v>385</v>
      </c>
    </row>
    <row r="527" spans="1:21" ht="14.4" x14ac:dyDescent="0.25">
      <c r="A527" s="74">
        <v>119677</v>
      </c>
      <c r="B527" s="75" t="s">
        <v>1679</v>
      </c>
      <c r="C527" s="81">
        <f t="shared" si="25"/>
        <v>0</v>
      </c>
      <c r="D527" s="74">
        <v>6511</v>
      </c>
      <c r="E527" s="75" t="s">
        <v>10726</v>
      </c>
      <c r="F527" s="74">
        <v>128728</v>
      </c>
      <c r="G527" s="74">
        <v>0</v>
      </c>
      <c r="H527" s="76">
        <f t="shared" si="26"/>
        <v>0</v>
      </c>
      <c r="I527" s="76">
        <f t="shared" si="27"/>
        <v>0</v>
      </c>
      <c r="J527" s="74">
        <v>6163</v>
      </c>
      <c r="K527" s="75" t="s">
        <v>3351</v>
      </c>
      <c r="L527" s="75" t="s">
        <v>3352</v>
      </c>
      <c r="M527" s="74">
        <v>2060</v>
      </c>
      <c r="N527" s="75" t="s">
        <v>258</v>
      </c>
      <c r="O527" s="75" t="s">
        <v>3353</v>
      </c>
      <c r="P527" s="75"/>
      <c r="Q527" s="75" t="s">
        <v>3354</v>
      </c>
      <c r="R527" s="75" t="s">
        <v>1662</v>
      </c>
      <c r="S527" s="75" t="s">
        <v>1663</v>
      </c>
      <c r="T527" s="75" t="s">
        <v>1664</v>
      </c>
      <c r="U527" s="75" t="s">
        <v>385</v>
      </c>
    </row>
    <row r="528" spans="1:21" ht="14.4" x14ac:dyDescent="0.25">
      <c r="A528" s="74">
        <v>119677</v>
      </c>
      <c r="B528" s="75" t="s">
        <v>1679</v>
      </c>
      <c r="C528" s="81">
        <f t="shared" si="25"/>
        <v>0</v>
      </c>
      <c r="D528" s="74">
        <v>6511</v>
      </c>
      <c r="E528" s="75" t="s">
        <v>10726</v>
      </c>
      <c r="F528" s="74">
        <v>128728</v>
      </c>
      <c r="G528" s="74">
        <v>0</v>
      </c>
      <c r="H528" s="76">
        <f t="shared" si="26"/>
        <v>0</v>
      </c>
      <c r="I528" s="76">
        <f t="shared" si="27"/>
        <v>0</v>
      </c>
      <c r="J528" s="74">
        <v>6511</v>
      </c>
      <c r="K528" s="75" t="s">
        <v>10726</v>
      </c>
      <c r="L528" s="75" t="s">
        <v>3355</v>
      </c>
      <c r="M528" s="74">
        <v>2060</v>
      </c>
      <c r="N528" s="75" t="s">
        <v>258</v>
      </c>
      <c r="O528" s="75" t="s">
        <v>665</v>
      </c>
      <c r="P528" s="75"/>
      <c r="Q528" s="75" t="s">
        <v>3356</v>
      </c>
      <c r="R528" s="75" t="s">
        <v>1662</v>
      </c>
      <c r="S528" s="75" t="s">
        <v>1663</v>
      </c>
      <c r="T528" s="75" t="s">
        <v>1664</v>
      </c>
      <c r="U528" s="75" t="s">
        <v>385</v>
      </c>
    </row>
    <row r="529" spans="1:21" ht="14.4" x14ac:dyDescent="0.25">
      <c r="A529" s="74">
        <v>119677</v>
      </c>
      <c r="B529" s="75" t="s">
        <v>1679</v>
      </c>
      <c r="C529" s="81">
        <f t="shared" si="25"/>
        <v>0</v>
      </c>
      <c r="D529" s="74">
        <v>6511</v>
      </c>
      <c r="E529" s="75" t="s">
        <v>10726</v>
      </c>
      <c r="F529" s="74">
        <v>128728</v>
      </c>
      <c r="G529" s="74">
        <v>0</v>
      </c>
      <c r="H529" s="76">
        <f t="shared" si="26"/>
        <v>0</v>
      </c>
      <c r="I529" s="76">
        <f t="shared" si="27"/>
        <v>0</v>
      </c>
      <c r="J529" s="74">
        <v>6551</v>
      </c>
      <c r="K529" s="75" t="s">
        <v>10886</v>
      </c>
      <c r="L529" s="75" t="s">
        <v>3357</v>
      </c>
      <c r="M529" s="74">
        <v>2060</v>
      </c>
      <c r="N529" s="75" t="s">
        <v>258</v>
      </c>
      <c r="O529" s="75" t="s">
        <v>3358</v>
      </c>
      <c r="P529" s="75"/>
      <c r="Q529" s="75" t="s">
        <v>3359</v>
      </c>
      <c r="R529" s="75" t="s">
        <v>1662</v>
      </c>
      <c r="S529" s="75" t="s">
        <v>1663</v>
      </c>
      <c r="T529" s="75" t="s">
        <v>1664</v>
      </c>
      <c r="U529" s="75" t="s">
        <v>385</v>
      </c>
    </row>
    <row r="530" spans="1:21" ht="14.4" x14ac:dyDescent="0.25">
      <c r="A530" s="74">
        <v>119677</v>
      </c>
      <c r="B530" s="75" t="s">
        <v>1679</v>
      </c>
      <c r="C530" s="81">
        <f t="shared" si="25"/>
        <v>0</v>
      </c>
      <c r="D530" s="74">
        <v>6511</v>
      </c>
      <c r="E530" s="75" t="s">
        <v>10726</v>
      </c>
      <c r="F530" s="74">
        <v>128728</v>
      </c>
      <c r="G530" s="74">
        <v>0</v>
      </c>
      <c r="H530" s="76">
        <f t="shared" si="26"/>
        <v>0</v>
      </c>
      <c r="I530" s="76">
        <f t="shared" si="27"/>
        <v>0</v>
      </c>
      <c r="J530" s="74">
        <v>7153</v>
      </c>
      <c r="K530" s="75" t="s">
        <v>3360</v>
      </c>
      <c r="L530" s="75" t="s">
        <v>3361</v>
      </c>
      <c r="M530" s="74">
        <v>2100</v>
      </c>
      <c r="N530" s="75" t="s">
        <v>275</v>
      </c>
      <c r="O530" s="75" t="s">
        <v>3362</v>
      </c>
      <c r="P530" s="75"/>
      <c r="Q530" s="75" t="s">
        <v>3363</v>
      </c>
      <c r="R530" s="75" t="s">
        <v>1662</v>
      </c>
      <c r="S530" s="75" t="s">
        <v>1663</v>
      </c>
      <c r="T530" s="75" t="s">
        <v>1664</v>
      </c>
      <c r="U530" s="75" t="s">
        <v>385</v>
      </c>
    </row>
    <row r="531" spans="1:21" ht="14.4" x14ac:dyDescent="0.25">
      <c r="A531" s="74">
        <v>119677</v>
      </c>
      <c r="B531" s="75" t="s">
        <v>1679</v>
      </c>
      <c r="C531" s="81">
        <f t="shared" si="25"/>
        <v>0</v>
      </c>
      <c r="D531" s="74">
        <v>6511</v>
      </c>
      <c r="E531" s="75" t="s">
        <v>10726</v>
      </c>
      <c r="F531" s="74">
        <v>128728</v>
      </c>
      <c r="G531" s="74">
        <v>0</v>
      </c>
      <c r="H531" s="76">
        <f t="shared" si="26"/>
        <v>0</v>
      </c>
      <c r="I531" s="76">
        <f t="shared" si="27"/>
        <v>0</v>
      </c>
      <c r="J531" s="74">
        <v>7179</v>
      </c>
      <c r="K531" s="75" t="s">
        <v>3364</v>
      </c>
      <c r="L531" s="75" t="s">
        <v>3365</v>
      </c>
      <c r="M531" s="74">
        <v>2100</v>
      </c>
      <c r="N531" s="75" t="s">
        <v>275</v>
      </c>
      <c r="O531" s="75" t="s">
        <v>3366</v>
      </c>
      <c r="P531" s="75"/>
      <c r="Q531" s="75" t="s">
        <v>3367</v>
      </c>
      <c r="R531" s="75" t="s">
        <v>1662</v>
      </c>
      <c r="S531" s="75" t="s">
        <v>1663</v>
      </c>
      <c r="T531" s="75" t="s">
        <v>1664</v>
      </c>
      <c r="U531" s="75" t="s">
        <v>385</v>
      </c>
    </row>
    <row r="532" spans="1:21" ht="14.4" x14ac:dyDescent="0.25">
      <c r="A532" s="74">
        <v>119677</v>
      </c>
      <c r="B532" s="75" t="s">
        <v>1679</v>
      </c>
      <c r="C532" s="81">
        <f t="shared" si="25"/>
        <v>0</v>
      </c>
      <c r="D532" s="74">
        <v>6511</v>
      </c>
      <c r="E532" s="75" t="s">
        <v>10726</v>
      </c>
      <c r="F532" s="74">
        <v>128728</v>
      </c>
      <c r="G532" s="74">
        <v>0</v>
      </c>
      <c r="H532" s="76">
        <f t="shared" si="26"/>
        <v>0</v>
      </c>
      <c r="I532" s="76">
        <f t="shared" si="27"/>
        <v>0</v>
      </c>
      <c r="J532" s="74">
        <v>7195</v>
      </c>
      <c r="K532" s="75" t="s">
        <v>3368</v>
      </c>
      <c r="L532" s="75" t="s">
        <v>3369</v>
      </c>
      <c r="M532" s="74">
        <v>2100</v>
      </c>
      <c r="N532" s="75" t="s">
        <v>275</v>
      </c>
      <c r="O532" s="75" t="s">
        <v>3370</v>
      </c>
      <c r="P532" s="75"/>
      <c r="Q532" s="75" t="s">
        <v>11724</v>
      </c>
      <c r="R532" s="75" t="s">
        <v>1662</v>
      </c>
      <c r="S532" s="75" t="s">
        <v>1663</v>
      </c>
      <c r="T532" s="75" t="s">
        <v>1664</v>
      </c>
      <c r="U532" s="75" t="s">
        <v>385</v>
      </c>
    </row>
    <row r="533" spans="1:21" ht="14.4" x14ac:dyDescent="0.25">
      <c r="A533" s="74">
        <v>119677</v>
      </c>
      <c r="B533" s="75" t="s">
        <v>1679</v>
      </c>
      <c r="C533" s="81">
        <f t="shared" si="25"/>
        <v>0</v>
      </c>
      <c r="D533" s="74">
        <v>6511</v>
      </c>
      <c r="E533" s="75" t="s">
        <v>10726</v>
      </c>
      <c r="F533" s="74">
        <v>128728</v>
      </c>
      <c r="G533" s="74">
        <v>0</v>
      </c>
      <c r="H533" s="76">
        <f t="shared" si="26"/>
        <v>0</v>
      </c>
      <c r="I533" s="76">
        <f t="shared" si="27"/>
        <v>0</v>
      </c>
      <c r="J533" s="74">
        <v>7229</v>
      </c>
      <c r="K533" s="75" t="s">
        <v>11725</v>
      </c>
      <c r="L533" s="75" t="s">
        <v>10887</v>
      </c>
      <c r="M533" s="74">
        <v>2100</v>
      </c>
      <c r="N533" s="75" t="s">
        <v>275</v>
      </c>
      <c r="O533" s="75" t="s">
        <v>3371</v>
      </c>
      <c r="P533" s="75"/>
      <c r="Q533" s="75" t="s">
        <v>11726</v>
      </c>
      <c r="R533" s="75" t="s">
        <v>1662</v>
      </c>
      <c r="S533" s="75" t="s">
        <v>1663</v>
      </c>
      <c r="T533" s="75" t="s">
        <v>1664</v>
      </c>
      <c r="U533" s="75" t="s">
        <v>385</v>
      </c>
    </row>
    <row r="534" spans="1:21" ht="14.4" x14ac:dyDescent="0.25">
      <c r="A534" s="74">
        <v>119677</v>
      </c>
      <c r="B534" s="75" t="s">
        <v>1679</v>
      </c>
      <c r="C534" s="81">
        <f t="shared" si="25"/>
        <v>0</v>
      </c>
      <c r="D534" s="74">
        <v>6511</v>
      </c>
      <c r="E534" s="75" t="s">
        <v>10726</v>
      </c>
      <c r="F534" s="74">
        <v>128728</v>
      </c>
      <c r="G534" s="74">
        <v>0</v>
      </c>
      <c r="H534" s="76">
        <f t="shared" si="26"/>
        <v>0</v>
      </c>
      <c r="I534" s="76">
        <f t="shared" si="27"/>
        <v>0</v>
      </c>
      <c r="J534" s="74">
        <v>7252</v>
      </c>
      <c r="K534" s="75" t="s">
        <v>3372</v>
      </c>
      <c r="L534" s="75" t="s">
        <v>3373</v>
      </c>
      <c r="M534" s="74">
        <v>2100</v>
      </c>
      <c r="N534" s="75" t="s">
        <v>275</v>
      </c>
      <c r="O534" s="75" t="s">
        <v>3374</v>
      </c>
      <c r="P534" s="75"/>
      <c r="Q534" s="75" t="s">
        <v>11727</v>
      </c>
      <c r="R534" s="75" t="s">
        <v>1662</v>
      </c>
      <c r="S534" s="75" t="s">
        <v>1663</v>
      </c>
      <c r="T534" s="75" t="s">
        <v>1664</v>
      </c>
      <c r="U534" s="75" t="s">
        <v>385</v>
      </c>
    </row>
    <row r="535" spans="1:21" ht="14.4" x14ac:dyDescent="0.25">
      <c r="A535" s="74">
        <v>119677</v>
      </c>
      <c r="B535" s="75" t="s">
        <v>1679</v>
      </c>
      <c r="C535" s="81">
        <f t="shared" si="25"/>
        <v>0</v>
      </c>
      <c r="D535" s="74">
        <v>6511</v>
      </c>
      <c r="E535" s="75" t="s">
        <v>10726</v>
      </c>
      <c r="F535" s="74">
        <v>128728</v>
      </c>
      <c r="G535" s="74">
        <v>0</v>
      </c>
      <c r="H535" s="76">
        <f t="shared" si="26"/>
        <v>0</v>
      </c>
      <c r="I535" s="76">
        <f t="shared" si="27"/>
        <v>0</v>
      </c>
      <c r="J535" s="74">
        <v>7261</v>
      </c>
      <c r="K535" s="75" t="s">
        <v>3375</v>
      </c>
      <c r="L535" s="75" t="s">
        <v>3376</v>
      </c>
      <c r="M535" s="74">
        <v>2100</v>
      </c>
      <c r="N535" s="75" t="s">
        <v>275</v>
      </c>
      <c r="O535" s="75" t="s">
        <v>3377</v>
      </c>
      <c r="P535" s="75"/>
      <c r="Q535" s="75" t="s">
        <v>11728</v>
      </c>
      <c r="R535" s="75" t="s">
        <v>1662</v>
      </c>
      <c r="S535" s="75" t="s">
        <v>1663</v>
      </c>
      <c r="T535" s="75" t="s">
        <v>1664</v>
      </c>
      <c r="U535" s="75" t="s">
        <v>385</v>
      </c>
    </row>
    <row r="536" spans="1:21" ht="14.4" x14ac:dyDescent="0.25">
      <c r="A536" s="74">
        <v>119677</v>
      </c>
      <c r="B536" s="75" t="s">
        <v>1679</v>
      </c>
      <c r="C536" s="81">
        <f t="shared" si="25"/>
        <v>0</v>
      </c>
      <c r="D536" s="78">
        <v>6511</v>
      </c>
      <c r="E536" s="75" t="s">
        <v>10726</v>
      </c>
      <c r="F536" s="74">
        <v>128728</v>
      </c>
      <c r="G536" s="74">
        <v>0</v>
      </c>
      <c r="H536" s="76">
        <f t="shared" si="26"/>
        <v>0</v>
      </c>
      <c r="I536" s="76">
        <f t="shared" si="27"/>
        <v>0</v>
      </c>
      <c r="J536" s="74">
        <v>7294</v>
      </c>
      <c r="K536" s="75" t="s">
        <v>3378</v>
      </c>
      <c r="L536" s="75" t="s">
        <v>3379</v>
      </c>
      <c r="M536" s="74">
        <v>2100</v>
      </c>
      <c r="N536" s="75" t="s">
        <v>275</v>
      </c>
      <c r="O536" s="75" t="s">
        <v>3380</v>
      </c>
      <c r="P536" s="75"/>
      <c r="Q536" s="75" t="s">
        <v>3381</v>
      </c>
      <c r="R536" s="75" t="s">
        <v>1662</v>
      </c>
      <c r="S536" s="75" t="s">
        <v>1663</v>
      </c>
      <c r="T536" s="75" t="s">
        <v>1664</v>
      </c>
      <c r="U536" s="75" t="s">
        <v>385</v>
      </c>
    </row>
    <row r="537" spans="1:21" ht="14.4" x14ac:dyDescent="0.25">
      <c r="A537" s="74">
        <v>119677</v>
      </c>
      <c r="B537" s="75" t="s">
        <v>1679</v>
      </c>
      <c r="C537" s="81">
        <f t="shared" si="25"/>
        <v>0</v>
      </c>
      <c r="D537" s="78">
        <v>6511</v>
      </c>
      <c r="E537" s="75" t="s">
        <v>10726</v>
      </c>
      <c r="F537" s="74">
        <v>128728</v>
      </c>
      <c r="G537" s="74">
        <v>0</v>
      </c>
      <c r="H537" s="76">
        <f t="shared" si="26"/>
        <v>0</v>
      </c>
      <c r="I537" s="76">
        <f t="shared" si="27"/>
        <v>0</v>
      </c>
      <c r="J537" s="74">
        <v>8111</v>
      </c>
      <c r="K537" s="75" t="s">
        <v>3382</v>
      </c>
      <c r="L537" s="75" t="s">
        <v>3383</v>
      </c>
      <c r="M537" s="74">
        <v>2140</v>
      </c>
      <c r="N537" s="75" t="s">
        <v>288</v>
      </c>
      <c r="O537" s="75" t="s">
        <v>3384</v>
      </c>
      <c r="P537" s="75"/>
      <c r="Q537" s="75" t="s">
        <v>3385</v>
      </c>
      <c r="R537" s="75" t="s">
        <v>1662</v>
      </c>
      <c r="S537" s="75" t="s">
        <v>1663</v>
      </c>
      <c r="T537" s="75" t="s">
        <v>1664</v>
      </c>
      <c r="U537" s="75" t="s">
        <v>385</v>
      </c>
    </row>
    <row r="538" spans="1:21" ht="14.4" x14ac:dyDescent="0.25">
      <c r="A538" s="74">
        <v>119677</v>
      </c>
      <c r="B538" s="75" t="s">
        <v>1679</v>
      </c>
      <c r="C538" s="81">
        <f t="shared" si="25"/>
        <v>0</v>
      </c>
      <c r="D538" s="74">
        <v>6511</v>
      </c>
      <c r="E538" s="75" t="s">
        <v>10726</v>
      </c>
      <c r="F538" s="74">
        <v>128728</v>
      </c>
      <c r="G538" s="74">
        <v>0</v>
      </c>
      <c r="H538" s="76">
        <f t="shared" si="26"/>
        <v>0</v>
      </c>
      <c r="I538" s="76">
        <f t="shared" si="27"/>
        <v>0</v>
      </c>
      <c r="J538" s="74">
        <v>8128</v>
      </c>
      <c r="K538" s="75" t="s">
        <v>3386</v>
      </c>
      <c r="L538" s="75" t="s">
        <v>3387</v>
      </c>
      <c r="M538" s="74">
        <v>2140</v>
      </c>
      <c r="N538" s="75" t="s">
        <v>288</v>
      </c>
      <c r="O538" s="75" t="s">
        <v>3388</v>
      </c>
      <c r="P538" s="75"/>
      <c r="Q538" s="75" t="s">
        <v>3389</v>
      </c>
      <c r="R538" s="75" t="s">
        <v>1662</v>
      </c>
      <c r="S538" s="75" t="s">
        <v>1663</v>
      </c>
      <c r="T538" s="75" t="s">
        <v>1664</v>
      </c>
      <c r="U538" s="75" t="s">
        <v>385</v>
      </c>
    </row>
    <row r="539" spans="1:21" ht="14.4" x14ac:dyDescent="0.25">
      <c r="A539" s="74">
        <v>119677</v>
      </c>
      <c r="B539" s="75" t="s">
        <v>1679</v>
      </c>
      <c r="C539" s="81">
        <f t="shared" si="25"/>
        <v>0</v>
      </c>
      <c r="D539" s="74">
        <v>6511</v>
      </c>
      <c r="E539" s="75" t="s">
        <v>10726</v>
      </c>
      <c r="F539" s="74">
        <v>128728</v>
      </c>
      <c r="G539" s="74">
        <v>0</v>
      </c>
      <c r="H539" s="76">
        <f t="shared" si="26"/>
        <v>0</v>
      </c>
      <c r="I539" s="76">
        <f t="shared" si="27"/>
        <v>0</v>
      </c>
      <c r="J539" s="74">
        <v>131052</v>
      </c>
      <c r="K539" s="75" t="s">
        <v>3390</v>
      </c>
      <c r="L539" s="75" t="s">
        <v>3391</v>
      </c>
      <c r="M539" s="74">
        <v>2060</v>
      </c>
      <c r="N539" s="75" t="s">
        <v>258</v>
      </c>
      <c r="O539" s="75" t="s">
        <v>3392</v>
      </c>
      <c r="P539" s="75"/>
      <c r="Q539" s="75" t="s">
        <v>3393</v>
      </c>
      <c r="R539" s="75" t="s">
        <v>1662</v>
      </c>
      <c r="S539" s="75" t="s">
        <v>1663</v>
      </c>
      <c r="T539" s="75" t="s">
        <v>1664</v>
      </c>
      <c r="U539" s="75" t="s">
        <v>385</v>
      </c>
    </row>
    <row r="540" spans="1:21" ht="14.4" x14ac:dyDescent="0.25">
      <c r="A540" s="74">
        <v>119677</v>
      </c>
      <c r="B540" s="75" t="s">
        <v>1679</v>
      </c>
      <c r="C540" s="81">
        <f t="shared" si="25"/>
        <v>0</v>
      </c>
      <c r="D540" s="74">
        <v>6511</v>
      </c>
      <c r="E540" s="75" t="s">
        <v>10726</v>
      </c>
      <c r="F540" s="74">
        <v>128728</v>
      </c>
      <c r="G540" s="74">
        <v>0</v>
      </c>
      <c r="H540" s="76">
        <f t="shared" si="26"/>
        <v>0</v>
      </c>
      <c r="I540" s="76">
        <f t="shared" si="27"/>
        <v>0</v>
      </c>
      <c r="J540" s="74">
        <v>132266</v>
      </c>
      <c r="K540" s="75" t="s">
        <v>3394</v>
      </c>
      <c r="L540" s="75" t="s">
        <v>3395</v>
      </c>
      <c r="M540" s="74">
        <v>2100</v>
      </c>
      <c r="N540" s="75" t="s">
        <v>275</v>
      </c>
      <c r="O540" s="75" t="s">
        <v>3396</v>
      </c>
      <c r="P540" s="75"/>
      <c r="Q540" s="75" t="s">
        <v>3397</v>
      </c>
      <c r="R540" s="75" t="s">
        <v>1662</v>
      </c>
      <c r="S540" s="75" t="s">
        <v>1663</v>
      </c>
      <c r="T540" s="75" t="s">
        <v>1664</v>
      </c>
      <c r="U540" s="75" t="s">
        <v>385</v>
      </c>
    </row>
    <row r="541" spans="1:21" ht="14.4" x14ac:dyDescent="0.25">
      <c r="A541" s="74">
        <v>119677</v>
      </c>
      <c r="B541" s="75" t="s">
        <v>1679</v>
      </c>
      <c r="C541" s="81">
        <f t="shared" si="25"/>
        <v>0</v>
      </c>
      <c r="D541" s="74">
        <v>6511</v>
      </c>
      <c r="E541" s="75" t="s">
        <v>10726</v>
      </c>
      <c r="F541" s="74">
        <v>128728</v>
      </c>
      <c r="G541" s="74">
        <v>0</v>
      </c>
      <c r="H541" s="76">
        <f t="shared" si="26"/>
        <v>0</v>
      </c>
      <c r="I541" s="76">
        <f t="shared" si="27"/>
        <v>0</v>
      </c>
      <c r="J541" s="74">
        <v>133595</v>
      </c>
      <c r="K541" s="75" t="s">
        <v>3398</v>
      </c>
      <c r="L541" s="75" t="s">
        <v>3399</v>
      </c>
      <c r="M541" s="74">
        <v>2060</v>
      </c>
      <c r="N541" s="75" t="s">
        <v>258</v>
      </c>
      <c r="O541" s="75" t="s">
        <v>3400</v>
      </c>
      <c r="P541" s="75"/>
      <c r="Q541" s="75" t="s">
        <v>3401</v>
      </c>
      <c r="R541" s="75" t="s">
        <v>1662</v>
      </c>
      <c r="S541" s="75" t="s">
        <v>1663</v>
      </c>
      <c r="T541" s="75" t="s">
        <v>1664</v>
      </c>
      <c r="U541" s="75" t="s">
        <v>385</v>
      </c>
    </row>
    <row r="542" spans="1:21" ht="14.4" x14ac:dyDescent="0.25">
      <c r="A542" s="74">
        <v>119693</v>
      </c>
      <c r="B542" s="75" t="s">
        <v>1679</v>
      </c>
      <c r="C542" s="81">
        <f t="shared" si="25"/>
        <v>0</v>
      </c>
      <c r="D542" s="74">
        <v>111914</v>
      </c>
      <c r="E542" s="75" t="s">
        <v>3402</v>
      </c>
      <c r="F542" s="74">
        <v>960146</v>
      </c>
      <c r="G542" s="74">
        <v>0</v>
      </c>
      <c r="H542" s="76">
        <f t="shared" si="26"/>
        <v>0</v>
      </c>
      <c r="I542" s="76">
        <f t="shared" si="27"/>
        <v>0</v>
      </c>
      <c r="J542" s="74">
        <v>3831</v>
      </c>
      <c r="K542" s="75" t="s">
        <v>3403</v>
      </c>
      <c r="L542" s="75" t="s">
        <v>3404</v>
      </c>
      <c r="M542" s="74">
        <v>1210</v>
      </c>
      <c r="N542" s="75" t="s">
        <v>3405</v>
      </c>
      <c r="O542" s="75" t="s">
        <v>3406</v>
      </c>
      <c r="P542" s="75"/>
      <c r="Q542" s="75" t="s">
        <v>3407</v>
      </c>
      <c r="R542" s="75" t="s">
        <v>3065</v>
      </c>
      <c r="S542" s="75" t="s">
        <v>3066</v>
      </c>
      <c r="T542" s="75" t="s">
        <v>3067</v>
      </c>
      <c r="U542" s="75" t="s">
        <v>385</v>
      </c>
    </row>
    <row r="543" spans="1:21" ht="14.4" x14ac:dyDescent="0.25">
      <c r="A543" s="74">
        <v>119693</v>
      </c>
      <c r="B543" s="75" t="s">
        <v>1679</v>
      </c>
      <c r="C543" s="81">
        <f t="shared" si="25"/>
        <v>0</v>
      </c>
      <c r="D543" s="74">
        <v>111914</v>
      </c>
      <c r="E543" s="75" t="s">
        <v>3402</v>
      </c>
      <c r="F543" s="74">
        <v>960203</v>
      </c>
      <c r="G543" s="74">
        <v>0</v>
      </c>
      <c r="H543" s="76">
        <f t="shared" si="26"/>
        <v>119693</v>
      </c>
      <c r="I543" s="76">
        <f t="shared" si="27"/>
        <v>0</v>
      </c>
      <c r="J543" s="74">
        <v>4325</v>
      </c>
      <c r="K543" s="75" t="s">
        <v>3408</v>
      </c>
      <c r="L543" s="75" t="s">
        <v>3409</v>
      </c>
      <c r="M543" s="74">
        <v>1140</v>
      </c>
      <c r="N543" s="75" t="s">
        <v>18</v>
      </c>
      <c r="O543" s="75" t="s">
        <v>3410</v>
      </c>
      <c r="P543" s="75"/>
      <c r="Q543" s="75" t="s">
        <v>3411</v>
      </c>
      <c r="R543" s="75" t="s">
        <v>3065</v>
      </c>
      <c r="S543" s="75" t="s">
        <v>3066</v>
      </c>
      <c r="T543" s="75" t="s">
        <v>3067</v>
      </c>
      <c r="U543" s="75" t="s">
        <v>385</v>
      </c>
    </row>
    <row r="544" spans="1:21" ht="14.4" x14ac:dyDescent="0.25">
      <c r="A544" s="74">
        <v>119693</v>
      </c>
      <c r="B544" s="75" t="s">
        <v>1679</v>
      </c>
      <c r="C544" s="81">
        <f t="shared" si="25"/>
        <v>0</v>
      </c>
      <c r="D544" s="74">
        <v>111914</v>
      </c>
      <c r="E544" s="75" t="s">
        <v>3402</v>
      </c>
      <c r="F544" s="74">
        <v>960211</v>
      </c>
      <c r="G544" s="74">
        <v>0</v>
      </c>
      <c r="H544" s="76">
        <f t="shared" si="26"/>
        <v>119693</v>
      </c>
      <c r="I544" s="76">
        <f t="shared" si="27"/>
        <v>0</v>
      </c>
      <c r="J544" s="74">
        <v>4366</v>
      </c>
      <c r="K544" s="75" t="s">
        <v>3412</v>
      </c>
      <c r="L544" s="75" t="s">
        <v>3413</v>
      </c>
      <c r="M544" s="74">
        <v>1150</v>
      </c>
      <c r="N544" s="75" t="s">
        <v>19</v>
      </c>
      <c r="O544" s="75" t="s">
        <v>3414</v>
      </c>
      <c r="P544" s="75"/>
      <c r="Q544" s="75" t="s">
        <v>3415</v>
      </c>
      <c r="R544" s="75" t="s">
        <v>3065</v>
      </c>
      <c r="S544" s="75" t="s">
        <v>3066</v>
      </c>
      <c r="T544" s="75" t="s">
        <v>3067</v>
      </c>
      <c r="U544" s="75" t="s">
        <v>385</v>
      </c>
    </row>
    <row r="545" spans="1:21" ht="14.4" x14ac:dyDescent="0.25">
      <c r="A545" s="74">
        <v>119693</v>
      </c>
      <c r="B545" s="75" t="s">
        <v>1679</v>
      </c>
      <c r="C545" s="81">
        <f t="shared" si="25"/>
        <v>0</v>
      </c>
      <c r="D545" s="74">
        <v>111914</v>
      </c>
      <c r="E545" s="75" t="s">
        <v>3402</v>
      </c>
      <c r="F545" s="74">
        <v>960237</v>
      </c>
      <c r="G545" s="74">
        <v>0</v>
      </c>
      <c r="H545" s="76">
        <f t="shared" si="26"/>
        <v>119693</v>
      </c>
      <c r="I545" s="76">
        <f t="shared" si="27"/>
        <v>0</v>
      </c>
      <c r="J545" s="74">
        <v>4531</v>
      </c>
      <c r="K545" s="75" t="s">
        <v>3416</v>
      </c>
      <c r="L545" s="75" t="s">
        <v>3417</v>
      </c>
      <c r="M545" s="74">
        <v>1200</v>
      </c>
      <c r="N545" s="75" t="s">
        <v>22</v>
      </c>
      <c r="O545" s="75" t="s">
        <v>3418</v>
      </c>
      <c r="P545" s="75"/>
      <c r="Q545" s="75" t="s">
        <v>3419</v>
      </c>
      <c r="R545" s="75" t="s">
        <v>3065</v>
      </c>
      <c r="S545" s="75" t="s">
        <v>3066</v>
      </c>
      <c r="T545" s="75" t="s">
        <v>3067</v>
      </c>
      <c r="U545" s="75" t="s">
        <v>385</v>
      </c>
    </row>
    <row r="546" spans="1:21" ht="14.4" x14ac:dyDescent="0.25">
      <c r="A546" s="74">
        <v>119693</v>
      </c>
      <c r="B546" s="75" t="s">
        <v>1679</v>
      </c>
      <c r="C546" s="81">
        <f t="shared" si="25"/>
        <v>0</v>
      </c>
      <c r="D546" s="74">
        <v>111914</v>
      </c>
      <c r="E546" s="75" t="s">
        <v>3402</v>
      </c>
      <c r="F546" s="74">
        <v>960237</v>
      </c>
      <c r="G546" s="74">
        <v>0</v>
      </c>
      <c r="H546" s="76">
        <f t="shared" si="26"/>
        <v>0</v>
      </c>
      <c r="I546" s="76">
        <f t="shared" si="27"/>
        <v>0</v>
      </c>
      <c r="J546" s="74">
        <v>25296</v>
      </c>
      <c r="K546" s="75" t="s">
        <v>3420</v>
      </c>
      <c r="L546" s="75" t="s">
        <v>3417</v>
      </c>
      <c r="M546" s="74">
        <v>1200</v>
      </c>
      <c r="N546" s="75" t="s">
        <v>22</v>
      </c>
      <c r="O546" s="75" t="s">
        <v>3421</v>
      </c>
      <c r="P546" s="75"/>
      <c r="Q546" s="75" t="s">
        <v>11729</v>
      </c>
      <c r="R546" s="75" t="s">
        <v>1703</v>
      </c>
      <c r="S546" s="75" t="s">
        <v>1704</v>
      </c>
      <c r="T546" s="75" t="s">
        <v>1705</v>
      </c>
      <c r="U546" s="75" t="s">
        <v>496</v>
      </c>
    </row>
    <row r="547" spans="1:21" ht="14.4" x14ac:dyDescent="0.25">
      <c r="A547" s="74">
        <v>119693</v>
      </c>
      <c r="B547" s="75" t="s">
        <v>1679</v>
      </c>
      <c r="C547" s="81">
        <f t="shared" si="25"/>
        <v>0</v>
      </c>
      <c r="D547" s="74">
        <v>111914</v>
      </c>
      <c r="E547" s="75" t="s">
        <v>3402</v>
      </c>
      <c r="F547" s="74">
        <v>960211</v>
      </c>
      <c r="G547" s="74">
        <v>0</v>
      </c>
      <c r="H547" s="76">
        <f t="shared" si="26"/>
        <v>119693</v>
      </c>
      <c r="I547" s="76">
        <f t="shared" si="27"/>
        <v>0</v>
      </c>
      <c r="J547" s="74">
        <v>111914</v>
      </c>
      <c r="K547" s="75" t="s">
        <v>3402</v>
      </c>
      <c r="L547" s="75" t="s">
        <v>667</v>
      </c>
      <c r="M547" s="74">
        <v>1150</v>
      </c>
      <c r="N547" s="75" t="s">
        <v>19</v>
      </c>
      <c r="O547" s="75" t="s">
        <v>668</v>
      </c>
      <c r="P547" s="75"/>
      <c r="Q547" s="75" t="s">
        <v>669</v>
      </c>
      <c r="R547" s="75" t="s">
        <v>3065</v>
      </c>
      <c r="S547" s="75" t="s">
        <v>3066</v>
      </c>
      <c r="T547" s="75" t="s">
        <v>3067</v>
      </c>
      <c r="U547" s="75" t="s">
        <v>385</v>
      </c>
    </row>
    <row r="548" spans="1:21" ht="14.4" x14ac:dyDescent="0.25">
      <c r="A548" s="74">
        <v>119693</v>
      </c>
      <c r="B548" s="75" t="s">
        <v>1679</v>
      </c>
      <c r="C548" s="81">
        <f t="shared" si="25"/>
        <v>0</v>
      </c>
      <c r="D548" s="74">
        <v>111914</v>
      </c>
      <c r="E548" s="75" t="s">
        <v>3402</v>
      </c>
      <c r="F548" s="74">
        <v>129353</v>
      </c>
      <c r="G548" s="74">
        <v>0</v>
      </c>
      <c r="H548" s="76">
        <f t="shared" si="26"/>
        <v>119693</v>
      </c>
      <c r="I548" s="76">
        <f t="shared" si="27"/>
        <v>0</v>
      </c>
      <c r="J548" s="74">
        <v>129312</v>
      </c>
      <c r="K548" s="75" t="s">
        <v>3422</v>
      </c>
      <c r="L548" s="75" t="s">
        <v>11730</v>
      </c>
      <c r="M548" s="74">
        <v>1030</v>
      </c>
      <c r="N548" s="75" t="s">
        <v>14</v>
      </c>
      <c r="O548" s="75" t="s">
        <v>11731</v>
      </c>
      <c r="P548" s="75"/>
      <c r="Q548" s="75" t="s">
        <v>3423</v>
      </c>
      <c r="R548" s="75" t="s">
        <v>3065</v>
      </c>
      <c r="S548" s="75" t="s">
        <v>3066</v>
      </c>
      <c r="T548" s="75" t="s">
        <v>3067</v>
      </c>
      <c r="U548" s="75" t="s">
        <v>385</v>
      </c>
    </row>
    <row r="549" spans="1:21" ht="14.4" x14ac:dyDescent="0.25">
      <c r="A549" s="74">
        <v>119693</v>
      </c>
      <c r="B549" s="75" t="s">
        <v>1679</v>
      </c>
      <c r="C549" s="81">
        <f t="shared" si="25"/>
        <v>0</v>
      </c>
      <c r="D549" s="78">
        <v>111914</v>
      </c>
      <c r="E549" s="75" t="s">
        <v>3402</v>
      </c>
      <c r="F549" s="74">
        <v>129353</v>
      </c>
      <c r="G549" s="74">
        <v>0</v>
      </c>
      <c r="H549" s="76">
        <f t="shared" si="26"/>
        <v>0</v>
      </c>
      <c r="I549" s="76">
        <f t="shared" si="27"/>
        <v>0</v>
      </c>
      <c r="J549" s="74">
        <v>132837</v>
      </c>
      <c r="K549" s="75" t="s">
        <v>3424</v>
      </c>
      <c r="L549" s="75" t="s">
        <v>3425</v>
      </c>
      <c r="M549" s="74">
        <v>1030</v>
      </c>
      <c r="N549" s="75" t="s">
        <v>14</v>
      </c>
      <c r="O549" s="75" t="s">
        <v>3426</v>
      </c>
      <c r="P549" s="75"/>
      <c r="Q549" s="75" t="s">
        <v>3427</v>
      </c>
      <c r="R549" s="75" t="s">
        <v>3065</v>
      </c>
      <c r="S549" s="75" t="s">
        <v>3066</v>
      </c>
      <c r="T549" s="75" t="s">
        <v>3067</v>
      </c>
      <c r="U549" s="75" t="s">
        <v>385</v>
      </c>
    </row>
    <row r="550" spans="1:21" ht="14.4" x14ac:dyDescent="0.25">
      <c r="A550" s="74">
        <v>119701</v>
      </c>
      <c r="B550" s="75" t="s">
        <v>1679</v>
      </c>
      <c r="C550" s="81">
        <f t="shared" si="25"/>
        <v>0</v>
      </c>
      <c r="D550" s="74">
        <v>133603</v>
      </c>
      <c r="E550" s="75" t="s">
        <v>3428</v>
      </c>
      <c r="F550" s="74">
        <v>128728</v>
      </c>
      <c r="G550" s="74">
        <v>0</v>
      </c>
      <c r="H550" s="76">
        <f t="shared" si="26"/>
        <v>0</v>
      </c>
      <c r="I550" s="76">
        <f t="shared" si="27"/>
        <v>0</v>
      </c>
      <c r="J550" s="74">
        <v>6262</v>
      </c>
      <c r="K550" s="75" t="s">
        <v>3429</v>
      </c>
      <c r="L550" s="75" t="s">
        <v>3430</v>
      </c>
      <c r="M550" s="74">
        <v>2018</v>
      </c>
      <c r="N550" s="75" t="s">
        <v>258</v>
      </c>
      <c r="O550" s="75" t="s">
        <v>3431</v>
      </c>
      <c r="P550" s="75"/>
      <c r="Q550" s="75" t="s">
        <v>3432</v>
      </c>
      <c r="R550" s="75" t="s">
        <v>1662</v>
      </c>
      <c r="S550" s="75" t="s">
        <v>1663</v>
      </c>
      <c r="T550" s="75" t="s">
        <v>1664</v>
      </c>
      <c r="U550" s="75" t="s">
        <v>385</v>
      </c>
    </row>
    <row r="551" spans="1:21" ht="14.4" x14ac:dyDescent="0.25">
      <c r="A551" s="74">
        <v>119701</v>
      </c>
      <c r="B551" s="75" t="s">
        <v>1679</v>
      </c>
      <c r="C551" s="81">
        <f t="shared" si="25"/>
        <v>0</v>
      </c>
      <c r="D551" s="74">
        <v>133603</v>
      </c>
      <c r="E551" s="75" t="s">
        <v>3428</v>
      </c>
      <c r="F551" s="74">
        <v>128728</v>
      </c>
      <c r="G551" s="74">
        <v>0</v>
      </c>
      <c r="H551" s="76">
        <f t="shared" si="26"/>
        <v>0</v>
      </c>
      <c r="I551" s="76">
        <f t="shared" si="27"/>
        <v>0</v>
      </c>
      <c r="J551" s="74">
        <v>7138</v>
      </c>
      <c r="K551" s="75" t="s">
        <v>3433</v>
      </c>
      <c r="L551" s="75" t="s">
        <v>3434</v>
      </c>
      <c r="M551" s="74">
        <v>2100</v>
      </c>
      <c r="N551" s="75" t="s">
        <v>275</v>
      </c>
      <c r="O551" s="75" t="s">
        <v>3435</v>
      </c>
      <c r="P551" s="75"/>
      <c r="Q551" s="75" t="s">
        <v>3436</v>
      </c>
      <c r="R551" s="75" t="s">
        <v>1662</v>
      </c>
      <c r="S551" s="75" t="s">
        <v>1663</v>
      </c>
      <c r="T551" s="75" t="s">
        <v>1664</v>
      </c>
      <c r="U551" s="75" t="s">
        <v>385</v>
      </c>
    </row>
    <row r="552" spans="1:21" ht="14.4" x14ac:dyDescent="0.25">
      <c r="A552" s="74">
        <v>119701</v>
      </c>
      <c r="B552" s="75" t="s">
        <v>1679</v>
      </c>
      <c r="C552" s="81">
        <f t="shared" si="25"/>
        <v>0</v>
      </c>
      <c r="D552" s="74">
        <v>133603</v>
      </c>
      <c r="E552" s="75" t="s">
        <v>3428</v>
      </c>
      <c r="F552" s="74">
        <v>128728</v>
      </c>
      <c r="G552" s="74">
        <v>0</v>
      </c>
      <c r="H552" s="76">
        <f t="shared" si="26"/>
        <v>0</v>
      </c>
      <c r="I552" s="76">
        <f t="shared" si="27"/>
        <v>0</v>
      </c>
      <c r="J552" s="74">
        <v>7187</v>
      </c>
      <c r="K552" s="75" t="s">
        <v>3437</v>
      </c>
      <c r="L552" s="75" t="s">
        <v>3438</v>
      </c>
      <c r="M552" s="74">
        <v>2100</v>
      </c>
      <c r="N552" s="75" t="s">
        <v>275</v>
      </c>
      <c r="O552" s="75" t="s">
        <v>3439</v>
      </c>
      <c r="P552" s="75"/>
      <c r="Q552" s="75" t="s">
        <v>3440</v>
      </c>
      <c r="R552" s="75" t="s">
        <v>1662</v>
      </c>
      <c r="S552" s="75" t="s">
        <v>1663</v>
      </c>
      <c r="T552" s="75" t="s">
        <v>1664</v>
      </c>
      <c r="U552" s="75" t="s">
        <v>385</v>
      </c>
    </row>
    <row r="553" spans="1:21" ht="14.4" x14ac:dyDescent="0.25">
      <c r="A553" s="74">
        <v>119701</v>
      </c>
      <c r="B553" s="75" t="s">
        <v>1679</v>
      </c>
      <c r="C553" s="81">
        <f t="shared" si="25"/>
        <v>0</v>
      </c>
      <c r="D553" s="74">
        <v>133603</v>
      </c>
      <c r="E553" s="75" t="s">
        <v>3428</v>
      </c>
      <c r="F553" s="74">
        <v>128728</v>
      </c>
      <c r="G553" s="74">
        <v>0</v>
      </c>
      <c r="H553" s="76">
        <f t="shared" si="26"/>
        <v>0</v>
      </c>
      <c r="I553" s="76">
        <f t="shared" si="27"/>
        <v>0</v>
      </c>
      <c r="J553" s="74">
        <v>7237</v>
      </c>
      <c r="K553" s="75" t="s">
        <v>3441</v>
      </c>
      <c r="L553" s="75" t="s">
        <v>3442</v>
      </c>
      <c r="M553" s="74">
        <v>2100</v>
      </c>
      <c r="N553" s="75" t="s">
        <v>275</v>
      </c>
      <c r="O553" s="75" t="s">
        <v>3443</v>
      </c>
      <c r="P553" s="75"/>
      <c r="Q553" s="75" t="s">
        <v>11732</v>
      </c>
      <c r="R553" s="75" t="s">
        <v>1662</v>
      </c>
      <c r="S553" s="75" t="s">
        <v>1663</v>
      </c>
      <c r="T553" s="75" t="s">
        <v>1664</v>
      </c>
      <c r="U553" s="75" t="s">
        <v>385</v>
      </c>
    </row>
    <row r="554" spans="1:21" ht="14.4" x14ac:dyDescent="0.25">
      <c r="A554" s="74">
        <v>119701</v>
      </c>
      <c r="B554" s="75" t="s">
        <v>1679</v>
      </c>
      <c r="C554" s="81">
        <f t="shared" si="25"/>
        <v>0</v>
      </c>
      <c r="D554" s="74">
        <v>133603</v>
      </c>
      <c r="E554" s="75" t="s">
        <v>3428</v>
      </c>
      <c r="F554" s="74">
        <v>128728</v>
      </c>
      <c r="G554" s="74">
        <v>0</v>
      </c>
      <c r="H554" s="76">
        <f t="shared" si="26"/>
        <v>0</v>
      </c>
      <c r="I554" s="76">
        <f t="shared" si="27"/>
        <v>0</v>
      </c>
      <c r="J554" s="74">
        <v>8094</v>
      </c>
      <c r="K554" s="75" t="s">
        <v>3444</v>
      </c>
      <c r="L554" s="75" t="s">
        <v>3445</v>
      </c>
      <c r="M554" s="74">
        <v>2140</v>
      </c>
      <c r="N554" s="75" t="s">
        <v>288</v>
      </c>
      <c r="O554" s="75" t="s">
        <v>3446</v>
      </c>
      <c r="P554" s="75"/>
      <c r="Q554" s="75" t="s">
        <v>11733</v>
      </c>
      <c r="R554" s="75" t="s">
        <v>1662</v>
      </c>
      <c r="S554" s="75" t="s">
        <v>1663</v>
      </c>
      <c r="T554" s="75" t="s">
        <v>1664</v>
      </c>
      <c r="U554" s="75" t="s">
        <v>385</v>
      </c>
    </row>
    <row r="555" spans="1:21" ht="14.4" x14ac:dyDescent="0.25">
      <c r="A555" s="74">
        <v>119701</v>
      </c>
      <c r="B555" s="75" t="s">
        <v>1679</v>
      </c>
      <c r="C555" s="81">
        <f t="shared" si="25"/>
        <v>0</v>
      </c>
      <c r="D555" s="74">
        <v>133603</v>
      </c>
      <c r="E555" s="75" t="s">
        <v>3428</v>
      </c>
      <c r="F555" s="74">
        <v>128728</v>
      </c>
      <c r="G555" s="74">
        <v>0</v>
      </c>
      <c r="H555" s="76">
        <f t="shared" si="26"/>
        <v>0</v>
      </c>
      <c r="I555" s="76">
        <f t="shared" si="27"/>
        <v>0</v>
      </c>
      <c r="J555" s="74">
        <v>8102</v>
      </c>
      <c r="K555" s="75" t="s">
        <v>3447</v>
      </c>
      <c r="L555" s="75" t="s">
        <v>3448</v>
      </c>
      <c r="M555" s="74">
        <v>2140</v>
      </c>
      <c r="N555" s="75" t="s">
        <v>288</v>
      </c>
      <c r="O555" s="75" t="s">
        <v>3449</v>
      </c>
      <c r="P555" s="75"/>
      <c r="Q555" s="75" t="s">
        <v>11734</v>
      </c>
      <c r="R555" s="75" t="s">
        <v>1662</v>
      </c>
      <c r="S555" s="75" t="s">
        <v>1663</v>
      </c>
      <c r="T555" s="75" t="s">
        <v>1664</v>
      </c>
      <c r="U555" s="75" t="s">
        <v>385</v>
      </c>
    </row>
    <row r="556" spans="1:21" ht="14.4" x14ac:dyDescent="0.25">
      <c r="A556" s="74">
        <v>119701</v>
      </c>
      <c r="B556" s="75" t="s">
        <v>1679</v>
      </c>
      <c r="C556" s="81">
        <f t="shared" si="25"/>
        <v>0</v>
      </c>
      <c r="D556" s="74">
        <v>133603</v>
      </c>
      <c r="E556" s="75" t="s">
        <v>3428</v>
      </c>
      <c r="F556" s="74">
        <v>128728</v>
      </c>
      <c r="G556" s="74">
        <v>0</v>
      </c>
      <c r="H556" s="76">
        <f t="shared" si="26"/>
        <v>0</v>
      </c>
      <c r="I556" s="76">
        <f t="shared" si="27"/>
        <v>0</v>
      </c>
      <c r="J556" s="74">
        <v>8144</v>
      </c>
      <c r="K556" s="75" t="s">
        <v>3450</v>
      </c>
      <c r="L556" s="75" t="s">
        <v>11735</v>
      </c>
      <c r="M556" s="74">
        <v>2140</v>
      </c>
      <c r="N556" s="75" t="s">
        <v>288</v>
      </c>
      <c r="O556" s="75" t="s">
        <v>3451</v>
      </c>
      <c r="P556" s="75"/>
      <c r="Q556" s="75" t="s">
        <v>3452</v>
      </c>
      <c r="R556" s="75" t="s">
        <v>1662</v>
      </c>
      <c r="S556" s="75" t="s">
        <v>1663</v>
      </c>
      <c r="T556" s="75" t="s">
        <v>1664</v>
      </c>
      <c r="U556" s="75" t="s">
        <v>385</v>
      </c>
    </row>
    <row r="557" spans="1:21" ht="14.4" x14ac:dyDescent="0.25">
      <c r="A557" s="74">
        <v>119701</v>
      </c>
      <c r="B557" s="75" t="s">
        <v>1679</v>
      </c>
      <c r="C557" s="81">
        <f t="shared" ref="C557:C620" si="28">IF(A557&lt;&gt;A556,0,IF(AND(A557=A556,B557&lt;&gt;B556),A557,0))</f>
        <v>0</v>
      </c>
      <c r="D557" s="74">
        <v>133603</v>
      </c>
      <c r="E557" s="75" t="s">
        <v>3428</v>
      </c>
      <c r="F557" s="74">
        <v>128728</v>
      </c>
      <c r="G557" s="74">
        <v>0</v>
      </c>
      <c r="H557" s="76">
        <f t="shared" ref="H557:H620" si="29">IF(A557&lt;&gt;A556,0,IF(AND(A557=A556,F557&lt;&gt;F556),A557,0))</f>
        <v>0</v>
      </c>
      <c r="I557" s="76">
        <f t="shared" ref="I557:I620" si="30">IF(A557&lt;&gt;A556,0,IF(AND(H557&lt;&gt;0,B557&lt;&gt;B556),A557,0))</f>
        <v>0</v>
      </c>
      <c r="J557" s="74">
        <v>10231</v>
      </c>
      <c r="K557" s="75" t="s">
        <v>3453</v>
      </c>
      <c r="L557" s="75" t="s">
        <v>3454</v>
      </c>
      <c r="M557" s="74">
        <v>2600</v>
      </c>
      <c r="N557" s="75" t="s">
        <v>289</v>
      </c>
      <c r="O557" s="75" t="s">
        <v>3455</v>
      </c>
      <c r="P557" s="75"/>
      <c r="Q557" s="75" t="s">
        <v>3456</v>
      </c>
      <c r="R557" s="75" t="s">
        <v>1662</v>
      </c>
      <c r="S557" s="75" t="s">
        <v>1663</v>
      </c>
      <c r="T557" s="75" t="s">
        <v>1664</v>
      </c>
      <c r="U557" s="75" t="s">
        <v>385</v>
      </c>
    </row>
    <row r="558" spans="1:21" ht="14.4" x14ac:dyDescent="0.25">
      <c r="A558" s="74">
        <v>119701</v>
      </c>
      <c r="B558" s="75" t="s">
        <v>1679</v>
      </c>
      <c r="C558" s="81">
        <f t="shared" si="28"/>
        <v>0</v>
      </c>
      <c r="D558" s="74">
        <v>133603</v>
      </c>
      <c r="E558" s="75" t="s">
        <v>3428</v>
      </c>
      <c r="F558" s="74">
        <v>128728</v>
      </c>
      <c r="G558" s="74">
        <v>0</v>
      </c>
      <c r="H558" s="76">
        <f t="shared" si="29"/>
        <v>0</v>
      </c>
      <c r="I558" s="76">
        <f t="shared" si="30"/>
        <v>0</v>
      </c>
      <c r="J558" s="74">
        <v>10249</v>
      </c>
      <c r="K558" s="75" t="s">
        <v>3457</v>
      </c>
      <c r="L558" s="75" t="s">
        <v>3458</v>
      </c>
      <c r="M558" s="74">
        <v>2600</v>
      </c>
      <c r="N558" s="75" t="s">
        <v>289</v>
      </c>
      <c r="O558" s="75" t="s">
        <v>3459</v>
      </c>
      <c r="P558" s="75"/>
      <c r="Q558" s="75" t="s">
        <v>3460</v>
      </c>
      <c r="R558" s="75" t="s">
        <v>1662</v>
      </c>
      <c r="S558" s="75" t="s">
        <v>1663</v>
      </c>
      <c r="T558" s="75" t="s">
        <v>1664</v>
      </c>
      <c r="U558" s="75" t="s">
        <v>385</v>
      </c>
    </row>
    <row r="559" spans="1:21" ht="14.4" x14ac:dyDescent="0.25">
      <c r="A559" s="74">
        <v>119701</v>
      </c>
      <c r="B559" s="75" t="s">
        <v>1679</v>
      </c>
      <c r="C559" s="81">
        <f t="shared" si="28"/>
        <v>0</v>
      </c>
      <c r="D559" s="74">
        <v>133603</v>
      </c>
      <c r="E559" s="75" t="s">
        <v>3428</v>
      </c>
      <c r="F559" s="74">
        <v>128728</v>
      </c>
      <c r="G559" s="74">
        <v>0</v>
      </c>
      <c r="H559" s="76">
        <f t="shared" si="29"/>
        <v>0</v>
      </c>
      <c r="I559" s="76">
        <f t="shared" si="30"/>
        <v>0</v>
      </c>
      <c r="J559" s="74">
        <v>10256</v>
      </c>
      <c r="K559" s="75" t="s">
        <v>3461</v>
      </c>
      <c r="L559" s="75" t="s">
        <v>3462</v>
      </c>
      <c r="M559" s="74">
        <v>2600</v>
      </c>
      <c r="N559" s="75" t="s">
        <v>289</v>
      </c>
      <c r="O559" s="75" t="s">
        <v>3463</v>
      </c>
      <c r="P559" s="75"/>
      <c r="Q559" s="75" t="s">
        <v>3464</v>
      </c>
      <c r="R559" s="75" t="s">
        <v>1662</v>
      </c>
      <c r="S559" s="75" t="s">
        <v>1663</v>
      </c>
      <c r="T559" s="75" t="s">
        <v>1664</v>
      </c>
      <c r="U559" s="75" t="s">
        <v>385</v>
      </c>
    </row>
    <row r="560" spans="1:21" ht="14.4" x14ac:dyDescent="0.25">
      <c r="A560" s="74">
        <v>119701</v>
      </c>
      <c r="B560" s="75" t="s">
        <v>1679</v>
      </c>
      <c r="C560" s="81">
        <f t="shared" si="28"/>
        <v>0</v>
      </c>
      <c r="D560" s="74">
        <v>133603</v>
      </c>
      <c r="E560" s="75" t="s">
        <v>3428</v>
      </c>
      <c r="F560" s="74">
        <v>128728</v>
      </c>
      <c r="G560" s="74">
        <v>0</v>
      </c>
      <c r="H560" s="76">
        <f t="shared" si="29"/>
        <v>0</v>
      </c>
      <c r="I560" s="76">
        <f t="shared" si="30"/>
        <v>0</v>
      </c>
      <c r="J560" s="74">
        <v>10264</v>
      </c>
      <c r="K560" s="75" t="s">
        <v>3465</v>
      </c>
      <c r="L560" s="75" t="s">
        <v>3466</v>
      </c>
      <c r="M560" s="74">
        <v>2600</v>
      </c>
      <c r="N560" s="75" t="s">
        <v>289</v>
      </c>
      <c r="O560" s="75" t="s">
        <v>3467</v>
      </c>
      <c r="P560" s="75"/>
      <c r="Q560" s="75" t="s">
        <v>3468</v>
      </c>
      <c r="R560" s="75" t="s">
        <v>1662</v>
      </c>
      <c r="S560" s="75" t="s">
        <v>1663</v>
      </c>
      <c r="T560" s="75" t="s">
        <v>1664</v>
      </c>
      <c r="U560" s="75" t="s">
        <v>385</v>
      </c>
    </row>
    <row r="561" spans="1:21" ht="14.4" x14ac:dyDescent="0.25">
      <c r="A561" s="74">
        <v>119701</v>
      </c>
      <c r="B561" s="75" t="s">
        <v>1679</v>
      </c>
      <c r="C561" s="81">
        <f t="shared" si="28"/>
        <v>0</v>
      </c>
      <c r="D561" s="74">
        <v>133603</v>
      </c>
      <c r="E561" s="75" t="s">
        <v>3428</v>
      </c>
      <c r="F561" s="74">
        <v>128728</v>
      </c>
      <c r="G561" s="74">
        <v>0</v>
      </c>
      <c r="H561" s="76">
        <f t="shared" si="29"/>
        <v>0</v>
      </c>
      <c r="I561" s="76">
        <f t="shared" si="30"/>
        <v>0</v>
      </c>
      <c r="J561" s="74">
        <v>46797</v>
      </c>
      <c r="K561" s="75" t="s">
        <v>2202</v>
      </c>
      <c r="L561" s="75" t="s">
        <v>3469</v>
      </c>
      <c r="M561" s="74">
        <v>2100</v>
      </c>
      <c r="N561" s="75" t="s">
        <v>275</v>
      </c>
      <c r="O561" s="75" t="s">
        <v>3470</v>
      </c>
      <c r="P561" s="75"/>
      <c r="Q561" s="75" t="s">
        <v>3471</v>
      </c>
      <c r="R561" s="75" t="s">
        <v>1662</v>
      </c>
      <c r="S561" s="75" t="s">
        <v>1663</v>
      </c>
      <c r="T561" s="75" t="s">
        <v>1664</v>
      </c>
      <c r="U561" s="75" t="s">
        <v>385</v>
      </c>
    </row>
    <row r="562" spans="1:21" ht="14.4" x14ac:dyDescent="0.25">
      <c r="A562" s="74">
        <v>119701</v>
      </c>
      <c r="B562" s="75" t="s">
        <v>1679</v>
      </c>
      <c r="C562" s="81">
        <f t="shared" si="28"/>
        <v>0</v>
      </c>
      <c r="D562" s="74">
        <v>133603</v>
      </c>
      <c r="E562" s="75" t="s">
        <v>3428</v>
      </c>
      <c r="F562" s="74">
        <v>128728</v>
      </c>
      <c r="G562" s="74">
        <v>0</v>
      </c>
      <c r="H562" s="76">
        <f t="shared" si="29"/>
        <v>0</v>
      </c>
      <c r="I562" s="76">
        <f t="shared" si="30"/>
        <v>0</v>
      </c>
      <c r="J562" s="74">
        <v>129254</v>
      </c>
      <c r="K562" s="75" t="s">
        <v>3472</v>
      </c>
      <c r="L562" s="75" t="s">
        <v>3473</v>
      </c>
      <c r="M562" s="74">
        <v>2140</v>
      </c>
      <c r="N562" s="75" t="s">
        <v>288</v>
      </c>
      <c r="O562" s="75" t="s">
        <v>3474</v>
      </c>
      <c r="P562" s="75"/>
      <c r="Q562" s="75" t="s">
        <v>3475</v>
      </c>
      <c r="R562" s="75" t="s">
        <v>1662</v>
      </c>
      <c r="S562" s="75" t="s">
        <v>1663</v>
      </c>
      <c r="T562" s="75" t="s">
        <v>1664</v>
      </c>
      <c r="U562" s="75" t="s">
        <v>385</v>
      </c>
    </row>
    <row r="563" spans="1:21" ht="14.4" x14ac:dyDescent="0.25">
      <c r="A563" s="74">
        <v>119701</v>
      </c>
      <c r="B563" s="75" t="s">
        <v>1679</v>
      </c>
      <c r="C563" s="81">
        <f t="shared" si="28"/>
        <v>0</v>
      </c>
      <c r="D563" s="74">
        <v>133603</v>
      </c>
      <c r="E563" s="75" t="s">
        <v>3428</v>
      </c>
      <c r="F563" s="74">
        <v>128728</v>
      </c>
      <c r="G563" s="74">
        <v>0</v>
      </c>
      <c r="H563" s="76">
        <f t="shared" si="29"/>
        <v>0</v>
      </c>
      <c r="I563" s="76">
        <f t="shared" si="30"/>
        <v>0</v>
      </c>
      <c r="J563" s="74">
        <v>129619</v>
      </c>
      <c r="K563" s="75" t="s">
        <v>3476</v>
      </c>
      <c r="L563" s="75" t="s">
        <v>3477</v>
      </c>
      <c r="M563" s="74">
        <v>2140</v>
      </c>
      <c r="N563" s="75" t="s">
        <v>288</v>
      </c>
      <c r="O563" s="75" t="s">
        <v>3478</v>
      </c>
      <c r="P563" s="75"/>
      <c r="Q563" s="75" t="s">
        <v>3479</v>
      </c>
      <c r="R563" s="75" t="s">
        <v>1662</v>
      </c>
      <c r="S563" s="75" t="s">
        <v>1663</v>
      </c>
      <c r="T563" s="75" t="s">
        <v>1664</v>
      </c>
      <c r="U563" s="75" t="s">
        <v>385</v>
      </c>
    </row>
    <row r="564" spans="1:21" ht="14.4" x14ac:dyDescent="0.25">
      <c r="A564" s="74">
        <v>119701</v>
      </c>
      <c r="B564" s="75" t="s">
        <v>1679</v>
      </c>
      <c r="C564" s="81">
        <f t="shared" si="28"/>
        <v>0</v>
      </c>
      <c r="D564" s="74">
        <v>133603</v>
      </c>
      <c r="E564" s="75" t="s">
        <v>3428</v>
      </c>
      <c r="F564" s="74">
        <v>128728</v>
      </c>
      <c r="G564" s="74">
        <v>0</v>
      </c>
      <c r="H564" s="76">
        <f t="shared" si="29"/>
        <v>0</v>
      </c>
      <c r="I564" s="76">
        <f t="shared" si="30"/>
        <v>0</v>
      </c>
      <c r="J564" s="74">
        <v>130195</v>
      </c>
      <c r="K564" s="75" t="s">
        <v>3480</v>
      </c>
      <c r="L564" s="75" t="s">
        <v>3481</v>
      </c>
      <c r="M564" s="74">
        <v>2100</v>
      </c>
      <c r="N564" s="75" t="s">
        <v>275</v>
      </c>
      <c r="O564" s="75" t="s">
        <v>3482</v>
      </c>
      <c r="P564" s="75"/>
      <c r="Q564" s="75" t="s">
        <v>3483</v>
      </c>
      <c r="R564" s="75" t="s">
        <v>1662</v>
      </c>
      <c r="S564" s="75" t="s">
        <v>1663</v>
      </c>
      <c r="T564" s="75" t="s">
        <v>1664</v>
      </c>
      <c r="U564" s="75" t="s">
        <v>385</v>
      </c>
    </row>
    <row r="565" spans="1:21" ht="14.4" x14ac:dyDescent="0.25">
      <c r="A565" s="74">
        <v>119701</v>
      </c>
      <c r="B565" s="75" t="s">
        <v>1679</v>
      </c>
      <c r="C565" s="81">
        <f t="shared" si="28"/>
        <v>0</v>
      </c>
      <c r="D565" s="74">
        <v>133603</v>
      </c>
      <c r="E565" s="75" t="s">
        <v>3428</v>
      </c>
      <c r="F565" s="74">
        <v>128728</v>
      </c>
      <c r="G565" s="74">
        <v>0</v>
      </c>
      <c r="H565" s="76">
        <f t="shared" si="29"/>
        <v>0</v>
      </c>
      <c r="I565" s="76">
        <f t="shared" si="30"/>
        <v>0</v>
      </c>
      <c r="J565" s="74">
        <v>133603</v>
      </c>
      <c r="K565" s="75" t="s">
        <v>3428</v>
      </c>
      <c r="L565" s="75" t="s">
        <v>3484</v>
      </c>
      <c r="M565" s="74">
        <v>2100</v>
      </c>
      <c r="N565" s="75" t="s">
        <v>275</v>
      </c>
      <c r="O565" s="75" t="s">
        <v>670</v>
      </c>
      <c r="P565" s="75"/>
      <c r="Q565" s="75" t="s">
        <v>3485</v>
      </c>
      <c r="R565" s="75" t="s">
        <v>1662</v>
      </c>
      <c r="S565" s="75" t="s">
        <v>1663</v>
      </c>
      <c r="T565" s="75" t="s">
        <v>1664</v>
      </c>
      <c r="U565" s="75" t="s">
        <v>385</v>
      </c>
    </row>
    <row r="566" spans="1:21" ht="14.4" x14ac:dyDescent="0.25">
      <c r="A566" s="74">
        <v>119719</v>
      </c>
      <c r="B566" s="75" t="s">
        <v>1679</v>
      </c>
      <c r="C566" s="81">
        <f t="shared" si="28"/>
        <v>0</v>
      </c>
      <c r="D566" s="74">
        <v>4671</v>
      </c>
      <c r="E566" s="75" t="s">
        <v>3486</v>
      </c>
      <c r="F566" s="74">
        <v>960328</v>
      </c>
      <c r="G566" s="74">
        <v>0</v>
      </c>
      <c r="H566" s="76">
        <f t="shared" si="29"/>
        <v>0</v>
      </c>
      <c r="I566" s="76">
        <f t="shared" si="30"/>
        <v>0</v>
      </c>
      <c r="J566" s="74">
        <v>4663</v>
      </c>
      <c r="K566" s="75" t="s">
        <v>3487</v>
      </c>
      <c r="L566" s="75" t="s">
        <v>3488</v>
      </c>
      <c r="M566" s="74">
        <v>1654</v>
      </c>
      <c r="N566" s="75" t="s">
        <v>3489</v>
      </c>
      <c r="O566" s="75" t="s">
        <v>3490</v>
      </c>
      <c r="P566" s="75"/>
      <c r="Q566" s="75" t="s">
        <v>10888</v>
      </c>
      <c r="R566" s="75" t="s">
        <v>1654</v>
      </c>
      <c r="S566" s="75" t="s">
        <v>1655</v>
      </c>
      <c r="T566" s="75" t="s">
        <v>1656</v>
      </c>
      <c r="U566" s="75" t="s">
        <v>385</v>
      </c>
    </row>
    <row r="567" spans="1:21" ht="14.4" x14ac:dyDescent="0.25">
      <c r="A567" s="74">
        <v>119719</v>
      </c>
      <c r="B567" s="75" t="s">
        <v>1679</v>
      </c>
      <c r="C567" s="81">
        <f t="shared" si="28"/>
        <v>0</v>
      </c>
      <c r="D567" s="74">
        <v>4671</v>
      </c>
      <c r="E567" s="75" t="s">
        <v>3486</v>
      </c>
      <c r="F567" s="74">
        <v>960328</v>
      </c>
      <c r="G567" s="74">
        <v>0</v>
      </c>
      <c r="H567" s="76">
        <f t="shared" si="29"/>
        <v>0</v>
      </c>
      <c r="I567" s="76">
        <f t="shared" si="30"/>
        <v>0</v>
      </c>
      <c r="J567" s="74">
        <v>4671</v>
      </c>
      <c r="K567" s="75" t="s">
        <v>3486</v>
      </c>
      <c r="L567" s="75" t="s">
        <v>672</v>
      </c>
      <c r="M567" s="74">
        <v>1653</v>
      </c>
      <c r="N567" s="75" t="s">
        <v>673</v>
      </c>
      <c r="O567" s="75" t="s">
        <v>674</v>
      </c>
      <c r="P567" s="75"/>
      <c r="Q567" s="75" t="s">
        <v>10635</v>
      </c>
      <c r="R567" s="75" t="s">
        <v>1654</v>
      </c>
      <c r="S567" s="75" t="s">
        <v>1655</v>
      </c>
      <c r="T567" s="75" t="s">
        <v>1656</v>
      </c>
      <c r="U567" s="75" t="s">
        <v>385</v>
      </c>
    </row>
    <row r="568" spans="1:21" ht="14.4" x14ac:dyDescent="0.25">
      <c r="A568" s="74">
        <v>119719</v>
      </c>
      <c r="B568" s="75" t="s">
        <v>1679</v>
      </c>
      <c r="C568" s="81">
        <f t="shared" si="28"/>
        <v>0</v>
      </c>
      <c r="D568" s="74">
        <v>4671</v>
      </c>
      <c r="E568" s="75" t="s">
        <v>3486</v>
      </c>
      <c r="F568" s="74">
        <v>960328</v>
      </c>
      <c r="G568" s="74">
        <v>0</v>
      </c>
      <c r="H568" s="76">
        <f t="shared" si="29"/>
        <v>0</v>
      </c>
      <c r="I568" s="76">
        <f t="shared" si="30"/>
        <v>0</v>
      </c>
      <c r="J568" s="74">
        <v>4929</v>
      </c>
      <c r="K568" s="75" t="s">
        <v>3491</v>
      </c>
      <c r="L568" s="75" t="s">
        <v>3492</v>
      </c>
      <c r="M568" s="74">
        <v>1651</v>
      </c>
      <c r="N568" s="75" t="s">
        <v>3493</v>
      </c>
      <c r="O568" s="75" t="s">
        <v>3494</v>
      </c>
      <c r="P568" s="75"/>
      <c r="Q568" s="75" t="s">
        <v>10889</v>
      </c>
      <c r="R568" s="75" t="s">
        <v>1654</v>
      </c>
      <c r="S568" s="75" t="s">
        <v>1655</v>
      </c>
      <c r="T568" s="75" t="s">
        <v>1656</v>
      </c>
      <c r="U568" s="75" t="s">
        <v>385</v>
      </c>
    </row>
    <row r="569" spans="1:21" ht="14.4" x14ac:dyDescent="0.25">
      <c r="A569" s="74">
        <v>119719</v>
      </c>
      <c r="B569" s="75" t="s">
        <v>1679</v>
      </c>
      <c r="C569" s="81">
        <f t="shared" si="28"/>
        <v>0</v>
      </c>
      <c r="D569" s="74">
        <v>4671</v>
      </c>
      <c r="E569" s="75" t="s">
        <v>3486</v>
      </c>
      <c r="F569" s="74">
        <v>960328</v>
      </c>
      <c r="G569" s="74">
        <v>0</v>
      </c>
      <c r="H569" s="76">
        <f t="shared" si="29"/>
        <v>0</v>
      </c>
      <c r="I569" s="76">
        <f t="shared" si="30"/>
        <v>0</v>
      </c>
      <c r="J569" s="74">
        <v>103887</v>
      </c>
      <c r="K569" s="75" t="s">
        <v>3495</v>
      </c>
      <c r="L569" s="75" t="s">
        <v>3496</v>
      </c>
      <c r="M569" s="74">
        <v>1652</v>
      </c>
      <c r="N569" s="75" t="s">
        <v>295</v>
      </c>
      <c r="O569" s="75" t="s">
        <v>3497</v>
      </c>
      <c r="P569" s="75"/>
      <c r="Q569" s="75" t="s">
        <v>10890</v>
      </c>
      <c r="R569" s="75" t="s">
        <v>1654</v>
      </c>
      <c r="S569" s="75" t="s">
        <v>1655</v>
      </c>
      <c r="T569" s="75" t="s">
        <v>1656</v>
      </c>
      <c r="U569" s="75" t="s">
        <v>385</v>
      </c>
    </row>
    <row r="570" spans="1:21" ht="14.4" x14ac:dyDescent="0.25">
      <c r="A570" s="74">
        <v>119727</v>
      </c>
      <c r="B570" s="75" t="s">
        <v>1679</v>
      </c>
      <c r="C570" s="81">
        <f t="shared" si="28"/>
        <v>0</v>
      </c>
      <c r="D570" s="74">
        <v>12641</v>
      </c>
      <c r="E570" s="75" t="s">
        <v>3498</v>
      </c>
      <c r="F570" s="74">
        <v>961201</v>
      </c>
      <c r="G570" s="74">
        <v>0</v>
      </c>
      <c r="H570" s="76">
        <f t="shared" si="29"/>
        <v>0</v>
      </c>
      <c r="I570" s="76">
        <f t="shared" si="30"/>
        <v>0</v>
      </c>
      <c r="J570" s="74">
        <v>12071</v>
      </c>
      <c r="K570" s="75" t="s">
        <v>3499</v>
      </c>
      <c r="L570" s="75" t="s">
        <v>3500</v>
      </c>
      <c r="M570" s="74">
        <v>1980</v>
      </c>
      <c r="N570" s="75" t="s">
        <v>1578</v>
      </c>
      <c r="O570" s="75" t="s">
        <v>3501</v>
      </c>
      <c r="P570" s="75"/>
      <c r="Q570" s="75" t="s">
        <v>3502</v>
      </c>
      <c r="R570" s="75" t="s">
        <v>1654</v>
      </c>
      <c r="S570" s="75" t="s">
        <v>1655</v>
      </c>
      <c r="T570" s="75" t="s">
        <v>1656</v>
      </c>
      <c r="U570" s="75" t="s">
        <v>385</v>
      </c>
    </row>
    <row r="571" spans="1:21" ht="14.4" x14ac:dyDescent="0.25">
      <c r="A571" s="74">
        <v>119727</v>
      </c>
      <c r="B571" s="75" t="s">
        <v>1679</v>
      </c>
      <c r="C571" s="81">
        <f t="shared" si="28"/>
        <v>0</v>
      </c>
      <c r="D571" s="74">
        <v>12641</v>
      </c>
      <c r="E571" s="75" t="s">
        <v>3498</v>
      </c>
      <c r="F571" s="74">
        <v>961201</v>
      </c>
      <c r="G571" s="74">
        <v>0</v>
      </c>
      <c r="H571" s="76">
        <f t="shared" si="29"/>
        <v>0</v>
      </c>
      <c r="I571" s="76">
        <f t="shared" si="30"/>
        <v>0</v>
      </c>
      <c r="J571" s="74">
        <v>12112</v>
      </c>
      <c r="K571" s="75" t="s">
        <v>2762</v>
      </c>
      <c r="L571" s="75" t="s">
        <v>3503</v>
      </c>
      <c r="M571" s="74">
        <v>1982</v>
      </c>
      <c r="N571" s="75" t="s">
        <v>3504</v>
      </c>
      <c r="O571" s="75" t="s">
        <v>3505</v>
      </c>
      <c r="P571" s="75"/>
      <c r="Q571" s="75" t="s">
        <v>3506</v>
      </c>
      <c r="R571" s="75" t="s">
        <v>1654</v>
      </c>
      <c r="S571" s="75" t="s">
        <v>1655</v>
      </c>
      <c r="T571" s="75" t="s">
        <v>1656</v>
      </c>
      <c r="U571" s="75" t="s">
        <v>385</v>
      </c>
    </row>
    <row r="572" spans="1:21" ht="14.4" x14ac:dyDescent="0.25">
      <c r="A572" s="74">
        <v>119727</v>
      </c>
      <c r="B572" s="75" t="s">
        <v>1679</v>
      </c>
      <c r="C572" s="81">
        <f t="shared" si="28"/>
        <v>0</v>
      </c>
      <c r="D572" s="74">
        <v>12641</v>
      </c>
      <c r="E572" s="75" t="s">
        <v>3498</v>
      </c>
      <c r="F572" s="74">
        <v>961292</v>
      </c>
      <c r="G572" s="74">
        <v>0</v>
      </c>
      <c r="H572" s="76">
        <f t="shared" si="29"/>
        <v>119727</v>
      </c>
      <c r="I572" s="76">
        <f t="shared" si="30"/>
        <v>0</v>
      </c>
      <c r="J572" s="74">
        <v>12625</v>
      </c>
      <c r="K572" s="75" t="s">
        <v>3507</v>
      </c>
      <c r="L572" s="75" t="s">
        <v>11736</v>
      </c>
      <c r="M572" s="74">
        <v>1820</v>
      </c>
      <c r="N572" s="75" t="s">
        <v>899</v>
      </c>
      <c r="O572" s="75" t="s">
        <v>3508</v>
      </c>
      <c r="P572" s="75"/>
      <c r="Q572" s="75" t="s">
        <v>10891</v>
      </c>
      <c r="R572" s="75" t="s">
        <v>1654</v>
      </c>
      <c r="S572" s="75" t="s">
        <v>1655</v>
      </c>
      <c r="T572" s="75" t="s">
        <v>1656</v>
      </c>
      <c r="U572" s="75" t="s">
        <v>385</v>
      </c>
    </row>
    <row r="573" spans="1:21" ht="14.4" x14ac:dyDescent="0.25">
      <c r="A573" s="74">
        <v>119727</v>
      </c>
      <c r="B573" s="75" t="s">
        <v>1679</v>
      </c>
      <c r="C573" s="81">
        <f t="shared" si="28"/>
        <v>0</v>
      </c>
      <c r="D573" s="74">
        <v>12641</v>
      </c>
      <c r="E573" s="75" t="s">
        <v>3498</v>
      </c>
      <c r="F573" s="74">
        <v>961301</v>
      </c>
      <c r="G573" s="74">
        <v>0</v>
      </c>
      <c r="H573" s="76">
        <f t="shared" si="29"/>
        <v>119727</v>
      </c>
      <c r="I573" s="76">
        <f t="shared" si="30"/>
        <v>0</v>
      </c>
      <c r="J573" s="74">
        <v>12641</v>
      </c>
      <c r="K573" s="75" t="s">
        <v>3498</v>
      </c>
      <c r="L573" s="75" t="s">
        <v>676</v>
      </c>
      <c r="M573" s="74">
        <v>1910</v>
      </c>
      <c r="N573" s="75" t="s">
        <v>677</v>
      </c>
      <c r="O573" s="75" t="s">
        <v>678</v>
      </c>
      <c r="P573" s="75"/>
      <c r="Q573" s="75" t="s">
        <v>679</v>
      </c>
      <c r="R573" s="75" t="s">
        <v>1654</v>
      </c>
      <c r="S573" s="75" t="s">
        <v>1655</v>
      </c>
      <c r="T573" s="75" t="s">
        <v>1656</v>
      </c>
      <c r="U573" s="75" t="s">
        <v>385</v>
      </c>
    </row>
    <row r="574" spans="1:21" ht="14.4" x14ac:dyDescent="0.25">
      <c r="A574" s="74">
        <v>119727</v>
      </c>
      <c r="B574" s="75" t="s">
        <v>1679</v>
      </c>
      <c r="C574" s="81">
        <f t="shared" si="28"/>
        <v>0</v>
      </c>
      <c r="D574" s="74">
        <v>12641</v>
      </c>
      <c r="E574" s="75" t="s">
        <v>3498</v>
      </c>
      <c r="F574" s="74">
        <v>961201</v>
      </c>
      <c r="G574" s="74">
        <v>0</v>
      </c>
      <c r="H574" s="76">
        <f t="shared" si="29"/>
        <v>119727</v>
      </c>
      <c r="I574" s="76">
        <f t="shared" si="30"/>
        <v>0</v>
      </c>
      <c r="J574" s="74">
        <v>124156</v>
      </c>
      <c r="K574" s="75" t="s">
        <v>3509</v>
      </c>
      <c r="L574" s="75" t="s">
        <v>3510</v>
      </c>
      <c r="M574" s="74">
        <v>1980</v>
      </c>
      <c r="N574" s="75" t="s">
        <v>3511</v>
      </c>
      <c r="O574" s="75" t="s">
        <v>3512</v>
      </c>
      <c r="P574" s="75"/>
      <c r="Q574" s="75" t="s">
        <v>3513</v>
      </c>
      <c r="R574" s="75" t="s">
        <v>1654</v>
      </c>
      <c r="S574" s="75" t="s">
        <v>1655</v>
      </c>
      <c r="T574" s="75" t="s">
        <v>1656</v>
      </c>
      <c r="U574" s="75" t="s">
        <v>385</v>
      </c>
    </row>
    <row r="575" spans="1:21" ht="14.4" x14ac:dyDescent="0.25">
      <c r="A575" s="74">
        <v>119735</v>
      </c>
      <c r="B575" s="75" t="s">
        <v>1679</v>
      </c>
      <c r="C575" s="81">
        <f t="shared" si="28"/>
        <v>0</v>
      </c>
      <c r="D575" s="74">
        <v>61754</v>
      </c>
      <c r="E575" s="75" t="s">
        <v>3514</v>
      </c>
      <c r="F575" s="74">
        <v>128728</v>
      </c>
      <c r="G575" s="74">
        <v>0</v>
      </c>
      <c r="H575" s="76">
        <f t="shared" si="29"/>
        <v>0</v>
      </c>
      <c r="I575" s="76">
        <f t="shared" si="30"/>
        <v>0</v>
      </c>
      <c r="J575" s="74">
        <v>6205</v>
      </c>
      <c r="K575" s="75" t="s">
        <v>3515</v>
      </c>
      <c r="L575" s="75" t="s">
        <v>3516</v>
      </c>
      <c r="M575" s="74">
        <v>2060</v>
      </c>
      <c r="N575" s="75" t="s">
        <v>258</v>
      </c>
      <c r="O575" s="75" t="s">
        <v>3517</v>
      </c>
      <c r="P575" s="75"/>
      <c r="Q575" s="75" t="s">
        <v>3518</v>
      </c>
      <c r="R575" s="75" t="s">
        <v>1662</v>
      </c>
      <c r="S575" s="75" t="s">
        <v>1663</v>
      </c>
      <c r="T575" s="75" t="s">
        <v>1664</v>
      </c>
      <c r="U575" s="75" t="s">
        <v>385</v>
      </c>
    </row>
    <row r="576" spans="1:21" ht="14.4" x14ac:dyDescent="0.25">
      <c r="A576" s="74">
        <v>119735</v>
      </c>
      <c r="B576" s="75" t="s">
        <v>1679</v>
      </c>
      <c r="C576" s="81">
        <f t="shared" si="28"/>
        <v>0</v>
      </c>
      <c r="D576" s="74">
        <v>61754</v>
      </c>
      <c r="E576" s="75" t="s">
        <v>3514</v>
      </c>
      <c r="F576" s="74">
        <v>128728</v>
      </c>
      <c r="G576" s="74">
        <v>0</v>
      </c>
      <c r="H576" s="76">
        <f t="shared" si="29"/>
        <v>0</v>
      </c>
      <c r="I576" s="76">
        <f t="shared" si="30"/>
        <v>0</v>
      </c>
      <c r="J576" s="74">
        <v>6437</v>
      </c>
      <c r="K576" s="75" t="s">
        <v>3519</v>
      </c>
      <c r="L576" s="75" t="s">
        <v>3520</v>
      </c>
      <c r="M576" s="74">
        <v>2030</v>
      </c>
      <c r="N576" s="75" t="s">
        <v>258</v>
      </c>
      <c r="O576" s="75" t="s">
        <v>3521</v>
      </c>
      <c r="P576" s="75"/>
      <c r="Q576" s="75" t="s">
        <v>11737</v>
      </c>
      <c r="R576" s="75" t="s">
        <v>1662</v>
      </c>
      <c r="S576" s="75" t="s">
        <v>1663</v>
      </c>
      <c r="T576" s="75" t="s">
        <v>1664</v>
      </c>
      <c r="U576" s="75" t="s">
        <v>385</v>
      </c>
    </row>
    <row r="577" spans="1:21" ht="14.4" x14ac:dyDescent="0.25">
      <c r="A577" s="74">
        <v>119735</v>
      </c>
      <c r="B577" s="75" t="s">
        <v>1679</v>
      </c>
      <c r="C577" s="81">
        <f t="shared" si="28"/>
        <v>0</v>
      </c>
      <c r="D577" s="74">
        <v>61754</v>
      </c>
      <c r="E577" s="75" t="s">
        <v>3514</v>
      </c>
      <c r="F577" s="74">
        <v>128728</v>
      </c>
      <c r="G577" s="74">
        <v>0</v>
      </c>
      <c r="H577" s="76">
        <f t="shared" si="29"/>
        <v>0</v>
      </c>
      <c r="I577" s="76">
        <f t="shared" si="30"/>
        <v>0</v>
      </c>
      <c r="J577" s="74">
        <v>6445</v>
      </c>
      <c r="K577" s="75" t="s">
        <v>3522</v>
      </c>
      <c r="L577" s="75" t="s">
        <v>3523</v>
      </c>
      <c r="M577" s="74">
        <v>2060</v>
      </c>
      <c r="N577" s="75" t="s">
        <v>258</v>
      </c>
      <c r="O577" s="75" t="s">
        <v>3524</v>
      </c>
      <c r="P577" s="75"/>
      <c r="Q577" s="75" t="s">
        <v>3525</v>
      </c>
      <c r="R577" s="75" t="s">
        <v>1662</v>
      </c>
      <c r="S577" s="75" t="s">
        <v>1663</v>
      </c>
      <c r="T577" s="75" t="s">
        <v>1664</v>
      </c>
      <c r="U577" s="75" t="s">
        <v>385</v>
      </c>
    </row>
    <row r="578" spans="1:21" ht="14.4" x14ac:dyDescent="0.25">
      <c r="A578" s="74">
        <v>119735</v>
      </c>
      <c r="B578" s="75" t="s">
        <v>1679</v>
      </c>
      <c r="C578" s="81">
        <f t="shared" si="28"/>
        <v>0</v>
      </c>
      <c r="D578" s="74">
        <v>61754</v>
      </c>
      <c r="E578" s="75" t="s">
        <v>3514</v>
      </c>
      <c r="F578" s="74">
        <v>128728</v>
      </c>
      <c r="G578" s="74">
        <v>0</v>
      </c>
      <c r="H578" s="76">
        <f t="shared" si="29"/>
        <v>0</v>
      </c>
      <c r="I578" s="76">
        <f t="shared" si="30"/>
        <v>0</v>
      </c>
      <c r="J578" s="74">
        <v>6726</v>
      </c>
      <c r="K578" s="75" t="s">
        <v>3526</v>
      </c>
      <c r="L578" s="75" t="s">
        <v>3527</v>
      </c>
      <c r="M578" s="74">
        <v>2180</v>
      </c>
      <c r="N578" s="75" t="s">
        <v>290</v>
      </c>
      <c r="O578" s="75" t="s">
        <v>3528</v>
      </c>
      <c r="P578" s="75"/>
      <c r="Q578" s="75" t="s">
        <v>3529</v>
      </c>
      <c r="R578" s="75" t="s">
        <v>1662</v>
      </c>
      <c r="S578" s="75" t="s">
        <v>1663</v>
      </c>
      <c r="T578" s="75" t="s">
        <v>1664</v>
      </c>
      <c r="U578" s="75" t="s">
        <v>385</v>
      </c>
    </row>
    <row r="579" spans="1:21" ht="14.4" x14ac:dyDescent="0.25">
      <c r="A579" s="74">
        <v>119735</v>
      </c>
      <c r="B579" s="75" t="s">
        <v>1679</v>
      </c>
      <c r="C579" s="81">
        <f t="shared" si="28"/>
        <v>0</v>
      </c>
      <c r="D579" s="74">
        <v>61754</v>
      </c>
      <c r="E579" s="75" t="s">
        <v>3514</v>
      </c>
      <c r="F579" s="74">
        <v>128728</v>
      </c>
      <c r="G579" s="74">
        <v>0</v>
      </c>
      <c r="H579" s="76">
        <f t="shared" si="29"/>
        <v>0</v>
      </c>
      <c r="I579" s="76">
        <f t="shared" si="30"/>
        <v>0</v>
      </c>
      <c r="J579" s="74">
        <v>6767</v>
      </c>
      <c r="K579" s="75" t="s">
        <v>3530</v>
      </c>
      <c r="L579" s="75" t="s">
        <v>3531</v>
      </c>
      <c r="M579" s="74">
        <v>2040</v>
      </c>
      <c r="N579" s="75" t="s">
        <v>258</v>
      </c>
      <c r="O579" s="75" t="s">
        <v>3532</v>
      </c>
      <c r="P579" s="75"/>
      <c r="Q579" s="75" t="s">
        <v>3533</v>
      </c>
      <c r="R579" s="75" t="s">
        <v>1662</v>
      </c>
      <c r="S579" s="75" t="s">
        <v>1663</v>
      </c>
      <c r="T579" s="75" t="s">
        <v>1664</v>
      </c>
      <c r="U579" s="75" t="s">
        <v>385</v>
      </c>
    </row>
    <row r="580" spans="1:21" ht="14.4" x14ac:dyDescent="0.25">
      <c r="A580" s="74">
        <v>119735</v>
      </c>
      <c r="B580" s="75" t="s">
        <v>1679</v>
      </c>
      <c r="C580" s="81">
        <f t="shared" si="28"/>
        <v>0</v>
      </c>
      <c r="D580" s="74">
        <v>61754</v>
      </c>
      <c r="E580" s="75" t="s">
        <v>3514</v>
      </c>
      <c r="F580" s="74">
        <v>128728</v>
      </c>
      <c r="G580" s="74">
        <v>0</v>
      </c>
      <c r="H580" s="76">
        <f t="shared" si="29"/>
        <v>0</v>
      </c>
      <c r="I580" s="76">
        <f t="shared" si="30"/>
        <v>0</v>
      </c>
      <c r="J580" s="74">
        <v>6775</v>
      </c>
      <c r="K580" s="75" t="s">
        <v>3534</v>
      </c>
      <c r="L580" s="75" t="s">
        <v>3535</v>
      </c>
      <c r="M580" s="74">
        <v>2040</v>
      </c>
      <c r="N580" s="75" t="s">
        <v>258</v>
      </c>
      <c r="O580" s="75" t="s">
        <v>3536</v>
      </c>
      <c r="P580" s="75"/>
      <c r="Q580" s="75" t="s">
        <v>3537</v>
      </c>
      <c r="R580" s="75" t="s">
        <v>1662</v>
      </c>
      <c r="S580" s="75" t="s">
        <v>1663</v>
      </c>
      <c r="T580" s="75" t="s">
        <v>1664</v>
      </c>
      <c r="U580" s="75" t="s">
        <v>385</v>
      </c>
    </row>
    <row r="581" spans="1:21" ht="14.4" x14ac:dyDescent="0.25">
      <c r="A581" s="74">
        <v>119735</v>
      </c>
      <c r="B581" s="75" t="s">
        <v>1679</v>
      </c>
      <c r="C581" s="81">
        <f t="shared" si="28"/>
        <v>0</v>
      </c>
      <c r="D581" s="74">
        <v>61754</v>
      </c>
      <c r="E581" s="75" t="s">
        <v>3514</v>
      </c>
      <c r="F581" s="74">
        <v>128728</v>
      </c>
      <c r="G581" s="74">
        <v>0</v>
      </c>
      <c r="H581" s="76">
        <f t="shared" si="29"/>
        <v>0</v>
      </c>
      <c r="I581" s="76">
        <f t="shared" si="30"/>
        <v>0</v>
      </c>
      <c r="J581" s="74">
        <v>6941</v>
      </c>
      <c r="K581" s="75" t="s">
        <v>3538</v>
      </c>
      <c r="L581" s="75" t="s">
        <v>3539</v>
      </c>
      <c r="M581" s="74">
        <v>2170</v>
      </c>
      <c r="N581" s="75" t="s">
        <v>292</v>
      </c>
      <c r="O581" s="75" t="s">
        <v>3540</v>
      </c>
      <c r="P581" s="75"/>
      <c r="Q581" s="75" t="s">
        <v>3541</v>
      </c>
      <c r="R581" s="75" t="s">
        <v>1662</v>
      </c>
      <c r="S581" s="75" t="s">
        <v>1663</v>
      </c>
      <c r="T581" s="75" t="s">
        <v>1664</v>
      </c>
      <c r="U581" s="75" t="s">
        <v>385</v>
      </c>
    </row>
    <row r="582" spans="1:21" ht="14.4" x14ac:dyDescent="0.25">
      <c r="A582" s="74">
        <v>119735</v>
      </c>
      <c r="B582" s="75" t="s">
        <v>1679</v>
      </c>
      <c r="C582" s="81">
        <f t="shared" si="28"/>
        <v>0</v>
      </c>
      <c r="D582" s="74">
        <v>61754</v>
      </c>
      <c r="E582" s="75" t="s">
        <v>3514</v>
      </c>
      <c r="F582" s="74">
        <v>128728</v>
      </c>
      <c r="G582" s="74">
        <v>0</v>
      </c>
      <c r="H582" s="76">
        <f t="shared" si="29"/>
        <v>0</v>
      </c>
      <c r="I582" s="76">
        <f t="shared" si="30"/>
        <v>0</v>
      </c>
      <c r="J582" s="74">
        <v>7245</v>
      </c>
      <c r="K582" s="75" t="s">
        <v>3542</v>
      </c>
      <c r="L582" s="75" t="s">
        <v>3543</v>
      </c>
      <c r="M582" s="74">
        <v>2100</v>
      </c>
      <c r="N582" s="75" t="s">
        <v>275</v>
      </c>
      <c r="O582" s="75" t="s">
        <v>3544</v>
      </c>
      <c r="P582" s="75"/>
      <c r="Q582" s="75" t="s">
        <v>3545</v>
      </c>
      <c r="R582" s="75" t="s">
        <v>1662</v>
      </c>
      <c r="S582" s="75" t="s">
        <v>1663</v>
      </c>
      <c r="T582" s="75" t="s">
        <v>1664</v>
      </c>
      <c r="U582" s="75" t="s">
        <v>385</v>
      </c>
    </row>
    <row r="583" spans="1:21" ht="14.4" x14ac:dyDescent="0.25">
      <c r="A583" s="74">
        <v>119735</v>
      </c>
      <c r="B583" s="75" t="s">
        <v>1679</v>
      </c>
      <c r="C583" s="81">
        <f t="shared" si="28"/>
        <v>0</v>
      </c>
      <c r="D583" s="74">
        <v>61754</v>
      </c>
      <c r="E583" s="75" t="s">
        <v>3514</v>
      </c>
      <c r="F583" s="74">
        <v>128728</v>
      </c>
      <c r="G583" s="74">
        <v>0</v>
      </c>
      <c r="H583" s="76">
        <f t="shared" si="29"/>
        <v>0</v>
      </c>
      <c r="I583" s="76">
        <f t="shared" si="30"/>
        <v>0</v>
      </c>
      <c r="J583" s="74">
        <v>61754</v>
      </c>
      <c r="K583" s="75" t="s">
        <v>3514</v>
      </c>
      <c r="L583" s="75" t="s">
        <v>3546</v>
      </c>
      <c r="M583" s="74">
        <v>2030</v>
      </c>
      <c r="N583" s="75" t="s">
        <v>258</v>
      </c>
      <c r="O583" s="75" t="s">
        <v>680</v>
      </c>
      <c r="P583" s="75"/>
      <c r="Q583" s="75" t="s">
        <v>3547</v>
      </c>
      <c r="R583" s="75" t="s">
        <v>1662</v>
      </c>
      <c r="S583" s="75" t="s">
        <v>1663</v>
      </c>
      <c r="T583" s="75" t="s">
        <v>1664</v>
      </c>
      <c r="U583" s="75" t="s">
        <v>385</v>
      </c>
    </row>
    <row r="584" spans="1:21" ht="14.4" x14ac:dyDescent="0.25">
      <c r="A584" s="74">
        <v>119735</v>
      </c>
      <c r="B584" s="75" t="s">
        <v>1679</v>
      </c>
      <c r="C584" s="81">
        <f t="shared" si="28"/>
        <v>0</v>
      </c>
      <c r="D584" s="74">
        <v>61754</v>
      </c>
      <c r="E584" s="75" t="s">
        <v>3514</v>
      </c>
      <c r="F584" s="74">
        <v>128728</v>
      </c>
      <c r="G584" s="74">
        <v>0</v>
      </c>
      <c r="H584" s="76">
        <f t="shared" si="29"/>
        <v>0</v>
      </c>
      <c r="I584" s="76">
        <f t="shared" si="30"/>
        <v>0</v>
      </c>
      <c r="J584" s="74">
        <v>128702</v>
      </c>
      <c r="K584" s="75" t="s">
        <v>3548</v>
      </c>
      <c r="L584" s="75" t="s">
        <v>3549</v>
      </c>
      <c r="M584" s="74">
        <v>2180</v>
      </c>
      <c r="N584" s="75" t="s">
        <v>290</v>
      </c>
      <c r="O584" s="75" t="s">
        <v>3550</v>
      </c>
      <c r="P584" s="75"/>
      <c r="Q584" s="75" t="s">
        <v>3551</v>
      </c>
      <c r="R584" s="75" t="s">
        <v>1662</v>
      </c>
      <c r="S584" s="75" t="s">
        <v>1663</v>
      </c>
      <c r="T584" s="75" t="s">
        <v>1664</v>
      </c>
      <c r="U584" s="75" t="s">
        <v>385</v>
      </c>
    </row>
    <row r="585" spans="1:21" ht="14.4" x14ac:dyDescent="0.25">
      <c r="A585" s="74">
        <v>119735</v>
      </c>
      <c r="B585" s="75" t="s">
        <v>1679</v>
      </c>
      <c r="C585" s="81">
        <f t="shared" si="28"/>
        <v>0</v>
      </c>
      <c r="D585" s="74">
        <v>61754</v>
      </c>
      <c r="E585" s="75" t="s">
        <v>3514</v>
      </c>
      <c r="F585" s="74">
        <v>128728</v>
      </c>
      <c r="G585" s="74">
        <v>0</v>
      </c>
      <c r="H585" s="76">
        <f t="shared" si="29"/>
        <v>0</v>
      </c>
      <c r="I585" s="76">
        <f t="shared" si="30"/>
        <v>0</v>
      </c>
      <c r="J585" s="74">
        <v>129098</v>
      </c>
      <c r="K585" s="75" t="s">
        <v>3552</v>
      </c>
      <c r="L585" s="75" t="s">
        <v>3553</v>
      </c>
      <c r="M585" s="74">
        <v>2060</v>
      </c>
      <c r="N585" s="75" t="s">
        <v>258</v>
      </c>
      <c r="O585" s="75" t="s">
        <v>3554</v>
      </c>
      <c r="P585" s="75"/>
      <c r="Q585" s="75" t="s">
        <v>3555</v>
      </c>
      <c r="R585" s="75" t="s">
        <v>1662</v>
      </c>
      <c r="S585" s="75" t="s">
        <v>1663</v>
      </c>
      <c r="T585" s="75" t="s">
        <v>1664</v>
      </c>
      <c r="U585" s="75" t="s">
        <v>385</v>
      </c>
    </row>
    <row r="586" spans="1:21" ht="14.4" x14ac:dyDescent="0.25">
      <c r="A586" s="74">
        <v>119735</v>
      </c>
      <c r="B586" s="75" t="s">
        <v>1679</v>
      </c>
      <c r="C586" s="81">
        <f t="shared" si="28"/>
        <v>0</v>
      </c>
      <c r="D586" s="74">
        <v>61754</v>
      </c>
      <c r="E586" s="75" t="s">
        <v>3514</v>
      </c>
      <c r="F586" s="74">
        <v>128728</v>
      </c>
      <c r="G586" s="74">
        <v>0</v>
      </c>
      <c r="H586" s="76">
        <f t="shared" si="29"/>
        <v>0</v>
      </c>
      <c r="I586" s="76">
        <f t="shared" si="30"/>
        <v>0</v>
      </c>
      <c r="J586" s="74">
        <v>129627</v>
      </c>
      <c r="K586" s="75" t="s">
        <v>3556</v>
      </c>
      <c r="L586" s="75" t="s">
        <v>3557</v>
      </c>
      <c r="M586" s="74">
        <v>2060</v>
      </c>
      <c r="N586" s="75" t="s">
        <v>258</v>
      </c>
      <c r="O586" s="75" t="s">
        <v>3558</v>
      </c>
      <c r="P586" s="75"/>
      <c r="Q586" s="75" t="s">
        <v>3559</v>
      </c>
      <c r="R586" s="75" t="s">
        <v>1662</v>
      </c>
      <c r="S586" s="75" t="s">
        <v>1663</v>
      </c>
      <c r="T586" s="75" t="s">
        <v>1664</v>
      </c>
      <c r="U586" s="75" t="s">
        <v>385</v>
      </c>
    </row>
    <row r="587" spans="1:21" ht="14.4" x14ac:dyDescent="0.25">
      <c r="A587" s="74">
        <v>119751</v>
      </c>
      <c r="B587" s="75" t="s">
        <v>1679</v>
      </c>
      <c r="C587" s="81">
        <f t="shared" si="28"/>
        <v>0</v>
      </c>
      <c r="D587" s="74">
        <v>6213</v>
      </c>
      <c r="E587" s="75" t="s">
        <v>3560</v>
      </c>
      <c r="F587" s="74">
        <v>128728</v>
      </c>
      <c r="G587" s="74">
        <v>0</v>
      </c>
      <c r="H587" s="76">
        <f t="shared" si="29"/>
        <v>0</v>
      </c>
      <c r="I587" s="76">
        <f t="shared" si="30"/>
        <v>0</v>
      </c>
      <c r="J587" s="74">
        <v>6031</v>
      </c>
      <c r="K587" s="75" t="s">
        <v>3561</v>
      </c>
      <c r="L587" s="75" t="s">
        <v>3562</v>
      </c>
      <c r="M587" s="74">
        <v>2000</v>
      </c>
      <c r="N587" s="75" t="s">
        <v>258</v>
      </c>
      <c r="O587" s="75" t="s">
        <v>3563</v>
      </c>
      <c r="P587" s="75"/>
      <c r="Q587" s="75" t="s">
        <v>3564</v>
      </c>
      <c r="R587" s="75" t="s">
        <v>1662</v>
      </c>
      <c r="S587" s="75" t="s">
        <v>1663</v>
      </c>
      <c r="T587" s="75" t="s">
        <v>1664</v>
      </c>
      <c r="U587" s="75" t="s">
        <v>385</v>
      </c>
    </row>
    <row r="588" spans="1:21" ht="14.4" x14ac:dyDescent="0.25">
      <c r="A588" s="74">
        <v>119751</v>
      </c>
      <c r="B588" s="75" t="s">
        <v>1679</v>
      </c>
      <c r="C588" s="81">
        <f t="shared" si="28"/>
        <v>0</v>
      </c>
      <c r="D588" s="74">
        <v>6213</v>
      </c>
      <c r="E588" s="75" t="s">
        <v>3560</v>
      </c>
      <c r="F588" s="74">
        <v>128728</v>
      </c>
      <c r="G588" s="74">
        <v>0</v>
      </c>
      <c r="H588" s="76">
        <f t="shared" si="29"/>
        <v>0</v>
      </c>
      <c r="I588" s="76">
        <f t="shared" si="30"/>
        <v>0</v>
      </c>
      <c r="J588" s="74">
        <v>6171</v>
      </c>
      <c r="K588" s="75" t="s">
        <v>3565</v>
      </c>
      <c r="L588" s="75" t="s">
        <v>3566</v>
      </c>
      <c r="M588" s="74">
        <v>2018</v>
      </c>
      <c r="N588" s="75" t="s">
        <v>258</v>
      </c>
      <c r="O588" s="75" t="s">
        <v>3567</v>
      </c>
      <c r="P588" s="75"/>
      <c r="Q588" s="75" t="s">
        <v>3568</v>
      </c>
      <c r="R588" s="75" t="s">
        <v>1662</v>
      </c>
      <c r="S588" s="75" t="s">
        <v>1663</v>
      </c>
      <c r="T588" s="75" t="s">
        <v>1664</v>
      </c>
      <c r="U588" s="75" t="s">
        <v>385</v>
      </c>
    </row>
    <row r="589" spans="1:21" ht="14.4" x14ac:dyDescent="0.25">
      <c r="A589" s="74">
        <v>119751</v>
      </c>
      <c r="B589" s="75" t="s">
        <v>1679</v>
      </c>
      <c r="C589" s="81">
        <f t="shared" si="28"/>
        <v>0</v>
      </c>
      <c r="D589" s="74">
        <v>6213</v>
      </c>
      <c r="E589" s="75" t="s">
        <v>3560</v>
      </c>
      <c r="F589" s="74">
        <v>128728</v>
      </c>
      <c r="G589" s="74">
        <v>0</v>
      </c>
      <c r="H589" s="76">
        <f t="shared" si="29"/>
        <v>0</v>
      </c>
      <c r="I589" s="76">
        <f t="shared" si="30"/>
        <v>0</v>
      </c>
      <c r="J589" s="74">
        <v>6189</v>
      </c>
      <c r="K589" s="75" t="s">
        <v>3569</v>
      </c>
      <c r="L589" s="75" t="s">
        <v>3570</v>
      </c>
      <c r="M589" s="74">
        <v>2018</v>
      </c>
      <c r="N589" s="75" t="s">
        <v>258</v>
      </c>
      <c r="O589" s="75" t="s">
        <v>3571</v>
      </c>
      <c r="P589" s="75"/>
      <c r="Q589" s="75" t="s">
        <v>3572</v>
      </c>
      <c r="R589" s="75" t="s">
        <v>1662</v>
      </c>
      <c r="S589" s="75" t="s">
        <v>1663</v>
      </c>
      <c r="T589" s="75" t="s">
        <v>1664</v>
      </c>
      <c r="U589" s="75" t="s">
        <v>385</v>
      </c>
    </row>
    <row r="590" spans="1:21" ht="14.4" x14ac:dyDescent="0.25">
      <c r="A590" s="74">
        <v>119751</v>
      </c>
      <c r="B590" s="75" t="s">
        <v>1679</v>
      </c>
      <c r="C590" s="81">
        <f t="shared" si="28"/>
        <v>0</v>
      </c>
      <c r="D590" s="74">
        <v>6213</v>
      </c>
      <c r="E590" s="75" t="s">
        <v>3560</v>
      </c>
      <c r="F590" s="74">
        <v>128728</v>
      </c>
      <c r="G590" s="74">
        <v>0</v>
      </c>
      <c r="H590" s="76">
        <f t="shared" si="29"/>
        <v>0</v>
      </c>
      <c r="I590" s="76">
        <f t="shared" si="30"/>
        <v>0</v>
      </c>
      <c r="J590" s="74">
        <v>6197</v>
      </c>
      <c r="K590" s="75" t="s">
        <v>3573</v>
      </c>
      <c r="L590" s="75" t="s">
        <v>3574</v>
      </c>
      <c r="M590" s="74">
        <v>2000</v>
      </c>
      <c r="N590" s="75" t="s">
        <v>258</v>
      </c>
      <c r="O590" s="75" t="s">
        <v>3575</v>
      </c>
      <c r="P590" s="75"/>
      <c r="Q590" s="75" t="s">
        <v>3576</v>
      </c>
      <c r="R590" s="75" t="s">
        <v>1662</v>
      </c>
      <c r="S590" s="75" t="s">
        <v>1663</v>
      </c>
      <c r="T590" s="75" t="s">
        <v>1664</v>
      </c>
      <c r="U590" s="75" t="s">
        <v>385</v>
      </c>
    </row>
    <row r="591" spans="1:21" ht="14.4" x14ac:dyDescent="0.25">
      <c r="A591" s="74">
        <v>119751</v>
      </c>
      <c r="B591" s="75" t="s">
        <v>1679</v>
      </c>
      <c r="C591" s="81">
        <f t="shared" si="28"/>
        <v>0</v>
      </c>
      <c r="D591" s="74">
        <v>6213</v>
      </c>
      <c r="E591" s="75" t="s">
        <v>3560</v>
      </c>
      <c r="F591" s="74">
        <v>128728</v>
      </c>
      <c r="G591" s="74">
        <v>0</v>
      </c>
      <c r="H591" s="76">
        <f t="shared" si="29"/>
        <v>0</v>
      </c>
      <c r="I591" s="76">
        <f t="shared" si="30"/>
        <v>0</v>
      </c>
      <c r="J591" s="74">
        <v>6213</v>
      </c>
      <c r="K591" s="75" t="s">
        <v>3560</v>
      </c>
      <c r="L591" s="75" t="s">
        <v>3577</v>
      </c>
      <c r="M591" s="74">
        <v>2000</v>
      </c>
      <c r="N591" s="75" t="s">
        <v>258</v>
      </c>
      <c r="O591" s="75" t="s">
        <v>3578</v>
      </c>
      <c r="P591" s="75"/>
      <c r="Q591" s="75" t="s">
        <v>3579</v>
      </c>
      <c r="R591" s="75" t="s">
        <v>1662</v>
      </c>
      <c r="S591" s="75" t="s">
        <v>1663</v>
      </c>
      <c r="T591" s="75" t="s">
        <v>1664</v>
      </c>
      <c r="U591" s="75" t="s">
        <v>385</v>
      </c>
    </row>
    <row r="592" spans="1:21" ht="14.4" x14ac:dyDescent="0.25">
      <c r="A592" s="74">
        <v>119751</v>
      </c>
      <c r="B592" s="75" t="s">
        <v>1679</v>
      </c>
      <c r="C592" s="81">
        <f t="shared" si="28"/>
        <v>0</v>
      </c>
      <c r="D592" s="74">
        <v>6213</v>
      </c>
      <c r="E592" s="75" t="s">
        <v>3560</v>
      </c>
      <c r="F592" s="74">
        <v>128728</v>
      </c>
      <c r="G592" s="74">
        <v>0</v>
      </c>
      <c r="H592" s="76">
        <f t="shared" si="29"/>
        <v>0</v>
      </c>
      <c r="I592" s="76">
        <f t="shared" si="30"/>
        <v>0</v>
      </c>
      <c r="J592" s="74">
        <v>6247</v>
      </c>
      <c r="K592" s="75" t="s">
        <v>3580</v>
      </c>
      <c r="L592" s="75" t="s">
        <v>3581</v>
      </c>
      <c r="M592" s="74">
        <v>2050</v>
      </c>
      <c r="N592" s="75" t="s">
        <v>258</v>
      </c>
      <c r="O592" s="75" t="s">
        <v>3582</v>
      </c>
      <c r="P592" s="75"/>
      <c r="Q592" s="75" t="s">
        <v>3583</v>
      </c>
      <c r="R592" s="75" t="s">
        <v>1662</v>
      </c>
      <c r="S592" s="75" t="s">
        <v>1663</v>
      </c>
      <c r="T592" s="75" t="s">
        <v>1664</v>
      </c>
      <c r="U592" s="75" t="s">
        <v>385</v>
      </c>
    </row>
    <row r="593" spans="1:21" ht="14.4" x14ac:dyDescent="0.25">
      <c r="A593" s="74">
        <v>119751</v>
      </c>
      <c r="B593" s="75" t="s">
        <v>1679</v>
      </c>
      <c r="C593" s="81">
        <f t="shared" si="28"/>
        <v>0</v>
      </c>
      <c r="D593" s="74">
        <v>6213</v>
      </c>
      <c r="E593" s="75" t="s">
        <v>3560</v>
      </c>
      <c r="F593" s="74">
        <v>128728</v>
      </c>
      <c r="G593" s="74">
        <v>0</v>
      </c>
      <c r="H593" s="76">
        <f t="shared" si="29"/>
        <v>0</v>
      </c>
      <c r="I593" s="76">
        <f t="shared" si="30"/>
        <v>0</v>
      </c>
      <c r="J593" s="74">
        <v>6254</v>
      </c>
      <c r="K593" s="75" t="s">
        <v>10892</v>
      </c>
      <c r="L593" s="75" t="s">
        <v>3584</v>
      </c>
      <c r="M593" s="74">
        <v>2018</v>
      </c>
      <c r="N593" s="75" t="s">
        <v>258</v>
      </c>
      <c r="O593" s="75" t="s">
        <v>3585</v>
      </c>
      <c r="P593" s="75"/>
      <c r="Q593" s="75" t="s">
        <v>10893</v>
      </c>
      <c r="R593" s="75" t="s">
        <v>1662</v>
      </c>
      <c r="S593" s="75" t="s">
        <v>1663</v>
      </c>
      <c r="T593" s="75" t="s">
        <v>1664</v>
      </c>
      <c r="U593" s="75" t="s">
        <v>385</v>
      </c>
    </row>
    <row r="594" spans="1:21" ht="14.4" x14ac:dyDescent="0.25">
      <c r="A594" s="74">
        <v>119751</v>
      </c>
      <c r="B594" s="75" t="s">
        <v>1679</v>
      </c>
      <c r="C594" s="81">
        <f t="shared" si="28"/>
        <v>0</v>
      </c>
      <c r="D594" s="74">
        <v>6213</v>
      </c>
      <c r="E594" s="75" t="s">
        <v>3560</v>
      </c>
      <c r="F594" s="74">
        <v>128728</v>
      </c>
      <c r="G594" s="74">
        <v>0</v>
      </c>
      <c r="H594" s="76">
        <f t="shared" si="29"/>
        <v>0</v>
      </c>
      <c r="I594" s="76">
        <f t="shared" si="30"/>
        <v>0</v>
      </c>
      <c r="J594" s="74">
        <v>6271</v>
      </c>
      <c r="K594" s="75" t="s">
        <v>3586</v>
      </c>
      <c r="L594" s="75" t="s">
        <v>3587</v>
      </c>
      <c r="M594" s="74">
        <v>2018</v>
      </c>
      <c r="N594" s="75" t="s">
        <v>258</v>
      </c>
      <c r="O594" s="75" t="s">
        <v>3588</v>
      </c>
      <c r="P594" s="75"/>
      <c r="Q594" s="75" t="s">
        <v>3589</v>
      </c>
      <c r="R594" s="75" t="s">
        <v>1662</v>
      </c>
      <c r="S594" s="75" t="s">
        <v>1663</v>
      </c>
      <c r="T594" s="75" t="s">
        <v>1664</v>
      </c>
      <c r="U594" s="75" t="s">
        <v>385</v>
      </c>
    </row>
    <row r="595" spans="1:21" ht="14.4" x14ac:dyDescent="0.25">
      <c r="A595" s="74">
        <v>119751</v>
      </c>
      <c r="B595" s="75" t="s">
        <v>1679</v>
      </c>
      <c r="C595" s="81">
        <f t="shared" si="28"/>
        <v>0</v>
      </c>
      <c r="D595" s="74">
        <v>6213</v>
      </c>
      <c r="E595" s="75" t="s">
        <v>3560</v>
      </c>
      <c r="F595" s="74">
        <v>128728</v>
      </c>
      <c r="G595" s="74">
        <v>0</v>
      </c>
      <c r="H595" s="76">
        <f t="shared" si="29"/>
        <v>0</v>
      </c>
      <c r="I595" s="76">
        <f t="shared" si="30"/>
        <v>0</v>
      </c>
      <c r="J595" s="74">
        <v>6593</v>
      </c>
      <c r="K595" s="75" t="s">
        <v>3590</v>
      </c>
      <c r="L595" s="75" t="s">
        <v>3591</v>
      </c>
      <c r="M595" s="74">
        <v>2018</v>
      </c>
      <c r="N595" s="75" t="s">
        <v>258</v>
      </c>
      <c r="O595" s="75" t="s">
        <v>3592</v>
      </c>
      <c r="P595" s="75"/>
      <c r="Q595" s="75" t="s">
        <v>11738</v>
      </c>
      <c r="R595" s="75" t="s">
        <v>1662</v>
      </c>
      <c r="S595" s="75" t="s">
        <v>1663</v>
      </c>
      <c r="T595" s="75" t="s">
        <v>1664</v>
      </c>
      <c r="U595" s="75" t="s">
        <v>385</v>
      </c>
    </row>
    <row r="596" spans="1:21" ht="14.4" x14ac:dyDescent="0.25">
      <c r="A596" s="74">
        <v>119751</v>
      </c>
      <c r="B596" s="75" t="s">
        <v>1679</v>
      </c>
      <c r="C596" s="81">
        <f t="shared" si="28"/>
        <v>0</v>
      </c>
      <c r="D596" s="74">
        <v>6213</v>
      </c>
      <c r="E596" s="75" t="s">
        <v>3560</v>
      </c>
      <c r="F596" s="74">
        <v>128728</v>
      </c>
      <c r="G596" s="74">
        <v>0</v>
      </c>
      <c r="H596" s="76">
        <f t="shared" si="29"/>
        <v>0</v>
      </c>
      <c r="I596" s="76">
        <f t="shared" si="30"/>
        <v>0</v>
      </c>
      <c r="J596" s="74">
        <v>6817</v>
      </c>
      <c r="K596" s="75" t="s">
        <v>10894</v>
      </c>
      <c r="L596" s="75" t="s">
        <v>3593</v>
      </c>
      <c r="M596" s="74">
        <v>2050</v>
      </c>
      <c r="N596" s="75" t="s">
        <v>258</v>
      </c>
      <c r="O596" s="75" t="s">
        <v>3594</v>
      </c>
      <c r="P596" s="75"/>
      <c r="Q596" s="75" t="s">
        <v>10895</v>
      </c>
      <c r="R596" s="75" t="s">
        <v>1662</v>
      </c>
      <c r="S596" s="75" t="s">
        <v>1663</v>
      </c>
      <c r="T596" s="75" t="s">
        <v>1664</v>
      </c>
      <c r="U596" s="75" t="s">
        <v>385</v>
      </c>
    </row>
    <row r="597" spans="1:21" ht="14.4" x14ac:dyDescent="0.25">
      <c r="A597" s="74">
        <v>119751</v>
      </c>
      <c r="B597" s="75" t="s">
        <v>1679</v>
      </c>
      <c r="C597" s="81">
        <f t="shared" si="28"/>
        <v>0</v>
      </c>
      <c r="D597" s="74">
        <v>6213</v>
      </c>
      <c r="E597" s="75" t="s">
        <v>3560</v>
      </c>
      <c r="F597" s="74">
        <v>128728</v>
      </c>
      <c r="G597" s="74">
        <v>0</v>
      </c>
      <c r="H597" s="76">
        <f t="shared" si="29"/>
        <v>0</v>
      </c>
      <c r="I597" s="76">
        <f t="shared" si="30"/>
        <v>0</v>
      </c>
      <c r="J597" s="74">
        <v>113217</v>
      </c>
      <c r="K597" s="75" t="s">
        <v>10896</v>
      </c>
      <c r="L597" s="75" t="s">
        <v>3595</v>
      </c>
      <c r="M597" s="74">
        <v>2060</v>
      </c>
      <c r="N597" s="75" t="s">
        <v>258</v>
      </c>
      <c r="O597" s="75" t="s">
        <v>3596</v>
      </c>
      <c r="P597" s="75"/>
      <c r="Q597" s="75" t="s">
        <v>11739</v>
      </c>
      <c r="R597" s="75" t="s">
        <v>1662</v>
      </c>
      <c r="S597" s="75" t="s">
        <v>1663</v>
      </c>
      <c r="T597" s="75" t="s">
        <v>1664</v>
      </c>
      <c r="U597" s="75" t="s">
        <v>385</v>
      </c>
    </row>
    <row r="598" spans="1:21" ht="14.4" x14ac:dyDescent="0.25">
      <c r="A598" s="74">
        <v>119751</v>
      </c>
      <c r="B598" s="75" t="s">
        <v>1679</v>
      </c>
      <c r="C598" s="81">
        <f t="shared" si="28"/>
        <v>0</v>
      </c>
      <c r="D598" s="74">
        <v>6213</v>
      </c>
      <c r="E598" s="75" t="s">
        <v>3560</v>
      </c>
      <c r="F598" s="74">
        <v>128728</v>
      </c>
      <c r="G598" s="74">
        <v>0</v>
      </c>
      <c r="H598" s="76">
        <f t="shared" si="29"/>
        <v>0</v>
      </c>
      <c r="I598" s="76">
        <f t="shared" si="30"/>
        <v>0</v>
      </c>
      <c r="J598" s="74">
        <v>129081</v>
      </c>
      <c r="K598" s="75" t="s">
        <v>3597</v>
      </c>
      <c r="L598" s="75" t="s">
        <v>3598</v>
      </c>
      <c r="M598" s="74">
        <v>2018</v>
      </c>
      <c r="N598" s="75" t="s">
        <v>258</v>
      </c>
      <c r="O598" s="75" t="s">
        <v>3599</v>
      </c>
      <c r="P598" s="75"/>
      <c r="Q598" s="75" t="s">
        <v>3600</v>
      </c>
      <c r="R598" s="75" t="s">
        <v>1662</v>
      </c>
      <c r="S598" s="75" t="s">
        <v>1663</v>
      </c>
      <c r="T598" s="75" t="s">
        <v>1664</v>
      </c>
      <c r="U598" s="75" t="s">
        <v>385</v>
      </c>
    </row>
    <row r="599" spans="1:21" ht="14.4" x14ac:dyDescent="0.25">
      <c r="A599" s="74">
        <v>119751</v>
      </c>
      <c r="B599" s="75" t="s">
        <v>1679</v>
      </c>
      <c r="C599" s="81">
        <f t="shared" si="28"/>
        <v>0</v>
      </c>
      <c r="D599" s="74">
        <v>6213</v>
      </c>
      <c r="E599" s="75" t="s">
        <v>3560</v>
      </c>
      <c r="F599" s="74">
        <v>128728</v>
      </c>
      <c r="G599" s="74">
        <v>0</v>
      </c>
      <c r="H599" s="76">
        <f t="shared" si="29"/>
        <v>0</v>
      </c>
      <c r="I599" s="76">
        <f t="shared" si="30"/>
        <v>0</v>
      </c>
      <c r="J599" s="74">
        <v>144683</v>
      </c>
      <c r="K599" s="75" t="s">
        <v>10897</v>
      </c>
      <c r="L599" s="75" t="s">
        <v>10898</v>
      </c>
      <c r="M599" s="74">
        <v>2018</v>
      </c>
      <c r="N599" s="75" t="s">
        <v>258</v>
      </c>
      <c r="O599" s="75" t="s">
        <v>10899</v>
      </c>
      <c r="P599" s="75"/>
      <c r="Q599" s="75" t="s">
        <v>10900</v>
      </c>
      <c r="R599" s="75" t="s">
        <v>1662</v>
      </c>
      <c r="S599" s="75" t="s">
        <v>1663</v>
      </c>
      <c r="T599" s="75" t="s">
        <v>1664</v>
      </c>
      <c r="U599" s="75" t="s">
        <v>385</v>
      </c>
    </row>
    <row r="600" spans="1:21" ht="14.4" x14ac:dyDescent="0.25">
      <c r="A600" s="74">
        <v>119768</v>
      </c>
      <c r="B600" s="75" t="s">
        <v>1679</v>
      </c>
      <c r="C600" s="81">
        <f t="shared" si="28"/>
        <v>0</v>
      </c>
      <c r="D600" s="74">
        <v>6643</v>
      </c>
      <c r="E600" s="75" t="s">
        <v>3601</v>
      </c>
      <c r="F600" s="74">
        <v>128728</v>
      </c>
      <c r="G600" s="74">
        <v>0</v>
      </c>
      <c r="H600" s="76">
        <f t="shared" si="29"/>
        <v>0</v>
      </c>
      <c r="I600" s="76">
        <f t="shared" si="30"/>
        <v>0</v>
      </c>
      <c r="J600" s="74">
        <v>6502</v>
      </c>
      <c r="K600" s="75" t="s">
        <v>3602</v>
      </c>
      <c r="L600" s="75" t="s">
        <v>3603</v>
      </c>
      <c r="M600" s="74">
        <v>2020</v>
      </c>
      <c r="N600" s="75" t="s">
        <v>258</v>
      </c>
      <c r="O600" s="75" t="s">
        <v>3604</v>
      </c>
      <c r="P600" s="75"/>
      <c r="Q600" s="75" t="s">
        <v>3605</v>
      </c>
      <c r="R600" s="75" t="s">
        <v>1662</v>
      </c>
      <c r="S600" s="75" t="s">
        <v>1663</v>
      </c>
      <c r="T600" s="75" t="s">
        <v>1664</v>
      </c>
      <c r="U600" s="75" t="s">
        <v>385</v>
      </c>
    </row>
    <row r="601" spans="1:21" ht="14.4" x14ac:dyDescent="0.25">
      <c r="A601" s="74">
        <v>119768</v>
      </c>
      <c r="B601" s="75" t="s">
        <v>1679</v>
      </c>
      <c r="C601" s="81">
        <f t="shared" si="28"/>
        <v>0</v>
      </c>
      <c r="D601" s="74">
        <v>6643</v>
      </c>
      <c r="E601" s="75" t="s">
        <v>3601</v>
      </c>
      <c r="F601" s="74">
        <v>128728</v>
      </c>
      <c r="G601" s="74">
        <v>0</v>
      </c>
      <c r="H601" s="76">
        <f t="shared" si="29"/>
        <v>0</v>
      </c>
      <c r="I601" s="76">
        <f t="shared" si="30"/>
        <v>0</v>
      </c>
      <c r="J601" s="74">
        <v>6536</v>
      </c>
      <c r="K601" s="75" t="s">
        <v>11740</v>
      </c>
      <c r="L601" s="75" t="s">
        <v>3606</v>
      </c>
      <c r="M601" s="74">
        <v>2020</v>
      </c>
      <c r="N601" s="75" t="s">
        <v>258</v>
      </c>
      <c r="O601" s="75" t="s">
        <v>3607</v>
      </c>
      <c r="P601" s="75"/>
      <c r="Q601" s="75" t="s">
        <v>3608</v>
      </c>
      <c r="R601" s="75" t="s">
        <v>1662</v>
      </c>
      <c r="S601" s="75" t="s">
        <v>1663</v>
      </c>
      <c r="T601" s="75" t="s">
        <v>1664</v>
      </c>
      <c r="U601" s="75" t="s">
        <v>385</v>
      </c>
    </row>
    <row r="602" spans="1:21" ht="14.4" x14ac:dyDescent="0.25">
      <c r="A602" s="74">
        <v>119768</v>
      </c>
      <c r="B602" s="75" t="s">
        <v>1679</v>
      </c>
      <c r="C602" s="81">
        <f t="shared" si="28"/>
        <v>0</v>
      </c>
      <c r="D602" s="74">
        <v>6643</v>
      </c>
      <c r="E602" s="75" t="s">
        <v>3601</v>
      </c>
      <c r="F602" s="74">
        <v>128728</v>
      </c>
      <c r="G602" s="74">
        <v>0</v>
      </c>
      <c r="H602" s="76">
        <f t="shared" si="29"/>
        <v>0</v>
      </c>
      <c r="I602" s="76">
        <f t="shared" si="30"/>
        <v>0</v>
      </c>
      <c r="J602" s="74">
        <v>6635</v>
      </c>
      <c r="K602" s="75" t="s">
        <v>3609</v>
      </c>
      <c r="L602" s="75" t="s">
        <v>3610</v>
      </c>
      <c r="M602" s="74">
        <v>2020</v>
      </c>
      <c r="N602" s="75" t="s">
        <v>258</v>
      </c>
      <c r="O602" s="75" t="s">
        <v>3611</v>
      </c>
      <c r="P602" s="75"/>
      <c r="Q602" s="75" t="s">
        <v>3612</v>
      </c>
      <c r="R602" s="75" t="s">
        <v>1662</v>
      </c>
      <c r="S602" s="75" t="s">
        <v>1663</v>
      </c>
      <c r="T602" s="75" t="s">
        <v>1664</v>
      </c>
      <c r="U602" s="75" t="s">
        <v>385</v>
      </c>
    </row>
    <row r="603" spans="1:21" ht="14.4" x14ac:dyDescent="0.25">
      <c r="A603" s="74">
        <v>119768</v>
      </c>
      <c r="B603" s="75" t="s">
        <v>1679</v>
      </c>
      <c r="C603" s="81">
        <f t="shared" si="28"/>
        <v>0</v>
      </c>
      <c r="D603" s="74">
        <v>6643</v>
      </c>
      <c r="E603" s="75" t="s">
        <v>3601</v>
      </c>
      <c r="F603" s="74">
        <v>128728</v>
      </c>
      <c r="G603" s="74">
        <v>0</v>
      </c>
      <c r="H603" s="76">
        <f t="shared" si="29"/>
        <v>0</v>
      </c>
      <c r="I603" s="76">
        <f t="shared" si="30"/>
        <v>0</v>
      </c>
      <c r="J603" s="74">
        <v>6643</v>
      </c>
      <c r="K603" s="75" t="s">
        <v>3601</v>
      </c>
      <c r="L603" s="75" t="s">
        <v>683</v>
      </c>
      <c r="M603" s="74">
        <v>2020</v>
      </c>
      <c r="N603" s="75" t="s">
        <v>258</v>
      </c>
      <c r="O603" s="75" t="s">
        <v>684</v>
      </c>
      <c r="P603" s="75"/>
      <c r="Q603" s="75" t="s">
        <v>3613</v>
      </c>
      <c r="R603" s="75" t="s">
        <v>1662</v>
      </c>
      <c r="S603" s="75" t="s">
        <v>1663</v>
      </c>
      <c r="T603" s="75" t="s">
        <v>1664</v>
      </c>
      <c r="U603" s="75" t="s">
        <v>385</v>
      </c>
    </row>
    <row r="604" spans="1:21" ht="14.4" x14ac:dyDescent="0.25">
      <c r="A604" s="74">
        <v>119768</v>
      </c>
      <c r="B604" s="75" t="s">
        <v>1679</v>
      </c>
      <c r="C604" s="81">
        <f t="shared" si="28"/>
        <v>0</v>
      </c>
      <c r="D604" s="74">
        <v>6643</v>
      </c>
      <c r="E604" s="75" t="s">
        <v>3601</v>
      </c>
      <c r="F604" s="74">
        <v>128728</v>
      </c>
      <c r="G604" s="74">
        <v>0</v>
      </c>
      <c r="H604" s="76">
        <f t="shared" si="29"/>
        <v>0</v>
      </c>
      <c r="I604" s="76">
        <f t="shared" si="30"/>
        <v>0</v>
      </c>
      <c r="J604" s="74">
        <v>6651</v>
      </c>
      <c r="K604" s="75" t="s">
        <v>3614</v>
      </c>
      <c r="L604" s="75" t="s">
        <v>3615</v>
      </c>
      <c r="M604" s="74">
        <v>2020</v>
      </c>
      <c r="N604" s="75" t="s">
        <v>258</v>
      </c>
      <c r="O604" s="75" t="s">
        <v>3616</v>
      </c>
      <c r="P604" s="75"/>
      <c r="Q604" s="75" t="s">
        <v>3617</v>
      </c>
      <c r="R604" s="75" t="s">
        <v>1662</v>
      </c>
      <c r="S604" s="75" t="s">
        <v>1663</v>
      </c>
      <c r="T604" s="75" t="s">
        <v>1664</v>
      </c>
      <c r="U604" s="75" t="s">
        <v>385</v>
      </c>
    </row>
    <row r="605" spans="1:21" ht="14.4" x14ac:dyDescent="0.25">
      <c r="A605" s="74">
        <v>119768</v>
      </c>
      <c r="B605" s="75" t="s">
        <v>1679</v>
      </c>
      <c r="C605" s="81">
        <f t="shared" si="28"/>
        <v>0</v>
      </c>
      <c r="D605" s="74">
        <v>6643</v>
      </c>
      <c r="E605" s="75" t="s">
        <v>3601</v>
      </c>
      <c r="F605" s="74">
        <v>128728</v>
      </c>
      <c r="G605" s="74">
        <v>0</v>
      </c>
      <c r="H605" s="76">
        <f t="shared" si="29"/>
        <v>0</v>
      </c>
      <c r="I605" s="76">
        <f t="shared" si="30"/>
        <v>0</v>
      </c>
      <c r="J605" s="74">
        <v>10223</v>
      </c>
      <c r="K605" s="75" t="s">
        <v>11741</v>
      </c>
      <c r="L605" s="75" t="s">
        <v>3618</v>
      </c>
      <c r="M605" s="74">
        <v>2018</v>
      </c>
      <c r="N605" s="75" t="s">
        <v>258</v>
      </c>
      <c r="O605" s="75" t="s">
        <v>3619</v>
      </c>
      <c r="P605" s="75"/>
      <c r="Q605" s="75" t="s">
        <v>3620</v>
      </c>
      <c r="R605" s="75" t="s">
        <v>1662</v>
      </c>
      <c r="S605" s="75" t="s">
        <v>1663</v>
      </c>
      <c r="T605" s="75" t="s">
        <v>1664</v>
      </c>
      <c r="U605" s="75" t="s">
        <v>385</v>
      </c>
    </row>
    <row r="606" spans="1:21" ht="14.4" x14ac:dyDescent="0.25">
      <c r="A606" s="74">
        <v>119768</v>
      </c>
      <c r="B606" s="75" t="s">
        <v>1679</v>
      </c>
      <c r="C606" s="81">
        <f t="shared" si="28"/>
        <v>0</v>
      </c>
      <c r="D606" s="74">
        <v>6643</v>
      </c>
      <c r="E606" s="75" t="s">
        <v>3601</v>
      </c>
      <c r="F606" s="74">
        <v>128728</v>
      </c>
      <c r="G606" s="74">
        <v>0</v>
      </c>
      <c r="H606" s="76">
        <f t="shared" si="29"/>
        <v>0</v>
      </c>
      <c r="I606" s="76">
        <f t="shared" si="30"/>
        <v>0</v>
      </c>
      <c r="J606" s="74">
        <v>10371</v>
      </c>
      <c r="K606" s="75" t="s">
        <v>3621</v>
      </c>
      <c r="L606" s="75" t="s">
        <v>3622</v>
      </c>
      <c r="M606" s="74">
        <v>2610</v>
      </c>
      <c r="N606" s="75" t="s">
        <v>321</v>
      </c>
      <c r="O606" s="75" t="s">
        <v>3623</v>
      </c>
      <c r="P606" s="75"/>
      <c r="Q606" s="75" t="s">
        <v>3624</v>
      </c>
      <c r="R606" s="75" t="s">
        <v>1662</v>
      </c>
      <c r="S606" s="75" t="s">
        <v>1663</v>
      </c>
      <c r="T606" s="75" t="s">
        <v>1664</v>
      </c>
      <c r="U606" s="75" t="s">
        <v>385</v>
      </c>
    </row>
    <row r="607" spans="1:21" ht="14.4" x14ac:dyDescent="0.25">
      <c r="A607" s="74">
        <v>119768</v>
      </c>
      <c r="B607" s="75" t="s">
        <v>1679</v>
      </c>
      <c r="C607" s="81">
        <f t="shared" si="28"/>
        <v>0</v>
      </c>
      <c r="D607" s="74">
        <v>6643</v>
      </c>
      <c r="E607" s="75" t="s">
        <v>3601</v>
      </c>
      <c r="F607" s="74">
        <v>128728</v>
      </c>
      <c r="G607" s="74">
        <v>0</v>
      </c>
      <c r="H607" s="76">
        <f t="shared" si="29"/>
        <v>0</v>
      </c>
      <c r="I607" s="76">
        <f t="shared" si="30"/>
        <v>0</v>
      </c>
      <c r="J607" s="74">
        <v>10397</v>
      </c>
      <c r="K607" s="75" t="s">
        <v>3625</v>
      </c>
      <c r="L607" s="75" t="s">
        <v>3626</v>
      </c>
      <c r="M607" s="74">
        <v>2610</v>
      </c>
      <c r="N607" s="75" t="s">
        <v>321</v>
      </c>
      <c r="O607" s="75" t="s">
        <v>3627</v>
      </c>
      <c r="P607" s="75"/>
      <c r="Q607" s="75" t="s">
        <v>3628</v>
      </c>
      <c r="R607" s="75" t="s">
        <v>1662</v>
      </c>
      <c r="S607" s="75" t="s">
        <v>1663</v>
      </c>
      <c r="T607" s="75" t="s">
        <v>1664</v>
      </c>
      <c r="U607" s="75" t="s">
        <v>385</v>
      </c>
    </row>
    <row r="608" spans="1:21" ht="14.4" x14ac:dyDescent="0.25">
      <c r="A608" s="74">
        <v>119768</v>
      </c>
      <c r="B608" s="75" t="s">
        <v>1679</v>
      </c>
      <c r="C608" s="81">
        <f t="shared" si="28"/>
        <v>0</v>
      </c>
      <c r="D608" s="74">
        <v>6643</v>
      </c>
      <c r="E608" s="75" t="s">
        <v>3601</v>
      </c>
      <c r="F608" s="74">
        <v>128728</v>
      </c>
      <c r="G608" s="74">
        <v>0</v>
      </c>
      <c r="H608" s="76">
        <f t="shared" si="29"/>
        <v>0</v>
      </c>
      <c r="I608" s="76">
        <f t="shared" si="30"/>
        <v>0</v>
      </c>
      <c r="J608" s="74">
        <v>11114</v>
      </c>
      <c r="K608" s="75" t="s">
        <v>3629</v>
      </c>
      <c r="L608" s="75" t="s">
        <v>3630</v>
      </c>
      <c r="M608" s="74">
        <v>2660</v>
      </c>
      <c r="N608" s="75" t="s">
        <v>291</v>
      </c>
      <c r="O608" s="75" t="s">
        <v>3631</v>
      </c>
      <c r="P608" s="75"/>
      <c r="Q608" s="75" t="s">
        <v>11742</v>
      </c>
      <c r="R608" s="75" t="s">
        <v>1662</v>
      </c>
      <c r="S608" s="75" t="s">
        <v>1663</v>
      </c>
      <c r="T608" s="75" t="s">
        <v>1664</v>
      </c>
      <c r="U608" s="75" t="s">
        <v>385</v>
      </c>
    </row>
    <row r="609" spans="1:21" ht="14.4" x14ac:dyDescent="0.25">
      <c r="A609" s="74">
        <v>119768</v>
      </c>
      <c r="B609" s="75" t="s">
        <v>1679</v>
      </c>
      <c r="C609" s="81">
        <f t="shared" si="28"/>
        <v>0</v>
      </c>
      <c r="D609" s="74">
        <v>6643</v>
      </c>
      <c r="E609" s="75" t="s">
        <v>3601</v>
      </c>
      <c r="F609" s="74">
        <v>128728</v>
      </c>
      <c r="G609" s="74">
        <v>0</v>
      </c>
      <c r="H609" s="76">
        <f t="shared" si="29"/>
        <v>0</v>
      </c>
      <c r="I609" s="76">
        <f t="shared" si="30"/>
        <v>0</v>
      </c>
      <c r="J609" s="74">
        <v>11131</v>
      </c>
      <c r="K609" s="75" t="s">
        <v>3632</v>
      </c>
      <c r="L609" s="75" t="s">
        <v>3633</v>
      </c>
      <c r="M609" s="74">
        <v>2660</v>
      </c>
      <c r="N609" s="75" t="s">
        <v>291</v>
      </c>
      <c r="O609" s="75" t="s">
        <v>10901</v>
      </c>
      <c r="P609" s="75"/>
      <c r="Q609" s="75" t="s">
        <v>10902</v>
      </c>
      <c r="R609" s="75" t="s">
        <v>1662</v>
      </c>
      <c r="S609" s="75" t="s">
        <v>1663</v>
      </c>
      <c r="T609" s="75" t="s">
        <v>1664</v>
      </c>
      <c r="U609" s="75" t="s">
        <v>385</v>
      </c>
    </row>
    <row r="610" spans="1:21" ht="14.4" x14ac:dyDescent="0.25">
      <c r="A610" s="74">
        <v>119768</v>
      </c>
      <c r="B610" s="75" t="s">
        <v>1679</v>
      </c>
      <c r="C610" s="81">
        <f t="shared" si="28"/>
        <v>0</v>
      </c>
      <c r="D610" s="74">
        <v>6643</v>
      </c>
      <c r="E610" s="75" t="s">
        <v>3601</v>
      </c>
      <c r="F610" s="74">
        <v>128728</v>
      </c>
      <c r="G610" s="74">
        <v>0</v>
      </c>
      <c r="H610" s="76">
        <f t="shared" si="29"/>
        <v>0</v>
      </c>
      <c r="I610" s="76">
        <f t="shared" si="30"/>
        <v>0</v>
      </c>
      <c r="J610" s="74">
        <v>11148</v>
      </c>
      <c r="K610" s="75" t="s">
        <v>3634</v>
      </c>
      <c r="L610" s="75" t="s">
        <v>3635</v>
      </c>
      <c r="M610" s="74">
        <v>2660</v>
      </c>
      <c r="N610" s="75" t="s">
        <v>291</v>
      </c>
      <c r="O610" s="75" t="s">
        <v>3636</v>
      </c>
      <c r="P610" s="75"/>
      <c r="Q610" s="75" t="s">
        <v>3637</v>
      </c>
      <c r="R610" s="75" t="s">
        <v>1662</v>
      </c>
      <c r="S610" s="75" t="s">
        <v>1663</v>
      </c>
      <c r="T610" s="75" t="s">
        <v>1664</v>
      </c>
      <c r="U610" s="75" t="s">
        <v>385</v>
      </c>
    </row>
    <row r="611" spans="1:21" ht="14.4" x14ac:dyDescent="0.25">
      <c r="A611" s="74">
        <v>119768</v>
      </c>
      <c r="B611" s="75" t="s">
        <v>1679</v>
      </c>
      <c r="C611" s="81">
        <f t="shared" si="28"/>
        <v>0</v>
      </c>
      <c r="D611" s="74">
        <v>6643</v>
      </c>
      <c r="E611" s="75" t="s">
        <v>3601</v>
      </c>
      <c r="F611" s="74">
        <v>128728</v>
      </c>
      <c r="G611" s="74">
        <v>0</v>
      </c>
      <c r="H611" s="76">
        <f t="shared" si="29"/>
        <v>0</v>
      </c>
      <c r="I611" s="76">
        <f t="shared" si="30"/>
        <v>0</v>
      </c>
      <c r="J611" s="74">
        <v>11155</v>
      </c>
      <c r="K611" s="75" t="s">
        <v>3638</v>
      </c>
      <c r="L611" s="75" t="s">
        <v>3639</v>
      </c>
      <c r="M611" s="74">
        <v>2660</v>
      </c>
      <c r="N611" s="75" t="s">
        <v>291</v>
      </c>
      <c r="O611" s="75" t="s">
        <v>3640</v>
      </c>
      <c r="P611" s="75"/>
      <c r="Q611" s="75" t="s">
        <v>3641</v>
      </c>
      <c r="R611" s="75" t="s">
        <v>1662</v>
      </c>
      <c r="S611" s="75" t="s">
        <v>1663</v>
      </c>
      <c r="T611" s="75" t="s">
        <v>1664</v>
      </c>
      <c r="U611" s="75" t="s">
        <v>385</v>
      </c>
    </row>
    <row r="612" spans="1:21" ht="14.4" x14ac:dyDescent="0.25">
      <c r="A612" s="74">
        <v>119768</v>
      </c>
      <c r="B612" s="75" t="s">
        <v>1679</v>
      </c>
      <c r="C612" s="81">
        <f t="shared" si="28"/>
        <v>0</v>
      </c>
      <c r="D612" s="74">
        <v>6643</v>
      </c>
      <c r="E612" s="75" t="s">
        <v>3601</v>
      </c>
      <c r="F612" s="74">
        <v>128728</v>
      </c>
      <c r="G612" s="74">
        <v>0</v>
      </c>
      <c r="H612" s="76">
        <f t="shared" si="29"/>
        <v>0</v>
      </c>
      <c r="I612" s="76">
        <f t="shared" si="30"/>
        <v>0</v>
      </c>
      <c r="J612" s="74">
        <v>129635</v>
      </c>
      <c r="K612" s="75" t="s">
        <v>3642</v>
      </c>
      <c r="L612" s="75" t="s">
        <v>3643</v>
      </c>
      <c r="M612" s="74">
        <v>2020</v>
      </c>
      <c r="N612" s="75" t="s">
        <v>258</v>
      </c>
      <c r="O612" s="75" t="s">
        <v>3644</v>
      </c>
      <c r="P612" s="75"/>
      <c r="Q612" s="75" t="s">
        <v>3645</v>
      </c>
      <c r="R612" s="75" t="s">
        <v>1662</v>
      </c>
      <c r="S612" s="75" t="s">
        <v>1663</v>
      </c>
      <c r="T612" s="75" t="s">
        <v>1664</v>
      </c>
      <c r="U612" s="75" t="s">
        <v>385</v>
      </c>
    </row>
    <row r="613" spans="1:21" ht="14.4" x14ac:dyDescent="0.25">
      <c r="A613" s="74">
        <v>119768</v>
      </c>
      <c r="B613" s="75" t="s">
        <v>1679</v>
      </c>
      <c r="C613" s="81">
        <f t="shared" si="28"/>
        <v>0</v>
      </c>
      <c r="D613" s="74">
        <v>6643</v>
      </c>
      <c r="E613" s="75" t="s">
        <v>3601</v>
      </c>
      <c r="F613" s="74">
        <v>128728</v>
      </c>
      <c r="G613" s="74">
        <v>0</v>
      </c>
      <c r="H613" s="76">
        <f t="shared" si="29"/>
        <v>0</v>
      </c>
      <c r="I613" s="76">
        <f t="shared" si="30"/>
        <v>0</v>
      </c>
      <c r="J613" s="74">
        <v>131045</v>
      </c>
      <c r="K613" s="75" t="s">
        <v>3646</v>
      </c>
      <c r="L613" s="75" t="s">
        <v>3647</v>
      </c>
      <c r="M613" s="74">
        <v>2610</v>
      </c>
      <c r="N613" s="75" t="s">
        <v>321</v>
      </c>
      <c r="O613" s="75" t="s">
        <v>3648</v>
      </c>
      <c r="P613" s="75"/>
      <c r="Q613" s="75" t="s">
        <v>3649</v>
      </c>
      <c r="R613" s="75" t="s">
        <v>1662</v>
      </c>
      <c r="S613" s="75" t="s">
        <v>1663</v>
      </c>
      <c r="T613" s="75" t="s">
        <v>1664</v>
      </c>
      <c r="U613" s="75" t="s">
        <v>385</v>
      </c>
    </row>
    <row r="614" spans="1:21" ht="14.4" x14ac:dyDescent="0.25">
      <c r="A614" s="74">
        <v>119768</v>
      </c>
      <c r="B614" s="75" t="s">
        <v>1679</v>
      </c>
      <c r="C614" s="81">
        <f t="shared" si="28"/>
        <v>0</v>
      </c>
      <c r="D614" s="74">
        <v>6643</v>
      </c>
      <c r="E614" s="75" t="s">
        <v>3601</v>
      </c>
      <c r="F614" s="74">
        <v>128728</v>
      </c>
      <c r="G614" s="74">
        <v>0</v>
      </c>
      <c r="H614" s="76">
        <f t="shared" si="29"/>
        <v>0</v>
      </c>
      <c r="I614" s="76">
        <f t="shared" si="30"/>
        <v>0</v>
      </c>
      <c r="J614" s="74">
        <v>132282</v>
      </c>
      <c r="K614" s="75" t="s">
        <v>3650</v>
      </c>
      <c r="L614" s="75" t="s">
        <v>3651</v>
      </c>
      <c r="M614" s="74">
        <v>2000</v>
      </c>
      <c r="N614" s="75" t="s">
        <v>258</v>
      </c>
      <c r="O614" s="75" t="s">
        <v>3652</v>
      </c>
      <c r="P614" s="75"/>
      <c r="Q614" s="75" t="s">
        <v>3653</v>
      </c>
      <c r="R614" s="75" t="s">
        <v>1662</v>
      </c>
      <c r="S614" s="75" t="s">
        <v>1663</v>
      </c>
      <c r="T614" s="75" t="s">
        <v>1664</v>
      </c>
      <c r="U614" s="75" t="s">
        <v>385</v>
      </c>
    </row>
    <row r="615" spans="1:21" ht="14.4" x14ac:dyDescent="0.25">
      <c r="A615" s="74">
        <v>119776</v>
      </c>
      <c r="B615" s="75" t="s">
        <v>1679</v>
      </c>
      <c r="C615" s="81">
        <f t="shared" si="28"/>
        <v>0</v>
      </c>
      <c r="D615" s="74">
        <v>13995</v>
      </c>
      <c r="E615" s="75" t="s">
        <v>10727</v>
      </c>
      <c r="F615" s="74">
        <v>961524</v>
      </c>
      <c r="G615" s="74">
        <v>0</v>
      </c>
      <c r="H615" s="76">
        <f t="shared" si="29"/>
        <v>0</v>
      </c>
      <c r="I615" s="76">
        <f t="shared" si="30"/>
        <v>0</v>
      </c>
      <c r="J615" s="74">
        <v>13904</v>
      </c>
      <c r="K615" s="75" t="s">
        <v>10903</v>
      </c>
      <c r="L615" s="75" t="s">
        <v>3654</v>
      </c>
      <c r="M615" s="74">
        <v>3500</v>
      </c>
      <c r="N615" s="75" t="s">
        <v>71</v>
      </c>
      <c r="O615" s="75" t="s">
        <v>3655</v>
      </c>
      <c r="P615" s="75"/>
      <c r="Q615" s="75" t="s">
        <v>3656</v>
      </c>
      <c r="R615" s="75" t="s">
        <v>11612</v>
      </c>
      <c r="S615" s="75" t="s">
        <v>11613</v>
      </c>
      <c r="T615" s="75" t="s">
        <v>11614</v>
      </c>
      <c r="U615" s="75" t="s">
        <v>385</v>
      </c>
    </row>
    <row r="616" spans="1:21" ht="14.4" x14ac:dyDescent="0.25">
      <c r="A616" s="74">
        <v>119776</v>
      </c>
      <c r="B616" s="75" t="s">
        <v>1679</v>
      </c>
      <c r="C616" s="81">
        <f t="shared" si="28"/>
        <v>0</v>
      </c>
      <c r="D616" s="74">
        <v>13995</v>
      </c>
      <c r="E616" s="75" t="s">
        <v>10727</v>
      </c>
      <c r="F616" s="74">
        <v>961524</v>
      </c>
      <c r="G616" s="74">
        <v>0</v>
      </c>
      <c r="H616" s="76">
        <f t="shared" si="29"/>
        <v>0</v>
      </c>
      <c r="I616" s="76">
        <f t="shared" si="30"/>
        <v>0</v>
      </c>
      <c r="J616" s="74">
        <v>13961</v>
      </c>
      <c r="K616" s="75" t="s">
        <v>10904</v>
      </c>
      <c r="L616" s="75" t="s">
        <v>3657</v>
      </c>
      <c r="M616" s="74">
        <v>3510</v>
      </c>
      <c r="N616" s="75" t="s">
        <v>3658</v>
      </c>
      <c r="O616" s="75" t="s">
        <v>3659</v>
      </c>
      <c r="P616" s="75"/>
      <c r="Q616" s="75" t="s">
        <v>3660</v>
      </c>
      <c r="R616" s="75" t="s">
        <v>11612</v>
      </c>
      <c r="S616" s="75" t="s">
        <v>11613</v>
      </c>
      <c r="T616" s="75" t="s">
        <v>11614</v>
      </c>
      <c r="U616" s="75" t="s">
        <v>385</v>
      </c>
    </row>
    <row r="617" spans="1:21" ht="14.4" x14ac:dyDescent="0.25">
      <c r="A617" s="74">
        <v>119776</v>
      </c>
      <c r="B617" s="75" t="s">
        <v>1679</v>
      </c>
      <c r="C617" s="81">
        <f t="shared" si="28"/>
        <v>0</v>
      </c>
      <c r="D617" s="74">
        <v>13995</v>
      </c>
      <c r="E617" s="75" t="s">
        <v>10727</v>
      </c>
      <c r="F617" s="74">
        <v>961524</v>
      </c>
      <c r="G617" s="74">
        <v>0</v>
      </c>
      <c r="H617" s="76">
        <f t="shared" si="29"/>
        <v>0</v>
      </c>
      <c r="I617" s="76">
        <f t="shared" si="30"/>
        <v>0</v>
      </c>
      <c r="J617" s="74">
        <v>13995</v>
      </c>
      <c r="K617" s="75" t="s">
        <v>10727</v>
      </c>
      <c r="L617" s="75" t="s">
        <v>686</v>
      </c>
      <c r="M617" s="74">
        <v>3511</v>
      </c>
      <c r="N617" s="75" t="s">
        <v>687</v>
      </c>
      <c r="O617" s="75" t="s">
        <v>688</v>
      </c>
      <c r="P617" s="75"/>
      <c r="Q617" s="75" t="s">
        <v>689</v>
      </c>
      <c r="R617" s="75" t="s">
        <v>11612</v>
      </c>
      <c r="S617" s="75" t="s">
        <v>11613</v>
      </c>
      <c r="T617" s="75" t="s">
        <v>11614</v>
      </c>
      <c r="U617" s="75" t="s">
        <v>385</v>
      </c>
    </row>
    <row r="618" spans="1:21" ht="14.4" x14ac:dyDescent="0.25">
      <c r="A618" s="74">
        <v>119776</v>
      </c>
      <c r="B618" s="75" t="s">
        <v>1679</v>
      </c>
      <c r="C618" s="81">
        <f t="shared" si="28"/>
        <v>0</v>
      </c>
      <c r="D618" s="74">
        <v>13995</v>
      </c>
      <c r="E618" s="75" t="s">
        <v>10727</v>
      </c>
      <c r="F618" s="74">
        <v>961524</v>
      </c>
      <c r="G618" s="74">
        <v>0</v>
      </c>
      <c r="H618" s="76">
        <f t="shared" si="29"/>
        <v>0</v>
      </c>
      <c r="I618" s="76">
        <f t="shared" si="30"/>
        <v>0</v>
      </c>
      <c r="J618" s="74">
        <v>53967</v>
      </c>
      <c r="K618" s="75" t="s">
        <v>3661</v>
      </c>
      <c r="L618" s="75" t="s">
        <v>3662</v>
      </c>
      <c r="M618" s="74">
        <v>3511</v>
      </c>
      <c r="N618" s="75" t="s">
        <v>687</v>
      </c>
      <c r="O618" s="75" t="s">
        <v>3663</v>
      </c>
      <c r="P618" s="75"/>
      <c r="Q618" s="75" t="s">
        <v>3664</v>
      </c>
      <c r="R618" s="75" t="s">
        <v>11612</v>
      </c>
      <c r="S618" s="75" t="s">
        <v>11613</v>
      </c>
      <c r="T618" s="75" t="s">
        <v>11614</v>
      </c>
      <c r="U618" s="75" t="s">
        <v>385</v>
      </c>
    </row>
    <row r="619" spans="1:21" ht="14.4" x14ac:dyDescent="0.25">
      <c r="A619" s="74">
        <v>119776</v>
      </c>
      <c r="B619" s="75" t="s">
        <v>1679</v>
      </c>
      <c r="C619" s="81">
        <f t="shared" si="28"/>
        <v>0</v>
      </c>
      <c r="D619" s="74">
        <v>13995</v>
      </c>
      <c r="E619" s="75" t="s">
        <v>10727</v>
      </c>
      <c r="F619" s="74">
        <v>961524</v>
      </c>
      <c r="G619" s="74">
        <v>0</v>
      </c>
      <c r="H619" s="76">
        <f t="shared" si="29"/>
        <v>0</v>
      </c>
      <c r="I619" s="76">
        <f t="shared" si="30"/>
        <v>0</v>
      </c>
      <c r="J619" s="74">
        <v>126326</v>
      </c>
      <c r="K619" s="75" t="s">
        <v>10905</v>
      </c>
      <c r="L619" s="75" t="s">
        <v>3665</v>
      </c>
      <c r="M619" s="74">
        <v>3510</v>
      </c>
      <c r="N619" s="75" t="s">
        <v>3666</v>
      </c>
      <c r="O619" s="75" t="s">
        <v>3667</v>
      </c>
      <c r="P619" s="75"/>
      <c r="Q619" s="75" t="s">
        <v>11743</v>
      </c>
      <c r="R619" s="75" t="s">
        <v>11612</v>
      </c>
      <c r="S619" s="75" t="s">
        <v>11613</v>
      </c>
      <c r="T619" s="75" t="s">
        <v>11614</v>
      </c>
      <c r="U619" s="75" t="s">
        <v>385</v>
      </c>
    </row>
    <row r="620" spans="1:21" ht="14.4" x14ac:dyDescent="0.25">
      <c r="A620" s="74">
        <v>119784</v>
      </c>
      <c r="B620" s="75" t="s">
        <v>1649</v>
      </c>
      <c r="C620" s="81">
        <f t="shared" si="28"/>
        <v>0</v>
      </c>
      <c r="D620" s="74">
        <v>7658</v>
      </c>
      <c r="E620" s="75" t="s">
        <v>3668</v>
      </c>
      <c r="F620" s="74">
        <v>962894</v>
      </c>
      <c r="G620" s="74">
        <v>0</v>
      </c>
      <c r="H620" s="76">
        <f t="shared" si="29"/>
        <v>0</v>
      </c>
      <c r="I620" s="76">
        <f t="shared" si="30"/>
        <v>0</v>
      </c>
      <c r="J620" s="74">
        <v>6114</v>
      </c>
      <c r="K620" s="75" t="s">
        <v>3669</v>
      </c>
      <c r="L620" s="75" t="s">
        <v>3670</v>
      </c>
      <c r="M620" s="74">
        <v>2000</v>
      </c>
      <c r="N620" s="75" t="s">
        <v>258</v>
      </c>
      <c r="O620" s="75" t="s">
        <v>182</v>
      </c>
      <c r="P620" s="75"/>
      <c r="Q620" s="75" t="s">
        <v>10906</v>
      </c>
      <c r="R620" s="75" t="s">
        <v>1662</v>
      </c>
      <c r="S620" s="75" t="s">
        <v>1663</v>
      </c>
      <c r="T620" s="75" t="s">
        <v>1664</v>
      </c>
      <c r="U620" s="75" t="s">
        <v>385</v>
      </c>
    </row>
    <row r="621" spans="1:21" ht="14.4" x14ac:dyDescent="0.25">
      <c r="A621" s="74">
        <v>119784</v>
      </c>
      <c r="B621" s="75" t="s">
        <v>1649</v>
      </c>
      <c r="C621" s="81">
        <f t="shared" ref="C621:C684" si="31">IF(A621&lt;&gt;A620,0,IF(AND(A621=A620,B621&lt;&gt;B620),A621,0))</f>
        <v>0</v>
      </c>
      <c r="D621" s="74">
        <v>7658</v>
      </c>
      <c r="E621" s="75" t="s">
        <v>3668</v>
      </c>
      <c r="F621" s="74">
        <v>962894</v>
      </c>
      <c r="G621" s="74">
        <v>0</v>
      </c>
      <c r="H621" s="76">
        <f t="shared" ref="H621:H684" si="32">IF(A621&lt;&gt;A620,0,IF(AND(A621=A620,F621&lt;&gt;F620),A621,0))</f>
        <v>0</v>
      </c>
      <c r="I621" s="76">
        <f t="shared" ref="I621:I684" si="33">IF(A621&lt;&gt;A620,0,IF(AND(H621&lt;&gt;0,B621&lt;&gt;B620),A621,0))</f>
        <v>0</v>
      </c>
      <c r="J621" s="74">
        <v>6122</v>
      </c>
      <c r="K621" s="75" t="s">
        <v>3671</v>
      </c>
      <c r="L621" s="75" t="s">
        <v>3672</v>
      </c>
      <c r="M621" s="74">
        <v>2018</v>
      </c>
      <c r="N621" s="75" t="s">
        <v>258</v>
      </c>
      <c r="O621" s="75" t="s">
        <v>3673</v>
      </c>
      <c r="P621" s="75"/>
      <c r="Q621" s="75" t="s">
        <v>332</v>
      </c>
      <c r="R621" s="75" t="s">
        <v>1662</v>
      </c>
      <c r="S621" s="75" t="s">
        <v>1663</v>
      </c>
      <c r="T621" s="75" t="s">
        <v>1664</v>
      </c>
      <c r="U621" s="75" t="s">
        <v>385</v>
      </c>
    </row>
    <row r="622" spans="1:21" ht="14.4" x14ac:dyDescent="0.25">
      <c r="A622" s="74">
        <v>119784</v>
      </c>
      <c r="B622" s="75" t="s">
        <v>1649</v>
      </c>
      <c r="C622" s="81">
        <f t="shared" si="31"/>
        <v>0</v>
      </c>
      <c r="D622" s="74">
        <v>7658</v>
      </c>
      <c r="E622" s="75" t="s">
        <v>3668</v>
      </c>
      <c r="F622" s="74">
        <v>61465</v>
      </c>
      <c r="G622" s="74">
        <v>0</v>
      </c>
      <c r="H622" s="76">
        <f t="shared" si="32"/>
        <v>119784</v>
      </c>
      <c r="I622" s="76">
        <f t="shared" si="33"/>
        <v>0</v>
      </c>
      <c r="J622" s="74">
        <v>6882</v>
      </c>
      <c r="K622" s="75" t="s">
        <v>3674</v>
      </c>
      <c r="L622" s="75" t="s">
        <v>3675</v>
      </c>
      <c r="M622" s="74">
        <v>2170</v>
      </c>
      <c r="N622" s="75" t="s">
        <v>292</v>
      </c>
      <c r="O622" s="75" t="s">
        <v>3676</v>
      </c>
      <c r="P622" s="75"/>
      <c r="Q622" s="75" t="s">
        <v>3677</v>
      </c>
      <c r="R622" s="75" t="s">
        <v>1662</v>
      </c>
      <c r="S622" s="75" t="s">
        <v>1663</v>
      </c>
      <c r="T622" s="75" t="s">
        <v>1664</v>
      </c>
      <c r="U622" s="75" t="s">
        <v>385</v>
      </c>
    </row>
    <row r="623" spans="1:21" ht="14.4" x14ac:dyDescent="0.25">
      <c r="A623" s="74">
        <v>119784</v>
      </c>
      <c r="B623" s="75" t="s">
        <v>1649</v>
      </c>
      <c r="C623" s="81">
        <f t="shared" si="31"/>
        <v>0</v>
      </c>
      <c r="D623" s="74">
        <v>7658</v>
      </c>
      <c r="E623" s="75" t="s">
        <v>3668</v>
      </c>
      <c r="F623" s="74">
        <v>963141</v>
      </c>
      <c r="G623" s="74">
        <v>0</v>
      </c>
      <c r="H623" s="76">
        <f t="shared" si="32"/>
        <v>119784</v>
      </c>
      <c r="I623" s="76">
        <f t="shared" si="33"/>
        <v>0</v>
      </c>
      <c r="J623" s="74">
        <v>7492</v>
      </c>
      <c r="K623" s="75" t="s">
        <v>3678</v>
      </c>
      <c r="L623" s="75" t="s">
        <v>3679</v>
      </c>
      <c r="M623" s="74">
        <v>2900</v>
      </c>
      <c r="N623" s="75" t="s">
        <v>39</v>
      </c>
      <c r="O623" s="75" t="s">
        <v>3680</v>
      </c>
      <c r="P623" s="75"/>
      <c r="Q623" s="75" t="s">
        <v>3681</v>
      </c>
      <c r="R623" s="75" t="s">
        <v>1662</v>
      </c>
      <c r="S623" s="75" t="s">
        <v>1663</v>
      </c>
      <c r="T623" s="75" t="s">
        <v>1664</v>
      </c>
      <c r="U623" s="75" t="s">
        <v>385</v>
      </c>
    </row>
    <row r="624" spans="1:21" ht="14.4" x14ac:dyDescent="0.25">
      <c r="A624" s="74">
        <v>119784</v>
      </c>
      <c r="B624" s="75" t="s">
        <v>1649</v>
      </c>
      <c r="C624" s="81">
        <f t="shared" si="31"/>
        <v>0</v>
      </c>
      <c r="D624" s="74">
        <v>7658</v>
      </c>
      <c r="E624" s="75" t="s">
        <v>3668</v>
      </c>
      <c r="F624" s="74">
        <v>963141</v>
      </c>
      <c r="G624" s="74">
        <v>0</v>
      </c>
      <c r="H624" s="76">
        <f t="shared" si="32"/>
        <v>0</v>
      </c>
      <c r="I624" s="76">
        <f t="shared" si="33"/>
        <v>0</v>
      </c>
      <c r="J624" s="74">
        <v>7617</v>
      </c>
      <c r="K624" s="75" t="s">
        <v>3669</v>
      </c>
      <c r="L624" s="75" t="s">
        <v>3682</v>
      </c>
      <c r="M624" s="74">
        <v>2930</v>
      </c>
      <c r="N624" s="75" t="s">
        <v>40</v>
      </c>
      <c r="O624" s="75" t="s">
        <v>3683</v>
      </c>
      <c r="P624" s="75"/>
      <c r="Q624" s="75" t="s">
        <v>3684</v>
      </c>
      <c r="R624" s="75" t="s">
        <v>1662</v>
      </c>
      <c r="S624" s="75" t="s">
        <v>1663</v>
      </c>
      <c r="T624" s="75" t="s">
        <v>1664</v>
      </c>
      <c r="U624" s="75" t="s">
        <v>385</v>
      </c>
    </row>
    <row r="625" spans="1:21" ht="14.4" x14ac:dyDescent="0.25">
      <c r="A625" s="74">
        <v>119784</v>
      </c>
      <c r="B625" s="75" t="s">
        <v>1649</v>
      </c>
      <c r="C625" s="81">
        <f t="shared" si="31"/>
        <v>0</v>
      </c>
      <c r="D625" s="74">
        <v>7658</v>
      </c>
      <c r="E625" s="75" t="s">
        <v>3668</v>
      </c>
      <c r="F625" s="74">
        <v>963141</v>
      </c>
      <c r="G625" s="74">
        <v>0</v>
      </c>
      <c r="H625" s="76">
        <f t="shared" si="32"/>
        <v>0</v>
      </c>
      <c r="I625" s="76">
        <f t="shared" si="33"/>
        <v>0</v>
      </c>
      <c r="J625" s="74">
        <v>7633</v>
      </c>
      <c r="K625" s="75" t="s">
        <v>1692</v>
      </c>
      <c r="L625" s="75" t="s">
        <v>3685</v>
      </c>
      <c r="M625" s="74">
        <v>2930</v>
      </c>
      <c r="N625" s="75" t="s">
        <v>40</v>
      </c>
      <c r="O625" s="75" t="s">
        <v>3683</v>
      </c>
      <c r="P625" s="75"/>
      <c r="Q625" s="75" t="s">
        <v>10907</v>
      </c>
      <c r="R625" s="75" t="s">
        <v>1662</v>
      </c>
      <c r="S625" s="75" t="s">
        <v>1663</v>
      </c>
      <c r="T625" s="75" t="s">
        <v>1664</v>
      </c>
      <c r="U625" s="75" t="s">
        <v>385</v>
      </c>
    </row>
    <row r="626" spans="1:21" ht="14.4" x14ac:dyDescent="0.25">
      <c r="A626" s="74">
        <v>119784</v>
      </c>
      <c r="B626" s="75" t="s">
        <v>1649</v>
      </c>
      <c r="C626" s="81">
        <f t="shared" si="31"/>
        <v>0</v>
      </c>
      <c r="D626" s="74">
        <v>7658</v>
      </c>
      <c r="E626" s="75" t="s">
        <v>3668</v>
      </c>
      <c r="F626" s="74">
        <v>963165</v>
      </c>
      <c r="G626" s="74">
        <v>0</v>
      </c>
      <c r="H626" s="76">
        <f t="shared" si="32"/>
        <v>119784</v>
      </c>
      <c r="I626" s="76">
        <f t="shared" si="33"/>
        <v>0</v>
      </c>
      <c r="J626" s="74">
        <v>7658</v>
      </c>
      <c r="K626" s="75" t="s">
        <v>3668</v>
      </c>
      <c r="L626" s="75" t="s">
        <v>691</v>
      </c>
      <c r="M626" s="74">
        <v>2930</v>
      </c>
      <c r="N626" s="75" t="s">
        <v>40</v>
      </c>
      <c r="O626" s="75" t="s">
        <v>692</v>
      </c>
      <c r="P626" s="75"/>
      <c r="Q626" s="75" t="s">
        <v>3686</v>
      </c>
      <c r="R626" s="75" t="s">
        <v>1662</v>
      </c>
      <c r="S626" s="75" t="s">
        <v>1663</v>
      </c>
      <c r="T626" s="75" t="s">
        <v>1664</v>
      </c>
      <c r="U626" s="75" t="s">
        <v>385</v>
      </c>
    </row>
    <row r="627" spans="1:21" ht="14.4" x14ac:dyDescent="0.25">
      <c r="A627" s="74">
        <v>119784</v>
      </c>
      <c r="B627" s="75" t="s">
        <v>1649</v>
      </c>
      <c r="C627" s="81">
        <f t="shared" si="31"/>
        <v>0</v>
      </c>
      <c r="D627" s="74">
        <v>7658</v>
      </c>
      <c r="E627" s="75" t="s">
        <v>3668</v>
      </c>
      <c r="F627" s="74">
        <v>105031</v>
      </c>
      <c r="G627" s="74">
        <v>0</v>
      </c>
      <c r="H627" s="76">
        <f t="shared" si="32"/>
        <v>119784</v>
      </c>
      <c r="I627" s="76">
        <f t="shared" si="33"/>
        <v>0</v>
      </c>
      <c r="J627" s="74">
        <v>7724</v>
      </c>
      <c r="K627" s="75" t="s">
        <v>10979</v>
      </c>
      <c r="L627" s="75" t="s">
        <v>3687</v>
      </c>
      <c r="M627" s="74">
        <v>2340</v>
      </c>
      <c r="N627" s="75" t="s">
        <v>3688</v>
      </c>
      <c r="O627" s="75" t="s">
        <v>3689</v>
      </c>
      <c r="P627" s="75"/>
      <c r="Q627" s="75" t="s">
        <v>3690</v>
      </c>
      <c r="R627" s="75" t="s">
        <v>1662</v>
      </c>
      <c r="S627" s="75" t="s">
        <v>1663</v>
      </c>
      <c r="T627" s="75" t="s">
        <v>1664</v>
      </c>
      <c r="U627" s="75" t="s">
        <v>385</v>
      </c>
    </row>
    <row r="628" spans="1:21" ht="14.4" x14ac:dyDescent="0.25">
      <c r="A628" s="74">
        <v>119784</v>
      </c>
      <c r="B628" s="75" t="s">
        <v>1649</v>
      </c>
      <c r="C628" s="81">
        <f t="shared" si="31"/>
        <v>0</v>
      </c>
      <c r="D628" s="74">
        <v>7658</v>
      </c>
      <c r="E628" s="75" t="s">
        <v>3668</v>
      </c>
      <c r="F628" s="74">
        <v>963141</v>
      </c>
      <c r="G628" s="74">
        <v>0</v>
      </c>
      <c r="H628" s="76">
        <f t="shared" si="32"/>
        <v>119784</v>
      </c>
      <c r="I628" s="76">
        <f t="shared" si="33"/>
        <v>0</v>
      </c>
      <c r="J628" s="74">
        <v>8243</v>
      </c>
      <c r="K628" s="75" t="s">
        <v>3669</v>
      </c>
      <c r="L628" s="75" t="s">
        <v>3691</v>
      </c>
      <c r="M628" s="74">
        <v>2970</v>
      </c>
      <c r="N628" s="75" t="s">
        <v>44</v>
      </c>
      <c r="O628" s="75" t="s">
        <v>3692</v>
      </c>
      <c r="P628" s="75"/>
      <c r="Q628" s="75" t="s">
        <v>3693</v>
      </c>
      <c r="R628" s="75" t="s">
        <v>1662</v>
      </c>
      <c r="S628" s="75" t="s">
        <v>1663</v>
      </c>
      <c r="T628" s="75" t="s">
        <v>1664</v>
      </c>
      <c r="U628" s="75" t="s">
        <v>385</v>
      </c>
    </row>
    <row r="629" spans="1:21" ht="14.4" x14ac:dyDescent="0.25">
      <c r="A629" s="74">
        <v>119784</v>
      </c>
      <c r="B629" s="75" t="s">
        <v>1649</v>
      </c>
      <c r="C629" s="81">
        <f t="shared" si="31"/>
        <v>0</v>
      </c>
      <c r="D629" s="74">
        <v>7658</v>
      </c>
      <c r="E629" s="75" t="s">
        <v>3668</v>
      </c>
      <c r="F629" s="74">
        <v>963645</v>
      </c>
      <c r="G629" s="74">
        <v>0</v>
      </c>
      <c r="H629" s="76">
        <f t="shared" si="32"/>
        <v>119784</v>
      </c>
      <c r="I629" s="76">
        <f t="shared" si="33"/>
        <v>0</v>
      </c>
      <c r="J629" s="74">
        <v>10306</v>
      </c>
      <c r="K629" s="75" t="s">
        <v>3694</v>
      </c>
      <c r="L629" s="75" t="s">
        <v>3695</v>
      </c>
      <c r="M629" s="74">
        <v>2600</v>
      </c>
      <c r="N629" s="75" t="s">
        <v>289</v>
      </c>
      <c r="O629" s="75" t="s">
        <v>188</v>
      </c>
      <c r="P629" s="75"/>
      <c r="Q629" s="75" t="s">
        <v>3696</v>
      </c>
      <c r="R629" s="75" t="s">
        <v>1662</v>
      </c>
      <c r="S629" s="75" t="s">
        <v>1663</v>
      </c>
      <c r="T629" s="75" t="s">
        <v>1664</v>
      </c>
      <c r="U629" s="75" t="s">
        <v>385</v>
      </c>
    </row>
    <row r="630" spans="1:21" ht="14.4" x14ac:dyDescent="0.25">
      <c r="A630" s="74">
        <v>119784</v>
      </c>
      <c r="B630" s="75" t="s">
        <v>1649</v>
      </c>
      <c r="C630" s="81">
        <f t="shared" si="31"/>
        <v>0</v>
      </c>
      <c r="D630" s="74">
        <v>7658</v>
      </c>
      <c r="E630" s="75" t="s">
        <v>3668</v>
      </c>
      <c r="F630" s="74">
        <v>963645</v>
      </c>
      <c r="G630" s="74">
        <v>0</v>
      </c>
      <c r="H630" s="76">
        <f t="shared" si="32"/>
        <v>0</v>
      </c>
      <c r="I630" s="76">
        <f t="shared" si="33"/>
        <v>0</v>
      </c>
      <c r="J630" s="74">
        <v>10348</v>
      </c>
      <c r="K630" s="75" t="s">
        <v>1842</v>
      </c>
      <c r="L630" s="75" t="s">
        <v>3697</v>
      </c>
      <c r="M630" s="74">
        <v>2600</v>
      </c>
      <c r="N630" s="75" t="s">
        <v>289</v>
      </c>
      <c r="O630" s="75" t="s">
        <v>188</v>
      </c>
      <c r="P630" s="75"/>
      <c r="Q630" s="75" t="s">
        <v>3698</v>
      </c>
      <c r="R630" s="75" t="s">
        <v>1662</v>
      </c>
      <c r="S630" s="75" t="s">
        <v>1663</v>
      </c>
      <c r="T630" s="75" t="s">
        <v>1664</v>
      </c>
      <c r="U630" s="75" t="s">
        <v>385</v>
      </c>
    </row>
    <row r="631" spans="1:21" ht="14.4" x14ac:dyDescent="0.25">
      <c r="A631" s="74">
        <v>119784</v>
      </c>
      <c r="B631" s="75" t="s">
        <v>1649</v>
      </c>
      <c r="C631" s="81">
        <f t="shared" si="31"/>
        <v>0</v>
      </c>
      <c r="D631" s="74">
        <v>7658</v>
      </c>
      <c r="E631" s="75" t="s">
        <v>3668</v>
      </c>
      <c r="F631" s="74">
        <v>963165</v>
      </c>
      <c r="G631" s="74">
        <v>0</v>
      </c>
      <c r="H631" s="76">
        <f t="shared" si="32"/>
        <v>119784</v>
      </c>
      <c r="I631" s="76">
        <f t="shared" si="33"/>
        <v>0</v>
      </c>
      <c r="J631" s="74">
        <v>61424</v>
      </c>
      <c r="K631" s="75" t="s">
        <v>3668</v>
      </c>
      <c r="L631" s="75" t="s">
        <v>3699</v>
      </c>
      <c r="M631" s="74">
        <v>2930</v>
      </c>
      <c r="N631" s="75" t="s">
        <v>40</v>
      </c>
      <c r="O631" s="75" t="s">
        <v>692</v>
      </c>
      <c r="P631" s="75"/>
      <c r="Q631" s="75" t="s">
        <v>3686</v>
      </c>
      <c r="R631" s="75" t="s">
        <v>1662</v>
      </c>
      <c r="S631" s="75" t="s">
        <v>1663</v>
      </c>
      <c r="T631" s="75" t="s">
        <v>1664</v>
      </c>
      <c r="U631" s="75" t="s">
        <v>385</v>
      </c>
    </row>
    <row r="632" spans="1:21" ht="14.4" x14ac:dyDescent="0.25">
      <c r="A632" s="74">
        <v>119784</v>
      </c>
      <c r="B632" s="75" t="s">
        <v>1649</v>
      </c>
      <c r="C632" s="81">
        <f t="shared" si="31"/>
        <v>0</v>
      </c>
      <c r="D632" s="74">
        <v>7658</v>
      </c>
      <c r="E632" s="75" t="s">
        <v>3668</v>
      </c>
      <c r="F632" s="74">
        <v>962894</v>
      </c>
      <c r="G632" s="74">
        <v>0</v>
      </c>
      <c r="H632" s="76">
        <f t="shared" si="32"/>
        <v>119784</v>
      </c>
      <c r="I632" s="76">
        <f t="shared" si="33"/>
        <v>0</v>
      </c>
      <c r="J632" s="74">
        <v>110551</v>
      </c>
      <c r="K632" s="75" t="s">
        <v>3669</v>
      </c>
      <c r="L632" s="75" t="s">
        <v>3700</v>
      </c>
      <c r="M632" s="74">
        <v>2000</v>
      </c>
      <c r="N632" s="75" t="s">
        <v>258</v>
      </c>
      <c r="O632" s="75" t="s">
        <v>182</v>
      </c>
      <c r="P632" s="75"/>
      <c r="Q632" s="75" t="s">
        <v>11744</v>
      </c>
      <c r="R632" s="75" t="s">
        <v>1662</v>
      </c>
      <c r="S632" s="75" t="s">
        <v>1663</v>
      </c>
      <c r="T632" s="75" t="s">
        <v>1664</v>
      </c>
      <c r="U632" s="75" t="s">
        <v>385</v>
      </c>
    </row>
    <row r="633" spans="1:21" ht="14.4" x14ac:dyDescent="0.25">
      <c r="A633" s="74">
        <v>119784</v>
      </c>
      <c r="B633" s="75" t="s">
        <v>1649</v>
      </c>
      <c r="C633" s="81">
        <f t="shared" si="31"/>
        <v>0</v>
      </c>
      <c r="D633" s="74">
        <v>7658</v>
      </c>
      <c r="E633" s="75" t="s">
        <v>3668</v>
      </c>
      <c r="F633" s="74">
        <v>123505</v>
      </c>
      <c r="G633" s="74">
        <v>0</v>
      </c>
      <c r="H633" s="76">
        <f t="shared" si="32"/>
        <v>119784</v>
      </c>
      <c r="I633" s="76">
        <f t="shared" si="33"/>
        <v>0</v>
      </c>
      <c r="J633" s="74">
        <v>127084</v>
      </c>
      <c r="K633" s="75" t="s">
        <v>3701</v>
      </c>
      <c r="L633" s="75" t="s">
        <v>3702</v>
      </c>
      <c r="M633" s="74">
        <v>2900</v>
      </c>
      <c r="N633" s="75" t="s">
        <v>39</v>
      </c>
      <c r="O633" s="75" t="s">
        <v>3703</v>
      </c>
      <c r="P633" s="75"/>
      <c r="Q633" s="75" t="s">
        <v>3704</v>
      </c>
      <c r="R633" s="75" t="s">
        <v>1662</v>
      </c>
      <c r="S633" s="75" t="s">
        <v>1663</v>
      </c>
      <c r="T633" s="75" t="s">
        <v>1664</v>
      </c>
      <c r="U633" s="75" t="s">
        <v>385</v>
      </c>
    </row>
    <row r="634" spans="1:21" ht="14.4" x14ac:dyDescent="0.25">
      <c r="A634" s="74">
        <v>119784</v>
      </c>
      <c r="B634" s="75" t="s">
        <v>1649</v>
      </c>
      <c r="C634" s="81">
        <f t="shared" si="31"/>
        <v>0</v>
      </c>
      <c r="D634" s="74">
        <v>7658</v>
      </c>
      <c r="E634" s="75" t="s">
        <v>3668</v>
      </c>
      <c r="F634" s="74">
        <v>61465</v>
      </c>
      <c r="G634" s="74">
        <v>0</v>
      </c>
      <c r="H634" s="76">
        <f t="shared" si="32"/>
        <v>119784</v>
      </c>
      <c r="I634" s="76">
        <f t="shared" si="33"/>
        <v>0</v>
      </c>
      <c r="J634" s="74">
        <v>131061</v>
      </c>
      <c r="K634" s="75" t="s">
        <v>3705</v>
      </c>
      <c r="L634" s="75" t="s">
        <v>3706</v>
      </c>
      <c r="M634" s="74">
        <v>2170</v>
      </c>
      <c r="N634" s="75" t="s">
        <v>292</v>
      </c>
      <c r="O634" s="75" t="s">
        <v>3707</v>
      </c>
      <c r="P634" s="75"/>
      <c r="Q634" s="75" t="s">
        <v>10908</v>
      </c>
      <c r="R634" s="75" t="s">
        <v>1662</v>
      </c>
      <c r="S634" s="75" t="s">
        <v>1663</v>
      </c>
      <c r="T634" s="75" t="s">
        <v>1664</v>
      </c>
      <c r="U634" s="75" t="s">
        <v>385</v>
      </c>
    </row>
    <row r="635" spans="1:21" ht="14.4" x14ac:dyDescent="0.25">
      <c r="A635" s="74">
        <v>119792</v>
      </c>
      <c r="B635" s="75" t="s">
        <v>1649</v>
      </c>
      <c r="C635" s="81">
        <f t="shared" si="31"/>
        <v>0</v>
      </c>
      <c r="D635" s="74">
        <v>18697</v>
      </c>
      <c r="E635" s="75" t="s">
        <v>3708</v>
      </c>
      <c r="F635" s="74">
        <v>971531</v>
      </c>
      <c r="G635" s="74">
        <v>0</v>
      </c>
      <c r="H635" s="76">
        <f t="shared" si="32"/>
        <v>0</v>
      </c>
      <c r="I635" s="76">
        <f t="shared" si="33"/>
        <v>0</v>
      </c>
      <c r="J635" s="74">
        <v>18689</v>
      </c>
      <c r="K635" s="75" t="s">
        <v>1692</v>
      </c>
      <c r="L635" s="75" t="s">
        <v>3709</v>
      </c>
      <c r="M635" s="74">
        <v>8500</v>
      </c>
      <c r="N635" s="75" t="s">
        <v>106</v>
      </c>
      <c r="O635" s="75" t="s">
        <v>3710</v>
      </c>
      <c r="P635" s="75"/>
      <c r="Q635" s="75" t="s">
        <v>3711</v>
      </c>
      <c r="R635" s="75" t="s">
        <v>11615</v>
      </c>
      <c r="S635" s="75" t="s">
        <v>11616</v>
      </c>
      <c r="T635" s="75" t="s">
        <v>11617</v>
      </c>
      <c r="U635" s="75" t="s">
        <v>385</v>
      </c>
    </row>
    <row r="636" spans="1:21" ht="14.4" x14ac:dyDescent="0.25">
      <c r="A636" s="74">
        <v>119792</v>
      </c>
      <c r="B636" s="75" t="s">
        <v>1649</v>
      </c>
      <c r="C636" s="81">
        <f t="shared" si="31"/>
        <v>0</v>
      </c>
      <c r="D636" s="74">
        <v>18697</v>
      </c>
      <c r="E636" s="75" t="s">
        <v>3708</v>
      </c>
      <c r="F636" s="74">
        <v>971531</v>
      </c>
      <c r="G636" s="74">
        <v>0</v>
      </c>
      <c r="H636" s="76">
        <f t="shared" si="32"/>
        <v>0</v>
      </c>
      <c r="I636" s="76">
        <f t="shared" si="33"/>
        <v>0</v>
      </c>
      <c r="J636" s="74">
        <v>18697</v>
      </c>
      <c r="K636" s="75" t="s">
        <v>3708</v>
      </c>
      <c r="L636" s="75" t="s">
        <v>695</v>
      </c>
      <c r="M636" s="74">
        <v>8500</v>
      </c>
      <c r="N636" s="75" t="s">
        <v>106</v>
      </c>
      <c r="O636" s="75" t="s">
        <v>696</v>
      </c>
      <c r="P636" s="75"/>
      <c r="Q636" s="75" t="s">
        <v>3712</v>
      </c>
      <c r="R636" s="75" t="s">
        <v>11615</v>
      </c>
      <c r="S636" s="75" t="s">
        <v>11616</v>
      </c>
      <c r="T636" s="75" t="s">
        <v>11617</v>
      </c>
      <c r="U636" s="75" t="s">
        <v>385</v>
      </c>
    </row>
    <row r="637" spans="1:21" ht="14.4" x14ac:dyDescent="0.25">
      <c r="A637" s="74">
        <v>119792</v>
      </c>
      <c r="B637" s="75" t="s">
        <v>1649</v>
      </c>
      <c r="C637" s="81">
        <f t="shared" si="31"/>
        <v>0</v>
      </c>
      <c r="D637" s="74">
        <v>18697</v>
      </c>
      <c r="E637" s="75" t="s">
        <v>3708</v>
      </c>
      <c r="F637" s="74">
        <v>971531</v>
      </c>
      <c r="G637" s="74">
        <v>0</v>
      </c>
      <c r="H637" s="76">
        <f t="shared" si="32"/>
        <v>0</v>
      </c>
      <c r="I637" s="76">
        <f t="shared" si="33"/>
        <v>0</v>
      </c>
      <c r="J637" s="74">
        <v>18754</v>
      </c>
      <c r="K637" s="75" t="s">
        <v>3713</v>
      </c>
      <c r="L637" s="75" t="s">
        <v>3714</v>
      </c>
      <c r="M637" s="74">
        <v>8500</v>
      </c>
      <c r="N637" s="75" t="s">
        <v>106</v>
      </c>
      <c r="O637" s="75" t="s">
        <v>3715</v>
      </c>
      <c r="P637" s="75"/>
      <c r="Q637" s="75" t="s">
        <v>11745</v>
      </c>
      <c r="R637" s="75" t="s">
        <v>11615</v>
      </c>
      <c r="S637" s="75" t="s">
        <v>11616</v>
      </c>
      <c r="T637" s="75" t="s">
        <v>11617</v>
      </c>
      <c r="U637" s="75" t="s">
        <v>385</v>
      </c>
    </row>
    <row r="638" spans="1:21" ht="14.4" x14ac:dyDescent="0.25">
      <c r="A638" s="74">
        <v>119801</v>
      </c>
      <c r="B638" s="75" t="s">
        <v>1649</v>
      </c>
      <c r="C638" s="81">
        <f t="shared" si="31"/>
        <v>0</v>
      </c>
      <c r="D638" s="74">
        <v>128504</v>
      </c>
      <c r="E638" s="75" t="s">
        <v>3716</v>
      </c>
      <c r="F638" s="74">
        <v>967372</v>
      </c>
      <c r="G638" s="74">
        <v>0</v>
      </c>
      <c r="H638" s="76">
        <f t="shared" si="32"/>
        <v>0</v>
      </c>
      <c r="I638" s="76">
        <f t="shared" si="33"/>
        <v>0</v>
      </c>
      <c r="J638" s="74">
        <v>118571</v>
      </c>
      <c r="K638" s="75" t="s">
        <v>3717</v>
      </c>
      <c r="L638" s="75" t="s">
        <v>1207</v>
      </c>
      <c r="M638" s="74">
        <v>8940</v>
      </c>
      <c r="N638" s="75" t="s">
        <v>3718</v>
      </c>
      <c r="O638" s="75" t="s">
        <v>3719</v>
      </c>
      <c r="P638" s="75"/>
      <c r="Q638" s="75" t="s">
        <v>10909</v>
      </c>
      <c r="R638" s="75" t="s">
        <v>11615</v>
      </c>
      <c r="S638" s="75" t="s">
        <v>11616</v>
      </c>
      <c r="T638" s="75" t="s">
        <v>11617</v>
      </c>
      <c r="U638" s="75" t="s">
        <v>385</v>
      </c>
    </row>
    <row r="639" spans="1:21" ht="14.4" x14ac:dyDescent="0.25">
      <c r="A639" s="74">
        <v>119801</v>
      </c>
      <c r="B639" s="75" t="s">
        <v>1649</v>
      </c>
      <c r="C639" s="81">
        <f t="shared" si="31"/>
        <v>0</v>
      </c>
      <c r="D639" s="74">
        <v>128504</v>
      </c>
      <c r="E639" s="75" t="s">
        <v>3716</v>
      </c>
      <c r="F639" s="74">
        <v>967372</v>
      </c>
      <c r="G639" s="74">
        <v>0</v>
      </c>
      <c r="H639" s="76">
        <f t="shared" si="32"/>
        <v>0</v>
      </c>
      <c r="I639" s="76">
        <f t="shared" si="33"/>
        <v>0</v>
      </c>
      <c r="J639" s="74">
        <v>118588</v>
      </c>
      <c r="K639" s="75" t="s">
        <v>3720</v>
      </c>
      <c r="L639" s="75" t="s">
        <v>3721</v>
      </c>
      <c r="M639" s="74">
        <v>8940</v>
      </c>
      <c r="N639" s="75" t="s">
        <v>110</v>
      </c>
      <c r="O639" s="75" t="s">
        <v>3722</v>
      </c>
      <c r="P639" s="75"/>
      <c r="Q639" s="75" t="s">
        <v>3723</v>
      </c>
      <c r="R639" s="75" t="s">
        <v>11615</v>
      </c>
      <c r="S639" s="75" t="s">
        <v>11616</v>
      </c>
      <c r="T639" s="75" t="s">
        <v>11617</v>
      </c>
      <c r="U639" s="75" t="s">
        <v>385</v>
      </c>
    </row>
    <row r="640" spans="1:21" ht="14.4" x14ac:dyDescent="0.25">
      <c r="A640" s="74">
        <v>119801</v>
      </c>
      <c r="B640" s="75" t="s">
        <v>1649</v>
      </c>
      <c r="C640" s="81">
        <f t="shared" si="31"/>
        <v>0</v>
      </c>
      <c r="D640" s="74">
        <v>128504</v>
      </c>
      <c r="E640" s="75" t="s">
        <v>3716</v>
      </c>
      <c r="F640" s="74">
        <v>967372</v>
      </c>
      <c r="G640" s="74">
        <v>0</v>
      </c>
      <c r="H640" s="76">
        <f t="shared" si="32"/>
        <v>0</v>
      </c>
      <c r="I640" s="76">
        <f t="shared" si="33"/>
        <v>0</v>
      </c>
      <c r="J640" s="74">
        <v>128504</v>
      </c>
      <c r="K640" s="75" t="s">
        <v>3716</v>
      </c>
      <c r="L640" s="75" t="s">
        <v>3724</v>
      </c>
      <c r="M640" s="74">
        <v>8940</v>
      </c>
      <c r="N640" s="75" t="s">
        <v>110</v>
      </c>
      <c r="O640" s="75" t="s">
        <v>3725</v>
      </c>
      <c r="P640" s="75"/>
      <c r="Q640" s="75" t="s">
        <v>3726</v>
      </c>
      <c r="R640" s="75" t="s">
        <v>11615</v>
      </c>
      <c r="S640" s="75" t="s">
        <v>11616</v>
      </c>
      <c r="T640" s="75" t="s">
        <v>11617</v>
      </c>
      <c r="U640" s="75" t="s">
        <v>385</v>
      </c>
    </row>
    <row r="641" spans="1:21" ht="14.4" x14ac:dyDescent="0.25">
      <c r="A641" s="74">
        <v>119818</v>
      </c>
      <c r="B641" s="75" t="s">
        <v>1649</v>
      </c>
      <c r="C641" s="81">
        <f t="shared" si="31"/>
        <v>0</v>
      </c>
      <c r="D641" s="74">
        <v>19216</v>
      </c>
      <c r="E641" s="75" t="s">
        <v>1692</v>
      </c>
      <c r="F641" s="74">
        <v>138156</v>
      </c>
      <c r="G641" s="74">
        <v>0</v>
      </c>
      <c r="H641" s="76">
        <f t="shared" si="32"/>
        <v>0</v>
      </c>
      <c r="I641" s="76">
        <f t="shared" si="33"/>
        <v>0</v>
      </c>
      <c r="J641" s="74">
        <v>19117</v>
      </c>
      <c r="K641" s="75" t="s">
        <v>3727</v>
      </c>
      <c r="L641" s="75" t="s">
        <v>3728</v>
      </c>
      <c r="M641" s="74">
        <v>8560</v>
      </c>
      <c r="N641" s="75" t="s">
        <v>109</v>
      </c>
      <c r="O641" s="75" t="s">
        <v>3729</v>
      </c>
      <c r="P641" s="75"/>
      <c r="Q641" s="75" t="s">
        <v>3730</v>
      </c>
      <c r="R641" s="75" t="s">
        <v>11615</v>
      </c>
      <c r="S641" s="75" t="s">
        <v>11616</v>
      </c>
      <c r="T641" s="75" t="s">
        <v>11617</v>
      </c>
      <c r="U641" s="75" t="s">
        <v>385</v>
      </c>
    </row>
    <row r="642" spans="1:21" ht="14.4" x14ac:dyDescent="0.25">
      <c r="A642" s="74">
        <v>119818</v>
      </c>
      <c r="B642" s="75" t="s">
        <v>1649</v>
      </c>
      <c r="C642" s="81">
        <f t="shared" si="31"/>
        <v>0</v>
      </c>
      <c r="D642" s="74">
        <v>19216</v>
      </c>
      <c r="E642" s="75" t="s">
        <v>1692</v>
      </c>
      <c r="F642" s="74">
        <v>138156</v>
      </c>
      <c r="G642" s="74">
        <v>0</v>
      </c>
      <c r="H642" s="76">
        <f t="shared" si="32"/>
        <v>0</v>
      </c>
      <c r="I642" s="76">
        <f t="shared" si="33"/>
        <v>0</v>
      </c>
      <c r="J642" s="74">
        <v>19125</v>
      </c>
      <c r="K642" s="75" t="s">
        <v>10910</v>
      </c>
      <c r="L642" s="75" t="s">
        <v>3731</v>
      </c>
      <c r="M642" s="74">
        <v>8560</v>
      </c>
      <c r="N642" s="75" t="s">
        <v>109</v>
      </c>
      <c r="O642" s="75" t="s">
        <v>3732</v>
      </c>
      <c r="P642" s="75"/>
      <c r="Q642" s="75" t="s">
        <v>3733</v>
      </c>
      <c r="R642" s="75" t="s">
        <v>11615</v>
      </c>
      <c r="S642" s="75" t="s">
        <v>11616</v>
      </c>
      <c r="T642" s="75" t="s">
        <v>11617</v>
      </c>
      <c r="U642" s="75" t="s">
        <v>385</v>
      </c>
    </row>
    <row r="643" spans="1:21" ht="14.4" x14ac:dyDescent="0.25">
      <c r="A643" s="74">
        <v>119818</v>
      </c>
      <c r="B643" s="75" t="s">
        <v>1649</v>
      </c>
      <c r="C643" s="81">
        <f t="shared" si="31"/>
        <v>0</v>
      </c>
      <c r="D643" s="74">
        <v>19216</v>
      </c>
      <c r="E643" s="75" t="s">
        <v>1692</v>
      </c>
      <c r="F643" s="74">
        <v>138156</v>
      </c>
      <c r="G643" s="74">
        <v>0</v>
      </c>
      <c r="H643" s="76">
        <f t="shared" si="32"/>
        <v>0</v>
      </c>
      <c r="I643" s="76">
        <f t="shared" si="33"/>
        <v>0</v>
      </c>
      <c r="J643" s="74">
        <v>19133</v>
      </c>
      <c r="K643" s="75" t="s">
        <v>1692</v>
      </c>
      <c r="L643" s="75" t="s">
        <v>3734</v>
      </c>
      <c r="M643" s="74">
        <v>8560</v>
      </c>
      <c r="N643" s="75" t="s">
        <v>109</v>
      </c>
      <c r="O643" s="75" t="s">
        <v>3735</v>
      </c>
      <c r="P643" s="75"/>
      <c r="Q643" s="75" t="s">
        <v>3736</v>
      </c>
      <c r="R643" s="75" t="s">
        <v>11615</v>
      </c>
      <c r="S643" s="75" t="s">
        <v>11616</v>
      </c>
      <c r="T643" s="75" t="s">
        <v>11617</v>
      </c>
      <c r="U643" s="75" t="s">
        <v>385</v>
      </c>
    </row>
    <row r="644" spans="1:21" ht="14.4" x14ac:dyDescent="0.25">
      <c r="A644" s="74">
        <v>119818</v>
      </c>
      <c r="B644" s="75" t="s">
        <v>1649</v>
      </c>
      <c r="C644" s="81">
        <f t="shared" si="31"/>
        <v>0</v>
      </c>
      <c r="D644" s="74">
        <v>19216</v>
      </c>
      <c r="E644" s="75" t="s">
        <v>1692</v>
      </c>
      <c r="F644" s="74">
        <v>138156</v>
      </c>
      <c r="G644" s="74">
        <v>0</v>
      </c>
      <c r="H644" s="76">
        <f t="shared" si="32"/>
        <v>0</v>
      </c>
      <c r="I644" s="76">
        <f t="shared" si="33"/>
        <v>0</v>
      </c>
      <c r="J644" s="74">
        <v>19174</v>
      </c>
      <c r="K644" s="75" t="s">
        <v>1842</v>
      </c>
      <c r="L644" s="75" t="s">
        <v>3737</v>
      </c>
      <c r="M644" s="74">
        <v>8560</v>
      </c>
      <c r="N644" s="75" t="s">
        <v>302</v>
      </c>
      <c r="O644" s="75" t="s">
        <v>3738</v>
      </c>
      <c r="P644" s="75"/>
      <c r="Q644" s="75" t="s">
        <v>11746</v>
      </c>
      <c r="R644" s="75" t="s">
        <v>11615</v>
      </c>
      <c r="S644" s="75" t="s">
        <v>11616</v>
      </c>
      <c r="T644" s="75" t="s">
        <v>11617</v>
      </c>
      <c r="U644" s="75" t="s">
        <v>385</v>
      </c>
    </row>
    <row r="645" spans="1:21" ht="14.4" x14ac:dyDescent="0.25">
      <c r="A645" s="74">
        <v>119818</v>
      </c>
      <c r="B645" s="75" t="s">
        <v>1649</v>
      </c>
      <c r="C645" s="81">
        <f t="shared" si="31"/>
        <v>0</v>
      </c>
      <c r="D645" s="74">
        <v>19216</v>
      </c>
      <c r="E645" s="75" t="s">
        <v>1692</v>
      </c>
      <c r="F645" s="74">
        <v>138156</v>
      </c>
      <c r="G645" s="74">
        <v>0</v>
      </c>
      <c r="H645" s="76">
        <f t="shared" si="32"/>
        <v>0</v>
      </c>
      <c r="I645" s="76">
        <f t="shared" si="33"/>
        <v>0</v>
      </c>
      <c r="J645" s="74">
        <v>19182</v>
      </c>
      <c r="K645" s="75" t="s">
        <v>10911</v>
      </c>
      <c r="L645" s="75" t="s">
        <v>3739</v>
      </c>
      <c r="M645" s="74">
        <v>8560</v>
      </c>
      <c r="N645" s="75" t="s">
        <v>302</v>
      </c>
      <c r="O645" s="75" t="s">
        <v>3740</v>
      </c>
      <c r="P645" s="75"/>
      <c r="Q645" s="75" t="s">
        <v>3741</v>
      </c>
      <c r="R645" s="75" t="s">
        <v>11615</v>
      </c>
      <c r="S645" s="75" t="s">
        <v>11616</v>
      </c>
      <c r="T645" s="75" t="s">
        <v>11617</v>
      </c>
      <c r="U645" s="75" t="s">
        <v>385</v>
      </c>
    </row>
    <row r="646" spans="1:21" ht="14.4" x14ac:dyDescent="0.25">
      <c r="A646" s="74">
        <v>119818</v>
      </c>
      <c r="B646" s="75" t="s">
        <v>1649</v>
      </c>
      <c r="C646" s="81">
        <f t="shared" si="31"/>
        <v>0</v>
      </c>
      <c r="D646" s="74">
        <v>19216</v>
      </c>
      <c r="E646" s="75" t="s">
        <v>1692</v>
      </c>
      <c r="F646" s="74">
        <v>138156</v>
      </c>
      <c r="G646" s="74">
        <v>0</v>
      </c>
      <c r="H646" s="76">
        <f t="shared" si="32"/>
        <v>0</v>
      </c>
      <c r="I646" s="76">
        <f t="shared" si="33"/>
        <v>0</v>
      </c>
      <c r="J646" s="74">
        <v>19191</v>
      </c>
      <c r="K646" s="75" t="s">
        <v>10911</v>
      </c>
      <c r="L646" s="75" t="s">
        <v>3742</v>
      </c>
      <c r="M646" s="74">
        <v>8560</v>
      </c>
      <c r="N646" s="75" t="s">
        <v>302</v>
      </c>
      <c r="O646" s="75" t="s">
        <v>3738</v>
      </c>
      <c r="P646" s="75"/>
      <c r="Q646" s="75" t="s">
        <v>10912</v>
      </c>
      <c r="R646" s="75" t="s">
        <v>11615</v>
      </c>
      <c r="S646" s="75" t="s">
        <v>11616</v>
      </c>
      <c r="T646" s="75" t="s">
        <v>11617</v>
      </c>
      <c r="U646" s="75" t="s">
        <v>385</v>
      </c>
    </row>
    <row r="647" spans="1:21" ht="14.4" x14ac:dyDescent="0.25">
      <c r="A647" s="74">
        <v>119818</v>
      </c>
      <c r="B647" s="75" t="s">
        <v>1649</v>
      </c>
      <c r="C647" s="81">
        <f t="shared" si="31"/>
        <v>0</v>
      </c>
      <c r="D647" s="74">
        <v>19216</v>
      </c>
      <c r="E647" s="75" t="s">
        <v>1692</v>
      </c>
      <c r="F647" s="74">
        <v>138156</v>
      </c>
      <c r="G647" s="74">
        <v>0</v>
      </c>
      <c r="H647" s="76">
        <f t="shared" si="32"/>
        <v>0</v>
      </c>
      <c r="I647" s="76">
        <f t="shared" si="33"/>
        <v>0</v>
      </c>
      <c r="J647" s="74">
        <v>19208</v>
      </c>
      <c r="K647" s="75" t="s">
        <v>3743</v>
      </c>
      <c r="L647" s="75" t="s">
        <v>3744</v>
      </c>
      <c r="M647" s="74">
        <v>8560</v>
      </c>
      <c r="N647" s="75" t="s">
        <v>704</v>
      </c>
      <c r="O647" s="75" t="s">
        <v>705</v>
      </c>
      <c r="P647" s="75"/>
      <c r="Q647" s="75" t="s">
        <v>10913</v>
      </c>
      <c r="R647" s="75" t="s">
        <v>11615</v>
      </c>
      <c r="S647" s="75" t="s">
        <v>11616</v>
      </c>
      <c r="T647" s="75" t="s">
        <v>11617</v>
      </c>
      <c r="U647" s="75" t="s">
        <v>385</v>
      </c>
    </row>
    <row r="648" spans="1:21" ht="14.4" x14ac:dyDescent="0.25">
      <c r="A648" s="74">
        <v>119818</v>
      </c>
      <c r="B648" s="75" t="s">
        <v>1649</v>
      </c>
      <c r="C648" s="81">
        <f t="shared" si="31"/>
        <v>0</v>
      </c>
      <c r="D648" s="74">
        <v>19216</v>
      </c>
      <c r="E648" s="75" t="s">
        <v>1692</v>
      </c>
      <c r="F648" s="74">
        <v>138156</v>
      </c>
      <c r="G648" s="74">
        <v>0</v>
      </c>
      <c r="H648" s="76">
        <f t="shared" si="32"/>
        <v>0</v>
      </c>
      <c r="I648" s="76">
        <f t="shared" si="33"/>
        <v>0</v>
      </c>
      <c r="J648" s="74">
        <v>19216</v>
      </c>
      <c r="K648" s="75" t="s">
        <v>1692</v>
      </c>
      <c r="L648" s="75" t="s">
        <v>703</v>
      </c>
      <c r="M648" s="74">
        <v>8560</v>
      </c>
      <c r="N648" s="75" t="s">
        <v>704</v>
      </c>
      <c r="O648" s="75" t="s">
        <v>705</v>
      </c>
      <c r="P648" s="75"/>
      <c r="Q648" s="75" t="s">
        <v>11556</v>
      </c>
      <c r="R648" s="75" t="s">
        <v>11615</v>
      </c>
      <c r="S648" s="75" t="s">
        <v>11616</v>
      </c>
      <c r="T648" s="75" t="s">
        <v>11617</v>
      </c>
      <c r="U648" s="75" t="s">
        <v>385</v>
      </c>
    </row>
    <row r="649" spans="1:21" ht="14.4" x14ac:dyDescent="0.25">
      <c r="A649" s="74">
        <v>119826</v>
      </c>
      <c r="B649" s="75" t="s">
        <v>1901</v>
      </c>
      <c r="C649" s="81">
        <f t="shared" si="31"/>
        <v>0</v>
      </c>
      <c r="D649" s="74">
        <v>2279</v>
      </c>
      <c r="E649" s="75" t="s">
        <v>3745</v>
      </c>
      <c r="F649" s="74">
        <v>114066</v>
      </c>
      <c r="G649" s="74">
        <v>114066</v>
      </c>
      <c r="H649" s="76">
        <f t="shared" si="32"/>
        <v>0</v>
      </c>
      <c r="I649" s="76">
        <f t="shared" si="33"/>
        <v>0</v>
      </c>
      <c r="J649" s="74">
        <v>2048</v>
      </c>
      <c r="K649" s="75" t="s">
        <v>10914</v>
      </c>
      <c r="L649" s="75" t="s">
        <v>3746</v>
      </c>
      <c r="M649" s="74">
        <v>8600</v>
      </c>
      <c r="N649" s="75" t="s">
        <v>94</v>
      </c>
      <c r="O649" s="75" t="s">
        <v>3747</v>
      </c>
      <c r="P649" s="75"/>
      <c r="Q649" s="75" t="s">
        <v>3748</v>
      </c>
      <c r="R649" s="75" t="s">
        <v>11615</v>
      </c>
      <c r="S649" s="75" t="s">
        <v>11616</v>
      </c>
      <c r="T649" s="75" t="s">
        <v>11617</v>
      </c>
      <c r="U649" s="75" t="s">
        <v>385</v>
      </c>
    </row>
    <row r="650" spans="1:21" ht="14.4" x14ac:dyDescent="0.25">
      <c r="A650" s="74">
        <v>119826</v>
      </c>
      <c r="B650" s="75" t="s">
        <v>1901</v>
      </c>
      <c r="C650" s="81">
        <f t="shared" si="31"/>
        <v>0</v>
      </c>
      <c r="D650" s="74">
        <v>2279</v>
      </c>
      <c r="E650" s="75" t="s">
        <v>3745</v>
      </c>
      <c r="F650" s="74">
        <v>114066</v>
      </c>
      <c r="G650" s="74">
        <v>114066</v>
      </c>
      <c r="H650" s="76">
        <f t="shared" si="32"/>
        <v>0</v>
      </c>
      <c r="I650" s="76">
        <f t="shared" si="33"/>
        <v>0</v>
      </c>
      <c r="J650" s="74">
        <v>2261</v>
      </c>
      <c r="K650" s="75" t="s">
        <v>10915</v>
      </c>
      <c r="L650" s="75" t="s">
        <v>3749</v>
      </c>
      <c r="M650" s="74">
        <v>8620</v>
      </c>
      <c r="N650" s="75" t="s">
        <v>102</v>
      </c>
      <c r="O650" s="75" t="s">
        <v>3750</v>
      </c>
      <c r="P650" s="75"/>
      <c r="Q650" s="75" t="s">
        <v>11747</v>
      </c>
      <c r="R650" s="75" t="s">
        <v>11615</v>
      </c>
      <c r="S650" s="75" t="s">
        <v>11616</v>
      </c>
      <c r="T650" s="75" t="s">
        <v>11617</v>
      </c>
      <c r="U650" s="75" t="s">
        <v>385</v>
      </c>
    </row>
    <row r="651" spans="1:21" ht="14.4" x14ac:dyDescent="0.25">
      <c r="A651" s="74">
        <v>119826</v>
      </c>
      <c r="B651" s="75" t="s">
        <v>1901</v>
      </c>
      <c r="C651" s="81">
        <f t="shared" si="31"/>
        <v>0</v>
      </c>
      <c r="D651" s="74">
        <v>2279</v>
      </c>
      <c r="E651" s="75" t="s">
        <v>3745</v>
      </c>
      <c r="F651" s="74">
        <v>114066</v>
      </c>
      <c r="G651" s="74">
        <v>114066</v>
      </c>
      <c r="H651" s="76">
        <f t="shared" si="32"/>
        <v>0</v>
      </c>
      <c r="I651" s="76">
        <f t="shared" si="33"/>
        <v>0</v>
      </c>
      <c r="J651" s="74">
        <v>2279</v>
      </c>
      <c r="K651" s="75" t="s">
        <v>3745</v>
      </c>
      <c r="L651" s="75" t="s">
        <v>3751</v>
      </c>
      <c r="M651" s="74">
        <v>8670</v>
      </c>
      <c r="N651" s="75" t="s">
        <v>103</v>
      </c>
      <c r="O651" s="75" t="s">
        <v>708</v>
      </c>
      <c r="P651" s="75"/>
      <c r="Q651" s="75" t="s">
        <v>709</v>
      </c>
      <c r="R651" s="75" t="s">
        <v>11615</v>
      </c>
      <c r="S651" s="75" t="s">
        <v>11616</v>
      </c>
      <c r="T651" s="75" t="s">
        <v>11617</v>
      </c>
      <c r="U651" s="75" t="s">
        <v>385</v>
      </c>
    </row>
    <row r="652" spans="1:21" ht="14.4" x14ac:dyDescent="0.25">
      <c r="A652" s="74">
        <v>119826</v>
      </c>
      <c r="B652" s="75" t="s">
        <v>1901</v>
      </c>
      <c r="C652" s="81">
        <f t="shared" si="31"/>
        <v>0</v>
      </c>
      <c r="D652" s="74">
        <v>2279</v>
      </c>
      <c r="E652" s="75" t="s">
        <v>3745</v>
      </c>
      <c r="F652" s="74">
        <v>114066</v>
      </c>
      <c r="G652" s="74">
        <v>114066</v>
      </c>
      <c r="H652" s="76">
        <f t="shared" si="32"/>
        <v>0</v>
      </c>
      <c r="I652" s="76">
        <f t="shared" si="33"/>
        <v>0</v>
      </c>
      <c r="J652" s="74">
        <v>2287</v>
      </c>
      <c r="K652" s="75" t="s">
        <v>10916</v>
      </c>
      <c r="L652" s="75" t="s">
        <v>3752</v>
      </c>
      <c r="M652" s="74">
        <v>8660</v>
      </c>
      <c r="N652" s="75" t="s">
        <v>104</v>
      </c>
      <c r="O652" s="75" t="s">
        <v>3753</v>
      </c>
      <c r="P652" s="75"/>
      <c r="Q652" s="75" t="s">
        <v>11748</v>
      </c>
      <c r="R652" s="75" t="s">
        <v>11615</v>
      </c>
      <c r="S652" s="75" t="s">
        <v>11616</v>
      </c>
      <c r="T652" s="75" t="s">
        <v>11617</v>
      </c>
      <c r="U652" s="75" t="s">
        <v>385</v>
      </c>
    </row>
    <row r="653" spans="1:21" ht="14.4" x14ac:dyDescent="0.25">
      <c r="A653" s="74">
        <v>119826</v>
      </c>
      <c r="B653" s="75" t="s">
        <v>1901</v>
      </c>
      <c r="C653" s="81">
        <f t="shared" si="31"/>
        <v>0</v>
      </c>
      <c r="D653" s="74">
        <v>2279</v>
      </c>
      <c r="E653" s="75" t="s">
        <v>3745</v>
      </c>
      <c r="F653" s="74">
        <v>114066</v>
      </c>
      <c r="G653" s="74">
        <v>114066</v>
      </c>
      <c r="H653" s="76">
        <f t="shared" si="32"/>
        <v>0</v>
      </c>
      <c r="I653" s="76">
        <f t="shared" si="33"/>
        <v>0</v>
      </c>
      <c r="J653" s="74">
        <v>2295</v>
      </c>
      <c r="K653" s="75" t="s">
        <v>10917</v>
      </c>
      <c r="L653" s="75" t="s">
        <v>3754</v>
      </c>
      <c r="M653" s="74">
        <v>8630</v>
      </c>
      <c r="N653" s="75" t="s">
        <v>105</v>
      </c>
      <c r="O653" s="75" t="s">
        <v>3755</v>
      </c>
      <c r="P653" s="75"/>
      <c r="Q653" s="75" t="s">
        <v>3756</v>
      </c>
      <c r="R653" s="75" t="s">
        <v>11615</v>
      </c>
      <c r="S653" s="75" t="s">
        <v>11616</v>
      </c>
      <c r="T653" s="75" t="s">
        <v>11617</v>
      </c>
      <c r="U653" s="75" t="s">
        <v>385</v>
      </c>
    </row>
    <row r="654" spans="1:21" ht="14.4" x14ac:dyDescent="0.25">
      <c r="A654" s="74">
        <v>119826</v>
      </c>
      <c r="B654" s="75" t="s">
        <v>1901</v>
      </c>
      <c r="C654" s="81">
        <f t="shared" si="31"/>
        <v>0</v>
      </c>
      <c r="D654" s="74">
        <v>2279</v>
      </c>
      <c r="E654" s="75" t="s">
        <v>3745</v>
      </c>
      <c r="F654" s="74">
        <v>114066</v>
      </c>
      <c r="G654" s="74">
        <v>114066</v>
      </c>
      <c r="H654" s="76">
        <f t="shared" si="32"/>
        <v>0</v>
      </c>
      <c r="I654" s="76">
        <f t="shared" si="33"/>
        <v>0</v>
      </c>
      <c r="J654" s="74">
        <v>2411</v>
      </c>
      <c r="K654" s="75" t="s">
        <v>10918</v>
      </c>
      <c r="L654" s="75" t="s">
        <v>3757</v>
      </c>
      <c r="M654" s="74">
        <v>8920</v>
      </c>
      <c r="N654" s="75" t="s">
        <v>3758</v>
      </c>
      <c r="O654" s="75" t="s">
        <v>3759</v>
      </c>
      <c r="P654" s="75"/>
      <c r="Q654" s="75" t="s">
        <v>11749</v>
      </c>
      <c r="R654" s="75" t="s">
        <v>11615</v>
      </c>
      <c r="S654" s="75" t="s">
        <v>11616</v>
      </c>
      <c r="T654" s="75" t="s">
        <v>11617</v>
      </c>
      <c r="U654" s="75" t="s">
        <v>385</v>
      </c>
    </row>
    <row r="655" spans="1:21" ht="14.4" x14ac:dyDescent="0.25">
      <c r="A655" s="74">
        <v>119826</v>
      </c>
      <c r="B655" s="75" t="s">
        <v>1901</v>
      </c>
      <c r="C655" s="81">
        <f t="shared" si="31"/>
        <v>0</v>
      </c>
      <c r="D655" s="74">
        <v>2279</v>
      </c>
      <c r="E655" s="75" t="s">
        <v>3745</v>
      </c>
      <c r="F655" s="74">
        <v>114066</v>
      </c>
      <c r="G655" s="74">
        <v>114066</v>
      </c>
      <c r="H655" s="76">
        <f t="shared" si="32"/>
        <v>0</v>
      </c>
      <c r="I655" s="76">
        <f t="shared" si="33"/>
        <v>0</v>
      </c>
      <c r="J655" s="74">
        <v>2551</v>
      </c>
      <c r="K655" s="75" t="s">
        <v>10919</v>
      </c>
      <c r="L655" s="75" t="s">
        <v>3760</v>
      </c>
      <c r="M655" s="74">
        <v>8900</v>
      </c>
      <c r="N655" s="75" t="s">
        <v>118</v>
      </c>
      <c r="O655" s="75" t="s">
        <v>3761</v>
      </c>
      <c r="P655" s="75"/>
      <c r="Q655" s="75" t="s">
        <v>11750</v>
      </c>
      <c r="R655" s="75" t="s">
        <v>11615</v>
      </c>
      <c r="S655" s="75" t="s">
        <v>11616</v>
      </c>
      <c r="T655" s="75" t="s">
        <v>11617</v>
      </c>
      <c r="U655" s="75" t="s">
        <v>385</v>
      </c>
    </row>
    <row r="656" spans="1:21" ht="14.4" x14ac:dyDescent="0.25">
      <c r="A656" s="74">
        <v>119826</v>
      </c>
      <c r="B656" s="75" t="s">
        <v>1901</v>
      </c>
      <c r="C656" s="81">
        <f t="shared" si="31"/>
        <v>0</v>
      </c>
      <c r="D656" s="74">
        <v>2279</v>
      </c>
      <c r="E656" s="75" t="s">
        <v>3745</v>
      </c>
      <c r="F656" s="74">
        <v>114066</v>
      </c>
      <c r="G656" s="74">
        <v>114066</v>
      </c>
      <c r="H656" s="76">
        <f t="shared" si="32"/>
        <v>0</v>
      </c>
      <c r="I656" s="76">
        <f t="shared" si="33"/>
        <v>0</v>
      </c>
      <c r="J656" s="74">
        <v>2576</v>
      </c>
      <c r="K656" s="75" t="s">
        <v>10920</v>
      </c>
      <c r="L656" s="75" t="s">
        <v>3731</v>
      </c>
      <c r="M656" s="74">
        <v>8953</v>
      </c>
      <c r="N656" s="75" t="s">
        <v>3762</v>
      </c>
      <c r="O656" s="75" t="s">
        <v>3763</v>
      </c>
      <c r="P656" s="75"/>
      <c r="Q656" s="75" t="s">
        <v>3764</v>
      </c>
      <c r="R656" s="75" t="s">
        <v>11615</v>
      </c>
      <c r="S656" s="75" t="s">
        <v>11616</v>
      </c>
      <c r="T656" s="75" t="s">
        <v>11617</v>
      </c>
      <c r="U656" s="75" t="s">
        <v>385</v>
      </c>
    </row>
    <row r="657" spans="1:21" ht="14.4" x14ac:dyDescent="0.25">
      <c r="A657" s="74">
        <v>119826</v>
      </c>
      <c r="B657" s="75" t="s">
        <v>1901</v>
      </c>
      <c r="C657" s="81">
        <f t="shared" si="31"/>
        <v>0</v>
      </c>
      <c r="D657" s="74">
        <v>2279</v>
      </c>
      <c r="E657" s="75" t="s">
        <v>3745</v>
      </c>
      <c r="F657" s="74">
        <v>114066</v>
      </c>
      <c r="G657" s="74">
        <v>114066</v>
      </c>
      <c r="H657" s="76">
        <f t="shared" si="32"/>
        <v>0</v>
      </c>
      <c r="I657" s="76">
        <f t="shared" si="33"/>
        <v>0</v>
      </c>
      <c r="J657" s="74">
        <v>2584</v>
      </c>
      <c r="K657" s="75" t="s">
        <v>10921</v>
      </c>
      <c r="L657" s="75" t="s">
        <v>3765</v>
      </c>
      <c r="M657" s="74">
        <v>8908</v>
      </c>
      <c r="N657" s="75" t="s">
        <v>3766</v>
      </c>
      <c r="O657" s="75" t="s">
        <v>3767</v>
      </c>
      <c r="P657" s="75"/>
      <c r="Q657" s="75" t="s">
        <v>3768</v>
      </c>
      <c r="R657" s="75" t="s">
        <v>11615</v>
      </c>
      <c r="S657" s="75" t="s">
        <v>11616</v>
      </c>
      <c r="T657" s="75" t="s">
        <v>11617</v>
      </c>
      <c r="U657" s="75" t="s">
        <v>385</v>
      </c>
    </row>
    <row r="658" spans="1:21" ht="14.4" x14ac:dyDescent="0.25">
      <c r="A658" s="74">
        <v>119826</v>
      </c>
      <c r="B658" s="75" t="s">
        <v>1901</v>
      </c>
      <c r="C658" s="81">
        <f t="shared" si="31"/>
        <v>0</v>
      </c>
      <c r="D658" s="74">
        <v>2279</v>
      </c>
      <c r="E658" s="75" t="s">
        <v>3745</v>
      </c>
      <c r="F658" s="74">
        <v>114066</v>
      </c>
      <c r="G658" s="74">
        <v>114066</v>
      </c>
      <c r="H658" s="76">
        <f t="shared" si="32"/>
        <v>0</v>
      </c>
      <c r="I658" s="76">
        <f t="shared" si="33"/>
        <v>0</v>
      </c>
      <c r="J658" s="74">
        <v>2592</v>
      </c>
      <c r="K658" s="75" t="s">
        <v>3769</v>
      </c>
      <c r="L658" s="75" t="s">
        <v>3770</v>
      </c>
      <c r="M658" s="74">
        <v>8970</v>
      </c>
      <c r="N658" s="75" t="s">
        <v>119</v>
      </c>
      <c r="O658" s="75" t="s">
        <v>3771</v>
      </c>
      <c r="P658" s="75"/>
      <c r="Q658" s="75" t="s">
        <v>3772</v>
      </c>
      <c r="R658" s="75" t="s">
        <v>11615</v>
      </c>
      <c r="S658" s="75" t="s">
        <v>11616</v>
      </c>
      <c r="T658" s="75" t="s">
        <v>11617</v>
      </c>
      <c r="U658" s="75" t="s">
        <v>385</v>
      </c>
    </row>
    <row r="659" spans="1:21" ht="14.4" x14ac:dyDescent="0.25">
      <c r="A659" s="74">
        <v>119826</v>
      </c>
      <c r="B659" s="75" t="s">
        <v>1901</v>
      </c>
      <c r="C659" s="81">
        <f t="shared" si="31"/>
        <v>0</v>
      </c>
      <c r="D659" s="74">
        <v>2279</v>
      </c>
      <c r="E659" s="75" t="s">
        <v>3745</v>
      </c>
      <c r="F659" s="74">
        <v>114066</v>
      </c>
      <c r="G659" s="74">
        <v>114066</v>
      </c>
      <c r="H659" s="76">
        <f t="shared" si="32"/>
        <v>0</v>
      </c>
      <c r="I659" s="76">
        <f t="shared" si="33"/>
        <v>0</v>
      </c>
      <c r="J659" s="74">
        <v>3491</v>
      </c>
      <c r="K659" s="75" t="s">
        <v>10922</v>
      </c>
      <c r="L659" s="75" t="s">
        <v>3773</v>
      </c>
      <c r="M659" s="74">
        <v>8670</v>
      </c>
      <c r="N659" s="75" t="s">
        <v>103</v>
      </c>
      <c r="O659" s="75" t="s">
        <v>3774</v>
      </c>
      <c r="P659" s="75"/>
      <c r="Q659" s="75" t="s">
        <v>3775</v>
      </c>
      <c r="R659" s="75" t="s">
        <v>10772</v>
      </c>
      <c r="S659" s="75" t="s">
        <v>10773</v>
      </c>
      <c r="T659" s="75" t="s">
        <v>10774</v>
      </c>
      <c r="U659" s="75" t="s">
        <v>496</v>
      </c>
    </row>
    <row r="660" spans="1:21" ht="14.4" x14ac:dyDescent="0.25">
      <c r="A660" s="74">
        <v>119834</v>
      </c>
      <c r="B660" s="75" t="s">
        <v>1901</v>
      </c>
      <c r="C660" s="81">
        <f t="shared" si="31"/>
        <v>0</v>
      </c>
      <c r="D660" s="74">
        <v>2139</v>
      </c>
      <c r="E660" s="75" t="s">
        <v>10129</v>
      </c>
      <c r="F660" s="74">
        <v>114058</v>
      </c>
      <c r="G660" s="74">
        <v>114058</v>
      </c>
      <c r="H660" s="76">
        <f t="shared" si="32"/>
        <v>0</v>
      </c>
      <c r="I660" s="76">
        <f t="shared" si="33"/>
        <v>0</v>
      </c>
      <c r="J660" s="74">
        <v>2105</v>
      </c>
      <c r="K660" s="75" t="s">
        <v>10923</v>
      </c>
      <c r="L660" s="75" t="s">
        <v>3776</v>
      </c>
      <c r="M660" s="74">
        <v>8460</v>
      </c>
      <c r="N660" s="75" t="s">
        <v>720</v>
      </c>
      <c r="O660" s="75" t="s">
        <v>3777</v>
      </c>
      <c r="P660" s="75"/>
      <c r="Q660" s="75" t="s">
        <v>3778</v>
      </c>
      <c r="R660" s="75" t="s">
        <v>1786</v>
      </c>
      <c r="S660" s="75" t="s">
        <v>1787</v>
      </c>
      <c r="T660" s="75" t="s">
        <v>1788</v>
      </c>
      <c r="U660" s="75" t="s">
        <v>385</v>
      </c>
    </row>
    <row r="661" spans="1:21" ht="14.4" x14ac:dyDescent="0.25">
      <c r="A661" s="74">
        <v>119834</v>
      </c>
      <c r="B661" s="75" t="s">
        <v>1901</v>
      </c>
      <c r="C661" s="81">
        <f t="shared" si="31"/>
        <v>0</v>
      </c>
      <c r="D661" s="74">
        <v>2139</v>
      </c>
      <c r="E661" s="75" t="s">
        <v>10129</v>
      </c>
      <c r="F661" s="74">
        <v>114058</v>
      </c>
      <c r="G661" s="74">
        <v>114058</v>
      </c>
      <c r="H661" s="76">
        <f t="shared" si="32"/>
        <v>0</v>
      </c>
      <c r="I661" s="76">
        <f t="shared" si="33"/>
        <v>0</v>
      </c>
      <c r="J661" s="74">
        <v>2113</v>
      </c>
      <c r="K661" s="75" t="s">
        <v>10827</v>
      </c>
      <c r="L661" s="75" t="s">
        <v>3779</v>
      </c>
      <c r="M661" s="74">
        <v>8470</v>
      </c>
      <c r="N661" s="75" t="s">
        <v>96</v>
      </c>
      <c r="O661" s="75" t="s">
        <v>3780</v>
      </c>
      <c r="P661" s="75"/>
      <c r="Q661" s="75" t="s">
        <v>3781</v>
      </c>
      <c r="R661" s="75" t="s">
        <v>1786</v>
      </c>
      <c r="S661" s="75" t="s">
        <v>1787</v>
      </c>
      <c r="T661" s="75" t="s">
        <v>1788</v>
      </c>
      <c r="U661" s="75" t="s">
        <v>385</v>
      </c>
    </row>
    <row r="662" spans="1:21" ht="14.4" x14ac:dyDescent="0.25">
      <c r="A662" s="74">
        <v>119834</v>
      </c>
      <c r="B662" s="75" t="s">
        <v>1901</v>
      </c>
      <c r="C662" s="81">
        <f t="shared" si="31"/>
        <v>0</v>
      </c>
      <c r="D662" s="74">
        <v>2139</v>
      </c>
      <c r="E662" s="75" t="s">
        <v>10129</v>
      </c>
      <c r="F662" s="74">
        <v>114058</v>
      </c>
      <c r="G662" s="74">
        <v>114058</v>
      </c>
      <c r="H662" s="76">
        <f t="shared" si="32"/>
        <v>0</v>
      </c>
      <c r="I662" s="76">
        <f t="shared" si="33"/>
        <v>0</v>
      </c>
      <c r="J662" s="74">
        <v>2139</v>
      </c>
      <c r="K662" s="75" t="s">
        <v>10129</v>
      </c>
      <c r="L662" s="75" t="s">
        <v>711</v>
      </c>
      <c r="M662" s="74">
        <v>8680</v>
      </c>
      <c r="N662" s="75" t="s">
        <v>97</v>
      </c>
      <c r="O662" s="75" t="s">
        <v>712</v>
      </c>
      <c r="P662" s="75"/>
      <c r="Q662" s="75" t="s">
        <v>713</v>
      </c>
      <c r="R662" s="75" t="s">
        <v>1786</v>
      </c>
      <c r="S662" s="75" t="s">
        <v>1787</v>
      </c>
      <c r="T662" s="75" t="s">
        <v>1788</v>
      </c>
      <c r="U662" s="75" t="s">
        <v>385</v>
      </c>
    </row>
    <row r="663" spans="1:21" ht="14.4" x14ac:dyDescent="0.25">
      <c r="A663" s="74">
        <v>119834</v>
      </c>
      <c r="B663" s="75" t="s">
        <v>1901</v>
      </c>
      <c r="C663" s="81">
        <f t="shared" si="31"/>
        <v>0</v>
      </c>
      <c r="D663" s="74">
        <v>2139</v>
      </c>
      <c r="E663" s="75" t="s">
        <v>10129</v>
      </c>
      <c r="F663" s="74">
        <v>114058</v>
      </c>
      <c r="G663" s="74">
        <v>114058</v>
      </c>
      <c r="H663" s="76">
        <f t="shared" si="32"/>
        <v>0</v>
      </c>
      <c r="I663" s="76">
        <f t="shared" si="33"/>
        <v>0</v>
      </c>
      <c r="J663" s="74">
        <v>2204</v>
      </c>
      <c r="K663" s="75" t="s">
        <v>10924</v>
      </c>
      <c r="L663" s="75" t="s">
        <v>3782</v>
      </c>
      <c r="M663" s="74">
        <v>8400</v>
      </c>
      <c r="N663" s="75" t="s">
        <v>100</v>
      </c>
      <c r="O663" s="75" t="s">
        <v>3783</v>
      </c>
      <c r="P663" s="75"/>
      <c r="Q663" s="75" t="s">
        <v>3784</v>
      </c>
      <c r="R663" s="75" t="s">
        <v>1786</v>
      </c>
      <c r="S663" s="75" t="s">
        <v>1787</v>
      </c>
      <c r="T663" s="75" t="s">
        <v>1788</v>
      </c>
      <c r="U663" s="75" t="s">
        <v>385</v>
      </c>
    </row>
    <row r="664" spans="1:21" ht="14.4" x14ac:dyDescent="0.25">
      <c r="A664" s="74">
        <v>119834</v>
      </c>
      <c r="B664" s="75" t="s">
        <v>1901</v>
      </c>
      <c r="C664" s="81">
        <f t="shared" si="31"/>
        <v>0</v>
      </c>
      <c r="D664" s="74">
        <v>2139</v>
      </c>
      <c r="E664" s="75" t="s">
        <v>10129</v>
      </c>
      <c r="F664" s="74">
        <v>114058</v>
      </c>
      <c r="G664" s="74">
        <v>114058</v>
      </c>
      <c r="H664" s="76">
        <f t="shared" si="32"/>
        <v>0</v>
      </c>
      <c r="I664" s="76">
        <f t="shared" si="33"/>
        <v>0</v>
      </c>
      <c r="J664" s="74">
        <v>2212</v>
      </c>
      <c r="K664" s="75" t="s">
        <v>10925</v>
      </c>
      <c r="L664" s="75" t="s">
        <v>3785</v>
      </c>
      <c r="M664" s="74">
        <v>8400</v>
      </c>
      <c r="N664" s="75" t="s">
        <v>100</v>
      </c>
      <c r="O664" s="75" t="s">
        <v>3786</v>
      </c>
      <c r="P664" s="75"/>
      <c r="Q664" s="75" t="s">
        <v>10926</v>
      </c>
      <c r="R664" s="75" t="s">
        <v>1786</v>
      </c>
      <c r="S664" s="75" t="s">
        <v>1787</v>
      </c>
      <c r="T664" s="75" t="s">
        <v>1788</v>
      </c>
      <c r="U664" s="75" t="s">
        <v>385</v>
      </c>
    </row>
    <row r="665" spans="1:21" ht="14.4" x14ac:dyDescent="0.25">
      <c r="A665" s="74">
        <v>119834</v>
      </c>
      <c r="B665" s="75" t="s">
        <v>1901</v>
      </c>
      <c r="C665" s="81">
        <f t="shared" si="31"/>
        <v>0</v>
      </c>
      <c r="D665" s="74">
        <v>2139</v>
      </c>
      <c r="E665" s="75" t="s">
        <v>10129</v>
      </c>
      <c r="F665" s="74">
        <v>114058</v>
      </c>
      <c r="G665" s="74">
        <v>114058</v>
      </c>
      <c r="H665" s="76">
        <f t="shared" si="32"/>
        <v>0</v>
      </c>
      <c r="I665" s="76">
        <f t="shared" si="33"/>
        <v>0</v>
      </c>
      <c r="J665" s="74">
        <v>2221</v>
      </c>
      <c r="K665" s="75" t="s">
        <v>10927</v>
      </c>
      <c r="L665" s="75" t="s">
        <v>3787</v>
      </c>
      <c r="M665" s="74">
        <v>8400</v>
      </c>
      <c r="N665" s="75" t="s">
        <v>100</v>
      </c>
      <c r="O665" s="75" t="s">
        <v>3788</v>
      </c>
      <c r="P665" s="75"/>
      <c r="Q665" s="75" t="s">
        <v>3789</v>
      </c>
      <c r="R665" s="75" t="s">
        <v>1786</v>
      </c>
      <c r="S665" s="75" t="s">
        <v>1787</v>
      </c>
      <c r="T665" s="75" t="s">
        <v>1788</v>
      </c>
      <c r="U665" s="75" t="s">
        <v>385</v>
      </c>
    </row>
    <row r="666" spans="1:21" ht="14.4" x14ac:dyDescent="0.25">
      <c r="A666" s="74">
        <v>119834</v>
      </c>
      <c r="B666" s="75" t="s">
        <v>1901</v>
      </c>
      <c r="C666" s="81">
        <f t="shared" si="31"/>
        <v>0</v>
      </c>
      <c r="D666" s="74">
        <v>2139</v>
      </c>
      <c r="E666" s="75" t="s">
        <v>10129</v>
      </c>
      <c r="F666" s="74">
        <v>114058</v>
      </c>
      <c r="G666" s="74">
        <v>114058</v>
      </c>
      <c r="H666" s="76">
        <f t="shared" si="32"/>
        <v>0</v>
      </c>
      <c r="I666" s="76">
        <f t="shared" si="33"/>
        <v>0</v>
      </c>
      <c r="J666" s="74">
        <v>3525</v>
      </c>
      <c r="K666" s="75" t="s">
        <v>11751</v>
      </c>
      <c r="L666" s="75" t="s">
        <v>3790</v>
      </c>
      <c r="M666" s="74">
        <v>8400</v>
      </c>
      <c r="N666" s="75" t="s">
        <v>100</v>
      </c>
      <c r="O666" s="75" t="s">
        <v>3791</v>
      </c>
      <c r="P666" s="75"/>
      <c r="Q666" s="75" t="s">
        <v>3792</v>
      </c>
      <c r="R666" s="75" t="s">
        <v>10772</v>
      </c>
      <c r="S666" s="75" t="s">
        <v>10773</v>
      </c>
      <c r="T666" s="75" t="s">
        <v>10774</v>
      </c>
      <c r="U666" s="75" t="s">
        <v>496</v>
      </c>
    </row>
    <row r="667" spans="1:21" ht="14.4" x14ac:dyDescent="0.25">
      <c r="A667" s="74">
        <v>119834</v>
      </c>
      <c r="B667" s="75" t="s">
        <v>1901</v>
      </c>
      <c r="C667" s="81">
        <f t="shared" si="31"/>
        <v>0</v>
      </c>
      <c r="D667" s="74">
        <v>2139</v>
      </c>
      <c r="E667" s="75" t="s">
        <v>10129</v>
      </c>
      <c r="F667" s="74">
        <v>114058</v>
      </c>
      <c r="G667" s="74">
        <v>114058</v>
      </c>
      <c r="H667" s="76">
        <f t="shared" si="32"/>
        <v>0</v>
      </c>
      <c r="I667" s="76">
        <f t="shared" si="33"/>
        <v>0</v>
      </c>
      <c r="J667" s="74">
        <v>18093</v>
      </c>
      <c r="K667" s="75" t="s">
        <v>3793</v>
      </c>
      <c r="L667" s="75" t="s">
        <v>3794</v>
      </c>
      <c r="M667" s="74">
        <v>8400</v>
      </c>
      <c r="N667" s="75" t="s">
        <v>100</v>
      </c>
      <c r="O667" s="75" t="s">
        <v>3795</v>
      </c>
      <c r="P667" s="75"/>
      <c r="Q667" s="75" t="s">
        <v>3796</v>
      </c>
      <c r="R667" s="75" t="s">
        <v>1786</v>
      </c>
      <c r="S667" s="75" t="s">
        <v>1787</v>
      </c>
      <c r="T667" s="75" t="s">
        <v>1788</v>
      </c>
      <c r="U667" s="75" t="s">
        <v>385</v>
      </c>
    </row>
    <row r="668" spans="1:21" ht="14.4" x14ac:dyDescent="0.25">
      <c r="A668" s="74">
        <v>119834</v>
      </c>
      <c r="B668" s="75" t="s">
        <v>1901</v>
      </c>
      <c r="C668" s="81">
        <f t="shared" si="31"/>
        <v>0</v>
      </c>
      <c r="D668" s="74">
        <v>2139</v>
      </c>
      <c r="E668" s="75" t="s">
        <v>10129</v>
      </c>
      <c r="F668" s="74">
        <v>114058</v>
      </c>
      <c r="G668" s="74">
        <v>114058</v>
      </c>
      <c r="H668" s="76">
        <f t="shared" si="32"/>
        <v>0</v>
      </c>
      <c r="I668" s="76">
        <f t="shared" si="33"/>
        <v>0</v>
      </c>
      <c r="J668" s="74">
        <v>18119</v>
      </c>
      <c r="K668" s="75" t="s">
        <v>10928</v>
      </c>
      <c r="L668" s="75" t="s">
        <v>3797</v>
      </c>
      <c r="M668" s="74">
        <v>8400</v>
      </c>
      <c r="N668" s="75" t="s">
        <v>100</v>
      </c>
      <c r="O668" s="75" t="s">
        <v>3798</v>
      </c>
      <c r="P668" s="75"/>
      <c r="Q668" s="75" t="s">
        <v>3799</v>
      </c>
      <c r="R668" s="75" t="s">
        <v>1786</v>
      </c>
      <c r="S668" s="75" t="s">
        <v>1787</v>
      </c>
      <c r="T668" s="75" t="s">
        <v>1788</v>
      </c>
      <c r="U668" s="75" t="s">
        <v>385</v>
      </c>
    </row>
    <row r="669" spans="1:21" ht="14.4" x14ac:dyDescent="0.25">
      <c r="A669" s="74">
        <v>119834</v>
      </c>
      <c r="B669" s="75" t="s">
        <v>1901</v>
      </c>
      <c r="C669" s="81">
        <f t="shared" si="31"/>
        <v>0</v>
      </c>
      <c r="D669" s="74">
        <v>2139</v>
      </c>
      <c r="E669" s="75" t="s">
        <v>10129</v>
      </c>
      <c r="F669" s="74">
        <v>114058</v>
      </c>
      <c r="G669" s="74">
        <v>114058</v>
      </c>
      <c r="H669" s="76">
        <f t="shared" si="32"/>
        <v>0</v>
      </c>
      <c r="I669" s="76">
        <f t="shared" si="33"/>
        <v>0</v>
      </c>
      <c r="J669" s="74">
        <v>18127</v>
      </c>
      <c r="K669" s="75" t="s">
        <v>10929</v>
      </c>
      <c r="L669" s="75" t="s">
        <v>3800</v>
      </c>
      <c r="M669" s="74">
        <v>8400</v>
      </c>
      <c r="N669" s="75" t="s">
        <v>100</v>
      </c>
      <c r="O669" s="75" t="s">
        <v>3801</v>
      </c>
      <c r="P669" s="75"/>
      <c r="Q669" s="75" t="s">
        <v>3802</v>
      </c>
      <c r="R669" s="75" t="s">
        <v>1786</v>
      </c>
      <c r="S669" s="75" t="s">
        <v>1787</v>
      </c>
      <c r="T669" s="75" t="s">
        <v>1788</v>
      </c>
      <c r="U669" s="75" t="s">
        <v>385</v>
      </c>
    </row>
    <row r="670" spans="1:21" ht="14.4" x14ac:dyDescent="0.25">
      <c r="A670" s="74">
        <v>119834</v>
      </c>
      <c r="B670" s="75" t="s">
        <v>1901</v>
      </c>
      <c r="C670" s="81">
        <f t="shared" si="31"/>
        <v>0</v>
      </c>
      <c r="D670" s="74">
        <v>2139</v>
      </c>
      <c r="E670" s="75" t="s">
        <v>10129</v>
      </c>
      <c r="F670" s="74">
        <v>114058</v>
      </c>
      <c r="G670" s="74">
        <v>114058</v>
      </c>
      <c r="H670" s="76">
        <f t="shared" si="32"/>
        <v>0</v>
      </c>
      <c r="I670" s="76">
        <f t="shared" si="33"/>
        <v>0</v>
      </c>
      <c r="J670" s="74">
        <v>18135</v>
      </c>
      <c r="K670" s="75" t="s">
        <v>10930</v>
      </c>
      <c r="L670" s="75" t="s">
        <v>3803</v>
      </c>
      <c r="M670" s="74">
        <v>8400</v>
      </c>
      <c r="N670" s="75" t="s">
        <v>100</v>
      </c>
      <c r="O670" s="75" t="s">
        <v>3804</v>
      </c>
      <c r="P670" s="75"/>
      <c r="Q670" s="75" t="s">
        <v>3805</v>
      </c>
      <c r="R670" s="75" t="s">
        <v>1786</v>
      </c>
      <c r="S670" s="75" t="s">
        <v>1787</v>
      </c>
      <c r="T670" s="75" t="s">
        <v>1788</v>
      </c>
      <c r="U670" s="75" t="s">
        <v>385</v>
      </c>
    </row>
    <row r="671" spans="1:21" ht="14.4" x14ac:dyDescent="0.25">
      <c r="A671" s="74">
        <v>119834</v>
      </c>
      <c r="B671" s="75" t="s">
        <v>1901</v>
      </c>
      <c r="C671" s="81">
        <f t="shared" si="31"/>
        <v>0</v>
      </c>
      <c r="D671" s="74">
        <v>2139</v>
      </c>
      <c r="E671" s="75" t="s">
        <v>10129</v>
      </c>
      <c r="F671" s="74">
        <v>114058</v>
      </c>
      <c r="G671" s="74">
        <v>114058</v>
      </c>
      <c r="H671" s="76">
        <f t="shared" si="32"/>
        <v>0</v>
      </c>
      <c r="I671" s="76">
        <f t="shared" si="33"/>
        <v>0</v>
      </c>
      <c r="J671" s="74">
        <v>18143</v>
      </c>
      <c r="K671" s="75" t="s">
        <v>3806</v>
      </c>
      <c r="L671" s="75" t="s">
        <v>3807</v>
      </c>
      <c r="M671" s="74">
        <v>8400</v>
      </c>
      <c r="N671" s="75" t="s">
        <v>100</v>
      </c>
      <c r="O671" s="75" t="s">
        <v>3808</v>
      </c>
      <c r="P671" s="75"/>
      <c r="Q671" s="75" t="s">
        <v>3809</v>
      </c>
      <c r="R671" s="75" t="s">
        <v>1786</v>
      </c>
      <c r="S671" s="75" t="s">
        <v>1787</v>
      </c>
      <c r="T671" s="75" t="s">
        <v>1788</v>
      </c>
      <c r="U671" s="75" t="s">
        <v>385</v>
      </c>
    </row>
    <row r="672" spans="1:21" ht="14.4" x14ac:dyDescent="0.25">
      <c r="A672" s="74">
        <v>119834</v>
      </c>
      <c r="B672" s="75" t="s">
        <v>1901</v>
      </c>
      <c r="C672" s="81">
        <f t="shared" si="31"/>
        <v>0</v>
      </c>
      <c r="D672" s="74">
        <v>2139</v>
      </c>
      <c r="E672" s="75" t="s">
        <v>10129</v>
      </c>
      <c r="F672" s="74">
        <v>114058</v>
      </c>
      <c r="G672" s="74">
        <v>114058</v>
      </c>
      <c r="H672" s="76">
        <f t="shared" si="32"/>
        <v>0</v>
      </c>
      <c r="I672" s="76">
        <f t="shared" si="33"/>
        <v>0</v>
      </c>
      <c r="J672" s="74">
        <v>106161</v>
      </c>
      <c r="K672" s="75" t="s">
        <v>10931</v>
      </c>
      <c r="L672" s="75" t="s">
        <v>3810</v>
      </c>
      <c r="M672" s="74">
        <v>8400</v>
      </c>
      <c r="N672" s="75" t="s">
        <v>100</v>
      </c>
      <c r="O672" s="75" t="s">
        <v>3811</v>
      </c>
      <c r="P672" s="75"/>
      <c r="Q672" s="75" t="s">
        <v>3812</v>
      </c>
      <c r="R672" s="75" t="s">
        <v>1786</v>
      </c>
      <c r="S672" s="75" t="s">
        <v>1787</v>
      </c>
      <c r="T672" s="75" t="s">
        <v>1788</v>
      </c>
      <c r="U672" s="75" t="s">
        <v>385</v>
      </c>
    </row>
    <row r="673" spans="1:21" ht="14.4" x14ac:dyDescent="0.25">
      <c r="A673" s="74">
        <v>119834</v>
      </c>
      <c r="B673" s="75" t="s">
        <v>1901</v>
      </c>
      <c r="C673" s="81">
        <f t="shared" si="31"/>
        <v>0</v>
      </c>
      <c r="D673" s="74">
        <v>2139</v>
      </c>
      <c r="E673" s="75" t="s">
        <v>10129</v>
      </c>
      <c r="F673" s="74">
        <v>114058</v>
      </c>
      <c r="G673" s="74">
        <v>114058</v>
      </c>
      <c r="H673" s="76">
        <f t="shared" si="32"/>
        <v>0</v>
      </c>
      <c r="I673" s="76">
        <f t="shared" si="33"/>
        <v>0</v>
      </c>
      <c r="J673" s="74">
        <v>110643</v>
      </c>
      <c r="K673" s="75" t="s">
        <v>10932</v>
      </c>
      <c r="L673" s="75" t="s">
        <v>10933</v>
      </c>
      <c r="M673" s="74">
        <v>8450</v>
      </c>
      <c r="N673" s="75" t="s">
        <v>5</v>
      </c>
      <c r="O673" s="75" t="s">
        <v>3813</v>
      </c>
      <c r="P673" s="75"/>
      <c r="Q673" s="75" t="s">
        <v>3814</v>
      </c>
      <c r="R673" s="75" t="s">
        <v>1786</v>
      </c>
      <c r="S673" s="75" t="s">
        <v>1787</v>
      </c>
      <c r="T673" s="75" t="s">
        <v>1788</v>
      </c>
      <c r="U673" s="75" t="s">
        <v>385</v>
      </c>
    </row>
    <row r="674" spans="1:21" ht="14.4" x14ac:dyDescent="0.25">
      <c r="A674" s="74">
        <v>119834</v>
      </c>
      <c r="B674" s="75" t="s">
        <v>1901</v>
      </c>
      <c r="C674" s="81">
        <f t="shared" si="31"/>
        <v>0</v>
      </c>
      <c r="D674" s="74">
        <v>2139</v>
      </c>
      <c r="E674" s="75" t="s">
        <v>10129</v>
      </c>
      <c r="F674" s="74">
        <v>114058</v>
      </c>
      <c r="G674" s="74">
        <v>114058</v>
      </c>
      <c r="H674" s="76">
        <f t="shared" si="32"/>
        <v>0</v>
      </c>
      <c r="I674" s="76">
        <f t="shared" si="33"/>
        <v>0</v>
      </c>
      <c r="J674" s="74">
        <v>110692</v>
      </c>
      <c r="K674" s="75" t="s">
        <v>10934</v>
      </c>
      <c r="L674" s="75" t="s">
        <v>3815</v>
      </c>
      <c r="M674" s="74">
        <v>8450</v>
      </c>
      <c r="N674" s="75" t="s">
        <v>5</v>
      </c>
      <c r="O674" s="75" t="s">
        <v>3816</v>
      </c>
      <c r="P674" s="75"/>
      <c r="Q674" s="75" t="s">
        <v>3817</v>
      </c>
      <c r="R674" s="75" t="s">
        <v>1786</v>
      </c>
      <c r="S674" s="75" t="s">
        <v>1787</v>
      </c>
      <c r="T674" s="75" t="s">
        <v>1788</v>
      </c>
      <c r="U674" s="75" t="s">
        <v>385</v>
      </c>
    </row>
    <row r="675" spans="1:21" ht="14.4" x14ac:dyDescent="0.25">
      <c r="A675" s="74">
        <v>119834</v>
      </c>
      <c r="B675" s="75" t="s">
        <v>1901</v>
      </c>
      <c r="C675" s="81">
        <f t="shared" si="31"/>
        <v>0</v>
      </c>
      <c r="D675" s="74">
        <v>2139</v>
      </c>
      <c r="E675" s="75" t="s">
        <v>10129</v>
      </c>
      <c r="F675" s="74">
        <v>114058</v>
      </c>
      <c r="G675" s="74">
        <v>114058</v>
      </c>
      <c r="H675" s="76">
        <f t="shared" si="32"/>
        <v>0</v>
      </c>
      <c r="I675" s="76">
        <f t="shared" si="33"/>
        <v>0</v>
      </c>
      <c r="J675" s="74">
        <v>131491</v>
      </c>
      <c r="K675" s="75" t="s">
        <v>8253</v>
      </c>
      <c r="L675" s="75" t="s">
        <v>3818</v>
      </c>
      <c r="M675" s="74">
        <v>8400</v>
      </c>
      <c r="N675" s="75" t="s">
        <v>100</v>
      </c>
      <c r="O675" s="75" t="s">
        <v>3819</v>
      </c>
      <c r="P675" s="75"/>
      <c r="Q675" s="75" t="s">
        <v>3820</v>
      </c>
      <c r="R675" s="75" t="s">
        <v>1786</v>
      </c>
      <c r="S675" s="75" t="s">
        <v>1787</v>
      </c>
      <c r="T675" s="75" t="s">
        <v>1788</v>
      </c>
      <c r="U675" s="75" t="s">
        <v>385</v>
      </c>
    </row>
    <row r="676" spans="1:21" ht="14.4" x14ac:dyDescent="0.25">
      <c r="A676" s="74">
        <v>119842</v>
      </c>
      <c r="B676" s="75" t="s">
        <v>1649</v>
      </c>
      <c r="C676" s="81">
        <f t="shared" si="31"/>
        <v>0</v>
      </c>
      <c r="D676" s="74">
        <v>14481</v>
      </c>
      <c r="E676" s="75" t="s">
        <v>3821</v>
      </c>
      <c r="F676" s="74">
        <v>55145</v>
      </c>
      <c r="G676" s="74">
        <v>0</v>
      </c>
      <c r="H676" s="76">
        <f t="shared" si="32"/>
        <v>0</v>
      </c>
      <c r="I676" s="76">
        <f t="shared" si="33"/>
        <v>0</v>
      </c>
      <c r="J676" s="74">
        <v>14481</v>
      </c>
      <c r="K676" s="75" t="s">
        <v>3821</v>
      </c>
      <c r="L676" s="75" t="s">
        <v>715</v>
      </c>
      <c r="M676" s="74">
        <v>3900</v>
      </c>
      <c r="N676" s="75" t="s">
        <v>339</v>
      </c>
      <c r="O676" s="75" t="s">
        <v>716</v>
      </c>
      <c r="P676" s="75"/>
      <c r="Q676" s="75" t="s">
        <v>717</v>
      </c>
      <c r="R676" s="75" t="s">
        <v>11612</v>
      </c>
      <c r="S676" s="75" t="s">
        <v>11613</v>
      </c>
      <c r="T676" s="75" t="s">
        <v>11614</v>
      </c>
      <c r="U676" s="75" t="s">
        <v>385</v>
      </c>
    </row>
    <row r="677" spans="1:21" ht="14.4" x14ac:dyDescent="0.25">
      <c r="A677" s="74">
        <v>119842</v>
      </c>
      <c r="B677" s="75" t="s">
        <v>1649</v>
      </c>
      <c r="C677" s="81">
        <f t="shared" si="31"/>
        <v>0</v>
      </c>
      <c r="D677" s="74">
        <v>14481</v>
      </c>
      <c r="E677" s="75" t="s">
        <v>3821</v>
      </c>
      <c r="F677" s="74">
        <v>111146</v>
      </c>
      <c r="G677" s="74">
        <v>0</v>
      </c>
      <c r="H677" s="76">
        <f t="shared" si="32"/>
        <v>119842</v>
      </c>
      <c r="I677" s="76">
        <f t="shared" si="33"/>
        <v>0</v>
      </c>
      <c r="J677" s="74">
        <v>14498</v>
      </c>
      <c r="K677" s="75" t="s">
        <v>3822</v>
      </c>
      <c r="L677" s="75" t="s">
        <v>3823</v>
      </c>
      <c r="M677" s="74">
        <v>3900</v>
      </c>
      <c r="N677" s="75" t="s">
        <v>339</v>
      </c>
      <c r="O677" s="75" t="s">
        <v>3824</v>
      </c>
      <c r="P677" s="75"/>
      <c r="Q677" s="75" t="s">
        <v>3825</v>
      </c>
      <c r="R677" s="75" t="s">
        <v>11612</v>
      </c>
      <c r="S677" s="75" t="s">
        <v>11613</v>
      </c>
      <c r="T677" s="75" t="s">
        <v>11614</v>
      </c>
      <c r="U677" s="75" t="s">
        <v>385</v>
      </c>
    </row>
    <row r="678" spans="1:21" ht="14.4" x14ac:dyDescent="0.25">
      <c r="A678" s="74">
        <v>119842</v>
      </c>
      <c r="B678" s="75" t="s">
        <v>1649</v>
      </c>
      <c r="C678" s="81">
        <f t="shared" si="31"/>
        <v>0</v>
      </c>
      <c r="D678" s="74">
        <v>14481</v>
      </c>
      <c r="E678" s="75" t="s">
        <v>3821</v>
      </c>
      <c r="F678" s="74">
        <v>111146</v>
      </c>
      <c r="G678" s="74">
        <v>0</v>
      </c>
      <c r="H678" s="76">
        <f t="shared" si="32"/>
        <v>0</v>
      </c>
      <c r="I678" s="76">
        <f t="shared" si="33"/>
        <v>0</v>
      </c>
      <c r="J678" s="74">
        <v>14506</v>
      </c>
      <c r="K678" s="75" t="s">
        <v>3826</v>
      </c>
      <c r="L678" s="75" t="s">
        <v>3827</v>
      </c>
      <c r="M678" s="74">
        <v>3900</v>
      </c>
      <c r="N678" s="75" t="s">
        <v>339</v>
      </c>
      <c r="O678" s="75" t="s">
        <v>3824</v>
      </c>
      <c r="P678" s="75"/>
      <c r="Q678" s="75" t="s">
        <v>3825</v>
      </c>
      <c r="R678" s="75" t="s">
        <v>11612</v>
      </c>
      <c r="S678" s="75" t="s">
        <v>11613</v>
      </c>
      <c r="T678" s="75" t="s">
        <v>11614</v>
      </c>
      <c r="U678" s="75" t="s">
        <v>385</v>
      </c>
    </row>
    <row r="679" spans="1:21" ht="14.4" x14ac:dyDescent="0.25">
      <c r="A679" s="74">
        <v>119842</v>
      </c>
      <c r="B679" s="75" t="s">
        <v>1649</v>
      </c>
      <c r="C679" s="81">
        <f t="shared" si="31"/>
        <v>0</v>
      </c>
      <c r="D679" s="74">
        <v>14481</v>
      </c>
      <c r="E679" s="75" t="s">
        <v>3821</v>
      </c>
      <c r="F679" s="74">
        <v>55145</v>
      </c>
      <c r="G679" s="74">
        <v>0</v>
      </c>
      <c r="H679" s="76">
        <f t="shared" si="32"/>
        <v>119842</v>
      </c>
      <c r="I679" s="76">
        <f t="shared" si="33"/>
        <v>0</v>
      </c>
      <c r="J679" s="74">
        <v>144741</v>
      </c>
      <c r="K679" s="75" t="s">
        <v>10935</v>
      </c>
      <c r="L679" s="75" t="s">
        <v>10936</v>
      </c>
      <c r="M679" s="74">
        <v>3900</v>
      </c>
      <c r="N679" s="75" t="s">
        <v>339</v>
      </c>
      <c r="O679" s="75" t="s">
        <v>10937</v>
      </c>
      <c r="P679" s="75"/>
      <c r="Q679" s="75" t="s">
        <v>717</v>
      </c>
      <c r="R679" s="75" t="s">
        <v>11612</v>
      </c>
      <c r="S679" s="75" t="s">
        <v>11613</v>
      </c>
      <c r="T679" s="75" t="s">
        <v>11614</v>
      </c>
      <c r="U679" s="75" t="s">
        <v>385</v>
      </c>
    </row>
    <row r="680" spans="1:21" ht="14.4" x14ac:dyDescent="0.25">
      <c r="A680" s="74">
        <v>119859</v>
      </c>
      <c r="B680" s="75" t="s">
        <v>1649</v>
      </c>
      <c r="C680" s="81">
        <f t="shared" si="31"/>
        <v>0</v>
      </c>
      <c r="D680" s="74">
        <v>17764</v>
      </c>
      <c r="E680" s="75" t="s">
        <v>10728</v>
      </c>
      <c r="F680" s="74">
        <v>971341</v>
      </c>
      <c r="G680" s="74">
        <v>0</v>
      </c>
      <c r="H680" s="76">
        <f t="shared" si="32"/>
        <v>0</v>
      </c>
      <c r="I680" s="76">
        <f t="shared" si="33"/>
        <v>0</v>
      </c>
      <c r="J680" s="74">
        <v>17699</v>
      </c>
      <c r="K680" s="75" t="s">
        <v>3828</v>
      </c>
      <c r="L680" s="75" t="s">
        <v>719</v>
      </c>
      <c r="M680" s="74">
        <v>8460</v>
      </c>
      <c r="N680" s="75" t="s">
        <v>720</v>
      </c>
      <c r="O680" s="75" t="s">
        <v>721</v>
      </c>
      <c r="P680" s="75"/>
      <c r="Q680" s="75" t="s">
        <v>3829</v>
      </c>
      <c r="R680" s="75" t="s">
        <v>11615</v>
      </c>
      <c r="S680" s="75" t="s">
        <v>11616</v>
      </c>
      <c r="T680" s="75" t="s">
        <v>11617</v>
      </c>
      <c r="U680" s="75" t="s">
        <v>385</v>
      </c>
    </row>
    <row r="681" spans="1:21" ht="14.4" x14ac:dyDescent="0.25">
      <c r="A681" s="74">
        <v>119859</v>
      </c>
      <c r="B681" s="75" t="s">
        <v>1649</v>
      </c>
      <c r="C681" s="81">
        <f t="shared" si="31"/>
        <v>0</v>
      </c>
      <c r="D681" s="74">
        <v>17764</v>
      </c>
      <c r="E681" s="75" t="s">
        <v>10728</v>
      </c>
      <c r="F681" s="74">
        <v>971341</v>
      </c>
      <c r="G681" s="74">
        <v>0</v>
      </c>
      <c r="H681" s="76">
        <f t="shared" si="32"/>
        <v>0</v>
      </c>
      <c r="I681" s="76">
        <f t="shared" si="33"/>
        <v>0</v>
      </c>
      <c r="J681" s="74">
        <v>17715</v>
      </c>
      <c r="K681" s="75" t="s">
        <v>10938</v>
      </c>
      <c r="L681" s="75" t="s">
        <v>3830</v>
      </c>
      <c r="M681" s="74">
        <v>8470</v>
      </c>
      <c r="N681" s="75" t="s">
        <v>96</v>
      </c>
      <c r="O681" s="75" t="s">
        <v>3831</v>
      </c>
      <c r="P681" s="75"/>
      <c r="Q681" s="75" t="s">
        <v>3832</v>
      </c>
      <c r="R681" s="75" t="s">
        <v>11615</v>
      </c>
      <c r="S681" s="75" t="s">
        <v>11616</v>
      </c>
      <c r="T681" s="75" t="s">
        <v>11617</v>
      </c>
      <c r="U681" s="75" t="s">
        <v>385</v>
      </c>
    </row>
    <row r="682" spans="1:21" ht="14.4" x14ac:dyDescent="0.25">
      <c r="A682" s="74">
        <v>119859</v>
      </c>
      <c r="B682" s="75" t="s">
        <v>1649</v>
      </c>
      <c r="C682" s="81">
        <f t="shared" si="31"/>
        <v>0</v>
      </c>
      <c r="D682" s="74">
        <v>17764</v>
      </c>
      <c r="E682" s="75" t="s">
        <v>10728</v>
      </c>
      <c r="F682" s="74">
        <v>971341</v>
      </c>
      <c r="G682" s="74">
        <v>0</v>
      </c>
      <c r="H682" s="76">
        <f t="shared" si="32"/>
        <v>0</v>
      </c>
      <c r="I682" s="76">
        <f t="shared" si="33"/>
        <v>0</v>
      </c>
      <c r="J682" s="74">
        <v>17723</v>
      </c>
      <c r="K682" s="75" t="s">
        <v>3833</v>
      </c>
      <c r="L682" s="75" t="s">
        <v>3834</v>
      </c>
      <c r="M682" s="74">
        <v>8470</v>
      </c>
      <c r="N682" s="75" t="s">
        <v>96</v>
      </c>
      <c r="O682" s="75" t="s">
        <v>3835</v>
      </c>
      <c r="P682" s="75"/>
      <c r="Q682" s="75" t="s">
        <v>3836</v>
      </c>
      <c r="R682" s="75" t="s">
        <v>11615</v>
      </c>
      <c r="S682" s="75" t="s">
        <v>11616</v>
      </c>
      <c r="T682" s="75" t="s">
        <v>11617</v>
      </c>
      <c r="U682" s="75" t="s">
        <v>385</v>
      </c>
    </row>
    <row r="683" spans="1:21" ht="14.4" x14ac:dyDescent="0.25">
      <c r="A683" s="74">
        <v>119859</v>
      </c>
      <c r="B683" s="75" t="s">
        <v>1649</v>
      </c>
      <c r="C683" s="81">
        <f t="shared" si="31"/>
        <v>0</v>
      </c>
      <c r="D683" s="74">
        <v>17764</v>
      </c>
      <c r="E683" s="75" t="s">
        <v>10728</v>
      </c>
      <c r="F683" s="74">
        <v>971341</v>
      </c>
      <c r="G683" s="74">
        <v>0</v>
      </c>
      <c r="H683" s="76">
        <f t="shared" si="32"/>
        <v>0</v>
      </c>
      <c r="I683" s="76">
        <f t="shared" si="33"/>
        <v>0</v>
      </c>
      <c r="J683" s="74">
        <v>17764</v>
      </c>
      <c r="K683" s="75" t="s">
        <v>10728</v>
      </c>
      <c r="L683" s="75" t="s">
        <v>3837</v>
      </c>
      <c r="M683" s="74">
        <v>8480</v>
      </c>
      <c r="N683" s="75" t="s">
        <v>3838</v>
      </c>
      <c r="O683" s="75" t="s">
        <v>3839</v>
      </c>
      <c r="P683" s="75"/>
      <c r="Q683" s="75" t="s">
        <v>3840</v>
      </c>
      <c r="R683" s="75" t="s">
        <v>11615</v>
      </c>
      <c r="S683" s="75" t="s">
        <v>11616</v>
      </c>
      <c r="T683" s="75" t="s">
        <v>11617</v>
      </c>
      <c r="U683" s="75" t="s">
        <v>385</v>
      </c>
    </row>
    <row r="684" spans="1:21" ht="14.4" x14ac:dyDescent="0.25">
      <c r="A684" s="74">
        <v>119859</v>
      </c>
      <c r="B684" s="75" t="s">
        <v>1649</v>
      </c>
      <c r="C684" s="81">
        <f t="shared" si="31"/>
        <v>0</v>
      </c>
      <c r="D684" s="74">
        <v>17764</v>
      </c>
      <c r="E684" s="75" t="s">
        <v>10728</v>
      </c>
      <c r="F684" s="74">
        <v>971341</v>
      </c>
      <c r="G684" s="74">
        <v>0</v>
      </c>
      <c r="H684" s="76">
        <f t="shared" si="32"/>
        <v>0</v>
      </c>
      <c r="I684" s="76">
        <f t="shared" si="33"/>
        <v>0</v>
      </c>
      <c r="J684" s="74">
        <v>128587</v>
      </c>
      <c r="K684" s="75" t="s">
        <v>3841</v>
      </c>
      <c r="L684" s="75" t="s">
        <v>3842</v>
      </c>
      <c r="M684" s="74">
        <v>8460</v>
      </c>
      <c r="N684" s="75" t="s">
        <v>720</v>
      </c>
      <c r="O684" s="75" t="s">
        <v>3843</v>
      </c>
      <c r="P684" s="75"/>
      <c r="Q684" s="75" t="s">
        <v>3844</v>
      </c>
      <c r="R684" s="75" t="s">
        <v>11615</v>
      </c>
      <c r="S684" s="75" t="s">
        <v>11616</v>
      </c>
      <c r="T684" s="75" t="s">
        <v>11617</v>
      </c>
      <c r="U684" s="75" t="s">
        <v>385</v>
      </c>
    </row>
    <row r="685" spans="1:21" ht="14.4" x14ac:dyDescent="0.25">
      <c r="A685" s="74">
        <v>119867</v>
      </c>
      <c r="B685" s="75" t="s">
        <v>1649</v>
      </c>
      <c r="C685" s="81">
        <f t="shared" ref="C685:C748" si="34">IF(A685&lt;&gt;A684,0,IF(AND(A685=A684,B685&lt;&gt;B684),A685,0))</f>
        <v>0</v>
      </c>
      <c r="D685" s="74">
        <v>14175</v>
      </c>
      <c r="E685" s="75" t="s">
        <v>3845</v>
      </c>
      <c r="F685" s="74">
        <v>53819</v>
      </c>
      <c r="G685" s="74">
        <v>0</v>
      </c>
      <c r="H685" s="76">
        <f t="shared" ref="H685:H748" si="35">IF(A685&lt;&gt;A684,0,IF(AND(A685=A684,F685&lt;&gt;F684),A685,0))</f>
        <v>0</v>
      </c>
      <c r="I685" s="76">
        <f t="shared" ref="I685:I748" si="36">IF(A685&lt;&gt;A684,0,IF(AND(H685&lt;&gt;0,B685&lt;&gt;B684),A685,0))</f>
        <v>0</v>
      </c>
      <c r="J685" s="74">
        <v>14175</v>
      </c>
      <c r="K685" s="75" t="s">
        <v>3845</v>
      </c>
      <c r="L685" s="75" t="s">
        <v>3846</v>
      </c>
      <c r="M685" s="74">
        <v>3550</v>
      </c>
      <c r="N685" s="75" t="s">
        <v>169</v>
      </c>
      <c r="O685" s="75" t="s">
        <v>724</v>
      </c>
      <c r="P685" s="75"/>
      <c r="Q685" s="75" t="s">
        <v>3847</v>
      </c>
      <c r="R685" s="75" t="s">
        <v>11612</v>
      </c>
      <c r="S685" s="75" t="s">
        <v>11613</v>
      </c>
      <c r="T685" s="75" t="s">
        <v>11614</v>
      </c>
      <c r="U685" s="75" t="s">
        <v>385</v>
      </c>
    </row>
    <row r="686" spans="1:21" ht="14.4" x14ac:dyDescent="0.25">
      <c r="A686" s="74">
        <v>119867</v>
      </c>
      <c r="B686" s="75" t="s">
        <v>1649</v>
      </c>
      <c r="C686" s="81">
        <f t="shared" si="34"/>
        <v>0</v>
      </c>
      <c r="D686" s="74">
        <v>14175</v>
      </c>
      <c r="E686" s="75" t="s">
        <v>3845</v>
      </c>
      <c r="F686" s="74">
        <v>53819</v>
      </c>
      <c r="G686" s="74">
        <v>0</v>
      </c>
      <c r="H686" s="76">
        <f t="shared" si="35"/>
        <v>0</v>
      </c>
      <c r="I686" s="76">
        <f t="shared" si="36"/>
        <v>0</v>
      </c>
      <c r="J686" s="74">
        <v>14183</v>
      </c>
      <c r="K686" s="75" t="s">
        <v>3848</v>
      </c>
      <c r="L686" s="75" t="s">
        <v>3849</v>
      </c>
      <c r="M686" s="74">
        <v>3550</v>
      </c>
      <c r="N686" s="75" t="s">
        <v>169</v>
      </c>
      <c r="O686" s="75" t="s">
        <v>3850</v>
      </c>
      <c r="P686" s="75"/>
      <c r="Q686" s="75" t="s">
        <v>3851</v>
      </c>
      <c r="R686" s="75" t="s">
        <v>11612</v>
      </c>
      <c r="S686" s="75" t="s">
        <v>11613</v>
      </c>
      <c r="T686" s="75" t="s">
        <v>11614</v>
      </c>
      <c r="U686" s="75" t="s">
        <v>385</v>
      </c>
    </row>
    <row r="687" spans="1:21" ht="14.4" x14ac:dyDescent="0.25">
      <c r="A687" s="74">
        <v>119867</v>
      </c>
      <c r="B687" s="75" t="s">
        <v>1649</v>
      </c>
      <c r="C687" s="81">
        <f t="shared" si="34"/>
        <v>0</v>
      </c>
      <c r="D687" s="74">
        <v>14175</v>
      </c>
      <c r="E687" s="75" t="s">
        <v>3845</v>
      </c>
      <c r="F687" s="74">
        <v>53819</v>
      </c>
      <c r="G687" s="74">
        <v>0</v>
      </c>
      <c r="H687" s="76">
        <f t="shared" si="35"/>
        <v>0</v>
      </c>
      <c r="I687" s="76">
        <f t="shared" si="36"/>
        <v>0</v>
      </c>
      <c r="J687" s="74">
        <v>14191</v>
      </c>
      <c r="K687" s="75" t="s">
        <v>3852</v>
      </c>
      <c r="L687" s="75" t="s">
        <v>3853</v>
      </c>
      <c r="M687" s="74">
        <v>3550</v>
      </c>
      <c r="N687" s="75" t="s">
        <v>169</v>
      </c>
      <c r="O687" s="75" t="s">
        <v>3854</v>
      </c>
      <c r="P687" s="75"/>
      <c r="Q687" s="75" t="s">
        <v>3855</v>
      </c>
      <c r="R687" s="75" t="s">
        <v>11612</v>
      </c>
      <c r="S687" s="75" t="s">
        <v>11613</v>
      </c>
      <c r="T687" s="75" t="s">
        <v>11614</v>
      </c>
      <c r="U687" s="75" t="s">
        <v>385</v>
      </c>
    </row>
    <row r="688" spans="1:21" ht="14.4" x14ac:dyDescent="0.25">
      <c r="A688" s="74">
        <v>119867</v>
      </c>
      <c r="B688" s="75" t="s">
        <v>1649</v>
      </c>
      <c r="C688" s="81">
        <f t="shared" si="34"/>
        <v>0</v>
      </c>
      <c r="D688" s="74">
        <v>14175</v>
      </c>
      <c r="E688" s="75" t="s">
        <v>3845</v>
      </c>
      <c r="F688" s="74">
        <v>53819</v>
      </c>
      <c r="G688" s="74">
        <v>0</v>
      </c>
      <c r="H688" s="76">
        <f t="shared" si="35"/>
        <v>0</v>
      </c>
      <c r="I688" s="76">
        <f t="shared" si="36"/>
        <v>0</v>
      </c>
      <c r="J688" s="74">
        <v>14209</v>
      </c>
      <c r="K688" s="75" t="s">
        <v>3856</v>
      </c>
      <c r="L688" s="75" t="s">
        <v>3857</v>
      </c>
      <c r="M688" s="74">
        <v>3550</v>
      </c>
      <c r="N688" s="75" t="s">
        <v>3858</v>
      </c>
      <c r="O688" s="75" t="s">
        <v>3859</v>
      </c>
      <c r="P688" s="75"/>
      <c r="Q688" s="75" t="s">
        <v>3860</v>
      </c>
      <c r="R688" s="75" t="s">
        <v>11612</v>
      </c>
      <c r="S688" s="75" t="s">
        <v>11613</v>
      </c>
      <c r="T688" s="75" t="s">
        <v>11614</v>
      </c>
      <c r="U688" s="75" t="s">
        <v>385</v>
      </c>
    </row>
    <row r="689" spans="1:21" ht="14.4" x14ac:dyDescent="0.25">
      <c r="A689" s="74">
        <v>119867</v>
      </c>
      <c r="B689" s="75" t="s">
        <v>1679</v>
      </c>
      <c r="C689" s="81">
        <f t="shared" si="34"/>
        <v>119867</v>
      </c>
      <c r="D689" s="74">
        <v>14175</v>
      </c>
      <c r="E689" s="75" t="s">
        <v>3845</v>
      </c>
      <c r="F689" s="74">
        <v>961541</v>
      </c>
      <c r="G689" s="74">
        <v>0</v>
      </c>
      <c r="H689" s="76">
        <f t="shared" si="35"/>
        <v>119867</v>
      </c>
      <c r="I689" s="76">
        <f t="shared" si="36"/>
        <v>119867</v>
      </c>
      <c r="J689" s="74">
        <v>14217</v>
      </c>
      <c r="K689" s="75" t="s">
        <v>2490</v>
      </c>
      <c r="L689" s="75" t="s">
        <v>11752</v>
      </c>
      <c r="M689" s="74">
        <v>3550</v>
      </c>
      <c r="N689" s="75" t="s">
        <v>3858</v>
      </c>
      <c r="O689" s="75" t="s">
        <v>3861</v>
      </c>
      <c r="P689" s="75"/>
      <c r="Q689" s="75" t="s">
        <v>3862</v>
      </c>
      <c r="R689" s="75" t="s">
        <v>11612</v>
      </c>
      <c r="S689" s="75" t="s">
        <v>11613</v>
      </c>
      <c r="T689" s="75" t="s">
        <v>11614</v>
      </c>
      <c r="U689" s="75" t="s">
        <v>385</v>
      </c>
    </row>
    <row r="690" spans="1:21" ht="14.4" x14ac:dyDescent="0.25">
      <c r="A690" s="74">
        <v>119867</v>
      </c>
      <c r="B690" s="75" t="s">
        <v>1649</v>
      </c>
      <c r="C690" s="81">
        <f t="shared" si="34"/>
        <v>119867</v>
      </c>
      <c r="D690" s="74">
        <v>14175</v>
      </c>
      <c r="E690" s="75" t="s">
        <v>3845</v>
      </c>
      <c r="F690" s="74">
        <v>53819</v>
      </c>
      <c r="G690" s="74">
        <v>0</v>
      </c>
      <c r="H690" s="76">
        <f t="shared" si="35"/>
        <v>119867</v>
      </c>
      <c r="I690" s="76">
        <f t="shared" si="36"/>
        <v>119867</v>
      </c>
      <c r="J690" s="74">
        <v>14225</v>
      </c>
      <c r="K690" s="75" t="s">
        <v>3863</v>
      </c>
      <c r="L690" s="75" t="s">
        <v>3864</v>
      </c>
      <c r="M690" s="74">
        <v>3550</v>
      </c>
      <c r="N690" s="75" t="s">
        <v>169</v>
      </c>
      <c r="O690" s="75" t="s">
        <v>3865</v>
      </c>
      <c r="P690" s="75"/>
      <c r="Q690" s="75" t="s">
        <v>10939</v>
      </c>
      <c r="R690" s="75" t="s">
        <v>11612</v>
      </c>
      <c r="S690" s="75" t="s">
        <v>11613</v>
      </c>
      <c r="T690" s="75" t="s">
        <v>11614</v>
      </c>
      <c r="U690" s="75" t="s">
        <v>385</v>
      </c>
    </row>
    <row r="691" spans="1:21" ht="14.4" x14ac:dyDescent="0.25">
      <c r="A691" s="74">
        <v>119867</v>
      </c>
      <c r="B691" s="75" t="s">
        <v>1649</v>
      </c>
      <c r="C691" s="81">
        <f t="shared" si="34"/>
        <v>0</v>
      </c>
      <c r="D691" s="74">
        <v>14175</v>
      </c>
      <c r="E691" s="75" t="s">
        <v>3845</v>
      </c>
      <c r="F691" s="74">
        <v>53819</v>
      </c>
      <c r="G691" s="74">
        <v>0</v>
      </c>
      <c r="H691" s="76">
        <f t="shared" si="35"/>
        <v>0</v>
      </c>
      <c r="I691" s="76">
        <f t="shared" si="36"/>
        <v>0</v>
      </c>
      <c r="J691" s="74">
        <v>14233</v>
      </c>
      <c r="K691" s="75" t="s">
        <v>1692</v>
      </c>
      <c r="L691" s="75" t="s">
        <v>3866</v>
      </c>
      <c r="M691" s="74">
        <v>3550</v>
      </c>
      <c r="N691" s="75" t="s">
        <v>169</v>
      </c>
      <c r="O691" s="75" t="s">
        <v>3867</v>
      </c>
      <c r="P691" s="75"/>
      <c r="Q691" s="75" t="s">
        <v>3868</v>
      </c>
      <c r="R691" s="75" t="s">
        <v>11612</v>
      </c>
      <c r="S691" s="75" t="s">
        <v>11613</v>
      </c>
      <c r="T691" s="75" t="s">
        <v>11614</v>
      </c>
      <c r="U691" s="75" t="s">
        <v>385</v>
      </c>
    </row>
    <row r="692" spans="1:21" ht="14.4" x14ac:dyDescent="0.25">
      <c r="A692" s="74">
        <v>119867</v>
      </c>
      <c r="B692" s="75" t="s">
        <v>1649</v>
      </c>
      <c r="C692" s="81">
        <f t="shared" si="34"/>
        <v>0</v>
      </c>
      <c r="D692" s="74">
        <v>14175</v>
      </c>
      <c r="E692" s="75" t="s">
        <v>3845</v>
      </c>
      <c r="F692" s="74">
        <v>53819</v>
      </c>
      <c r="G692" s="74">
        <v>0</v>
      </c>
      <c r="H692" s="76">
        <f t="shared" si="35"/>
        <v>0</v>
      </c>
      <c r="I692" s="76">
        <f t="shared" si="36"/>
        <v>0</v>
      </c>
      <c r="J692" s="74">
        <v>14241</v>
      </c>
      <c r="K692" s="75" t="s">
        <v>2232</v>
      </c>
      <c r="L692" s="75" t="s">
        <v>3869</v>
      </c>
      <c r="M692" s="74">
        <v>3550</v>
      </c>
      <c r="N692" s="75" t="s">
        <v>169</v>
      </c>
      <c r="O692" s="75" t="s">
        <v>3870</v>
      </c>
      <c r="P692" s="75"/>
      <c r="Q692" s="75" t="s">
        <v>11753</v>
      </c>
      <c r="R692" s="75" t="s">
        <v>11612</v>
      </c>
      <c r="S692" s="75" t="s">
        <v>11613</v>
      </c>
      <c r="T692" s="75" t="s">
        <v>11614</v>
      </c>
      <c r="U692" s="75" t="s">
        <v>385</v>
      </c>
    </row>
    <row r="693" spans="1:21" ht="14.4" x14ac:dyDescent="0.25">
      <c r="A693" s="74">
        <v>119867</v>
      </c>
      <c r="B693" s="75" t="s">
        <v>1649</v>
      </c>
      <c r="C693" s="81">
        <f t="shared" si="34"/>
        <v>0</v>
      </c>
      <c r="D693" s="74">
        <v>14175</v>
      </c>
      <c r="E693" s="75" t="s">
        <v>3845</v>
      </c>
      <c r="F693" s="74">
        <v>53819</v>
      </c>
      <c r="G693" s="74">
        <v>0</v>
      </c>
      <c r="H693" s="76">
        <f t="shared" si="35"/>
        <v>0</v>
      </c>
      <c r="I693" s="76">
        <f t="shared" si="36"/>
        <v>0</v>
      </c>
      <c r="J693" s="74">
        <v>14258</v>
      </c>
      <c r="K693" s="75" t="s">
        <v>3871</v>
      </c>
      <c r="L693" s="75" t="s">
        <v>3872</v>
      </c>
      <c r="M693" s="74">
        <v>3550</v>
      </c>
      <c r="N693" s="75" t="s">
        <v>169</v>
      </c>
      <c r="O693" s="75" t="s">
        <v>3873</v>
      </c>
      <c r="P693" s="75"/>
      <c r="Q693" s="75" t="s">
        <v>3874</v>
      </c>
      <c r="R693" s="75" t="s">
        <v>11612</v>
      </c>
      <c r="S693" s="75" t="s">
        <v>11613</v>
      </c>
      <c r="T693" s="75" t="s">
        <v>11614</v>
      </c>
      <c r="U693" s="75" t="s">
        <v>385</v>
      </c>
    </row>
    <row r="694" spans="1:21" ht="14.4" x14ac:dyDescent="0.25">
      <c r="A694" s="74">
        <v>119867</v>
      </c>
      <c r="B694" s="75" t="s">
        <v>1649</v>
      </c>
      <c r="C694" s="81">
        <f t="shared" si="34"/>
        <v>0</v>
      </c>
      <c r="D694" s="74">
        <v>14175</v>
      </c>
      <c r="E694" s="75" t="s">
        <v>3845</v>
      </c>
      <c r="F694" s="74">
        <v>53819</v>
      </c>
      <c r="G694" s="74">
        <v>0</v>
      </c>
      <c r="H694" s="76">
        <f t="shared" si="35"/>
        <v>0</v>
      </c>
      <c r="I694" s="76">
        <f t="shared" si="36"/>
        <v>0</v>
      </c>
      <c r="J694" s="74">
        <v>14266</v>
      </c>
      <c r="K694" s="75" t="s">
        <v>10940</v>
      </c>
      <c r="L694" s="75" t="s">
        <v>3875</v>
      </c>
      <c r="M694" s="74">
        <v>3550</v>
      </c>
      <c r="N694" s="75" t="s">
        <v>169</v>
      </c>
      <c r="O694" s="75" t="s">
        <v>3876</v>
      </c>
      <c r="P694" s="75"/>
      <c r="Q694" s="75" t="s">
        <v>10941</v>
      </c>
      <c r="R694" s="75" t="s">
        <v>11612</v>
      </c>
      <c r="S694" s="75" t="s">
        <v>11613</v>
      </c>
      <c r="T694" s="75" t="s">
        <v>11614</v>
      </c>
      <c r="U694" s="75" t="s">
        <v>385</v>
      </c>
    </row>
    <row r="695" spans="1:21" ht="14.4" x14ac:dyDescent="0.25">
      <c r="A695" s="74">
        <v>119867</v>
      </c>
      <c r="B695" s="75" t="s">
        <v>1649</v>
      </c>
      <c r="C695" s="81">
        <f t="shared" si="34"/>
        <v>0</v>
      </c>
      <c r="D695" s="74">
        <v>14175</v>
      </c>
      <c r="E695" s="75" t="s">
        <v>3845</v>
      </c>
      <c r="F695" s="74">
        <v>53819</v>
      </c>
      <c r="G695" s="74">
        <v>0</v>
      </c>
      <c r="H695" s="76">
        <f t="shared" si="35"/>
        <v>0</v>
      </c>
      <c r="I695" s="76">
        <f t="shared" si="36"/>
        <v>0</v>
      </c>
      <c r="J695" s="74">
        <v>26071</v>
      </c>
      <c r="K695" s="75" t="s">
        <v>3877</v>
      </c>
      <c r="L695" s="75" t="s">
        <v>3878</v>
      </c>
      <c r="M695" s="74">
        <v>3550</v>
      </c>
      <c r="N695" s="75" t="s">
        <v>3858</v>
      </c>
      <c r="O695" s="75" t="s">
        <v>3879</v>
      </c>
      <c r="P695" s="75"/>
      <c r="Q695" s="75" t="s">
        <v>3880</v>
      </c>
      <c r="R695" s="75" t="s">
        <v>1703</v>
      </c>
      <c r="S695" s="75" t="s">
        <v>1704</v>
      </c>
      <c r="T695" s="75" t="s">
        <v>1705</v>
      </c>
      <c r="U695" s="75" t="s">
        <v>496</v>
      </c>
    </row>
    <row r="696" spans="1:21" ht="14.4" x14ac:dyDescent="0.25">
      <c r="A696" s="74">
        <v>119875</v>
      </c>
      <c r="B696" s="75" t="s">
        <v>1679</v>
      </c>
      <c r="C696" s="81">
        <f t="shared" si="34"/>
        <v>0</v>
      </c>
      <c r="D696" s="74">
        <v>15776</v>
      </c>
      <c r="E696" s="75" t="s">
        <v>3881</v>
      </c>
      <c r="F696" s="74">
        <v>961649</v>
      </c>
      <c r="G696" s="74">
        <v>0</v>
      </c>
      <c r="H696" s="76">
        <f t="shared" si="35"/>
        <v>0</v>
      </c>
      <c r="I696" s="76">
        <f t="shared" si="36"/>
        <v>0</v>
      </c>
      <c r="J696" s="74">
        <v>15487</v>
      </c>
      <c r="K696" s="75" t="s">
        <v>10942</v>
      </c>
      <c r="L696" s="75" t="s">
        <v>3882</v>
      </c>
      <c r="M696" s="74">
        <v>3700</v>
      </c>
      <c r="N696" s="75" t="s">
        <v>82</v>
      </c>
      <c r="O696" s="75" t="s">
        <v>3883</v>
      </c>
      <c r="P696" s="75"/>
      <c r="Q696" s="75" t="s">
        <v>3884</v>
      </c>
      <c r="R696" s="75" t="s">
        <v>11612</v>
      </c>
      <c r="S696" s="75" t="s">
        <v>11613</v>
      </c>
      <c r="T696" s="75" t="s">
        <v>11614</v>
      </c>
      <c r="U696" s="75" t="s">
        <v>385</v>
      </c>
    </row>
    <row r="697" spans="1:21" ht="14.4" x14ac:dyDescent="0.25">
      <c r="A697" s="74">
        <v>119875</v>
      </c>
      <c r="B697" s="75" t="s">
        <v>1679</v>
      </c>
      <c r="C697" s="81">
        <f t="shared" si="34"/>
        <v>0</v>
      </c>
      <c r="D697" s="74">
        <v>15776</v>
      </c>
      <c r="E697" s="75" t="s">
        <v>3881</v>
      </c>
      <c r="F697" s="74">
        <v>961664</v>
      </c>
      <c r="G697" s="74">
        <v>0</v>
      </c>
      <c r="H697" s="76">
        <f t="shared" si="35"/>
        <v>119875</v>
      </c>
      <c r="I697" s="76">
        <f t="shared" si="36"/>
        <v>0</v>
      </c>
      <c r="J697" s="74">
        <v>15677</v>
      </c>
      <c r="K697" s="75" t="s">
        <v>3885</v>
      </c>
      <c r="L697" s="75" t="s">
        <v>3886</v>
      </c>
      <c r="M697" s="74">
        <v>3730</v>
      </c>
      <c r="N697" s="75" t="s">
        <v>172</v>
      </c>
      <c r="O697" s="75" t="s">
        <v>3887</v>
      </c>
      <c r="P697" s="75"/>
      <c r="Q697" s="75" t="s">
        <v>3888</v>
      </c>
      <c r="R697" s="75" t="s">
        <v>11612</v>
      </c>
      <c r="S697" s="75" t="s">
        <v>11613</v>
      </c>
      <c r="T697" s="75" t="s">
        <v>11614</v>
      </c>
      <c r="U697" s="75" t="s">
        <v>385</v>
      </c>
    </row>
    <row r="698" spans="1:21" ht="14.4" x14ac:dyDescent="0.25">
      <c r="A698" s="74">
        <v>119875</v>
      </c>
      <c r="B698" s="75" t="s">
        <v>1679</v>
      </c>
      <c r="C698" s="81">
        <f t="shared" si="34"/>
        <v>0</v>
      </c>
      <c r="D698" s="74">
        <v>15776</v>
      </c>
      <c r="E698" s="75" t="s">
        <v>3881</v>
      </c>
      <c r="F698" s="74">
        <v>961672</v>
      </c>
      <c r="G698" s="74">
        <v>0</v>
      </c>
      <c r="H698" s="76">
        <f t="shared" si="35"/>
        <v>119875</v>
      </c>
      <c r="I698" s="76">
        <f t="shared" si="36"/>
        <v>0</v>
      </c>
      <c r="J698" s="74">
        <v>15751</v>
      </c>
      <c r="K698" s="75" t="s">
        <v>3889</v>
      </c>
      <c r="L698" s="75" t="s">
        <v>3890</v>
      </c>
      <c r="M698" s="74">
        <v>3740</v>
      </c>
      <c r="N698" s="75" t="s">
        <v>316</v>
      </c>
      <c r="O698" s="75" t="s">
        <v>10943</v>
      </c>
      <c r="P698" s="75"/>
      <c r="Q698" s="75" t="s">
        <v>10944</v>
      </c>
      <c r="R698" s="75" t="s">
        <v>11612</v>
      </c>
      <c r="S698" s="75" t="s">
        <v>11613</v>
      </c>
      <c r="T698" s="75" t="s">
        <v>11614</v>
      </c>
      <c r="U698" s="75" t="s">
        <v>385</v>
      </c>
    </row>
    <row r="699" spans="1:21" ht="14.4" x14ac:dyDescent="0.25">
      <c r="A699" s="74">
        <v>119875</v>
      </c>
      <c r="B699" s="75" t="s">
        <v>1679</v>
      </c>
      <c r="C699" s="81">
        <f t="shared" si="34"/>
        <v>0</v>
      </c>
      <c r="D699" s="74">
        <v>15776</v>
      </c>
      <c r="E699" s="75" t="s">
        <v>3881</v>
      </c>
      <c r="F699" s="74">
        <v>961698</v>
      </c>
      <c r="G699" s="74">
        <v>0</v>
      </c>
      <c r="H699" s="76">
        <f t="shared" si="35"/>
        <v>119875</v>
      </c>
      <c r="I699" s="76">
        <f t="shared" si="36"/>
        <v>0</v>
      </c>
      <c r="J699" s="74">
        <v>15776</v>
      </c>
      <c r="K699" s="75" t="s">
        <v>3881</v>
      </c>
      <c r="L699" s="75" t="s">
        <v>726</v>
      </c>
      <c r="M699" s="74">
        <v>3770</v>
      </c>
      <c r="N699" s="75" t="s">
        <v>497</v>
      </c>
      <c r="O699" s="75" t="s">
        <v>727</v>
      </c>
      <c r="P699" s="75"/>
      <c r="Q699" s="75" t="s">
        <v>728</v>
      </c>
      <c r="R699" s="75" t="s">
        <v>11612</v>
      </c>
      <c r="S699" s="75" t="s">
        <v>11613</v>
      </c>
      <c r="T699" s="75" t="s">
        <v>11614</v>
      </c>
      <c r="U699" s="75" t="s">
        <v>385</v>
      </c>
    </row>
    <row r="700" spans="1:21" ht="14.4" x14ac:dyDescent="0.25">
      <c r="A700" s="74">
        <v>119875</v>
      </c>
      <c r="B700" s="75" t="s">
        <v>1679</v>
      </c>
      <c r="C700" s="81">
        <f t="shared" si="34"/>
        <v>0</v>
      </c>
      <c r="D700" s="74">
        <v>15776</v>
      </c>
      <c r="E700" s="75" t="s">
        <v>3881</v>
      </c>
      <c r="F700" s="74">
        <v>961649</v>
      </c>
      <c r="G700" s="74">
        <v>0</v>
      </c>
      <c r="H700" s="76">
        <f t="shared" si="35"/>
        <v>119875</v>
      </c>
      <c r="I700" s="76">
        <f t="shared" si="36"/>
        <v>0</v>
      </c>
      <c r="J700" s="74">
        <v>15875</v>
      </c>
      <c r="K700" s="75" t="s">
        <v>3891</v>
      </c>
      <c r="L700" s="75" t="s">
        <v>3892</v>
      </c>
      <c r="M700" s="74">
        <v>3700</v>
      </c>
      <c r="N700" s="75" t="s">
        <v>82</v>
      </c>
      <c r="O700" s="75" t="s">
        <v>3893</v>
      </c>
      <c r="P700" s="75"/>
      <c r="Q700" s="75" t="s">
        <v>3894</v>
      </c>
      <c r="R700" s="75" t="s">
        <v>11612</v>
      </c>
      <c r="S700" s="75" t="s">
        <v>11613</v>
      </c>
      <c r="T700" s="75" t="s">
        <v>11614</v>
      </c>
      <c r="U700" s="75" t="s">
        <v>385</v>
      </c>
    </row>
    <row r="701" spans="1:21" ht="14.4" x14ac:dyDescent="0.25">
      <c r="A701" s="74">
        <v>119875</v>
      </c>
      <c r="B701" s="75" t="s">
        <v>1679</v>
      </c>
      <c r="C701" s="81">
        <f t="shared" si="34"/>
        <v>0</v>
      </c>
      <c r="D701" s="74">
        <v>15776</v>
      </c>
      <c r="E701" s="75" t="s">
        <v>3881</v>
      </c>
      <c r="F701" s="74">
        <v>961649</v>
      </c>
      <c r="G701" s="74">
        <v>0</v>
      </c>
      <c r="H701" s="76">
        <f t="shared" si="35"/>
        <v>0</v>
      </c>
      <c r="I701" s="76">
        <f t="shared" si="36"/>
        <v>0</v>
      </c>
      <c r="J701" s="74">
        <v>15891</v>
      </c>
      <c r="K701" s="75" t="s">
        <v>10945</v>
      </c>
      <c r="L701" s="75" t="s">
        <v>3895</v>
      </c>
      <c r="M701" s="74">
        <v>3700</v>
      </c>
      <c r="N701" s="75" t="s">
        <v>3896</v>
      </c>
      <c r="O701" s="75" t="s">
        <v>3897</v>
      </c>
      <c r="P701" s="75"/>
      <c r="Q701" s="75" t="s">
        <v>11754</v>
      </c>
      <c r="R701" s="75" t="s">
        <v>11612</v>
      </c>
      <c r="S701" s="75" t="s">
        <v>11613</v>
      </c>
      <c r="T701" s="75" t="s">
        <v>11614</v>
      </c>
      <c r="U701" s="75" t="s">
        <v>385</v>
      </c>
    </row>
    <row r="702" spans="1:21" ht="14.4" x14ac:dyDescent="0.25">
      <c r="A702" s="74">
        <v>119875</v>
      </c>
      <c r="B702" s="75" t="s">
        <v>1679</v>
      </c>
      <c r="C702" s="81">
        <f t="shared" si="34"/>
        <v>0</v>
      </c>
      <c r="D702" s="74">
        <v>15776</v>
      </c>
      <c r="E702" s="75" t="s">
        <v>3881</v>
      </c>
      <c r="F702" s="74">
        <v>961698</v>
      </c>
      <c r="G702" s="74">
        <v>0</v>
      </c>
      <c r="H702" s="76">
        <f t="shared" si="35"/>
        <v>119875</v>
      </c>
      <c r="I702" s="76">
        <f t="shared" si="36"/>
        <v>0</v>
      </c>
      <c r="J702" s="74">
        <v>15909</v>
      </c>
      <c r="K702" s="75" t="s">
        <v>3898</v>
      </c>
      <c r="L702" s="75" t="s">
        <v>3899</v>
      </c>
      <c r="M702" s="74">
        <v>3770</v>
      </c>
      <c r="N702" s="75" t="s">
        <v>497</v>
      </c>
      <c r="O702" s="75" t="s">
        <v>3900</v>
      </c>
      <c r="P702" s="75"/>
      <c r="Q702" s="75" t="s">
        <v>3901</v>
      </c>
      <c r="R702" s="75" t="s">
        <v>11612</v>
      </c>
      <c r="S702" s="75" t="s">
        <v>11613</v>
      </c>
      <c r="T702" s="75" t="s">
        <v>11614</v>
      </c>
      <c r="U702" s="75" t="s">
        <v>385</v>
      </c>
    </row>
    <row r="703" spans="1:21" ht="14.4" x14ac:dyDescent="0.25">
      <c r="A703" s="74">
        <v>119875</v>
      </c>
      <c r="B703" s="75" t="s">
        <v>1679</v>
      </c>
      <c r="C703" s="81">
        <f t="shared" si="34"/>
        <v>0</v>
      </c>
      <c r="D703" s="74">
        <v>15776</v>
      </c>
      <c r="E703" s="75" t="s">
        <v>3881</v>
      </c>
      <c r="F703" s="74">
        <v>960096</v>
      </c>
      <c r="G703" s="74">
        <v>0</v>
      </c>
      <c r="H703" s="76">
        <f t="shared" si="35"/>
        <v>119875</v>
      </c>
      <c r="I703" s="76">
        <f t="shared" si="36"/>
        <v>0</v>
      </c>
      <c r="J703" s="74">
        <v>15958</v>
      </c>
      <c r="K703" s="75" t="s">
        <v>11755</v>
      </c>
      <c r="L703" s="75" t="s">
        <v>3902</v>
      </c>
      <c r="M703" s="74">
        <v>3798</v>
      </c>
      <c r="N703" s="75" t="s">
        <v>319</v>
      </c>
      <c r="O703" s="75" t="s">
        <v>3903</v>
      </c>
      <c r="P703" s="75"/>
      <c r="Q703" s="75" t="s">
        <v>10946</v>
      </c>
      <c r="R703" s="75" t="s">
        <v>11612</v>
      </c>
      <c r="S703" s="75" t="s">
        <v>11613</v>
      </c>
      <c r="T703" s="75" t="s">
        <v>11614</v>
      </c>
      <c r="U703" s="75" t="s">
        <v>385</v>
      </c>
    </row>
    <row r="704" spans="1:21" ht="14.4" x14ac:dyDescent="0.25">
      <c r="A704" s="74">
        <v>119875</v>
      </c>
      <c r="B704" s="75" t="s">
        <v>1679</v>
      </c>
      <c r="C704" s="81">
        <f t="shared" si="34"/>
        <v>0</v>
      </c>
      <c r="D704" s="74">
        <v>15776</v>
      </c>
      <c r="E704" s="75" t="s">
        <v>3881</v>
      </c>
      <c r="F704" s="74">
        <v>960096</v>
      </c>
      <c r="G704" s="74">
        <v>0</v>
      </c>
      <c r="H704" s="76">
        <f t="shared" si="35"/>
        <v>0</v>
      </c>
      <c r="I704" s="76">
        <f t="shared" si="36"/>
        <v>0</v>
      </c>
      <c r="J704" s="74">
        <v>53975</v>
      </c>
      <c r="K704" s="75" t="s">
        <v>3904</v>
      </c>
      <c r="L704" s="75" t="s">
        <v>3905</v>
      </c>
      <c r="M704" s="74">
        <v>3790</v>
      </c>
      <c r="N704" s="75" t="s">
        <v>3906</v>
      </c>
      <c r="O704" s="75" t="s">
        <v>3907</v>
      </c>
      <c r="P704" s="75"/>
      <c r="Q704" s="75" t="s">
        <v>3908</v>
      </c>
      <c r="R704" s="75" t="s">
        <v>11612</v>
      </c>
      <c r="S704" s="75" t="s">
        <v>11613</v>
      </c>
      <c r="T704" s="75" t="s">
        <v>11614</v>
      </c>
      <c r="U704" s="75" t="s">
        <v>385</v>
      </c>
    </row>
    <row r="705" spans="1:21" ht="14.4" x14ac:dyDescent="0.25">
      <c r="A705" s="74">
        <v>119875</v>
      </c>
      <c r="B705" s="75" t="s">
        <v>1679</v>
      </c>
      <c r="C705" s="81">
        <f t="shared" si="34"/>
        <v>0</v>
      </c>
      <c r="D705" s="74">
        <v>15776</v>
      </c>
      <c r="E705" s="75" t="s">
        <v>3881</v>
      </c>
      <c r="F705" s="74">
        <v>961672</v>
      </c>
      <c r="G705" s="74">
        <v>0</v>
      </c>
      <c r="H705" s="76">
        <f t="shared" si="35"/>
        <v>119875</v>
      </c>
      <c r="I705" s="76">
        <f t="shared" si="36"/>
        <v>0</v>
      </c>
      <c r="J705" s="74">
        <v>110213</v>
      </c>
      <c r="K705" s="75" t="s">
        <v>10947</v>
      </c>
      <c r="L705" s="75" t="s">
        <v>3909</v>
      </c>
      <c r="M705" s="74">
        <v>3740</v>
      </c>
      <c r="N705" s="75" t="s">
        <v>3910</v>
      </c>
      <c r="O705" s="75" t="s">
        <v>3911</v>
      </c>
      <c r="P705" s="75"/>
      <c r="Q705" s="75" t="s">
        <v>10948</v>
      </c>
      <c r="R705" s="75" t="s">
        <v>11612</v>
      </c>
      <c r="S705" s="75" t="s">
        <v>11613</v>
      </c>
      <c r="T705" s="75" t="s">
        <v>11614</v>
      </c>
      <c r="U705" s="75" t="s">
        <v>385</v>
      </c>
    </row>
    <row r="706" spans="1:21" ht="14.4" x14ac:dyDescent="0.25">
      <c r="A706" s="74">
        <v>119891</v>
      </c>
      <c r="B706" s="75" t="s">
        <v>1649</v>
      </c>
      <c r="C706" s="81">
        <f t="shared" si="34"/>
        <v>0</v>
      </c>
      <c r="D706" s="74">
        <v>13896</v>
      </c>
      <c r="E706" s="75" t="s">
        <v>3912</v>
      </c>
      <c r="F706" s="74">
        <v>965021</v>
      </c>
      <c r="G706" s="74">
        <v>0</v>
      </c>
      <c r="H706" s="76">
        <f t="shared" si="35"/>
        <v>0</v>
      </c>
      <c r="I706" s="76">
        <f t="shared" si="36"/>
        <v>0</v>
      </c>
      <c r="J706" s="74">
        <v>13862</v>
      </c>
      <c r="K706" s="75" t="s">
        <v>3913</v>
      </c>
      <c r="L706" s="75" t="s">
        <v>3914</v>
      </c>
      <c r="M706" s="74">
        <v>3500</v>
      </c>
      <c r="N706" s="75" t="s">
        <v>71</v>
      </c>
      <c r="O706" s="75" t="s">
        <v>3915</v>
      </c>
      <c r="P706" s="75"/>
      <c r="Q706" s="75" t="s">
        <v>3916</v>
      </c>
      <c r="R706" s="75" t="s">
        <v>11612</v>
      </c>
      <c r="S706" s="75" t="s">
        <v>11613</v>
      </c>
      <c r="T706" s="75" t="s">
        <v>11614</v>
      </c>
      <c r="U706" s="75" t="s">
        <v>385</v>
      </c>
    </row>
    <row r="707" spans="1:21" ht="14.4" x14ac:dyDescent="0.25">
      <c r="A707" s="74">
        <v>119891</v>
      </c>
      <c r="B707" s="75" t="s">
        <v>1649</v>
      </c>
      <c r="C707" s="81">
        <f t="shared" si="34"/>
        <v>0</v>
      </c>
      <c r="D707" s="74">
        <v>13896</v>
      </c>
      <c r="E707" s="75" t="s">
        <v>3912</v>
      </c>
      <c r="F707" s="74">
        <v>973552</v>
      </c>
      <c r="G707" s="74">
        <v>0</v>
      </c>
      <c r="H707" s="76">
        <f t="shared" si="35"/>
        <v>119891</v>
      </c>
      <c r="I707" s="76">
        <f t="shared" si="36"/>
        <v>0</v>
      </c>
      <c r="J707" s="74">
        <v>13888</v>
      </c>
      <c r="K707" s="75" t="s">
        <v>3917</v>
      </c>
      <c r="L707" s="75" t="s">
        <v>3918</v>
      </c>
      <c r="M707" s="74">
        <v>3500</v>
      </c>
      <c r="N707" s="75" t="s">
        <v>71</v>
      </c>
      <c r="O707" s="75" t="s">
        <v>3919</v>
      </c>
      <c r="P707" s="75"/>
      <c r="Q707" s="75" t="s">
        <v>3920</v>
      </c>
      <c r="R707" s="75" t="s">
        <v>11612</v>
      </c>
      <c r="S707" s="75" t="s">
        <v>11613</v>
      </c>
      <c r="T707" s="75" t="s">
        <v>11614</v>
      </c>
      <c r="U707" s="75" t="s">
        <v>385</v>
      </c>
    </row>
    <row r="708" spans="1:21" ht="14.4" x14ac:dyDescent="0.25">
      <c r="A708" s="74">
        <v>119891</v>
      </c>
      <c r="B708" s="75" t="s">
        <v>1649</v>
      </c>
      <c r="C708" s="81">
        <f t="shared" si="34"/>
        <v>0</v>
      </c>
      <c r="D708" s="74">
        <v>13896</v>
      </c>
      <c r="E708" s="75" t="s">
        <v>3912</v>
      </c>
      <c r="F708" s="74">
        <v>973552</v>
      </c>
      <c r="G708" s="74">
        <v>0</v>
      </c>
      <c r="H708" s="76">
        <f t="shared" si="35"/>
        <v>0</v>
      </c>
      <c r="I708" s="76">
        <f t="shared" si="36"/>
        <v>0</v>
      </c>
      <c r="J708" s="74">
        <v>13896</v>
      </c>
      <c r="K708" s="75" t="s">
        <v>3912</v>
      </c>
      <c r="L708" s="75" t="s">
        <v>730</v>
      </c>
      <c r="M708" s="74">
        <v>3500</v>
      </c>
      <c r="N708" s="75" t="s">
        <v>71</v>
      </c>
      <c r="O708" s="75" t="s">
        <v>731</v>
      </c>
      <c r="P708" s="75"/>
      <c r="Q708" s="75" t="s">
        <v>3921</v>
      </c>
      <c r="R708" s="75" t="s">
        <v>11612</v>
      </c>
      <c r="S708" s="75" t="s">
        <v>11613</v>
      </c>
      <c r="T708" s="75" t="s">
        <v>11614</v>
      </c>
      <c r="U708" s="75" t="s">
        <v>385</v>
      </c>
    </row>
    <row r="709" spans="1:21" ht="14.4" x14ac:dyDescent="0.25">
      <c r="A709" s="74">
        <v>119891</v>
      </c>
      <c r="B709" s="75" t="s">
        <v>1649</v>
      </c>
      <c r="C709" s="81">
        <f t="shared" si="34"/>
        <v>0</v>
      </c>
      <c r="D709" s="74">
        <v>13896</v>
      </c>
      <c r="E709" s="75" t="s">
        <v>3912</v>
      </c>
      <c r="F709" s="74">
        <v>973446</v>
      </c>
      <c r="G709" s="74">
        <v>0</v>
      </c>
      <c r="H709" s="76">
        <f t="shared" si="35"/>
        <v>119891</v>
      </c>
      <c r="I709" s="76">
        <f t="shared" si="36"/>
        <v>0</v>
      </c>
      <c r="J709" s="74">
        <v>13953</v>
      </c>
      <c r="K709" s="75" t="s">
        <v>3922</v>
      </c>
      <c r="L709" s="75" t="s">
        <v>3923</v>
      </c>
      <c r="M709" s="74">
        <v>3510</v>
      </c>
      <c r="N709" s="75" t="s">
        <v>3658</v>
      </c>
      <c r="O709" s="75" t="s">
        <v>3924</v>
      </c>
      <c r="P709" s="75"/>
      <c r="Q709" s="75" t="s">
        <v>3925</v>
      </c>
      <c r="R709" s="75" t="s">
        <v>11612</v>
      </c>
      <c r="S709" s="75" t="s">
        <v>11613</v>
      </c>
      <c r="T709" s="75" t="s">
        <v>11614</v>
      </c>
      <c r="U709" s="75" t="s">
        <v>385</v>
      </c>
    </row>
    <row r="710" spans="1:21" ht="14.4" x14ac:dyDescent="0.25">
      <c r="A710" s="74">
        <v>119891</v>
      </c>
      <c r="B710" s="75" t="s">
        <v>1649</v>
      </c>
      <c r="C710" s="81">
        <f t="shared" si="34"/>
        <v>0</v>
      </c>
      <c r="D710" s="74">
        <v>13896</v>
      </c>
      <c r="E710" s="75" t="s">
        <v>3912</v>
      </c>
      <c r="F710" s="74">
        <v>973792</v>
      </c>
      <c r="G710" s="74">
        <v>0</v>
      </c>
      <c r="H710" s="76">
        <f t="shared" si="35"/>
        <v>119891</v>
      </c>
      <c r="I710" s="76">
        <f t="shared" si="36"/>
        <v>0</v>
      </c>
      <c r="J710" s="74">
        <v>16105</v>
      </c>
      <c r="K710" s="75" t="s">
        <v>3926</v>
      </c>
      <c r="L710" s="75" t="s">
        <v>3927</v>
      </c>
      <c r="M710" s="74">
        <v>3570</v>
      </c>
      <c r="N710" s="75" t="s">
        <v>1687</v>
      </c>
      <c r="O710" s="75" t="s">
        <v>3928</v>
      </c>
      <c r="P710" s="75"/>
      <c r="Q710" s="75" t="s">
        <v>3929</v>
      </c>
      <c r="R710" s="75" t="s">
        <v>11612</v>
      </c>
      <c r="S710" s="75" t="s">
        <v>11613</v>
      </c>
      <c r="T710" s="75" t="s">
        <v>11614</v>
      </c>
      <c r="U710" s="75" t="s">
        <v>385</v>
      </c>
    </row>
    <row r="711" spans="1:21" ht="14.4" x14ac:dyDescent="0.25">
      <c r="A711" s="74">
        <v>119891</v>
      </c>
      <c r="B711" s="75" t="s">
        <v>1649</v>
      </c>
      <c r="C711" s="81">
        <f t="shared" si="34"/>
        <v>0</v>
      </c>
      <c r="D711" s="74">
        <v>13896</v>
      </c>
      <c r="E711" s="75" t="s">
        <v>3912</v>
      </c>
      <c r="F711" s="74">
        <v>965921</v>
      </c>
      <c r="G711" s="74">
        <v>0</v>
      </c>
      <c r="H711" s="76">
        <f t="shared" si="35"/>
        <v>119891</v>
      </c>
      <c r="I711" s="76">
        <f t="shared" si="36"/>
        <v>0</v>
      </c>
      <c r="J711" s="74">
        <v>16113</v>
      </c>
      <c r="K711" s="75" t="s">
        <v>3930</v>
      </c>
      <c r="L711" s="75" t="s">
        <v>3931</v>
      </c>
      <c r="M711" s="74">
        <v>3570</v>
      </c>
      <c r="N711" s="75" t="s">
        <v>1687</v>
      </c>
      <c r="O711" s="75" t="s">
        <v>3932</v>
      </c>
      <c r="P711" s="75"/>
      <c r="Q711" s="75" t="s">
        <v>11756</v>
      </c>
      <c r="R711" s="75" t="s">
        <v>11612</v>
      </c>
      <c r="S711" s="75" t="s">
        <v>11613</v>
      </c>
      <c r="T711" s="75" t="s">
        <v>11614</v>
      </c>
      <c r="U711" s="75" t="s">
        <v>385</v>
      </c>
    </row>
    <row r="712" spans="1:21" ht="14.4" x14ac:dyDescent="0.25">
      <c r="A712" s="74">
        <v>119891</v>
      </c>
      <c r="B712" s="75" t="s">
        <v>1649</v>
      </c>
      <c r="C712" s="81">
        <f t="shared" si="34"/>
        <v>0</v>
      </c>
      <c r="D712" s="74">
        <v>13896</v>
      </c>
      <c r="E712" s="75" t="s">
        <v>3912</v>
      </c>
      <c r="F712" s="74">
        <v>965939</v>
      </c>
      <c r="G712" s="74">
        <v>0</v>
      </c>
      <c r="H712" s="76">
        <f t="shared" si="35"/>
        <v>119891</v>
      </c>
      <c r="I712" s="76">
        <f t="shared" si="36"/>
        <v>0</v>
      </c>
      <c r="J712" s="74">
        <v>16171</v>
      </c>
      <c r="K712" s="75" t="s">
        <v>3040</v>
      </c>
      <c r="L712" s="75" t="s">
        <v>3933</v>
      </c>
      <c r="M712" s="74">
        <v>3500</v>
      </c>
      <c r="N712" s="75" t="s">
        <v>3934</v>
      </c>
      <c r="O712" s="75" t="s">
        <v>3935</v>
      </c>
      <c r="P712" s="75"/>
      <c r="Q712" s="75" t="s">
        <v>3936</v>
      </c>
      <c r="R712" s="75" t="s">
        <v>11612</v>
      </c>
      <c r="S712" s="75" t="s">
        <v>11613</v>
      </c>
      <c r="T712" s="75" t="s">
        <v>11614</v>
      </c>
      <c r="U712" s="75" t="s">
        <v>385</v>
      </c>
    </row>
    <row r="713" spans="1:21" ht="14.4" x14ac:dyDescent="0.25">
      <c r="A713" s="74">
        <v>119891</v>
      </c>
      <c r="B713" s="75" t="s">
        <v>1649</v>
      </c>
      <c r="C713" s="81">
        <f t="shared" si="34"/>
        <v>0</v>
      </c>
      <c r="D713" s="74">
        <v>13896</v>
      </c>
      <c r="E713" s="75" t="s">
        <v>3912</v>
      </c>
      <c r="F713" s="74">
        <v>965087</v>
      </c>
      <c r="G713" s="74">
        <v>0</v>
      </c>
      <c r="H713" s="76">
        <f t="shared" si="35"/>
        <v>119891</v>
      </c>
      <c r="I713" s="76">
        <f t="shared" si="36"/>
        <v>0</v>
      </c>
      <c r="J713" s="74">
        <v>16493</v>
      </c>
      <c r="K713" s="75" t="s">
        <v>3937</v>
      </c>
      <c r="L713" s="75" t="s">
        <v>3938</v>
      </c>
      <c r="M713" s="74">
        <v>3512</v>
      </c>
      <c r="N713" s="75" t="s">
        <v>318</v>
      </c>
      <c r="O713" s="75" t="s">
        <v>3939</v>
      </c>
      <c r="P713" s="75"/>
      <c r="Q713" s="75" t="s">
        <v>3940</v>
      </c>
      <c r="R713" s="75" t="s">
        <v>11612</v>
      </c>
      <c r="S713" s="75" t="s">
        <v>11613</v>
      </c>
      <c r="T713" s="75" t="s">
        <v>11614</v>
      </c>
      <c r="U713" s="75" t="s">
        <v>385</v>
      </c>
    </row>
    <row r="714" spans="1:21" ht="14.4" x14ac:dyDescent="0.25">
      <c r="A714" s="74">
        <v>119917</v>
      </c>
      <c r="B714" s="75" t="s">
        <v>1649</v>
      </c>
      <c r="C714" s="81">
        <f t="shared" si="34"/>
        <v>0</v>
      </c>
      <c r="D714" s="74">
        <v>17368</v>
      </c>
      <c r="E714" s="75" t="s">
        <v>8490</v>
      </c>
      <c r="F714" s="74">
        <v>966473</v>
      </c>
      <c r="G714" s="74">
        <v>0</v>
      </c>
      <c r="H714" s="76">
        <f t="shared" si="35"/>
        <v>0</v>
      </c>
      <c r="I714" s="76">
        <f t="shared" si="36"/>
        <v>0</v>
      </c>
      <c r="J714" s="74">
        <v>15206</v>
      </c>
      <c r="K714" s="75" t="s">
        <v>2440</v>
      </c>
      <c r="L714" s="75" t="s">
        <v>3941</v>
      </c>
      <c r="M714" s="74">
        <v>8830</v>
      </c>
      <c r="N714" s="75" t="s">
        <v>3942</v>
      </c>
      <c r="O714" s="75" t="s">
        <v>3943</v>
      </c>
      <c r="P714" s="75"/>
      <c r="Q714" s="75" t="s">
        <v>3944</v>
      </c>
      <c r="R714" s="75" t="s">
        <v>11615</v>
      </c>
      <c r="S714" s="75" t="s">
        <v>11616</v>
      </c>
      <c r="T714" s="75" t="s">
        <v>11617</v>
      </c>
      <c r="U714" s="75" t="s">
        <v>385</v>
      </c>
    </row>
    <row r="715" spans="1:21" ht="14.4" x14ac:dyDescent="0.25">
      <c r="A715" s="74">
        <v>119917</v>
      </c>
      <c r="B715" s="75" t="s">
        <v>1649</v>
      </c>
      <c r="C715" s="81">
        <f t="shared" si="34"/>
        <v>0</v>
      </c>
      <c r="D715" s="74">
        <v>17368</v>
      </c>
      <c r="E715" s="75" t="s">
        <v>8490</v>
      </c>
      <c r="F715" s="74">
        <v>966473</v>
      </c>
      <c r="G715" s="74">
        <v>0</v>
      </c>
      <c r="H715" s="76">
        <f t="shared" si="35"/>
        <v>0</v>
      </c>
      <c r="I715" s="76">
        <f t="shared" si="36"/>
        <v>0</v>
      </c>
      <c r="J715" s="74">
        <v>17368</v>
      </c>
      <c r="K715" s="75" t="s">
        <v>8490</v>
      </c>
      <c r="L715" s="75" t="s">
        <v>3945</v>
      </c>
      <c r="M715" s="74">
        <v>8840</v>
      </c>
      <c r="N715" s="75" t="s">
        <v>735</v>
      </c>
      <c r="O715" s="75" t="s">
        <v>3946</v>
      </c>
      <c r="P715" s="75"/>
      <c r="Q715" s="75" t="s">
        <v>10949</v>
      </c>
      <c r="R715" s="75" t="s">
        <v>11615</v>
      </c>
      <c r="S715" s="75" t="s">
        <v>11616</v>
      </c>
      <c r="T715" s="75" t="s">
        <v>11617</v>
      </c>
      <c r="U715" s="75" t="s">
        <v>385</v>
      </c>
    </row>
    <row r="716" spans="1:21" ht="14.4" x14ac:dyDescent="0.25">
      <c r="A716" s="74">
        <v>119917</v>
      </c>
      <c r="B716" s="75" t="s">
        <v>1649</v>
      </c>
      <c r="C716" s="81">
        <f t="shared" si="34"/>
        <v>0</v>
      </c>
      <c r="D716" s="74">
        <v>17368</v>
      </c>
      <c r="E716" s="75" t="s">
        <v>8490</v>
      </c>
      <c r="F716" s="74">
        <v>966473</v>
      </c>
      <c r="G716" s="74">
        <v>0</v>
      </c>
      <c r="H716" s="76">
        <f t="shared" si="35"/>
        <v>0</v>
      </c>
      <c r="I716" s="76">
        <f t="shared" si="36"/>
        <v>0</v>
      </c>
      <c r="J716" s="74">
        <v>20131</v>
      </c>
      <c r="K716" s="75" t="s">
        <v>10950</v>
      </c>
      <c r="L716" s="75" t="s">
        <v>3947</v>
      </c>
      <c r="M716" s="74">
        <v>8840</v>
      </c>
      <c r="N716" s="75" t="s">
        <v>3948</v>
      </c>
      <c r="O716" s="75" t="s">
        <v>3949</v>
      </c>
      <c r="P716" s="75"/>
      <c r="Q716" s="75" t="s">
        <v>3950</v>
      </c>
      <c r="R716" s="75" t="s">
        <v>11615</v>
      </c>
      <c r="S716" s="75" t="s">
        <v>11616</v>
      </c>
      <c r="T716" s="75" t="s">
        <v>11617</v>
      </c>
      <c r="U716" s="75" t="s">
        <v>385</v>
      </c>
    </row>
    <row r="717" spans="1:21" ht="14.4" x14ac:dyDescent="0.25">
      <c r="A717" s="74">
        <v>119917</v>
      </c>
      <c r="B717" s="75" t="s">
        <v>1649</v>
      </c>
      <c r="C717" s="81">
        <f t="shared" si="34"/>
        <v>0</v>
      </c>
      <c r="D717" s="74">
        <v>17368</v>
      </c>
      <c r="E717" s="75" t="s">
        <v>8490</v>
      </c>
      <c r="F717" s="74">
        <v>966473</v>
      </c>
      <c r="G717" s="74">
        <v>0</v>
      </c>
      <c r="H717" s="76">
        <f t="shared" si="35"/>
        <v>0</v>
      </c>
      <c r="I717" s="76">
        <f t="shared" si="36"/>
        <v>0</v>
      </c>
      <c r="J717" s="74">
        <v>20164</v>
      </c>
      <c r="K717" s="75" t="s">
        <v>3951</v>
      </c>
      <c r="L717" s="75" t="s">
        <v>3952</v>
      </c>
      <c r="M717" s="74">
        <v>8830</v>
      </c>
      <c r="N717" s="75" t="s">
        <v>3942</v>
      </c>
      <c r="O717" s="75" t="s">
        <v>3953</v>
      </c>
      <c r="P717" s="75"/>
      <c r="Q717" s="75" t="s">
        <v>3954</v>
      </c>
      <c r="R717" s="75" t="s">
        <v>11615</v>
      </c>
      <c r="S717" s="75" t="s">
        <v>11616</v>
      </c>
      <c r="T717" s="75" t="s">
        <v>11617</v>
      </c>
      <c r="U717" s="75" t="s">
        <v>385</v>
      </c>
    </row>
    <row r="718" spans="1:21" ht="14.4" x14ac:dyDescent="0.25">
      <c r="A718" s="74">
        <v>119917</v>
      </c>
      <c r="B718" s="75" t="s">
        <v>1649</v>
      </c>
      <c r="C718" s="81">
        <f t="shared" si="34"/>
        <v>0</v>
      </c>
      <c r="D718" s="74">
        <v>17368</v>
      </c>
      <c r="E718" s="75" t="s">
        <v>8490</v>
      </c>
      <c r="F718" s="74">
        <v>966473</v>
      </c>
      <c r="G718" s="74">
        <v>0</v>
      </c>
      <c r="H718" s="76">
        <f t="shared" si="35"/>
        <v>0</v>
      </c>
      <c r="I718" s="76">
        <f t="shared" si="36"/>
        <v>0</v>
      </c>
      <c r="J718" s="74">
        <v>128595</v>
      </c>
      <c r="K718" s="75" t="s">
        <v>10951</v>
      </c>
      <c r="L718" s="75" t="s">
        <v>3955</v>
      </c>
      <c r="M718" s="74">
        <v>8830</v>
      </c>
      <c r="N718" s="75" t="s">
        <v>3942</v>
      </c>
      <c r="O718" s="75" t="s">
        <v>3956</v>
      </c>
      <c r="P718" s="75"/>
      <c r="Q718" s="75" t="s">
        <v>3957</v>
      </c>
      <c r="R718" s="75" t="s">
        <v>11615</v>
      </c>
      <c r="S718" s="75" t="s">
        <v>11616</v>
      </c>
      <c r="T718" s="75" t="s">
        <v>11617</v>
      </c>
      <c r="U718" s="75" t="s">
        <v>385</v>
      </c>
    </row>
    <row r="719" spans="1:21" ht="14.4" x14ac:dyDescent="0.25">
      <c r="A719" s="74">
        <v>119917</v>
      </c>
      <c r="B719" s="75" t="s">
        <v>1649</v>
      </c>
      <c r="C719" s="81">
        <f t="shared" si="34"/>
        <v>0</v>
      </c>
      <c r="D719" s="74">
        <v>17368</v>
      </c>
      <c r="E719" s="75" t="s">
        <v>8490</v>
      </c>
      <c r="F719" s="74">
        <v>966473</v>
      </c>
      <c r="G719" s="74">
        <v>0</v>
      </c>
      <c r="H719" s="76">
        <f t="shared" si="35"/>
        <v>0</v>
      </c>
      <c r="I719" s="76">
        <f t="shared" si="36"/>
        <v>0</v>
      </c>
      <c r="J719" s="74">
        <v>138371</v>
      </c>
      <c r="K719" s="75" t="s">
        <v>3958</v>
      </c>
      <c r="L719" s="75" t="s">
        <v>3959</v>
      </c>
      <c r="M719" s="74">
        <v>8830</v>
      </c>
      <c r="N719" s="75" t="s">
        <v>3942</v>
      </c>
      <c r="O719" s="75" t="s">
        <v>3960</v>
      </c>
      <c r="P719" s="75"/>
      <c r="Q719" s="75" t="s">
        <v>3961</v>
      </c>
      <c r="R719" s="75" t="s">
        <v>11615</v>
      </c>
      <c r="S719" s="75" t="s">
        <v>11616</v>
      </c>
      <c r="T719" s="75" t="s">
        <v>11617</v>
      </c>
      <c r="U719" s="75" t="s">
        <v>385</v>
      </c>
    </row>
    <row r="720" spans="1:21" ht="14.4" x14ac:dyDescent="0.25">
      <c r="A720" s="74">
        <v>119925</v>
      </c>
      <c r="B720" s="75" t="s">
        <v>1649</v>
      </c>
      <c r="C720" s="81">
        <f t="shared" si="34"/>
        <v>0</v>
      </c>
      <c r="D720" s="74">
        <v>48009</v>
      </c>
      <c r="E720" s="75" t="s">
        <v>11600</v>
      </c>
      <c r="F720" s="74">
        <v>972257</v>
      </c>
      <c r="G720" s="74">
        <v>0</v>
      </c>
      <c r="H720" s="76">
        <f t="shared" si="35"/>
        <v>0</v>
      </c>
      <c r="I720" s="76">
        <f t="shared" si="36"/>
        <v>0</v>
      </c>
      <c r="J720" s="74">
        <v>25452</v>
      </c>
      <c r="K720" s="75" t="s">
        <v>11757</v>
      </c>
      <c r="L720" s="75" t="s">
        <v>3962</v>
      </c>
      <c r="M720" s="74">
        <v>2018</v>
      </c>
      <c r="N720" s="75" t="s">
        <v>258</v>
      </c>
      <c r="O720" s="75" t="s">
        <v>206</v>
      </c>
      <c r="P720" s="75"/>
      <c r="Q720" s="75" t="s">
        <v>207</v>
      </c>
      <c r="R720" s="75" t="s">
        <v>10772</v>
      </c>
      <c r="S720" s="75" t="s">
        <v>10773</v>
      </c>
      <c r="T720" s="75" t="s">
        <v>10774</v>
      </c>
      <c r="U720" s="75" t="s">
        <v>496</v>
      </c>
    </row>
    <row r="721" spans="1:21" ht="14.4" x14ac:dyDescent="0.25">
      <c r="A721" s="74">
        <v>119925</v>
      </c>
      <c r="B721" s="75" t="s">
        <v>1649</v>
      </c>
      <c r="C721" s="81">
        <f t="shared" si="34"/>
        <v>0</v>
      </c>
      <c r="D721" s="74">
        <v>48009</v>
      </c>
      <c r="E721" s="75" t="s">
        <v>11600</v>
      </c>
      <c r="F721" s="74">
        <v>963496</v>
      </c>
      <c r="G721" s="74">
        <v>0</v>
      </c>
      <c r="H721" s="76">
        <f t="shared" si="35"/>
        <v>119925</v>
      </c>
      <c r="I721" s="76">
        <f t="shared" si="36"/>
        <v>0</v>
      </c>
      <c r="J721" s="74">
        <v>44628</v>
      </c>
      <c r="K721" s="75" t="s">
        <v>11758</v>
      </c>
      <c r="L721" s="75" t="s">
        <v>3963</v>
      </c>
      <c r="M721" s="74">
        <v>2500</v>
      </c>
      <c r="N721" s="75" t="s">
        <v>52</v>
      </c>
      <c r="O721" s="75" t="s">
        <v>3964</v>
      </c>
      <c r="P721" s="75"/>
      <c r="Q721" s="75" t="s">
        <v>3965</v>
      </c>
      <c r="R721" s="75" t="s">
        <v>1786</v>
      </c>
      <c r="S721" s="75" t="s">
        <v>1787</v>
      </c>
      <c r="T721" s="75" t="s">
        <v>1788</v>
      </c>
      <c r="U721" s="75" t="s">
        <v>385</v>
      </c>
    </row>
    <row r="722" spans="1:21" ht="14.4" x14ac:dyDescent="0.25">
      <c r="A722" s="74">
        <v>119925</v>
      </c>
      <c r="B722" s="75" t="s">
        <v>1649</v>
      </c>
      <c r="C722" s="81">
        <f t="shared" si="34"/>
        <v>0</v>
      </c>
      <c r="D722" s="74">
        <v>48009</v>
      </c>
      <c r="E722" s="75" t="s">
        <v>11600</v>
      </c>
      <c r="F722" s="74">
        <v>973941</v>
      </c>
      <c r="G722" s="74">
        <v>0</v>
      </c>
      <c r="H722" s="76">
        <f t="shared" si="35"/>
        <v>119925</v>
      </c>
      <c r="I722" s="76">
        <f t="shared" si="36"/>
        <v>0</v>
      </c>
      <c r="J722" s="74">
        <v>44651</v>
      </c>
      <c r="K722" s="75" t="s">
        <v>11759</v>
      </c>
      <c r="L722" s="75" t="s">
        <v>3966</v>
      </c>
      <c r="M722" s="74">
        <v>9000</v>
      </c>
      <c r="N722" s="75" t="s">
        <v>120</v>
      </c>
      <c r="O722" s="75" t="s">
        <v>3967</v>
      </c>
      <c r="P722" s="75"/>
      <c r="Q722" s="75" t="s">
        <v>3968</v>
      </c>
      <c r="R722" s="75" t="s">
        <v>1786</v>
      </c>
      <c r="S722" s="75" t="s">
        <v>1787</v>
      </c>
      <c r="T722" s="75" t="s">
        <v>1788</v>
      </c>
      <c r="U722" s="75" t="s">
        <v>385</v>
      </c>
    </row>
    <row r="723" spans="1:21" ht="14.4" x14ac:dyDescent="0.25">
      <c r="A723" s="74">
        <v>119925</v>
      </c>
      <c r="B723" s="75" t="s">
        <v>1649</v>
      </c>
      <c r="C723" s="81">
        <f t="shared" si="34"/>
        <v>0</v>
      </c>
      <c r="D723" s="74">
        <v>48009</v>
      </c>
      <c r="E723" s="75" t="s">
        <v>11600</v>
      </c>
      <c r="F723" s="74">
        <v>963694</v>
      </c>
      <c r="G723" s="74">
        <v>0</v>
      </c>
      <c r="H723" s="76">
        <f t="shared" si="35"/>
        <v>119925</v>
      </c>
      <c r="I723" s="76">
        <f t="shared" si="36"/>
        <v>0</v>
      </c>
      <c r="J723" s="74">
        <v>45294</v>
      </c>
      <c r="K723" s="75" t="s">
        <v>11760</v>
      </c>
      <c r="L723" s="75" t="s">
        <v>3969</v>
      </c>
      <c r="M723" s="74">
        <v>2930</v>
      </c>
      <c r="N723" s="75" t="s">
        <v>40</v>
      </c>
      <c r="O723" s="75" t="s">
        <v>3970</v>
      </c>
      <c r="P723" s="75"/>
      <c r="Q723" s="75" t="s">
        <v>11761</v>
      </c>
      <c r="R723" s="75" t="s">
        <v>1786</v>
      </c>
      <c r="S723" s="75" t="s">
        <v>1787</v>
      </c>
      <c r="T723" s="75" t="s">
        <v>1788</v>
      </c>
      <c r="U723" s="75" t="s">
        <v>385</v>
      </c>
    </row>
    <row r="724" spans="1:21" ht="14.4" x14ac:dyDescent="0.25">
      <c r="A724" s="74">
        <v>119925</v>
      </c>
      <c r="B724" s="75" t="s">
        <v>1649</v>
      </c>
      <c r="C724" s="81">
        <f t="shared" si="34"/>
        <v>0</v>
      </c>
      <c r="D724" s="74">
        <v>48009</v>
      </c>
      <c r="E724" s="75" t="s">
        <v>11600</v>
      </c>
      <c r="F724" s="74">
        <v>966275</v>
      </c>
      <c r="G724" s="74">
        <v>0</v>
      </c>
      <c r="H724" s="76">
        <f t="shared" si="35"/>
        <v>119925</v>
      </c>
      <c r="I724" s="76">
        <f t="shared" si="36"/>
        <v>0</v>
      </c>
      <c r="J724" s="74">
        <v>46185</v>
      </c>
      <c r="K724" s="75" t="s">
        <v>10952</v>
      </c>
      <c r="L724" s="75" t="s">
        <v>3971</v>
      </c>
      <c r="M724" s="74">
        <v>8310</v>
      </c>
      <c r="N724" s="75" t="s">
        <v>282</v>
      </c>
      <c r="O724" s="75" t="s">
        <v>3972</v>
      </c>
      <c r="P724" s="75"/>
      <c r="Q724" s="75" t="s">
        <v>11762</v>
      </c>
      <c r="R724" s="75" t="s">
        <v>1786</v>
      </c>
      <c r="S724" s="75" t="s">
        <v>1787</v>
      </c>
      <c r="T724" s="75" t="s">
        <v>1788</v>
      </c>
      <c r="U724" s="75" t="s">
        <v>385</v>
      </c>
    </row>
    <row r="725" spans="1:21" ht="14.4" x14ac:dyDescent="0.25">
      <c r="A725" s="74">
        <v>119925</v>
      </c>
      <c r="B725" s="75" t="s">
        <v>1649</v>
      </c>
      <c r="C725" s="81">
        <f t="shared" si="34"/>
        <v>0</v>
      </c>
      <c r="D725" s="74">
        <v>48009</v>
      </c>
      <c r="E725" s="75" t="s">
        <v>11600</v>
      </c>
      <c r="F725" s="74">
        <v>963652</v>
      </c>
      <c r="G725" s="74">
        <v>0</v>
      </c>
      <c r="H725" s="76">
        <f t="shared" si="35"/>
        <v>119925</v>
      </c>
      <c r="I725" s="76">
        <f t="shared" si="36"/>
        <v>0</v>
      </c>
      <c r="J725" s="74">
        <v>46755</v>
      </c>
      <c r="K725" s="75" t="s">
        <v>3973</v>
      </c>
      <c r="L725" s="75" t="s">
        <v>3974</v>
      </c>
      <c r="M725" s="74">
        <v>2000</v>
      </c>
      <c r="N725" s="75" t="s">
        <v>258</v>
      </c>
      <c r="O725" s="75" t="s">
        <v>3975</v>
      </c>
      <c r="P725" s="75"/>
      <c r="Q725" s="75" t="s">
        <v>10953</v>
      </c>
      <c r="R725" s="75" t="s">
        <v>1786</v>
      </c>
      <c r="S725" s="75" t="s">
        <v>1787</v>
      </c>
      <c r="T725" s="75" t="s">
        <v>1788</v>
      </c>
      <c r="U725" s="75" t="s">
        <v>385</v>
      </c>
    </row>
    <row r="726" spans="1:21" ht="14.4" x14ac:dyDescent="0.25">
      <c r="A726" s="74">
        <v>119925</v>
      </c>
      <c r="B726" s="75" t="s">
        <v>1649</v>
      </c>
      <c r="C726" s="81">
        <f t="shared" si="34"/>
        <v>0</v>
      </c>
      <c r="D726" s="74">
        <v>48009</v>
      </c>
      <c r="E726" s="75" t="s">
        <v>11600</v>
      </c>
      <c r="F726" s="74">
        <v>972133</v>
      </c>
      <c r="G726" s="74">
        <v>0</v>
      </c>
      <c r="H726" s="76">
        <f t="shared" si="35"/>
        <v>119925</v>
      </c>
      <c r="I726" s="76">
        <f t="shared" si="36"/>
        <v>0</v>
      </c>
      <c r="J726" s="74">
        <v>47522</v>
      </c>
      <c r="K726" s="75" t="s">
        <v>11763</v>
      </c>
      <c r="L726" s="75" t="s">
        <v>3976</v>
      </c>
      <c r="M726" s="74">
        <v>3018</v>
      </c>
      <c r="N726" s="75" t="s">
        <v>3977</v>
      </c>
      <c r="O726" s="75" t="s">
        <v>3978</v>
      </c>
      <c r="P726" s="75"/>
      <c r="Q726" s="75" t="s">
        <v>3979</v>
      </c>
      <c r="R726" s="75" t="s">
        <v>1786</v>
      </c>
      <c r="S726" s="75" t="s">
        <v>1787</v>
      </c>
      <c r="T726" s="75" t="s">
        <v>1788</v>
      </c>
      <c r="U726" s="75" t="s">
        <v>385</v>
      </c>
    </row>
    <row r="727" spans="1:21" ht="14.4" x14ac:dyDescent="0.25">
      <c r="A727" s="74">
        <v>119925</v>
      </c>
      <c r="B727" s="75" t="s">
        <v>1649</v>
      </c>
      <c r="C727" s="81">
        <f t="shared" si="34"/>
        <v>0</v>
      </c>
      <c r="D727" s="74">
        <v>48009</v>
      </c>
      <c r="E727" s="75" t="s">
        <v>11600</v>
      </c>
      <c r="F727" s="74">
        <v>970269</v>
      </c>
      <c r="G727" s="74">
        <v>0</v>
      </c>
      <c r="H727" s="76">
        <f t="shared" si="35"/>
        <v>119925</v>
      </c>
      <c r="I727" s="76">
        <f t="shared" si="36"/>
        <v>0</v>
      </c>
      <c r="J727" s="74">
        <v>48009</v>
      </c>
      <c r="K727" s="75" t="s">
        <v>11600</v>
      </c>
      <c r="L727" s="75" t="s">
        <v>739</v>
      </c>
      <c r="M727" s="74">
        <v>2610</v>
      </c>
      <c r="N727" s="75" t="s">
        <v>321</v>
      </c>
      <c r="O727" s="75" t="s">
        <v>740</v>
      </c>
      <c r="P727" s="75"/>
      <c r="Q727" s="75" t="s">
        <v>741</v>
      </c>
      <c r="R727" s="75" t="s">
        <v>1786</v>
      </c>
      <c r="S727" s="75" t="s">
        <v>1787</v>
      </c>
      <c r="T727" s="75" t="s">
        <v>1788</v>
      </c>
      <c r="U727" s="75" t="s">
        <v>385</v>
      </c>
    </row>
    <row r="728" spans="1:21" ht="14.4" x14ac:dyDescent="0.25">
      <c r="A728" s="74">
        <v>119925</v>
      </c>
      <c r="B728" s="75" t="s">
        <v>1649</v>
      </c>
      <c r="C728" s="81">
        <f t="shared" si="34"/>
        <v>0</v>
      </c>
      <c r="D728" s="74">
        <v>48009</v>
      </c>
      <c r="E728" s="75" t="s">
        <v>11600</v>
      </c>
      <c r="F728" s="74">
        <v>107326</v>
      </c>
      <c r="G728" s="74">
        <v>0</v>
      </c>
      <c r="H728" s="76">
        <f t="shared" si="35"/>
        <v>119925</v>
      </c>
      <c r="I728" s="76">
        <f t="shared" si="36"/>
        <v>0</v>
      </c>
      <c r="J728" s="74">
        <v>114091</v>
      </c>
      <c r="K728" s="75" t="s">
        <v>11764</v>
      </c>
      <c r="L728" s="75" t="s">
        <v>3980</v>
      </c>
      <c r="M728" s="74">
        <v>1070</v>
      </c>
      <c r="N728" s="75" t="s">
        <v>145</v>
      </c>
      <c r="O728" s="75" t="s">
        <v>3981</v>
      </c>
      <c r="P728" s="75"/>
      <c r="Q728" s="75" t="s">
        <v>10954</v>
      </c>
      <c r="R728" s="75" t="s">
        <v>1786</v>
      </c>
      <c r="S728" s="75" t="s">
        <v>1787</v>
      </c>
      <c r="T728" s="75" t="s">
        <v>1788</v>
      </c>
      <c r="U728" s="75" t="s">
        <v>385</v>
      </c>
    </row>
    <row r="729" spans="1:21" ht="14.4" x14ac:dyDescent="0.25">
      <c r="A729" s="74">
        <v>119925</v>
      </c>
      <c r="B729" s="75" t="s">
        <v>1649</v>
      </c>
      <c r="C729" s="81">
        <f t="shared" si="34"/>
        <v>0</v>
      </c>
      <c r="D729" s="74">
        <v>48009</v>
      </c>
      <c r="E729" s="75" t="s">
        <v>11600</v>
      </c>
      <c r="F729" s="74">
        <v>128462</v>
      </c>
      <c r="G729" s="74">
        <v>0</v>
      </c>
      <c r="H729" s="76">
        <f t="shared" si="35"/>
        <v>119925</v>
      </c>
      <c r="I729" s="76">
        <f t="shared" si="36"/>
        <v>0</v>
      </c>
      <c r="J729" s="74">
        <v>124164</v>
      </c>
      <c r="K729" s="75" t="s">
        <v>11765</v>
      </c>
      <c r="L729" s="75" t="s">
        <v>3982</v>
      </c>
      <c r="M729" s="74">
        <v>9000</v>
      </c>
      <c r="N729" s="75" t="s">
        <v>120</v>
      </c>
      <c r="O729" s="75" t="s">
        <v>3983</v>
      </c>
      <c r="P729" s="75"/>
      <c r="Q729" s="75" t="s">
        <v>3984</v>
      </c>
      <c r="R729" s="75" t="s">
        <v>1786</v>
      </c>
      <c r="S729" s="75" t="s">
        <v>1787</v>
      </c>
      <c r="T729" s="75" t="s">
        <v>1788</v>
      </c>
      <c r="U729" s="75" t="s">
        <v>385</v>
      </c>
    </row>
    <row r="730" spans="1:21" ht="14.4" x14ac:dyDescent="0.25">
      <c r="A730" s="74">
        <v>119925</v>
      </c>
      <c r="B730" s="75" t="s">
        <v>1649</v>
      </c>
      <c r="C730" s="81">
        <f t="shared" si="34"/>
        <v>0</v>
      </c>
      <c r="D730" s="74">
        <v>48009</v>
      </c>
      <c r="E730" s="75" t="s">
        <v>11600</v>
      </c>
      <c r="F730" s="74">
        <v>54601</v>
      </c>
      <c r="G730" s="74">
        <v>0</v>
      </c>
      <c r="H730" s="76">
        <f t="shared" si="35"/>
        <v>119925</v>
      </c>
      <c r="I730" s="76">
        <f t="shared" si="36"/>
        <v>0</v>
      </c>
      <c r="J730" s="74">
        <v>124172</v>
      </c>
      <c r="K730" s="75" t="s">
        <v>11766</v>
      </c>
      <c r="L730" s="75" t="s">
        <v>3985</v>
      </c>
      <c r="M730" s="74">
        <v>9300</v>
      </c>
      <c r="N730" s="75" t="s">
        <v>127</v>
      </c>
      <c r="O730" s="75" t="s">
        <v>3986</v>
      </c>
      <c r="P730" s="75"/>
      <c r="Q730" s="75" t="s">
        <v>3987</v>
      </c>
      <c r="R730" s="75" t="s">
        <v>1786</v>
      </c>
      <c r="S730" s="75" t="s">
        <v>1787</v>
      </c>
      <c r="T730" s="75" t="s">
        <v>1788</v>
      </c>
      <c r="U730" s="75" t="s">
        <v>385</v>
      </c>
    </row>
    <row r="731" spans="1:21" ht="14.4" x14ac:dyDescent="0.25">
      <c r="A731" s="74">
        <v>119925</v>
      </c>
      <c r="B731" s="75" t="s">
        <v>1649</v>
      </c>
      <c r="C731" s="81">
        <f t="shared" si="34"/>
        <v>0</v>
      </c>
      <c r="D731" s="74">
        <v>48009</v>
      </c>
      <c r="E731" s="75" t="s">
        <v>11600</v>
      </c>
      <c r="F731" s="74">
        <v>128272</v>
      </c>
      <c r="G731" s="74">
        <v>0</v>
      </c>
      <c r="H731" s="76">
        <f t="shared" si="35"/>
        <v>119925</v>
      </c>
      <c r="I731" s="76">
        <f t="shared" si="36"/>
        <v>0</v>
      </c>
      <c r="J731" s="74">
        <v>128141</v>
      </c>
      <c r="K731" s="75" t="s">
        <v>3988</v>
      </c>
      <c r="L731" s="75" t="s">
        <v>3989</v>
      </c>
      <c r="M731" s="74">
        <v>9820</v>
      </c>
      <c r="N731" s="75" t="s">
        <v>126</v>
      </c>
      <c r="O731" s="75" t="s">
        <v>3990</v>
      </c>
      <c r="P731" s="75"/>
      <c r="Q731" s="75" t="s">
        <v>3991</v>
      </c>
      <c r="R731" s="75" t="s">
        <v>1786</v>
      </c>
      <c r="S731" s="75" t="s">
        <v>1787</v>
      </c>
      <c r="T731" s="75" t="s">
        <v>1788</v>
      </c>
      <c r="U731" s="75" t="s">
        <v>385</v>
      </c>
    </row>
    <row r="732" spans="1:21" ht="14.4" x14ac:dyDescent="0.25">
      <c r="A732" s="74">
        <v>119925</v>
      </c>
      <c r="B732" s="75" t="s">
        <v>1649</v>
      </c>
      <c r="C732" s="81">
        <f t="shared" si="34"/>
        <v>0</v>
      </c>
      <c r="D732" s="74">
        <v>48009</v>
      </c>
      <c r="E732" s="75" t="s">
        <v>11600</v>
      </c>
      <c r="F732" s="74">
        <v>129461</v>
      </c>
      <c r="G732" s="74">
        <v>0</v>
      </c>
      <c r="H732" s="76">
        <f t="shared" si="35"/>
        <v>119925</v>
      </c>
      <c r="I732" s="76">
        <f t="shared" si="36"/>
        <v>0</v>
      </c>
      <c r="J732" s="74">
        <v>128819</v>
      </c>
      <c r="K732" s="75" t="s">
        <v>11767</v>
      </c>
      <c r="L732" s="75" t="s">
        <v>3992</v>
      </c>
      <c r="M732" s="74">
        <v>2140</v>
      </c>
      <c r="N732" s="75" t="s">
        <v>288</v>
      </c>
      <c r="O732" s="75" t="s">
        <v>3993</v>
      </c>
      <c r="P732" s="75"/>
      <c r="Q732" s="75" t="s">
        <v>3994</v>
      </c>
      <c r="R732" s="75" t="s">
        <v>1786</v>
      </c>
      <c r="S732" s="75" t="s">
        <v>1787</v>
      </c>
      <c r="T732" s="75" t="s">
        <v>1788</v>
      </c>
      <c r="U732" s="75" t="s">
        <v>385</v>
      </c>
    </row>
    <row r="733" spans="1:21" ht="14.4" x14ac:dyDescent="0.25">
      <c r="A733" s="74">
        <v>119925</v>
      </c>
      <c r="B733" s="75" t="s">
        <v>1649</v>
      </c>
      <c r="C733" s="81">
        <f t="shared" si="34"/>
        <v>0</v>
      </c>
      <c r="D733" s="74">
        <v>48009</v>
      </c>
      <c r="E733" s="75" t="s">
        <v>11600</v>
      </c>
      <c r="F733" s="74">
        <v>963496</v>
      </c>
      <c r="G733" s="74">
        <v>0</v>
      </c>
      <c r="H733" s="76">
        <f t="shared" si="35"/>
        <v>119925</v>
      </c>
      <c r="I733" s="76">
        <f t="shared" si="36"/>
        <v>0</v>
      </c>
      <c r="J733" s="74">
        <v>131441</v>
      </c>
      <c r="K733" s="75" t="s">
        <v>11768</v>
      </c>
      <c r="L733" s="75" t="s">
        <v>3995</v>
      </c>
      <c r="M733" s="74">
        <v>2300</v>
      </c>
      <c r="N733" s="75" t="s">
        <v>47</v>
      </c>
      <c r="O733" s="75" t="s">
        <v>3996</v>
      </c>
      <c r="P733" s="75"/>
      <c r="Q733" s="75" t="s">
        <v>3997</v>
      </c>
      <c r="R733" s="75" t="s">
        <v>1786</v>
      </c>
      <c r="S733" s="75" t="s">
        <v>1787</v>
      </c>
      <c r="T733" s="75" t="s">
        <v>1788</v>
      </c>
      <c r="U733" s="75" t="s">
        <v>385</v>
      </c>
    </row>
    <row r="734" spans="1:21" ht="14.4" x14ac:dyDescent="0.25">
      <c r="A734" s="74">
        <v>119925</v>
      </c>
      <c r="B734" s="75" t="s">
        <v>1649</v>
      </c>
      <c r="C734" s="81">
        <f t="shared" si="34"/>
        <v>0</v>
      </c>
      <c r="D734" s="74">
        <v>48009</v>
      </c>
      <c r="E734" s="75" t="s">
        <v>11600</v>
      </c>
      <c r="F734" s="74">
        <v>131607</v>
      </c>
      <c r="G734" s="74">
        <v>0</v>
      </c>
      <c r="H734" s="76">
        <f t="shared" si="35"/>
        <v>119925</v>
      </c>
      <c r="I734" s="76">
        <f t="shared" si="36"/>
        <v>0</v>
      </c>
      <c r="J734" s="74">
        <v>131508</v>
      </c>
      <c r="K734" s="75" t="s">
        <v>11769</v>
      </c>
      <c r="L734" s="75" t="s">
        <v>3998</v>
      </c>
      <c r="M734" s="74">
        <v>8900</v>
      </c>
      <c r="N734" s="75" t="s">
        <v>118</v>
      </c>
      <c r="O734" s="75" t="s">
        <v>3999</v>
      </c>
      <c r="P734" s="75"/>
      <c r="Q734" s="75" t="s">
        <v>4000</v>
      </c>
      <c r="R734" s="75" t="s">
        <v>1786</v>
      </c>
      <c r="S734" s="75" t="s">
        <v>1787</v>
      </c>
      <c r="T734" s="75" t="s">
        <v>1788</v>
      </c>
      <c r="U734" s="75" t="s">
        <v>385</v>
      </c>
    </row>
    <row r="735" spans="1:21" ht="14.4" x14ac:dyDescent="0.25">
      <c r="A735" s="74">
        <v>119925</v>
      </c>
      <c r="B735" s="75" t="s">
        <v>1649</v>
      </c>
      <c r="C735" s="81">
        <f t="shared" si="34"/>
        <v>0</v>
      </c>
      <c r="D735" s="74">
        <v>48009</v>
      </c>
      <c r="E735" s="75" t="s">
        <v>11600</v>
      </c>
      <c r="F735" s="74">
        <v>963652</v>
      </c>
      <c r="G735" s="74">
        <v>0</v>
      </c>
      <c r="H735" s="76">
        <f t="shared" si="35"/>
        <v>119925</v>
      </c>
      <c r="I735" s="76">
        <f t="shared" si="36"/>
        <v>0</v>
      </c>
      <c r="J735" s="74">
        <v>133471</v>
      </c>
      <c r="K735" s="75" t="s">
        <v>4001</v>
      </c>
      <c r="L735" s="75" t="s">
        <v>10955</v>
      </c>
      <c r="M735" s="74">
        <v>2018</v>
      </c>
      <c r="N735" s="75" t="s">
        <v>258</v>
      </c>
      <c r="O735" s="75" t="s">
        <v>4002</v>
      </c>
      <c r="P735" s="75"/>
      <c r="Q735" s="75" t="s">
        <v>4003</v>
      </c>
      <c r="R735" s="75" t="s">
        <v>1786</v>
      </c>
      <c r="S735" s="75" t="s">
        <v>1787</v>
      </c>
      <c r="T735" s="75" t="s">
        <v>1788</v>
      </c>
      <c r="U735" s="75" t="s">
        <v>385</v>
      </c>
    </row>
    <row r="736" spans="1:21" ht="14.4" x14ac:dyDescent="0.25">
      <c r="A736" s="74">
        <v>119925</v>
      </c>
      <c r="B736" s="75" t="s">
        <v>1649</v>
      </c>
      <c r="C736" s="81">
        <f t="shared" si="34"/>
        <v>0</v>
      </c>
      <c r="D736" s="74">
        <v>48009</v>
      </c>
      <c r="E736" s="75" t="s">
        <v>11600</v>
      </c>
      <c r="F736" s="74">
        <v>137752</v>
      </c>
      <c r="G736" s="74">
        <v>0</v>
      </c>
      <c r="H736" s="76">
        <f t="shared" si="35"/>
        <v>119925</v>
      </c>
      <c r="I736" s="76">
        <f t="shared" si="36"/>
        <v>0</v>
      </c>
      <c r="J736" s="74">
        <v>137521</v>
      </c>
      <c r="K736" s="75" t="s">
        <v>11770</v>
      </c>
      <c r="L736" s="75" t="s">
        <v>4004</v>
      </c>
      <c r="M736" s="74">
        <v>9600</v>
      </c>
      <c r="N736" s="75" t="s">
        <v>135</v>
      </c>
      <c r="O736" s="75" t="s">
        <v>4005</v>
      </c>
      <c r="P736" s="75"/>
      <c r="Q736" s="75" t="s">
        <v>4006</v>
      </c>
      <c r="R736" s="75" t="s">
        <v>1786</v>
      </c>
      <c r="S736" s="75" t="s">
        <v>1787</v>
      </c>
      <c r="T736" s="75" t="s">
        <v>1788</v>
      </c>
      <c r="U736" s="75" t="s">
        <v>385</v>
      </c>
    </row>
    <row r="737" spans="1:21" ht="14.4" x14ac:dyDescent="0.25">
      <c r="A737" s="74">
        <v>119925</v>
      </c>
      <c r="B737" s="75" t="s">
        <v>1649</v>
      </c>
      <c r="C737" s="81">
        <f t="shared" si="34"/>
        <v>0</v>
      </c>
      <c r="D737" s="74">
        <v>48009</v>
      </c>
      <c r="E737" s="75" t="s">
        <v>11600</v>
      </c>
      <c r="F737" s="74">
        <v>137315</v>
      </c>
      <c r="G737" s="74">
        <v>0</v>
      </c>
      <c r="H737" s="76">
        <f t="shared" si="35"/>
        <v>119925</v>
      </c>
      <c r="I737" s="76">
        <f t="shared" si="36"/>
        <v>0</v>
      </c>
      <c r="J737" s="74">
        <v>137653</v>
      </c>
      <c r="K737" s="75" t="s">
        <v>4007</v>
      </c>
      <c r="L737" s="75" t="s">
        <v>4008</v>
      </c>
      <c r="M737" s="74">
        <v>3080</v>
      </c>
      <c r="N737" s="75" t="s">
        <v>35</v>
      </c>
      <c r="O737" s="75" t="s">
        <v>4009</v>
      </c>
      <c r="P737" s="75"/>
      <c r="Q737" s="75" t="s">
        <v>4010</v>
      </c>
      <c r="R737" s="75" t="s">
        <v>1786</v>
      </c>
      <c r="S737" s="75" t="s">
        <v>1787</v>
      </c>
      <c r="T737" s="75" t="s">
        <v>1788</v>
      </c>
      <c r="U737" s="75" t="s">
        <v>385</v>
      </c>
    </row>
    <row r="738" spans="1:21" ht="14.4" x14ac:dyDescent="0.25">
      <c r="A738" s="74">
        <v>119925</v>
      </c>
      <c r="B738" s="75" t="s">
        <v>1649</v>
      </c>
      <c r="C738" s="81">
        <f t="shared" si="34"/>
        <v>0</v>
      </c>
      <c r="D738" s="74">
        <v>48009</v>
      </c>
      <c r="E738" s="75" t="s">
        <v>11600</v>
      </c>
      <c r="F738" s="74">
        <v>143751</v>
      </c>
      <c r="G738" s="74">
        <v>0</v>
      </c>
      <c r="H738" s="76">
        <f t="shared" si="35"/>
        <v>119925</v>
      </c>
      <c r="I738" s="76">
        <f t="shared" si="36"/>
        <v>0</v>
      </c>
      <c r="J738" s="74">
        <v>143768</v>
      </c>
      <c r="K738" s="75" t="s">
        <v>11771</v>
      </c>
      <c r="L738" s="75" t="s">
        <v>4011</v>
      </c>
      <c r="M738" s="74">
        <v>2440</v>
      </c>
      <c r="N738" s="75" t="s">
        <v>51</v>
      </c>
      <c r="O738" s="75" t="s">
        <v>4012</v>
      </c>
      <c r="P738" s="75"/>
      <c r="Q738" s="75" t="s">
        <v>10956</v>
      </c>
      <c r="R738" s="75" t="s">
        <v>1786</v>
      </c>
      <c r="S738" s="75" t="s">
        <v>1787</v>
      </c>
      <c r="T738" s="75" t="s">
        <v>1788</v>
      </c>
      <c r="U738" s="75" t="s">
        <v>385</v>
      </c>
    </row>
    <row r="739" spans="1:21" ht="14.4" x14ac:dyDescent="0.25">
      <c r="A739" s="74">
        <v>119933</v>
      </c>
      <c r="B739" s="75" t="s">
        <v>1649</v>
      </c>
      <c r="C739" s="81">
        <f t="shared" si="34"/>
        <v>0</v>
      </c>
      <c r="D739" s="74">
        <v>11569</v>
      </c>
      <c r="E739" s="75" t="s">
        <v>3229</v>
      </c>
      <c r="F739" s="74">
        <v>123539</v>
      </c>
      <c r="G739" s="74">
        <v>0</v>
      </c>
      <c r="H739" s="76">
        <f t="shared" si="35"/>
        <v>0</v>
      </c>
      <c r="I739" s="76">
        <f t="shared" si="36"/>
        <v>0</v>
      </c>
      <c r="J739" s="74">
        <v>10141</v>
      </c>
      <c r="K739" s="75" t="s">
        <v>4013</v>
      </c>
      <c r="L739" s="75" t="s">
        <v>4014</v>
      </c>
      <c r="M739" s="74">
        <v>2860</v>
      </c>
      <c r="N739" s="75" t="s">
        <v>159</v>
      </c>
      <c r="O739" s="75" t="s">
        <v>4015</v>
      </c>
      <c r="P739" s="75"/>
      <c r="Q739" s="75" t="s">
        <v>4016</v>
      </c>
      <c r="R739" s="75" t="s">
        <v>1786</v>
      </c>
      <c r="S739" s="75" t="s">
        <v>1787</v>
      </c>
      <c r="T739" s="75" t="s">
        <v>1788</v>
      </c>
      <c r="U739" s="75" t="s">
        <v>385</v>
      </c>
    </row>
    <row r="740" spans="1:21" ht="14.4" x14ac:dyDescent="0.25">
      <c r="A740" s="74">
        <v>119933</v>
      </c>
      <c r="B740" s="75" t="s">
        <v>1649</v>
      </c>
      <c r="C740" s="81">
        <f t="shared" si="34"/>
        <v>0</v>
      </c>
      <c r="D740" s="74">
        <v>11569</v>
      </c>
      <c r="E740" s="75" t="s">
        <v>3229</v>
      </c>
      <c r="F740" s="74">
        <v>123539</v>
      </c>
      <c r="G740" s="74">
        <v>0</v>
      </c>
      <c r="H740" s="76">
        <f t="shared" si="35"/>
        <v>0</v>
      </c>
      <c r="I740" s="76">
        <f t="shared" si="36"/>
        <v>0</v>
      </c>
      <c r="J740" s="74">
        <v>10661</v>
      </c>
      <c r="K740" s="75" t="s">
        <v>4017</v>
      </c>
      <c r="L740" s="75" t="s">
        <v>4018</v>
      </c>
      <c r="M740" s="74">
        <v>2830</v>
      </c>
      <c r="N740" s="75" t="s">
        <v>161</v>
      </c>
      <c r="O740" s="75" t="s">
        <v>4019</v>
      </c>
      <c r="P740" s="75"/>
      <c r="Q740" s="75" t="s">
        <v>4020</v>
      </c>
      <c r="R740" s="75" t="s">
        <v>1786</v>
      </c>
      <c r="S740" s="75" t="s">
        <v>1787</v>
      </c>
      <c r="T740" s="75" t="s">
        <v>1788</v>
      </c>
      <c r="U740" s="75" t="s">
        <v>385</v>
      </c>
    </row>
    <row r="741" spans="1:21" ht="14.4" x14ac:dyDescent="0.25">
      <c r="A741" s="74">
        <v>119933</v>
      </c>
      <c r="B741" s="75" t="s">
        <v>1649</v>
      </c>
      <c r="C741" s="81">
        <f t="shared" si="34"/>
        <v>0</v>
      </c>
      <c r="D741" s="74">
        <v>11569</v>
      </c>
      <c r="E741" s="75" t="s">
        <v>3229</v>
      </c>
      <c r="F741" s="74">
        <v>123539</v>
      </c>
      <c r="G741" s="74">
        <v>0</v>
      </c>
      <c r="H741" s="76">
        <f t="shared" si="35"/>
        <v>0</v>
      </c>
      <c r="I741" s="76">
        <f t="shared" si="36"/>
        <v>0</v>
      </c>
      <c r="J741" s="74">
        <v>11551</v>
      </c>
      <c r="K741" s="75" t="s">
        <v>11772</v>
      </c>
      <c r="L741" s="75" t="s">
        <v>11773</v>
      </c>
      <c r="M741" s="74">
        <v>2800</v>
      </c>
      <c r="N741" s="75" t="s">
        <v>63</v>
      </c>
      <c r="O741" s="75" t="s">
        <v>4021</v>
      </c>
      <c r="P741" s="75"/>
      <c r="Q741" s="75" t="s">
        <v>10957</v>
      </c>
      <c r="R741" s="75" t="s">
        <v>1786</v>
      </c>
      <c r="S741" s="75" t="s">
        <v>1787</v>
      </c>
      <c r="T741" s="75" t="s">
        <v>1788</v>
      </c>
      <c r="U741" s="75" t="s">
        <v>385</v>
      </c>
    </row>
    <row r="742" spans="1:21" ht="14.4" x14ac:dyDescent="0.25">
      <c r="A742" s="74">
        <v>119933</v>
      </c>
      <c r="B742" s="75" t="s">
        <v>1649</v>
      </c>
      <c r="C742" s="81">
        <f t="shared" si="34"/>
        <v>0</v>
      </c>
      <c r="D742" s="74">
        <v>11569</v>
      </c>
      <c r="E742" s="75" t="s">
        <v>3229</v>
      </c>
      <c r="F742" s="74">
        <v>123539</v>
      </c>
      <c r="G742" s="74">
        <v>0</v>
      </c>
      <c r="H742" s="76">
        <f t="shared" si="35"/>
        <v>0</v>
      </c>
      <c r="I742" s="76">
        <f t="shared" si="36"/>
        <v>0</v>
      </c>
      <c r="J742" s="74">
        <v>11569</v>
      </c>
      <c r="K742" s="75" t="s">
        <v>3229</v>
      </c>
      <c r="L742" s="75" t="s">
        <v>743</v>
      </c>
      <c r="M742" s="74">
        <v>2800</v>
      </c>
      <c r="N742" s="75" t="s">
        <v>63</v>
      </c>
      <c r="O742" s="75" t="s">
        <v>744</v>
      </c>
      <c r="P742" s="75"/>
      <c r="Q742" s="75" t="s">
        <v>745</v>
      </c>
      <c r="R742" s="75" t="s">
        <v>1786</v>
      </c>
      <c r="S742" s="75" t="s">
        <v>1787</v>
      </c>
      <c r="T742" s="75" t="s">
        <v>1788</v>
      </c>
      <c r="U742" s="75" t="s">
        <v>385</v>
      </c>
    </row>
    <row r="743" spans="1:21" ht="14.4" x14ac:dyDescent="0.25">
      <c r="A743" s="74">
        <v>119933</v>
      </c>
      <c r="B743" s="75" t="s">
        <v>1649</v>
      </c>
      <c r="C743" s="81">
        <f t="shared" si="34"/>
        <v>0</v>
      </c>
      <c r="D743" s="74">
        <v>11569</v>
      </c>
      <c r="E743" s="75" t="s">
        <v>3229</v>
      </c>
      <c r="F743" s="74">
        <v>123539</v>
      </c>
      <c r="G743" s="74">
        <v>0</v>
      </c>
      <c r="H743" s="76">
        <f t="shared" si="35"/>
        <v>0</v>
      </c>
      <c r="I743" s="76">
        <f t="shared" si="36"/>
        <v>0</v>
      </c>
      <c r="J743" s="74">
        <v>11585</v>
      </c>
      <c r="K743" s="75" t="s">
        <v>2258</v>
      </c>
      <c r="L743" s="75" t="s">
        <v>4022</v>
      </c>
      <c r="M743" s="74">
        <v>2800</v>
      </c>
      <c r="N743" s="75" t="s">
        <v>63</v>
      </c>
      <c r="O743" s="75" t="s">
        <v>4023</v>
      </c>
      <c r="P743" s="75"/>
      <c r="Q743" s="75" t="s">
        <v>4024</v>
      </c>
      <c r="R743" s="75" t="s">
        <v>1786</v>
      </c>
      <c r="S743" s="75" t="s">
        <v>1787</v>
      </c>
      <c r="T743" s="75" t="s">
        <v>1788</v>
      </c>
      <c r="U743" s="75" t="s">
        <v>385</v>
      </c>
    </row>
    <row r="744" spans="1:21" ht="14.4" x14ac:dyDescent="0.25">
      <c r="A744" s="74">
        <v>119933</v>
      </c>
      <c r="B744" s="75" t="s">
        <v>1649</v>
      </c>
      <c r="C744" s="81">
        <f t="shared" si="34"/>
        <v>0</v>
      </c>
      <c r="D744" s="74">
        <v>11569</v>
      </c>
      <c r="E744" s="75" t="s">
        <v>3229</v>
      </c>
      <c r="F744" s="74">
        <v>123539</v>
      </c>
      <c r="G744" s="74">
        <v>0</v>
      </c>
      <c r="H744" s="76">
        <f t="shared" si="35"/>
        <v>0</v>
      </c>
      <c r="I744" s="76">
        <f t="shared" si="36"/>
        <v>0</v>
      </c>
      <c r="J744" s="74">
        <v>11619</v>
      </c>
      <c r="K744" s="75" t="s">
        <v>2254</v>
      </c>
      <c r="L744" s="75" t="s">
        <v>4025</v>
      </c>
      <c r="M744" s="74">
        <v>2800</v>
      </c>
      <c r="N744" s="75" t="s">
        <v>63</v>
      </c>
      <c r="O744" s="75" t="s">
        <v>4026</v>
      </c>
      <c r="P744" s="75"/>
      <c r="Q744" s="75" t="s">
        <v>4027</v>
      </c>
      <c r="R744" s="75" t="s">
        <v>1786</v>
      </c>
      <c r="S744" s="75" t="s">
        <v>1787</v>
      </c>
      <c r="T744" s="75" t="s">
        <v>1788</v>
      </c>
      <c r="U744" s="75" t="s">
        <v>385</v>
      </c>
    </row>
    <row r="745" spans="1:21" ht="14.4" x14ac:dyDescent="0.25">
      <c r="A745" s="74">
        <v>119933</v>
      </c>
      <c r="B745" s="75" t="s">
        <v>1649</v>
      </c>
      <c r="C745" s="81">
        <f t="shared" si="34"/>
        <v>0</v>
      </c>
      <c r="D745" s="74">
        <v>11569</v>
      </c>
      <c r="E745" s="75" t="s">
        <v>3229</v>
      </c>
      <c r="F745" s="74">
        <v>123539</v>
      </c>
      <c r="G745" s="74">
        <v>0</v>
      </c>
      <c r="H745" s="76">
        <f t="shared" si="35"/>
        <v>0</v>
      </c>
      <c r="I745" s="76">
        <f t="shared" si="36"/>
        <v>0</v>
      </c>
      <c r="J745" s="74">
        <v>11635</v>
      </c>
      <c r="K745" s="75" t="s">
        <v>4028</v>
      </c>
      <c r="L745" s="75" t="s">
        <v>4029</v>
      </c>
      <c r="M745" s="74">
        <v>2800</v>
      </c>
      <c r="N745" s="75" t="s">
        <v>63</v>
      </c>
      <c r="O745" s="75" t="s">
        <v>4030</v>
      </c>
      <c r="P745" s="75"/>
      <c r="Q745" s="75" t="s">
        <v>10958</v>
      </c>
      <c r="R745" s="75" t="s">
        <v>1786</v>
      </c>
      <c r="S745" s="75" t="s">
        <v>1787</v>
      </c>
      <c r="T745" s="75" t="s">
        <v>1788</v>
      </c>
      <c r="U745" s="75" t="s">
        <v>385</v>
      </c>
    </row>
    <row r="746" spans="1:21" ht="14.4" x14ac:dyDescent="0.25">
      <c r="A746" s="74">
        <v>119933</v>
      </c>
      <c r="B746" s="75" t="s">
        <v>1649</v>
      </c>
      <c r="C746" s="81">
        <f t="shared" si="34"/>
        <v>0</v>
      </c>
      <c r="D746" s="74">
        <v>11569</v>
      </c>
      <c r="E746" s="75" t="s">
        <v>3229</v>
      </c>
      <c r="F746" s="74">
        <v>123539</v>
      </c>
      <c r="G746" s="74">
        <v>0</v>
      </c>
      <c r="H746" s="76">
        <f t="shared" si="35"/>
        <v>0</v>
      </c>
      <c r="I746" s="76">
        <f t="shared" si="36"/>
        <v>0</v>
      </c>
      <c r="J746" s="74">
        <v>11651</v>
      </c>
      <c r="K746" s="75" t="s">
        <v>4031</v>
      </c>
      <c r="L746" s="75" t="s">
        <v>4032</v>
      </c>
      <c r="M746" s="74">
        <v>2800</v>
      </c>
      <c r="N746" s="75" t="s">
        <v>63</v>
      </c>
      <c r="O746" s="75" t="s">
        <v>190</v>
      </c>
      <c r="P746" s="75"/>
      <c r="Q746" s="75" t="s">
        <v>4033</v>
      </c>
      <c r="R746" s="75" t="s">
        <v>1786</v>
      </c>
      <c r="S746" s="75" t="s">
        <v>1787</v>
      </c>
      <c r="T746" s="75" t="s">
        <v>1788</v>
      </c>
      <c r="U746" s="75" t="s">
        <v>385</v>
      </c>
    </row>
    <row r="747" spans="1:21" ht="14.4" x14ac:dyDescent="0.25">
      <c r="A747" s="74">
        <v>119933</v>
      </c>
      <c r="B747" s="75" t="s">
        <v>1649</v>
      </c>
      <c r="C747" s="81">
        <f t="shared" si="34"/>
        <v>0</v>
      </c>
      <c r="D747" s="74">
        <v>11569</v>
      </c>
      <c r="E747" s="75" t="s">
        <v>3229</v>
      </c>
      <c r="F747" s="74">
        <v>123539</v>
      </c>
      <c r="G747" s="74">
        <v>0</v>
      </c>
      <c r="H747" s="76">
        <f t="shared" si="35"/>
        <v>0</v>
      </c>
      <c r="I747" s="76">
        <f t="shared" si="36"/>
        <v>0</v>
      </c>
      <c r="J747" s="74">
        <v>11825</v>
      </c>
      <c r="K747" s="75" t="s">
        <v>4034</v>
      </c>
      <c r="L747" s="75" t="s">
        <v>4035</v>
      </c>
      <c r="M747" s="74">
        <v>2820</v>
      </c>
      <c r="N747" s="75" t="s">
        <v>4036</v>
      </c>
      <c r="O747" s="75" t="s">
        <v>4037</v>
      </c>
      <c r="P747" s="75"/>
      <c r="Q747" s="75" t="s">
        <v>11774</v>
      </c>
      <c r="R747" s="75" t="s">
        <v>1786</v>
      </c>
      <c r="S747" s="75" t="s">
        <v>1787</v>
      </c>
      <c r="T747" s="75" t="s">
        <v>1788</v>
      </c>
      <c r="U747" s="75" t="s">
        <v>385</v>
      </c>
    </row>
    <row r="748" spans="1:21" ht="14.4" x14ac:dyDescent="0.25">
      <c r="A748" s="74">
        <v>119933</v>
      </c>
      <c r="B748" s="75" t="s">
        <v>1649</v>
      </c>
      <c r="C748" s="81">
        <f t="shared" si="34"/>
        <v>0</v>
      </c>
      <c r="D748" s="74">
        <v>11569</v>
      </c>
      <c r="E748" s="75" t="s">
        <v>3229</v>
      </c>
      <c r="F748" s="74">
        <v>123539</v>
      </c>
      <c r="G748" s="74">
        <v>0</v>
      </c>
      <c r="H748" s="76">
        <f t="shared" si="35"/>
        <v>0</v>
      </c>
      <c r="I748" s="76">
        <f t="shared" si="36"/>
        <v>0</v>
      </c>
      <c r="J748" s="74">
        <v>12062</v>
      </c>
      <c r="K748" s="75" t="s">
        <v>4038</v>
      </c>
      <c r="L748" s="75" t="s">
        <v>4039</v>
      </c>
      <c r="M748" s="74">
        <v>2811</v>
      </c>
      <c r="N748" s="75" t="s">
        <v>4040</v>
      </c>
      <c r="O748" s="75" t="s">
        <v>4041</v>
      </c>
      <c r="P748" s="75"/>
      <c r="Q748" s="75" t="s">
        <v>4042</v>
      </c>
      <c r="R748" s="75" t="s">
        <v>1786</v>
      </c>
      <c r="S748" s="75" t="s">
        <v>1787</v>
      </c>
      <c r="T748" s="75" t="s">
        <v>1788</v>
      </c>
      <c r="U748" s="75" t="s">
        <v>385</v>
      </c>
    </row>
    <row r="749" spans="1:21" ht="14.4" x14ac:dyDescent="0.25">
      <c r="A749" s="74">
        <v>119933</v>
      </c>
      <c r="B749" s="75" t="s">
        <v>1649</v>
      </c>
      <c r="C749" s="81">
        <f t="shared" ref="C749:C812" si="37">IF(A749&lt;&gt;A748,0,IF(AND(A749=A748,B749&lt;&gt;B748),A749,0))</f>
        <v>0</v>
      </c>
      <c r="D749" s="74">
        <v>11569</v>
      </c>
      <c r="E749" s="75" t="s">
        <v>3229</v>
      </c>
      <c r="F749" s="74">
        <v>123539</v>
      </c>
      <c r="G749" s="74">
        <v>0</v>
      </c>
      <c r="H749" s="76">
        <f t="shared" ref="H749:H812" si="38">IF(A749&lt;&gt;A748,0,IF(AND(A749=A748,F749&lt;&gt;F748),A749,0))</f>
        <v>0</v>
      </c>
      <c r="I749" s="76">
        <f t="shared" ref="I749:I812" si="39">IF(A749&lt;&gt;A748,0,IF(AND(H749&lt;&gt;0,B749&lt;&gt;B748),A749,0))</f>
        <v>0</v>
      </c>
      <c r="J749" s="74">
        <v>12104</v>
      </c>
      <c r="K749" s="75" t="s">
        <v>4043</v>
      </c>
      <c r="L749" s="75" t="s">
        <v>4044</v>
      </c>
      <c r="M749" s="74">
        <v>1981</v>
      </c>
      <c r="N749" s="75" t="s">
        <v>3097</v>
      </c>
      <c r="O749" s="75" t="s">
        <v>4045</v>
      </c>
      <c r="P749" s="75"/>
      <c r="Q749" s="75" t="s">
        <v>4046</v>
      </c>
      <c r="R749" s="75" t="s">
        <v>1786</v>
      </c>
      <c r="S749" s="75" t="s">
        <v>1787</v>
      </c>
      <c r="T749" s="75" t="s">
        <v>1788</v>
      </c>
      <c r="U749" s="75" t="s">
        <v>385</v>
      </c>
    </row>
    <row r="750" spans="1:21" ht="14.4" x14ac:dyDescent="0.25">
      <c r="A750" s="74">
        <v>119933</v>
      </c>
      <c r="B750" s="75" t="s">
        <v>1649</v>
      </c>
      <c r="C750" s="81">
        <f t="shared" si="37"/>
        <v>0</v>
      </c>
      <c r="D750" s="74">
        <v>11569</v>
      </c>
      <c r="E750" s="75" t="s">
        <v>3229</v>
      </c>
      <c r="F750" s="74">
        <v>123539</v>
      </c>
      <c r="G750" s="74">
        <v>0</v>
      </c>
      <c r="H750" s="76">
        <f t="shared" si="38"/>
        <v>0</v>
      </c>
      <c r="I750" s="76">
        <f t="shared" si="39"/>
        <v>0</v>
      </c>
      <c r="J750" s="74">
        <v>25882</v>
      </c>
      <c r="K750" s="75" t="s">
        <v>4047</v>
      </c>
      <c r="L750" s="75" t="s">
        <v>4048</v>
      </c>
      <c r="M750" s="74">
        <v>2800</v>
      </c>
      <c r="N750" s="75" t="s">
        <v>63</v>
      </c>
      <c r="O750" s="75" t="s">
        <v>4049</v>
      </c>
      <c r="P750" s="75"/>
      <c r="Q750" s="75" t="s">
        <v>4050</v>
      </c>
      <c r="R750" s="75" t="s">
        <v>10772</v>
      </c>
      <c r="S750" s="75" t="s">
        <v>10773</v>
      </c>
      <c r="T750" s="75" t="s">
        <v>10774</v>
      </c>
      <c r="U750" s="75" t="s">
        <v>496</v>
      </c>
    </row>
    <row r="751" spans="1:21" ht="14.4" x14ac:dyDescent="0.25">
      <c r="A751" s="74">
        <v>119933</v>
      </c>
      <c r="B751" s="75" t="s">
        <v>1649</v>
      </c>
      <c r="C751" s="81">
        <f t="shared" si="37"/>
        <v>0</v>
      </c>
      <c r="D751" s="74">
        <v>11569</v>
      </c>
      <c r="E751" s="75" t="s">
        <v>3229</v>
      </c>
      <c r="F751" s="74">
        <v>123539</v>
      </c>
      <c r="G751" s="74">
        <v>0</v>
      </c>
      <c r="H751" s="76">
        <f t="shared" si="38"/>
        <v>0</v>
      </c>
      <c r="I751" s="76">
        <f t="shared" si="39"/>
        <v>0</v>
      </c>
      <c r="J751" s="74">
        <v>25882</v>
      </c>
      <c r="K751" s="75" t="s">
        <v>4047</v>
      </c>
      <c r="L751" s="75" t="s">
        <v>4048</v>
      </c>
      <c r="M751" s="74">
        <v>2800</v>
      </c>
      <c r="N751" s="75" t="s">
        <v>63</v>
      </c>
      <c r="O751" s="75" t="s">
        <v>4049</v>
      </c>
      <c r="P751" s="75"/>
      <c r="Q751" s="75" t="s">
        <v>4050</v>
      </c>
      <c r="R751" s="75" t="s">
        <v>10772</v>
      </c>
      <c r="S751" s="75" t="s">
        <v>10773</v>
      </c>
      <c r="T751" s="75" t="s">
        <v>10774</v>
      </c>
      <c r="U751" s="75" t="s">
        <v>496</v>
      </c>
    </row>
    <row r="752" spans="1:21" ht="14.4" x14ac:dyDescent="0.25">
      <c r="A752" s="74">
        <v>119933</v>
      </c>
      <c r="B752" s="75" t="s">
        <v>1649</v>
      </c>
      <c r="C752" s="81">
        <f t="shared" si="37"/>
        <v>0</v>
      </c>
      <c r="D752" s="74">
        <v>11569</v>
      </c>
      <c r="E752" s="75" t="s">
        <v>3229</v>
      </c>
      <c r="F752" s="74">
        <v>123539</v>
      </c>
      <c r="G752" s="74">
        <v>0</v>
      </c>
      <c r="H752" s="76">
        <f t="shared" si="38"/>
        <v>0</v>
      </c>
      <c r="I752" s="76">
        <f t="shared" si="39"/>
        <v>0</v>
      </c>
      <c r="J752" s="74">
        <v>45278</v>
      </c>
      <c r="K752" s="75" t="s">
        <v>11775</v>
      </c>
      <c r="L752" s="75" t="s">
        <v>4051</v>
      </c>
      <c r="M752" s="74">
        <v>1982</v>
      </c>
      <c r="N752" s="75" t="s">
        <v>4052</v>
      </c>
      <c r="O752" s="75" t="s">
        <v>4053</v>
      </c>
      <c r="P752" s="75"/>
      <c r="Q752" s="75" t="s">
        <v>4054</v>
      </c>
      <c r="R752" s="75" t="s">
        <v>1786</v>
      </c>
      <c r="S752" s="75" t="s">
        <v>1787</v>
      </c>
      <c r="T752" s="75" t="s">
        <v>1788</v>
      </c>
      <c r="U752" s="75" t="s">
        <v>385</v>
      </c>
    </row>
    <row r="753" spans="1:21" ht="14.4" x14ac:dyDescent="0.25">
      <c r="A753" s="74">
        <v>119933</v>
      </c>
      <c r="B753" s="75" t="s">
        <v>1649</v>
      </c>
      <c r="C753" s="81">
        <f t="shared" si="37"/>
        <v>0</v>
      </c>
      <c r="D753" s="74">
        <v>11569</v>
      </c>
      <c r="E753" s="75" t="s">
        <v>3229</v>
      </c>
      <c r="F753" s="74">
        <v>123539</v>
      </c>
      <c r="G753" s="74">
        <v>0</v>
      </c>
      <c r="H753" s="76">
        <f t="shared" si="38"/>
        <v>0</v>
      </c>
      <c r="I753" s="76">
        <f t="shared" si="39"/>
        <v>0</v>
      </c>
      <c r="J753" s="74">
        <v>45286</v>
      </c>
      <c r="K753" s="75" t="s">
        <v>4055</v>
      </c>
      <c r="L753" s="75" t="s">
        <v>4056</v>
      </c>
      <c r="M753" s="74">
        <v>2811</v>
      </c>
      <c r="N753" s="75" t="s">
        <v>4057</v>
      </c>
      <c r="O753" s="75" t="s">
        <v>4058</v>
      </c>
      <c r="P753" s="75"/>
      <c r="Q753" s="75" t="s">
        <v>11776</v>
      </c>
      <c r="R753" s="75" t="s">
        <v>1786</v>
      </c>
      <c r="S753" s="75" t="s">
        <v>1787</v>
      </c>
      <c r="T753" s="75" t="s">
        <v>1788</v>
      </c>
      <c r="U753" s="75" t="s">
        <v>385</v>
      </c>
    </row>
    <row r="754" spans="1:21" ht="14.4" x14ac:dyDescent="0.25">
      <c r="A754" s="74">
        <v>119933</v>
      </c>
      <c r="B754" s="75" t="s">
        <v>1649</v>
      </c>
      <c r="C754" s="81">
        <f t="shared" si="37"/>
        <v>0</v>
      </c>
      <c r="D754" s="74">
        <v>11569</v>
      </c>
      <c r="E754" s="75" t="s">
        <v>3229</v>
      </c>
      <c r="F754" s="74">
        <v>123539</v>
      </c>
      <c r="G754" s="74">
        <v>0</v>
      </c>
      <c r="H754" s="76">
        <f t="shared" si="38"/>
        <v>0</v>
      </c>
      <c r="I754" s="76">
        <f t="shared" si="39"/>
        <v>0</v>
      </c>
      <c r="J754" s="74">
        <v>118521</v>
      </c>
      <c r="K754" s="75" t="s">
        <v>10959</v>
      </c>
      <c r="L754" s="75" t="s">
        <v>10960</v>
      </c>
      <c r="M754" s="74">
        <v>2800</v>
      </c>
      <c r="N754" s="75" t="s">
        <v>63</v>
      </c>
      <c r="O754" s="75" t="s">
        <v>10961</v>
      </c>
      <c r="P754" s="75"/>
      <c r="Q754" s="75" t="s">
        <v>10962</v>
      </c>
      <c r="R754" s="75" t="s">
        <v>1786</v>
      </c>
      <c r="S754" s="75" t="s">
        <v>1787</v>
      </c>
      <c r="T754" s="75" t="s">
        <v>1788</v>
      </c>
      <c r="U754" s="75" t="s">
        <v>385</v>
      </c>
    </row>
    <row r="755" spans="1:21" ht="14.4" x14ac:dyDescent="0.25">
      <c r="A755" s="74">
        <v>119933</v>
      </c>
      <c r="B755" s="75" t="s">
        <v>1649</v>
      </c>
      <c r="C755" s="81">
        <f t="shared" si="37"/>
        <v>0</v>
      </c>
      <c r="D755" s="74">
        <v>11569</v>
      </c>
      <c r="E755" s="75" t="s">
        <v>3229</v>
      </c>
      <c r="F755" s="74">
        <v>123539</v>
      </c>
      <c r="G755" s="74">
        <v>0</v>
      </c>
      <c r="H755" s="76">
        <f t="shared" si="38"/>
        <v>0</v>
      </c>
      <c r="I755" s="76">
        <f t="shared" si="39"/>
        <v>0</v>
      </c>
      <c r="J755" s="74">
        <v>125104</v>
      </c>
      <c r="K755" s="75" t="s">
        <v>4064</v>
      </c>
      <c r="L755" s="75" t="s">
        <v>4065</v>
      </c>
      <c r="M755" s="74">
        <v>2800</v>
      </c>
      <c r="N755" s="75" t="s">
        <v>63</v>
      </c>
      <c r="O755" s="75" t="s">
        <v>4066</v>
      </c>
      <c r="P755" s="75"/>
      <c r="Q755" s="75" t="s">
        <v>4067</v>
      </c>
      <c r="R755" s="75" t="s">
        <v>1786</v>
      </c>
      <c r="S755" s="75" t="s">
        <v>1787</v>
      </c>
      <c r="T755" s="75" t="s">
        <v>1788</v>
      </c>
      <c r="U755" s="75" t="s">
        <v>385</v>
      </c>
    </row>
    <row r="756" spans="1:21" ht="14.4" x14ac:dyDescent="0.25">
      <c r="A756" s="74">
        <v>119933</v>
      </c>
      <c r="B756" s="75" t="s">
        <v>1649</v>
      </c>
      <c r="C756" s="81">
        <f t="shared" si="37"/>
        <v>0</v>
      </c>
      <c r="D756" s="74">
        <v>11569</v>
      </c>
      <c r="E756" s="75" t="s">
        <v>3229</v>
      </c>
      <c r="F756" s="74">
        <v>123539</v>
      </c>
      <c r="G756" s="74">
        <v>0</v>
      </c>
      <c r="H756" s="76">
        <f t="shared" si="38"/>
        <v>0</v>
      </c>
      <c r="I756" s="76">
        <f t="shared" si="39"/>
        <v>0</v>
      </c>
      <c r="J756" s="74">
        <v>126342</v>
      </c>
      <c r="K756" s="75" t="s">
        <v>4017</v>
      </c>
      <c r="L756" s="75" t="s">
        <v>4068</v>
      </c>
      <c r="M756" s="74">
        <v>2830</v>
      </c>
      <c r="N756" s="75" t="s">
        <v>161</v>
      </c>
      <c r="O756" s="75" t="s">
        <v>4069</v>
      </c>
      <c r="P756" s="75"/>
      <c r="Q756" s="75" t="s">
        <v>4070</v>
      </c>
      <c r="R756" s="75" t="s">
        <v>1786</v>
      </c>
      <c r="S756" s="75" t="s">
        <v>1787</v>
      </c>
      <c r="T756" s="75" t="s">
        <v>1788</v>
      </c>
      <c r="U756" s="75" t="s">
        <v>385</v>
      </c>
    </row>
    <row r="757" spans="1:21" ht="14.4" x14ac:dyDescent="0.25">
      <c r="A757" s="74">
        <v>119933</v>
      </c>
      <c r="B757" s="75" t="s">
        <v>1649</v>
      </c>
      <c r="C757" s="81">
        <f t="shared" si="37"/>
        <v>0</v>
      </c>
      <c r="D757" s="74">
        <v>11569</v>
      </c>
      <c r="E757" s="75" t="s">
        <v>3229</v>
      </c>
      <c r="F757" s="74">
        <v>123539</v>
      </c>
      <c r="G757" s="74">
        <v>0</v>
      </c>
      <c r="H757" s="76">
        <f t="shared" si="38"/>
        <v>0</v>
      </c>
      <c r="I757" s="76">
        <f t="shared" si="39"/>
        <v>0</v>
      </c>
      <c r="J757" s="74">
        <v>129494</v>
      </c>
      <c r="K757" s="75" t="s">
        <v>4071</v>
      </c>
      <c r="L757" s="75" t="s">
        <v>4072</v>
      </c>
      <c r="M757" s="74">
        <v>2800</v>
      </c>
      <c r="N757" s="75" t="s">
        <v>63</v>
      </c>
      <c r="O757" s="75" t="s">
        <v>4073</v>
      </c>
      <c r="P757" s="75"/>
      <c r="Q757" s="75" t="s">
        <v>4074</v>
      </c>
      <c r="R757" s="75" t="s">
        <v>10772</v>
      </c>
      <c r="S757" s="75" t="s">
        <v>10773</v>
      </c>
      <c r="T757" s="75" t="s">
        <v>10774</v>
      </c>
      <c r="U757" s="75" t="s">
        <v>496</v>
      </c>
    </row>
    <row r="758" spans="1:21" ht="14.4" x14ac:dyDescent="0.25">
      <c r="A758" s="74">
        <v>119933</v>
      </c>
      <c r="B758" s="75" t="s">
        <v>1649</v>
      </c>
      <c r="C758" s="81">
        <f t="shared" si="37"/>
        <v>0</v>
      </c>
      <c r="D758" s="74">
        <v>11569</v>
      </c>
      <c r="E758" s="75" t="s">
        <v>3229</v>
      </c>
      <c r="F758" s="74">
        <v>123539</v>
      </c>
      <c r="G758" s="74">
        <v>0</v>
      </c>
      <c r="H758" s="76">
        <f t="shared" si="38"/>
        <v>0</v>
      </c>
      <c r="I758" s="76">
        <f t="shared" si="39"/>
        <v>0</v>
      </c>
      <c r="J758" s="74">
        <v>143611</v>
      </c>
      <c r="K758" s="75" t="s">
        <v>4059</v>
      </c>
      <c r="L758" s="75" t="s">
        <v>4060</v>
      </c>
      <c r="M758" s="74">
        <v>2801</v>
      </c>
      <c r="N758" s="75" t="s">
        <v>4061</v>
      </c>
      <c r="O758" s="75" t="s">
        <v>4062</v>
      </c>
      <c r="P758" s="75"/>
      <c r="Q758" s="75" t="s">
        <v>4063</v>
      </c>
      <c r="R758" s="75" t="s">
        <v>1786</v>
      </c>
      <c r="S758" s="75" t="s">
        <v>1787</v>
      </c>
      <c r="T758" s="75" t="s">
        <v>1788</v>
      </c>
      <c r="U758" s="75" t="s">
        <v>385</v>
      </c>
    </row>
    <row r="759" spans="1:21" ht="14.4" x14ac:dyDescent="0.25">
      <c r="A759" s="74">
        <v>119941</v>
      </c>
      <c r="B759" s="75" t="s">
        <v>1649</v>
      </c>
      <c r="C759" s="81">
        <f t="shared" si="37"/>
        <v>0</v>
      </c>
      <c r="D759" s="74">
        <v>17152</v>
      </c>
      <c r="E759" s="75" t="s">
        <v>4075</v>
      </c>
      <c r="F759" s="74">
        <v>974071</v>
      </c>
      <c r="G759" s="74">
        <v>0</v>
      </c>
      <c r="H759" s="76">
        <f t="shared" si="38"/>
        <v>0</v>
      </c>
      <c r="I759" s="76">
        <f t="shared" si="39"/>
        <v>0</v>
      </c>
      <c r="J759" s="74">
        <v>17137</v>
      </c>
      <c r="K759" s="75" t="s">
        <v>2232</v>
      </c>
      <c r="L759" s="75" t="s">
        <v>4076</v>
      </c>
      <c r="M759" s="74">
        <v>8750</v>
      </c>
      <c r="N759" s="75" t="s">
        <v>748</v>
      </c>
      <c r="O759" s="75" t="s">
        <v>4077</v>
      </c>
      <c r="P759" s="75"/>
      <c r="Q759" s="75" t="s">
        <v>10963</v>
      </c>
      <c r="R759" s="75" t="s">
        <v>11615</v>
      </c>
      <c r="S759" s="75" t="s">
        <v>11616</v>
      </c>
      <c r="T759" s="75" t="s">
        <v>11617</v>
      </c>
      <c r="U759" s="75" t="s">
        <v>385</v>
      </c>
    </row>
    <row r="760" spans="1:21" ht="14.4" x14ac:dyDescent="0.25">
      <c r="A760" s="74">
        <v>119941</v>
      </c>
      <c r="B760" s="75" t="s">
        <v>1649</v>
      </c>
      <c r="C760" s="81">
        <f t="shared" si="37"/>
        <v>0</v>
      </c>
      <c r="D760" s="74">
        <v>17152</v>
      </c>
      <c r="E760" s="75" t="s">
        <v>4075</v>
      </c>
      <c r="F760" s="74">
        <v>974071</v>
      </c>
      <c r="G760" s="74">
        <v>0</v>
      </c>
      <c r="H760" s="76">
        <f t="shared" si="38"/>
        <v>0</v>
      </c>
      <c r="I760" s="76">
        <f t="shared" si="39"/>
        <v>0</v>
      </c>
      <c r="J760" s="74">
        <v>17145</v>
      </c>
      <c r="K760" s="75" t="s">
        <v>1898</v>
      </c>
      <c r="L760" s="75" t="s">
        <v>4078</v>
      </c>
      <c r="M760" s="74">
        <v>8750</v>
      </c>
      <c r="N760" s="75" t="s">
        <v>748</v>
      </c>
      <c r="O760" s="75" t="s">
        <v>749</v>
      </c>
      <c r="P760" s="75"/>
      <c r="Q760" s="75" t="s">
        <v>4079</v>
      </c>
      <c r="R760" s="75" t="s">
        <v>11615</v>
      </c>
      <c r="S760" s="75" t="s">
        <v>11616</v>
      </c>
      <c r="T760" s="75" t="s">
        <v>11617</v>
      </c>
      <c r="U760" s="75" t="s">
        <v>385</v>
      </c>
    </row>
    <row r="761" spans="1:21" ht="14.4" x14ac:dyDescent="0.25">
      <c r="A761" s="74">
        <v>119941</v>
      </c>
      <c r="B761" s="75" t="s">
        <v>1649</v>
      </c>
      <c r="C761" s="81">
        <f t="shared" si="37"/>
        <v>0</v>
      </c>
      <c r="D761" s="74">
        <v>17152</v>
      </c>
      <c r="E761" s="75" t="s">
        <v>4075</v>
      </c>
      <c r="F761" s="74">
        <v>974071</v>
      </c>
      <c r="G761" s="74">
        <v>0</v>
      </c>
      <c r="H761" s="76">
        <f t="shared" si="38"/>
        <v>0</v>
      </c>
      <c r="I761" s="76">
        <f t="shared" si="39"/>
        <v>0</v>
      </c>
      <c r="J761" s="74">
        <v>17152</v>
      </c>
      <c r="K761" s="75" t="s">
        <v>4075</v>
      </c>
      <c r="L761" s="75" t="s">
        <v>747</v>
      </c>
      <c r="M761" s="74">
        <v>8750</v>
      </c>
      <c r="N761" s="75" t="s">
        <v>748</v>
      </c>
      <c r="O761" s="75" t="s">
        <v>749</v>
      </c>
      <c r="P761" s="75"/>
      <c r="Q761" s="75" t="s">
        <v>4080</v>
      </c>
      <c r="R761" s="75" t="s">
        <v>11615</v>
      </c>
      <c r="S761" s="75" t="s">
        <v>11616</v>
      </c>
      <c r="T761" s="75" t="s">
        <v>11617</v>
      </c>
      <c r="U761" s="75" t="s">
        <v>385</v>
      </c>
    </row>
    <row r="762" spans="1:21" ht="14.4" x14ac:dyDescent="0.25">
      <c r="A762" s="74">
        <v>119941</v>
      </c>
      <c r="B762" s="75" t="s">
        <v>1649</v>
      </c>
      <c r="C762" s="81">
        <f t="shared" si="37"/>
        <v>0</v>
      </c>
      <c r="D762" s="74">
        <v>17152</v>
      </c>
      <c r="E762" s="75" t="s">
        <v>4075</v>
      </c>
      <c r="F762" s="74">
        <v>61127</v>
      </c>
      <c r="G762" s="74">
        <v>0</v>
      </c>
      <c r="H762" s="76">
        <f t="shared" si="38"/>
        <v>119941</v>
      </c>
      <c r="I762" s="76">
        <f t="shared" si="39"/>
        <v>0</v>
      </c>
      <c r="J762" s="74">
        <v>17161</v>
      </c>
      <c r="K762" s="75" t="s">
        <v>4081</v>
      </c>
      <c r="L762" s="75" t="s">
        <v>4082</v>
      </c>
      <c r="M762" s="74">
        <v>8750</v>
      </c>
      <c r="N762" s="75" t="s">
        <v>4083</v>
      </c>
      <c r="O762" s="75" t="s">
        <v>4084</v>
      </c>
      <c r="P762" s="75"/>
      <c r="Q762" s="75" t="s">
        <v>4085</v>
      </c>
      <c r="R762" s="75" t="s">
        <v>11615</v>
      </c>
      <c r="S762" s="75" t="s">
        <v>11616</v>
      </c>
      <c r="T762" s="75" t="s">
        <v>11617</v>
      </c>
      <c r="U762" s="75" t="s">
        <v>385</v>
      </c>
    </row>
    <row r="763" spans="1:21" ht="14.4" x14ac:dyDescent="0.25">
      <c r="A763" s="74">
        <v>119941</v>
      </c>
      <c r="B763" s="75" t="s">
        <v>1649</v>
      </c>
      <c r="C763" s="81">
        <f t="shared" si="37"/>
        <v>0</v>
      </c>
      <c r="D763" s="74">
        <v>17152</v>
      </c>
      <c r="E763" s="75" t="s">
        <v>4075</v>
      </c>
      <c r="F763" s="74">
        <v>61127</v>
      </c>
      <c r="G763" s="74">
        <v>0</v>
      </c>
      <c r="H763" s="76">
        <f t="shared" si="38"/>
        <v>0</v>
      </c>
      <c r="I763" s="76">
        <f t="shared" si="39"/>
        <v>0</v>
      </c>
      <c r="J763" s="74">
        <v>17178</v>
      </c>
      <c r="K763" s="75" t="s">
        <v>4086</v>
      </c>
      <c r="L763" s="75" t="s">
        <v>4087</v>
      </c>
      <c r="M763" s="74">
        <v>8750</v>
      </c>
      <c r="N763" s="75" t="s">
        <v>4083</v>
      </c>
      <c r="O763" s="75" t="s">
        <v>4088</v>
      </c>
      <c r="P763" s="75"/>
      <c r="Q763" s="75" t="s">
        <v>4089</v>
      </c>
      <c r="R763" s="75" t="s">
        <v>11615</v>
      </c>
      <c r="S763" s="75" t="s">
        <v>11616</v>
      </c>
      <c r="T763" s="75" t="s">
        <v>11617</v>
      </c>
      <c r="U763" s="75" t="s">
        <v>385</v>
      </c>
    </row>
    <row r="764" spans="1:21" ht="14.4" x14ac:dyDescent="0.25">
      <c r="A764" s="74">
        <v>119941</v>
      </c>
      <c r="B764" s="75" t="s">
        <v>1649</v>
      </c>
      <c r="C764" s="81">
        <f t="shared" si="37"/>
        <v>0</v>
      </c>
      <c r="D764" s="74">
        <v>17152</v>
      </c>
      <c r="E764" s="75" t="s">
        <v>4075</v>
      </c>
      <c r="F764" s="74">
        <v>966382</v>
      </c>
      <c r="G764" s="74">
        <v>0</v>
      </c>
      <c r="H764" s="76">
        <f t="shared" si="38"/>
        <v>119941</v>
      </c>
      <c r="I764" s="76">
        <f t="shared" si="39"/>
        <v>0</v>
      </c>
      <c r="J764" s="74">
        <v>17202</v>
      </c>
      <c r="K764" s="75" t="s">
        <v>4090</v>
      </c>
      <c r="L764" s="75" t="s">
        <v>4091</v>
      </c>
      <c r="M764" s="74">
        <v>8755</v>
      </c>
      <c r="N764" s="75" t="s">
        <v>3</v>
      </c>
      <c r="O764" s="75" t="s">
        <v>4092</v>
      </c>
      <c r="P764" s="75"/>
      <c r="Q764" s="75" t="s">
        <v>11777</v>
      </c>
      <c r="R764" s="75" t="s">
        <v>11615</v>
      </c>
      <c r="S764" s="75" t="s">
        <v>11616</v>
      </c>
      <c r="T764" s="75" t="s">
        <v>11617</v>
      </c>
      <c r="U764" s="75" t="s">
        <v>385</v>
      </c>
    </row>
    <row r="765" spans="1:21" ht="14.4" x14ac:dyDescent="0.25">
      <c r="A765" s="74">
        <v>119941</v>
      </c>
      <c r="B765" s="75" t="s">
        <v>1649</v>
      </c>
      <c r="C765" s="81">
        <f t="shared" si="37"/>
        <v>0</v>
      </c>
      <c r="D765" s="74">
        <v>17152</v>
      </c>
      <c r="E765" s="75" t="s">
        <v>4075</v>
      </c>
      <c r="F765" s="74">
        <v>966382</v>
      </c>
      <c r="G765" s="74">
        <v>0</v>
      </c>
      <c r="H765" s="76">
        <f t="shared" si="38"/>
        <v>0</v>
      </c>
      <c r="I765" s="76">
        <f t="shared" si="39"/>
        <v>0</v>
      </c>
      <c r="J765" s="74">
        <v>17211</v>
      </c>
      <c r="K765" s="75" t="s">
        <v>4093</v>
      </c>
      <c r="L765" s="75" t="s">
        <v>4094</v>
      </c>
      <c r="M765" s="74">
        <v>8755</v>
      </c>
      <c r="N765" s="75" t="s">
        <v>3</v>
      </c>
      <c r="O765" s="75" t="s">
        <v>4095</v>
      </c>
      <c r="P765" s="75"/>
      <c r="Q765" s="75" t="s">
        <v>4096</v>
      </c>
      <c r="R765" s="75" t="s">
        <v>11615</v>
      </c>
      <c r="S765" s="75" t="s">
        <v>11616</v>
      </c>
      <c r="T765" s="75" t="s">
        <v>11617</v>
      </c>
      <c r="U765" s="75" t="s">
        <v>385</v>
      </c>
    </row>
    <row r="766" spans="1:21" ht="14.4" x14ac:dyDescent="0.25">
      <c r="A766" s="74">
        <v>119941</v>
      </c>
      <c r="B766" s="75" t="s">
        <v>1649</v>
      </c>
      <c r="C766" s="81">
        <f t="shared" si="37"/>
        <v>0</v>
      </c>
      <c r="D766" s="74">
        <v>17152</v>
      </c>
      <c r="E766" s="75" t="s">
        <v>4075</v>
      </c>
      <c r="F766" s="74">
        <v>966382</v>
      </c>
      <c r="G766" s="74">
        <v>0</v>
      </c>
      <c r="H766" s="76">
        <f t="shared" si="38"/>
        <v>0</v>
      </c>
      <c r="I766" s="76">
        <f t="shared" si="39"/>
        <v>0</v>
      </c>
      <c r="J766" s="74">
        <v>17228</v>
      </c>
      <c r="K766" s="75" t="s">
        <v>4097</v>
      </c>
      <c r="L766" s="75" t="s">
        <v>4091</v>
      </c>
      <c r="M766" s="74">
        <v>8755</v>
      </c>
      <c r="N766" s="75" t="s">
        <v>3</v>
      </c>
      <c r="O766" s="75" t="s">
        <v>4098</v>
      </c>
      <c r="P766" s="75"/>
      <c r="Q766" s="75" t="s">
        <v>11777</v>
      </c>
      <c r="R766" s="75" t="s">
        <v>11615</v>
      </c>
      <c r="S766" s="75" t="s">
        <v>11616</v>
      </c>
      <c r="T766" s="75" t="s">
        <v>11617</v>
      </c>
      <c r="U766" s="75" t="s">
        <v>385</v>
      </c>
    </row>
    <row r="767" spans="1:21" ht="14.4" x14ac:dyDescent="0.25">
      <c r="A767" s="74">
        <v>119941</v>
      </c>
      <c r="B767" s="75" t="s">
        <v>1649</v>
      </c>
      <c r="C767" s="81">
        <f t="shared" si="37"/>
        <v>0</v>
      </c>
      <c r="D767" s="74">
        <v>17152</v>
      </c>
      <c r="E767" s="75" t="s">
        <v>4075</v>
      </c>
      <c r="F767" s="74">
        <v>974071</v>
      </c>
      <c r="G767" s="74">
        <v>0</v>
      </c>
      <c r="H767" s="76">
        <f t="shared" si="38"/>
        <v>119941</v>
      </c>
      <c r="I767" s="76">
        <f t="shared" si="39"/>
        <v>0</v>
      </c>
      <c r="J767" s="74">
        <v>115691</v>
      </c>
      <c r="K767" s="75" t="s">
        <v>1842</v>
      </c>
      <c r="L767" s="75" t="s">
        <v>4099</v>
      </c>
      <c r="M767" s="74">
        <v>8750</v>
      </c>
      <c r="N767" s="75" t="s">
        <v>748</v>
      </c>
      <c r="O767" s="75" t="s">
        <v>4077</v>
      </c>
      <c r="P767" s="75"/>
      <c r="Q767" s="75" t="s">
        <v>4100</v>
      </c>
      <c r="R767" s="75" t="s">
        <v>11615</v>
      </c>
      <c r="S767" s="75" t="s">
        <v>11616</v>
      </c>
      <c r="T767" s="75" t="s">
        <v>11617</v>
      </c>
      <c r="U767" s="75" t="s">
        <v>385</v>
      </c>
    </row>
    <row r="768" spans="1:21" ht="14.4" x14ac:dyDescent="0.25">
      <c r="A768" s="74">
        <v>119941</v>
      </c>
      <c r="B768" s="75" t="s">
        <v>1649</v>
      </c>
      <c r="C768" s="81">
        <f t="shared" si="37"/>
        <v>0</v>
      </c>
      <c r="D768" s="74">
        <v>17152</v>
      </c>
      <c r="E768" s="75" t="s">
        <v>4075</v>
      </c>
      <c r="F768" s="74">
        <v>974071</v>
      </c>
      <c r="G768" s="74">
        <v>0</v>
      </c>
      <c r="H768" s="76">
        <f t="shared" si="38"/>
        <v>0</v>
      </c>
      <c r="I768" s="76">
        <f t="shared" si="39"/>
        <v>0</v>
      </c>
      <c r="J768" s="74">
        <v>143511</v>
      </c>
      <c r="K768" s="75" t="s">
        <v>4101</v>
      </c>
      <c r="L768" s="75" t="s">
        <v>4102</v>
      </c>
      <c r="M768" s="74">
        <v>8750</v>
      </c>
      <c r="N768" s="75" t="s">
        <v>748</v>
      </c>
      <c r="O768" s="75" t="s">
        <v>4103</v>
      </c>
      <c r="P768" s="75"/>
      <c r="Q768" s="75" t="s">
        <v>4104</v>
      </c>
      <c r="R768" s="75" t="s">
        <v>11615</v>
      </c>
      <c r="S768" s="75" t="s">
        <v>11616</v>
      </c>
      <c r="T768" s="75" t="s">
        <v>11617</v>
      </c>
      <c r="U768" s="75" t="s">
        <v>385</v>
      </c>
    </row>
    <row r="769" spans="1:21" ht="14.4" x14ac:dyDescent="0.25">
      <c r="A769" s="74">
        <v>119966</v>
      </c>
      <c r="B769" s="75" t="s">
        <v>1679</v>
      </c>
      <c r="C769" s="81">
        <f t="shared" si="37"/>
        <v>0</v>
      </c>
      <c r="D769" s="74">
        <v>23002</v>
      </c>
      <c r="E769" s="75" t="s">
        <v>11601</v>
      </c>
      <c r="F769" s="74">
        <v>975987</v>
      </c>
      <c r="G769" s="74">
        <v>0</v>
      </c>
      <c r="H769" s="76">
        <f t="shared" si="38"/>
        <v>0</v>
      </c>
      <c r="I769" s="76">
        <f t="shared" si="39"/>
        <v>0</v>
      </c>
      <c r="J769" s="74">
        <v>22004</v>
      </c>
      <c r="K769" s="75" t="s">
        <v>11778</v>
      </c>
      <c r="L769" s="75" t="s">
        <v>4106</v>
      </c>
      <c r="M769" s="74">
        <v>9200</v>
      </c>
      <c r="N769" s="75" t="s">
        <v>4107</v>
      </c>
      <c r="O769" s="75" t="s">
        <v>4108</v>
      </c>
      <c r="P769" s="75"/>
      <c r="Q769" s="75" t="s">
        <v>11779</v>
      </c>
      <c r="R769" s="75" t="s">
        <v>1654</v>
      </c>
      <c r="S769" s="75" t="s">
        <v>1655</v>
      </c>
      <c r="T769" s="75" t="s">
        <v>1656</v>
      </c>
      <c r="U769" s="75" t="s">
        <v>385</v>
      </c>
    </row>
    <row r="770" spans="1:21" ht="14.4" x14ac:dyDescent="0.25">
      <c r="A770" s="74">
        <v>119966</v>
      </c>
      <c r="B770" s="75" t="s">
        <v>1679</v>
      </c>
      <c r="C770" s="81">
        <f t="shared" si="37"/>
        <v>0</v>
      </c>
      <c r="D770" s="74">
        <v>23002</v>
      </c>
      <c r="E770" s="75" t="s">
        <v>11601</v>
      </c>
      <c r="F770" s="74">
        <v>975987</v>
      </c>
      <c r="G770" s="74">
        <v>0</v>
      </c>
      <c r="H770" s="76">
        <f t="shared" si="38"/>
        <v>0</v>
      </c>
      <c r="I770" s="76">
        <f t="shared" si="39"/>
        <v>0</v>
      </c>
      <c r="J770" s="74">
        <v>22947</v>
      </c>
      <c r="K770" s="75" t="s">
        <v>11780</v>
      </c>
      <c r="L770" s="75" t="s">
        <v>4109</v>
      </c>
      <c r="M770" s="74">
        <v>9200</v>
      </c>
      <c r="N770" s="75" t="s">
        <v>4110</v>
      </c>
      <c r="O770" s="75" t="s">
        <v>4111</v>
      </c>
      <c r="P770" s="75"/>
      <c r="Q770" s="75" t="s">
        <v>11781</v>
      </c>
      <c r="R770" s="75" t="s">
        <v>1654</v>
      </c>
      <c r="S770" s="75" t="s">
        <v>1655</v>
      </c>
      <c r="T770" s="75" t="s">
        <v>1656</v>
      </c>
      <c r="U770" s="75" t="s">
        <v>385</v>
      </c>
    </row>
    <row r="771" spans="1:21" ht="14.4" x14ac:dyDescent="0.25">
      <c r="A771" s="74">
        <v>119966</v>
      </c>
      <c r="B771" s="75" t="s">
        <v>1679</v>
      </c>
      <c r="C771" s="81">
        <f t="shared" si="37"/>
        <v>0</v>
      </c>
      <c r="D771" s="74">
        <v>23002</v>
      </c>
      <c r="E771" s="75" t="s">
        <v>11601</v>
      </c>
      <c r="F771" s="74">
        <v>975987</v>
      </c>
      <c r="G771" s="74">
        <v>0</v>
      </c>
      <c r="H771" s="76">
        <f t="shared" si="38"/>
        <v>0</v>
      </c>
      <c r="I771" s="76">
        <f t="shared" si="39"/>
        <v>0</v>
      </c>
      <c r="J771" s="74">
        <v>23002</v>
      </c>
      <c r="K771" s="75" t="s">
        <v>11601</v>
      </c>
      <c r="L771" s="75" t="s">
        <v>751</v>
      </c>
      <c r="M771" s="74">
        <v>9200</v>
      </c>
      <c r="N771" s="75" t="s">
        <v>752</v>
      </c>
      <c r="O771" s="75" t="s">
        <v>753</v>
      </c>
      <c r="P771" s="75"/>
      <c r="Q771" s="75" t="s">
        <v>11558</v>
      </c>
      <c r="R771" s="75" t="s">
        <v>1654</v>
      </c>
      <c r="S771" s="75" t="s">
        <v>1655</v>
      </c>
      <c r="T771" s="75" t="s">
        <v>1656</v>
      </c>
      <c r="U771" s="75" t="s">
        <v>385</v>
      </c>
    </row>
    <row r="772" spans="1:21" ht="14.4" x14ac:dyDescent="0.25">
      <c r="A772" s="74">
        <v>119966</v>
      </c>
      <c r="B772" s="75" t="s">
        <v>1679</v>
      </c>
      <c r="C772" s="81">
        <f t="shared" si="37"/>
        <v>0</v>
      </c>
      <c r="D772" s="74">
        <v>23002</v>
      </c>
      <c r="E772" s="75" t="s">
        <v>11601</v>
      </c>
      <c r="F772" s="74">
        <v>960088</v>
      </c>
      <c r="G772" s="74">
        <v>0</v>
      </c>
      <c r="H772" s="76">
        <f t="shared" si="38"/>
        <v>119966</v>
      </c>
      <c r="I772" s="76">
        <f t="shared" si="39"/>
        <v>0</v>
      </c>
      <c r="J772" s="74">
        <v>27052</v>
      </c>
      <c r="K772" s="75" t="s">
        <v>4112</v>
      </c>
      <c r="L772" s="75" t="s">
        <v>4113</v>
      </c>
      <c r="M772" s="74">
        <v>9255</v>
      </c>
      <c r="N772" s="75" t="s">
        <v>130</v>
      </c>
      <c r="O772" s="75" t="s">
        <v>4114</v>
      </c>
      <c r="P772" s="75"/>
      <c r="Q772" s="75" t="s">
        <v>10964</v>
      </c>
      <c r="R772" s="75" t="s">
        <v>1703</v>
      </c>
      <c r="S772" s="75" t="s">
        <v>1704</v>
      </c>
      <c r="T772" s="75" t="s">
        <v>1705</v>
      </c>
      <c r="U772" s="75" t="s">
        <v>496</v>
      </c>
    </row>
    <row r="773" spans="1:21" ht="14.4" x14ac:dyDescent="0.25">
      <c r="A773" s="74">
        <v>119966</v>
      </c>
      <c r="B773" s="75" t="s">
        <v>1679</v>
      </c>
      <c r="C773" s="81">
        <f t="shared" si="37"/>
        <v>0</v>
      </c>
      <c r="D773" s="74">
        <v>23002</v>
      </c>
      <c r="E773" s="75" t="s">
        <v>11601</v>
      </c>
      <c r="F773" s="74">
        <v>975987</v>
      </c>
      <c r="G773" s="74">
        <v>0</v>
      </c>
      <c r="H773" s="76">
        <f t="shared" si="38"/>
        <v>119966</v>
      </c>
      <c r="I773" s="76">
        <f t="shared" si="39"/>
        <v>0</v>
      </c>
      <c r="J773" s="74">
        <v>106153</v>
      </c>
      <c r="K773" s="75" t="s">
        <v>4115</v>
      </c>
      <c r="L773" s="75" t="s">
        <v>4116</v>
      </c>
      <c r="M773" s="74">
        <v>9200</v>
      </c>
      <c r="N773" s="75" t="s">
        <v>129</v>
      </c>
      <c r="O773" s="75" t="s">
        <v>4117</v>
      </c>
      <c r="P773" s="75"/>
      <c r="Q773" s="75" t="s">
        <v>11782</v>
      </c>
      <c r="R773" s="75" t="s">
        <v>1654</v>
      </c>
      <c r="S773" s="75" t="s">
        <v>1655</v>
      </c>
      <c r="T773" s="75" t="s">
        <v>1656</v>
      </c>
      <c r="U773" s="75" t="s">
        <v>385</v>
      </c>
    </row>
    <row r="774" spans="1:21" ht="14.4" x14ac:dyDescent="0.25">
      <c r="A774" s="74">
        <v>119974</v>
      </c>
      <c r="B774" s="75" t="s">
        <v>1649</v>
      </c>
      <c r="C774" s="81">
        <f t="shared" si="37"/>
        <v>0</v>
      </c>
      <c r="D774" s="74">
        <v>23556</v>
      </c>
      <c r="E774" s="75" t="s">
        <v>1692</v>
      </c>
      <c r="F774" s="74">
        <v>969071</v>
      </c>
      <c r="G774" s="74">
        <v>0</v>
      </c>
      <c r="H774" s="76">
        <f t="shared" si="38"/>
        <v>0</v>
      </c>
      <c r="I774" s="76">
        <f t="shared" si="39"/>
        <v>0</v>
      </c>
      <c r="J774" s="74">
        <v>4739</v>
      </c>
      <c r="K774" s="75" t="s">
        <v>4118</v>
      </c>
      <c r="L774" s="75" t="s">
        <v>4119</v>
      </c>
      <c r="M774" s="74">
        <v>9500</v>
      </c>
      <c r="N774" s="75" t="s">
        <v>4120</v>
      </c>
      <c r="O774" s="75" t="s">
        <v>4121</v>
      </c>
      <c r="P774" s="75"/>
      <c r="Q774" s="75" t="s">
        <v>11783</v>
      </c>
      <c r="R774" s="75" t="s">
        <v>1654</v>
      </c>
      <c r="S774" s="75" t="s">
        <v>1655</v>
      </c>
      <c r="T774" s="75" t="s">
        <v>1656</v>
      </c>
      <c r="U774" s="75" t="s">
        <v>385</v>
      </c>
    </row>
    <row r="775" spans="1:21" ht="14.4" x14ac:dyDescent="0.25">
      <c r="A775" s="74">
        <v>119974</v>
      </c>
      <c r="B775" s="75" t="s">
        <v>1649</v>
      </c>
      <c r="C775" s="81">
        <f t="shared" si="37"/>
        <v>0</v>
      </c>
      <c r="D775" s="74">
        <v>23556</v>
      </c>
      <c r="E775" s="75" t="s">
        <v>1692</v>
      </c>
      <c r="F775" s="74">
        <v>53711</v>
      </c>
      <c r="G775" s="74">
        <v>0</v>
      </c>
      <c r="H775" s="76">
        <f t="shared" si="38"/>
        <v>119974</v>
      </c>
      <c r="I775" s="76">
        <f t="shared" si="39"/>
        <v>0</v>
      </c>
      <c r="J775" s="74">
        <v>23556</v>
      </c>
      <c r="K775" s="75" t="s">
        <v>1692</v>
      </c>
      <c r="L775" s="75" t="s">
        <v>755</v>
      </c>
      <c r="M775" s="74">
        <v>9500</v>
      </c>
      <c r="N775" s="75" t="s">
        <v>133</v>
      </c>
      <c r="O775" s="75" t="s">
        <v>756</v>
      </c>
      <c r="P775" s="75"/>
      <c r="Q775" s="75" t="s">
        <v>757</v>
      </c>
      <c r="R775" s="75" t="s">
        <v>1654</v>
      </c>
      <c r="S775" s="75" t="s">
        <v>1655</v>
      </c>
      <c r="T775" s="75" t="s">
        <v>1656</v>
      </c>
      <c r="U775" s="75" t="s">
        <v>385</v>
      </c>
    </row>
    <row r="776" spans="1:21" ht="14.4" x14ac:dyDescent="0.25">
      <c r="A776" s="74">
        <v>119974</v>
      </c>
      <c r="B776" s="75" t="s">
        <v>1649</v>
      </c>
      <c r="C776" s="81">
        <f t="shared" si="37"/>
        <v>0</v>
      </c>
      <c r="D776" s="74">
        <v>23556</v>
      </c>
      <c r="E776" s="75" t="s">
        <v>1692</v>
      </c>
      <c r="F776" s="74">
        <v>969071</v>
      </c>
      <c r="G776" s="74">
        <v>0</v>
      </c>
      <c r="H776" s="76">
        <f t="shared" si="38"/>
        <v>119974</v>
      </c>
      <c r="I776" s="76">
        <f t="shared" si="39"/>
        <v>0</v>
      </c>
      <c r="J776" s="74">
        <v>23564</v>
      </c>
      <c r="K776" s="75" t="s">
        <v>1692</v>
      </c>
      <c r="L776" s="75" t="s">
        <v>4122</v>
      </c>
      <c r="M776" s="74">
        <v>9500</v>
      </c>
      <c r="N776" s="75" t="s">
        <v>133</v>
      </c>
      <c r="O776" s="75" t="s">
        <v>4123</v>
      </c>
      <c r="P776" s="75"/>
      <c r="Q776" s="75" t="s">
        <v>4124</v>
      </c>
      <c r="R776" s="75" t="s">
        <v>1654</v>
      </c>
      <c r="S776" s="75" t="s">
        <v>1655</v>
      </c>
      <c r="T776" s="75" t="s">
        <v>1656</v>
      </c>
      <c r="U776" s="75" t="s">
        <v>385</v>
      </c>
    </row>
    <row r="777" spans="1:21" ht="14.4" x14ac:dyDescent="0.25">
      <c r="A777" s="74">
        <v>119974</v>
      </c>
      <c r="B777" s="75" t="s">
        <v>1649</v>
      </c>
      <c r="C777" s="81">
        <f t="shared" si="37"/>
        <v>0</v>
      </c>
      <c r="D777" s="74">
        <v>23556</v>
      </c>
      <c r="E777" s="75" t="s">
        <v>1692</v>
      </c>
      <c r="F777" s="74">
        <v>54643</v>
      </c>
      <c r="G777" s="74">
        <v>0</v>
      </c>
      <c r="H777" s="76">
        <f t="shared" si="38"/>
        <v>119974</v>
      </c>
      <c r="I777" s="76">
        <f t="shared" si="39"/>
        <v>0</v>
      </c>
      <c r="J777" s="74">
        <v>23614</v>
      </c>
      <c r="K777" s="75" t="s">
        <v>1692</v>
      </c>
      <c r="L777" s="75" t="s">
        <v>4125</v>
      </c>
      <c r="M777" s="74">
        <v>9570</v>
      </c>
      <c r="N777" s="75" t="s">
        <v>4126</v>
      </c>
      <c r="O777" s="75" t="s">
        <v>4127</v>
      </c>
      <c r="P777" s="75"/>
      <c r="Q777" s="75" t="s">
        <v>4128</v>
      </c>
      <c r="R777" s="75" t="s">
        <v>1654</v>
      </c>
      <c r="S777" s="75" t="s">
        <v>1655</v>
      </c>
      <c r="T777" s="75" t="s">
        <v>1656</v>
      </c>
      <c r="U777" s="75" t="s">
        <v>385</v>
      </c>
    </row>
    <row r="778" spans="1:21" ht="14.4" x14ac:dyDescent="0.25">
      <c r="A778" s="74">
        <v>119974</v>
      </c>
      <c r="B778" s="75" t="s">
        <v>1649</v>
      </c>
      <c r="C778" s="81">
        <f t="shared" si="37"/>
        <v>0</v>
      </c>
      <c r="D778" s="74">
        <v>23556</v>
      </c>
      <c r="E778" s="75" t="s">
        <v>1692</v>
      </c>
      <c r="F778" s="74">
        <v>969071</v>
      </c>
      <c r="G778" s="74">
        <v>0</v>
      </c>
      <c r="H778" s="76">
        <f t="shared" si="38"/>
        <v>119974</v>
      </c>
      <c r="I778" s="76">
        <f t="shared" si="39"/>
        <v>0</v>
      </c>
      <c r="J778" s="74">
        <v>23804</v>
      </c>
      <c r="K778" s="75" t="s">
        <v>10965</v>
      </c>
      <c r="L778" s="75" t="s">
        <v>4129</v>
      </c>
      <c r="M778" s="74">
        <v>9506</v>
      </c>
      <c r="N778" s="75" t="s">
        <v>4130</v>
      </c>
      <c r="O778" s="75" t="s">
        <v>4131</v>
      </c>
      <c r="P778" s="75"/>
      <c r="Q778" s="75" t="s">
        <v>4132</v>
      </c>
      <c r="R778" s="75" t="s">
        <v>1654</v>
      </c>
      <c r="S778" s="75" t="s">
        <v>1655</v>
      </c>
      <c r="T778" s="75" t="s">
        <v>1656</v>
      </c>
      <c r="U778" s="75" t="s">
        <v>385</v>
      </c>
    </row>
    <row r="779" spans="1:21" ht="14.4" x14ac:dyDescent="0.25">
      <c r="A779" s="74">
        <v>119974</v>
      </c>
      <c r="B779" s="75" t="s">
        <v>1649</v>
      </c>
      <c r="C779" s="81">
        <f t="shared" si="37"/>
        <v>0</v>
      </c>
      <c r="D779" s="74">
        <v>23556</v>
      </c>
      <c r="E779" s="75" t="s">
        <v>1692</v>
      </c>
      <c r="F779" s="74">
        <v>969188</v>
      </c>
      <c r="G779" s="74">
        <v>0</v>
      </c>
      <c r="H779" s="76">
        <f t="shared" si="38"/>
        <v>119974</v>
      </c>
      <c r="I779" s="76">
        <f t="shared" si="39"/>
        <v>0</v>
      </c>
      <c r="J779" s="74">
        <v>23812</v>
      </c>
      <c r="K779" s="75" t="s">
        <v>4133</v>
      </c>
      <c r="L779" s="75" t="s">
        <v>4134</v>
      </c>
      <c r="M779" s="74">
        <v>9506</v>
      </c>
      <c r="N779" s="75" t="s">
        <v>4135</v>
      </c>
      <c r="O779" s="75" t="s">
        <v>4136</v>
      </c>
      <c r="P779" s="75"/>
      <c r="Q779" s="75" t="s">
        <v>11784</v>
      </c>
      <c r="R779" s="75" t="s">
        <v>1654</v>
      </c>
      <c r="S779" s="75" t="s">
        <v>1655</v>
      </c>
      <c r="T779" s="75" t="s">
        <v>1656</v>
      </c>
      <c r="U779" s="75" t="s">
        <v>385</v>
      </c>
    </row>
    <row r="780" spans="1:21" ht="14.4" x14ac:dyDescent="0.25">
      <c r="A780" s="74">
        <v>119974</v>
      </c>
      <c r="B780" s="75" t="s">
        <v>1649</v>
      </c>
      <c r="C780" s="81">
        <f t="shared" si="37"/>
        <v>0</v>
      </c>
      <c r="D780" s="74">
        <v>23556</v>
      </c>
      <c r="E780" s="75" t="s">
        <v>1692</v>
      </c>
      <c r="F780" s="74">
        <v>53843</v>
      </c>
      <c r="G780" s="74">
        <v>0</v>
      </c>
      <c r="H780" s="76">
        <f t="shared" si="38"/>
        <v>119974</v>
      </c>
      <c r="I780" s="76">
        <f t="shared" si="39"/>
        <v>0</v>
      </c>
      <c r="J780" s="74">
        <v>27078</v>
      </c>
      <c r="K780" s="75" t="s">
        <v>4137</v>
      </c>
      <c r="L780" s="75" t="s">
        <v>4138</v>
      </c>
      <c r="M780" s="74">
        <v>9500</v>
      </c>
      <c r="N780" s="75" t="s">
        <v>133</v>
      </c>
      <c r="O780" s="75" t="s">
        <v>4139</v>
      </c>
      <c r="P780" s="75"/>
      <c r="Q780" s="75" t="s">
        <v>4140</v>
      </c>
      <c r="R780" s="75" t="s">
        <v>1703</v>
      </c>
      <c r="S780" s="75" t="s">
        <v>1704</v>
      </c>
      <c r="T780" s="75" t="s">
        <v>1705</v>
      </c>
      <c r="U780" s="75" t="s">
        <v>496</v>
      </c>
    </row>
    <row r="781" spans="1:21" ht="14.4" x14ac:dyDescent="0.25">
      <c r="A781" s="74">
        <v>119974</v>
      </c>
      <c r="B781" s="75" t="s">
        <v>1649</v>
      </c>
      <c r="C781" s="81">
        <f t="shared" si="37"/>
        <v>0</v>
      </c>
      <c r="D781" s="74">
        <v>23556</v>
      </c>
      <c r="E781" s="75" t="s">
        <v>1692</v>
      </c>
      <c r="F781" s="74">
        <v>53843</v>
      </c>
      <c r="G781" s="74">
        <v>0</v>
      </c>
      <c r="H781" s="76">
        <f t="shared" si="38"/>
        <v>0</v>
      </c>
      <c r="I781" s="76">
        <f t="shared" si="39"/>
        <v>0</v>
      </c>
      <c r="J781" s="74">
        <v>110098</v>
      </c>
      <c r="K781" s="75" t="s">
        <v>4141</v>
      </c>
      <c r="L781" s="75" t="s">
        <v>4142</v>
      </c>
      <c r="M781" s="74">
        <v>9500</v>
      </c>
      <c r="N781" s="75" t="s">
        <v>133</v>
      </c>
      <c r="O781" s="75" t="s">
        <v>4143</v>
      </c>
      <c r="P781" s="75"/>
      <c r="Q781" s="75" t="s">
        <v>4144</v>
      </c>
      <c r="R781" s="75" t="s">
        <v>1654</v>
      </c>
      <c r="S781" s="75" t="s">
        <v>1655</v>
      </c>
      <c r="T781" s="75" t="s">
        <v>1656</v>
      </c>
      <c r="U781" s="75" t="s">
        <v>385</v>
      </c>
    </row>
    <row r="782" spans="1:21" ht="14.4" x14ac:dyDescent="0.25">
      <c r="A782" s="74">
        <v>119974</v>
      </c>
      <c r="B782" s="75" t="s">
        <v>1649</v>
      </c>
      <c r="C782" s="81">
        <f t="shared" si="37"/>
        <v>0</v>
      </c>
      <c r="D782" s="74">
        <v>23556</v>
      </c>
      <c r="E782" s="75" t="s">
        <v>1692</v>
      </c>
      <c r="F782" s="74">
        <v>969071</v>
      </c>
      <c r="G782" s="74">
        <v>0</v>
      </c>
      <c r="H782" s="76">
        <f t="shared" si="38"/>
        <v>119974</v>
      </c>
      <c r="I782" s="76">
        <f t="shared" si="39"/>
        <v>0</v>
      </c>
      <c r="J782" s="74">
        <v>130179</v>
      </c>
      <c r="K782" s="75" t="s">
        <v>4118</v>
      </c>
      <c r="L782" s="75" t="s">
        <v>10966</v>
      </c>
      <c r="M782" s="74">
        <v>9500</v>
      </c>
      <c r="N782" s="75" t="s">
        <v>133</v>
      </c>
      <c r="O782" s="75" t="s">
        <v>4149</v>
      </c>
      <c r="P782" s="75"/>
      <c r="Q782" s="75" t="s">
        <v>10967</v>
      </c>
      <c r="R782" s="75" t="s">
        <v>1654</v>
      </c>
      <c r="S782" s="75" t="s">
        <v>1655</v>
      </c>
      <c r="T782" s="75" t="s">
        <v>1656</v>
      </c>
      <c r="U782" s="75" t="s">
        <v>385</v>
      </c>
    </row>
    <row r="783" spans="1:21" ht="14.4" x14ac:dyDescent="0.25">
      <c r="A783" s="74">
        <v>119974</v>
      </c>
      <c r="B783" s="75" t="s">
        <v>1649</v>
      </c>
      <c r="C783" s="81">
        <f t="shared" si="37"/>
        <v>0</v>
      </c>
      <c r="D783" s="74">
        <v>23556</v>
      </c>
      <c r="E783" s="75" t="s">
        <v>1692</v>
      </c>
      <c r="F783" s="74">
        <v>969071</v>
      </c>
      <c r="G783" s="74">
        <v>0</v>
      </c>
      <c r="H783" s="76">
        <f t="shared" si="38"/>
        <v>0</v>
      </c>
      <c r="I783" s="76">
        <f t="shared" si="39"/>
        <v>0</v>
      </c>
      <c r="J783" s="74">
        <v>143586</v>
      </c>
      <c r="K783" s="75" t="s">
        <v>4148</v>
      </c>
      <c r="L783" s="75" t="s">
        <v>4145</v>
      </c>
      <c r="M783" s="74">
        <v>9500</v>
      </c>
      <c r="N783" s="75" t="s">
        <v>133</v>
      </c>
      <c r="O783" s="75" t="s">
        <v>4146</v>
      </c>
      <c r="P783" s="75"/>
      <c r="Q783" s="75" t="s">
        <v>4147</v>
      </c>
      <c r="R783" s="75" t="s">
        <v>1654</v>
      </c>
      <c r="S783" s="75" t="s">
        <v>1655</v>
      </c>
      <c r="T783" s="75" t="s">
        <v>1656</v>
      </c>
      <c r="U783" s="75" t="s">
        <v>385</v>
      </c>
    </row>
    <row r="784" spans="1:21" ht="14.4" x14ac:dyDescent="0.25">
      <c r="A784" s="74">
        <v>119991</v>
      </c>
      <c r="B784" s="75" t="s">
        <v>1679</v>
      </c>
      <c r="C784" s="81">
        <f t="shared" si="37"/>
        <v>0</v>
      </c>
      <c r="D784" s="74">
        <v>24646</v>
      </c>
      <c r="E784" s="75" t="s">
        <v>1680</v>
      </c>
      <c r="F784" s="74">
        <v>976142</v>
      </c>
      <c r="G784" s="74">
        <v>0</v>
      </c>
      <c r="H784" s="76">
        <f t="shared" si="38"/>
        <v>0</v>
      </c>
      <c r="I784" s="76">
        <f t="shared" si="39"/>
        <v>0</v>
      </c>
      <c r="J784" s="74">
        <v>24281</v>
      </c>
      <c r="K784" s="75" t="s">
        <v>1680</v>
      </c>
      <c r="L784" s="75" t="s">
        <v>4150</v>
      </c>
      <c r="M784" s="74">
        <v>9840</v>
      </c>
      <c r="N784" s="75" t="s">
        <v>139</v>
      </c>
      <c r="O784" s="75" t="s">
        <v>4151</v>
      </c>
      <c r="P784" s="75"/>
      <c r="Q784" s="75" t="s">
        <v>11785</v>
      </c>
      <c r="R784" s="75" t="s">
        <v>1654</v>
      </c>
      <c r="S784" s="75" t="s">
        <v>1655</v>
      </c>
      <c r="T784" s="75" t="s">
        <v>1656</v>
      </c>
      <c r="U784" s="75" t="s">
        <v>385</v>
      </c>
    </row>
    <row r="785" spans="1:21" ht="14.4" x14ac:dyDescent="0.25">
      <c r="A785" s="74">
        <v>119991</v>
      </c>
      <c r="B785" s="75" t="s">
        <v>1679</v>
      </c>
      <c r="C785" s="81">
        <f t="shared" si="37"/>
        <v>0</v>
      </c>
      <c r="D785" s="74">
        <v>24646</v>
      </c>
      <c r="E785" s="75" t="s">
        <v>1680</v>
      </c>
      <c r="F785" s="74">
        <v>976217</v>
      </c>
      <c r="G785" s="74">
        <v>0</v>
      </c>
      <c r="H785" s="76">
        <f t="shared" si="38"/>
        <v>119991</v>
      </c>
      <c r="I785" s="76">
        <f t="shared" si="39"/>
        <v>0</v>
      </c>
      <c r="J785" s="74">
        <v>24646</v>
      </c>
      <c r="K785" s="75" t="s">
        <v>1680</v>
      </c>
      <c r="L785" s="75" t="s">
        <v>759</v>
      </c>
      <c r="M785" s="74">
        <v>9830</v>
      </c>
      <c r="N785" s="75" t="s">
        <v>760</v>
      </c>
      <c r="O785" s="75" t="s">
        <v>761</v>
      </c>
      <c r="P785" s="75"/>
      <c r="Q785" s="75" t="s">
        <v>762</v>
      </c>
      <c r="R785" s="75" t="s">
        <v>1654</v>
      </c>
      <c r="S785" s="75" t="s">
        <v>1655</v>
      </c>
      <c r="T785" s="75" t="s">
        <v>1656</v>
      </c>
      <c r="U785" s="75" t="s">
        <v>385</v>
      </c>
    </row>
    <row r="786" spans="1:21" ht="14.4" x14ac:dyDescent="0.25">
      <c r="A786" s="74">
        <v>119991</v>
      </c>
      <c r="B786" s="75" t="s">
        <v>1679</v>
      </c>
      <c r="C786" s="81">
        <f t="shared" si="37"/>
        <v>0</v>
      </c>
      <c r="D786" s="74">
        <v>24646</v>
      </c>
      <c r="E786" s="75" t="s">
        <v>1680</v>
      </c>
      <c r="F786" s="74">
        <v>137703</v>
      </c>
      <c r="G786" s="74">
        <v>0</v>
      </c>
      <c r="H786" s="76">
        <f t="shared" si="38"/>
        <v>119991</v>
      </c>
      <c r="I786" s="76">
        <f t="shared" si="39"/>
        <v>0</v>
      </c>
      <c r="J786" s="74">
        <v>24679</v>
      </c>
      <c r="K786" s="75" t="s">
        <v>10968</v>
      </c>
      <c r="L786" s="75" t="s">
        <v>4152</v>
      </c>
      <c r="M786" s="74">
        <v>9850</v>
      </c>
      <c r="N786" s="75" t="s">
        <v>287</v>
      </c>
      <c r="O786" s="75" t="s">
        <v>4153</v>
      </c>
      <c r="P786" s="75"/>
      <c r="Q786" s="75" t="s">
        <v>4154</v>
      </c>
      <c r="R786" s="75" t="s">
        <v>1654</v>
      </c>
      <c r="S786" s="75" t="s">
        <v>1655</v>
      </c>
      <c r="T786" s="75" t="s">
        <v>1656</v>
      </c>
      <c r="U786" s="75" t="s">
        <v>385</v>
      </c>
    </row>
    <row r="787" spans="1:21" ht="14.4" x14ac:dyDescent="0.25">
      <c r="A787" s="74">
        <v>119991</v>
      </c>
      <c r="B787" s="75" t="s">
        <v>1649</v>
      </c>
      <c r="C787" s="81">
        <f t="shared" si="37"/>
        <v>119991</v>
      </c>
      <c r="D787" s="74">
        <v>24646</v>
      </c>
      <c r="E787" s="75" t="s">
        <v>1680</v>
      </c>
      <c r="F787" s="74">
        <v>972836</v>
      </c>
      <c r="G787" s="74">
        <v>0</v>
      </c>
      <c r="H787" s="76">
        <f t="shared" si="38"/>
        <v>119991</v>
      </c>
      <c r="I787" s="76">
        <f t="shared" si="39"/>
        <v>119991</v>
      </c>
      <c r="J787" s="74">
        <v>27151</v>
      </c>
      <c r="K787" s="75" t="s">
        <v>4155</v>
      </c>
      <c r="L787" s="75" t="s">
        <v>4156</v>
      </c>
      <c r="M787" s="74">
        <v>9850</v>
      </c>
      <c r="N787" s="75" t="s">
        <v>287</v>
      </c>
      <c r="O787" s="75" t="s">
        <v>4157</v>
      </c>
      <c r="P787" s="75"/>
      <c r="Q787" s="75" t="s">
        <v>4158</v>
      </c>
      <c r="R787" s="75" t="s">
        <v>1703</v>
      </c>
      <c r="S787" s="75" t="s">
        <v>1704</v>
      </c>
      <c r="T787" s="75" t="s">
        <v>1705</v>
      </c>
      <c r="U787" s="75" t="s">
        <v>496</v>
      </c>
    </row>
    <row r="788" spans="1:21" ht="14.4" x14ac:dyDescent="0.25">
      <c r="A788" s="74">
        <v>119991</v>
      </c>
      <c r="B788" s="75" t="s">
        <v>1679</v>
      </c>
      <c r="C788" s="81">
        <f t="shared" si="37"/>
        <v>119991</v>
      </c>
      <c r="D788" s="74">
        <v>24646</v>
      </c>
      <c r="E788" s="75" t="s">
        <v>1680</v>
      </c>
      <c r="F788" s="74">
        <v>137703</v>
      </c>
      <c r="G788" s="74">
        <v>0</v>
      </c>
      <c r="H788" s="76">
        <f t="shared" si="38"/>
        <v>119991</v>
      </c>
      <c r="I788" s="76">
        <f t="shared" si="39"/>
        <v>119991</v>
      </c>
      <c r="J788" s="74">
        <v>131953</v>
      </c>
      <c r="K788" s="75" t="s">
        <v>4159</v>
      </c>
      <c r="L788" s="75" t="s">
        <v>4160</v>
      </c>
      <c r="M788" s="74">
        <v>9850</v>
      </c>
      <c r="N788" s="75" t="s">
        <v>140</v>
      </c>
      <c r="O788" s="75" t="s">
        <v>4161</v>
      </c>
      <c r="P788" s="75"/>
      <c r="Q788" s="75" t="s">
        <v>4162</v>
      </c>
      <c r="R788" s="75" t="s">
        <v>1654</v>
      </c>
      <c r="S788" s="75" t="s">
        <v>1655</v>
      </c>
      <c r="T788" s="75" t="s">
        <v>1656</v>
      </c>
      <c r="U788" s="75" t="s">
        <v>385</v>
      </c>
    </row>
    <row r="789" spans="1:21" ht="14.4" x14ac:dyDescent="0.25">
      <c r="A789" s="74">
        <v>119991</v>
      </c>
      <c r="B789" s="75" t="s">
        <v>1679</v>
      </c>
      <c r="C789" s="81">
        <f t="shared" si="37"/>
        <v>0</v>
      </c>
      <c r="D789" s="74">
        <v>24646</v>
      </c>
      <c r="E789" s="75" t="s">
        <v>1680</v>
      </c>
      <c r="F789" s="74">
        <v>976217</v>
      </c>
      <c r="G789" s="74">
        <v>0</v>
      </c>
      <c r="H789" s="76">
        <f t="shared" si="38"/>
        <v>119991</v>
      </c>
      <c r="I789" s="76">
        <f t="shared" si="39"/>
        <v>0</v>
      </c>
      <c r="J789" s="74">
        <v>131987</v>
      </c>
      <c r="K789" s="75" t="s">
        <v>4163</v>
      </c>
      <c r="L789" s="75" t="s">
        <v>4164</v>
      </c>
      <c r="M789" s="74">
        <v>9831</v>
      </c>
      <c r="N789" s="75" t="s">
        <v>4165</v>
      </c>
      <c r="O789" s="75" t="s">
        <v>4166</v>
      </c>
      <c r="P789" s="75"/>
      <c r="Q789" s="75" t="s">
        <v>4167</v>
      </c>
      <c r="R789" s="75" t="s">
        <v>1654</v>
      </c>
      <c r="S789" s="75" t="s">
        <v>1655</v>
      </c>
      <c r="T789" s="75" t="s">
        <v>1656</v>
      </c>
      <c r="U789" s="75" t="s">
        <v>385</v>
      </c>
    </row>
    <row r="790" spans="1:21" ht="14.4" x14ac:dyDescent="0.25">
      <c r="A790" s="74">
        <v>120006</v>
      </c>
      <c r="B790" s="75" t="s">
        <v>1679</v>
      </c>
      <c r="C790" s="81">
        <f t="shared" si="37"/>
        <v>0</v>
      </c>
      <c r="D790" s="74">
        <v>126301</v>
      </c>
      <c r="E790" s="75" t="s">
        <v>4168</v>
      </c>
      <c r="F790" s="74">
        <v>960567</v>
      </c>
      <c r="G790" s="74">
        <v>0</v>
      </c>
      <c r="H790" s="76">
        <f t="shared" si="38"/>
        <v>0</v>
      </c>
      <c r="I790" s="76">
        <f t="shared" si="39"/>
        <v>0</v>
      </c>
      <c r="J790" s="74">
        <v>7096</v>
      </c>
      <c r="K790" s="75" t="s">
        <v>4169</v>
      </c>
      <c r="L790" s="75" t="s">
        <v>4170</v>
      </c>
      <c r="M790" s="74">
        <v>2950</v>
      </c>
      <c r="N790" s="75" t="s">
        <v>36</v>
      </c>
      <c r="O790" s="75" t="s">
        <v>4171</v>
      </c>
      <c r="P790" s="75"/>
      <c r="Q790" s="75" t="s">
        <v>4172</v>
      </c>
      <c r="R790" s="75" t="s">
        <v>1662</v>
      </c>
      <c r="S790" s="75" t="s">
        <v>1663</v>
      </c>
      <c r="T790" s="75" t="s">
        <v>1664</v>
      </c>
      <c r="U790" s="75" t="s">
        <v>385</v>
      </c>
    </row>
    <row r="791" spans="1:21" ht="14.4" x14ac:dyDescent="0.25">
      <c r="A791" s="74">
        <v>120006</v>
      </c>
      <c r="B791" s="75" t="s">
        <v>1679</v>
      </c>
      <c r="C791" s="81">
        <f t="shared" si="37"/>
        <v>0</v>
      </c>
      <c r="D791" s="74">
        <v>126301</v>
      </c>
      <c r="E791" s="75" t="s">
        <v>4168</v>
      </c>
      <c r="F791" s="74">
        <v>960575</v>
      </c>
      <c r="G791" s="74">
        <v>0</v>
      </c>
      <c r="H791" s="76">
        <f t="shared" si="38"/>
        <v>120006</v>
      </c>
      <c r="I791" s="76">
        <f t="shared" si="39"/>
        <v>0</v>
      </c>
      <c r="J791" s="74">
        <v>7121</v>
      </c>
      <c r="K791" s="75" t="s">
        <v>4173</v>
      </c>
      <c r="L791" s="75" t="s">
        <v>4174</v>
      </c>
      <c r="M791" s="74">
        <v>2940</v>
      </c>
      <c r="N791" s="75" t="s">
        <v>37</v>
      </c>
      <c r="O791" s="75" t="s">
        <v>4175</v>
      </c>
      <c r="P791" s="75"/>
      <c r="Q791" s="75" t="s">
        <v>11786</v>
      </c>
      <c r="R791" s="75" t="s">
        <v>1662</v>
      </c>
      <c r="S791" s="75" t="s">
        <v>1663</v>
      </c>
      <c r="T791" s="75" t="s">
        <v>1664</v>
      </c>
      <c r="U791" s="75" t="s">
        <v>385</v>
      </c>
    </row>
    <row r="792" spans="1:21" ht="14.4" x14ac:dyDescent="0.25">
      <c r="A792" s="74">
        <v>120006</v>
      </c>
      <c r="B792" s="75" t="s">
        <v>1679</v>
      </c>
      <c r="C792" s="81">
        <f t="shared" si="37"/>
        <v>0</v>
      </c>
      <c r="D792" s="74">
        <v>126301</v>
      </c>
      <c r="E792" s="75" t="s">
        <v>4168</v>
      </c>
      <c r="F792" s="74">
        <v>960591</v>
      </c>
      <c r="G792" s="74">
        <v>0</v>
      </c>
      <c r="H792" s="76">
        <f t="shared" si="38"/>
        <v>120006</v>
      </c>
      <c r="I792" s="76">
        <f t="shared" si="39"/>
        <v>0</v>
      </c>
      <c r="J792" s="74">
        <v>7542</v>
      </c>
      <c r="K792" s="75" t="s">
        <v>4176</v>
      </c>
      <c r="L792" s="75" t="s">
        <v>4177</v>
      </c>
      <c r="M792" s="74">
        <v>2930</v>
      </c>
      <c r="N792" s="75" t="s">
        <v>40</v>
      </c>
      <c r="O792" s="75" t="s">
        <v>4178</v>
      </c>
      <c r="P792" s="75"/>
      <c r="Q792" s="75" t="s">
        <v>11787</v>
      </c>
      <c r="R792" s="75" t="s">
        <v>1662</v>
      </c>
      <c r="S792" s="75" t="s">
        <v>1663</v>
      </c>
      <c r="T792" s="75" t="s">
        <v>1664</v>
      </c>
      <c r="U792" s="75" t="s">
        <v>385</v>
      </c>
    </row>
    <row r="793" spans="1:21" ht="14.4" x14ac:dyDescent="0.25">
      <c r="A793" s="74">
        <v>120006</v>
      </c>
      <c r="B793" s="75" t="s">
        <v>1679</v>
      </c>
      <c r="C793" s="81">
        <f t="shared" si="37"/>
        <v>0</v>
      </c>
      <c r="D793" s="74">
        <v>126301</v>
      </c>
      <c r="E793" s="75" t="s">
        <v>4168</v>
      </c>
      <c r="F793" s="74">
        <v>960591</v>
      </c>
      <c r="G793" s="74">
        <v>0</v>
      </c>
      <c r="H793" s="76">
        <f t="shared" si="38"/>
        <v>0</v>
      </c>
      <c r="I793" s="76">
        <f t="shared" si="39"/>
        <v>0</v>
      </c>
      <c r="J793" s="74">
        <v>7559</v>
      </c>
      <c r="K793" s="75" t="s">
        <v>4179</v>
      </c>
      <c r="L793" s="75" t="s">
        <v>4180</v>
      </c>
      <c r="M793" s="74">
        <v>2930</v>
      </c>
      <c r="N793" s="75" t="s">
        <v>40</v>
      </c>
      <c r="O793" s="75" t="s">
        <v>4181</v>
      </c>
      <c r="P793" s="75"/>
      <c r="Q793" s="75" t="s">
        <v>4182</v>
      </c>
      <c r="R793" s="75" t="s">
        <v>1662</v>
      </c>
      <c r="S793" s="75" t="s">
        <v>1663</v>
      </c>
      <c r="T793" s="75" t="s">
        <v>1664</v>
      </c>
      <c r="U793" s="75" t="s">
        <v>385</v>
      </c>
    </row>
    <row r="794" spans="1:21" ht="14.4" x14ac:dyDescent="0.25">
      <c r="A794" s="74">
        <v>120006</v>
      </c>
      <c r="B794" s="75" t="s">
        <v>1679</v>
      </c>
      <c r="C794" s="81">
        <f t="shared" si="37"/>
        <v>0</v>
      </c>
      <c r="D794" s="74">
        <v>126301</v>
      </c>
      <c r="E794" s="75" t="s">
        <v>4168</v>
      </c>
      <c r="F794" s="74">
        <v>960591</v>
      </c>
      <c r="G794" s="74">
        <v>0</v>
      </c>
      <c r="H794" s="76">
        <f t="shared" si="38"/>
        <v>0</v>
      </c>
      <c r="I794" s="76">
        <f t="shared" si="39"/>
        <v>0</v>
      </c>
      <c r="J794" s="74">
        <v>7567</v>
      </c>
      <c r="K794" s="75" t="s">
        <v>4183</v>
      </c>
      <c r="L794" s="75" t="s">
        <v>4184</v>
      </c>
      <c r="M794" s="74">
        <v>2930</v>
      </c>
      <c r="N794" s="75" t="s">
        <v>40</v>
      </c>
      <c r="O794" s="75" t="s">
        <v>4185</v>
      </c>
      <c r="P794" s="75"/>
      <c r="Q794" s="75" t="s">
        <v>4186</v>
      </c>
      <c r="R794" s="75" t="s">
        <v>1662</v>
      </c>
      <c r="S794" s="75" t="s">
        <v>1663</v>
      </c>
      <c r="T794" s="75" t="s">
        <v>1664</v>
      </c>
      <c r="U794" s="75" t="s">
        <v>385</v>
      </c>
    </row>
    <row r="795" spans="1:21" ht="14.4" x14ac:dyDescent="0.25">
      <c r="A795" s="74">
        <v>120006</v>
      </c>
      <c r="B795" s="75" t="s">
        <v>1679</v>
      </c>
      <c r="C795" s="81">
        <f t="shared" si="37"/>
        <v>0</v>
      </c>
      <c r="D795" s="74">
        <v>126301</v>
      </c>
      <c r="E795" s="75" t="s">
        <v>4168</v>
      </c>
      <c r="F795" s="74">
        <v>960591</v>
      </c>
      <c r="G795" s="74">
        <v>0</v>
      </c>
      <c r="H795" s="76">
        <f t="shared" si="38"/>
        <v>0</v>
      </c>
      <c r="I795" s="76">
        <f t="shared" si="39"/>
        <v>0</v>
      </c>
      <c r="J795" s="74">
        <v>61903</v>
      </c>
      <c r="K795" s="75" t="s">
        <v>4187</v>
      </c>
      <c r="L795" s="75" t="s">
        <v>1006</v>
      </c>
      <c r="M795" s="74">
        <v>2930</v>
      </c>
      <c r="N795" s="75" t="s">
        <v>40</v>
      </c>
      <c r="O795" s="75" t="s">
        <v>4188</v>
      </c>
      <c r="P795" s="75"/>
      <c r="Q795" s="75" t="s">
        <v>4189</v>
      </c>
      <c r="R795" s="75" t="s">
        <v>1662</v>
      </c>
      <c r="S795" s="75" t="s">
        <v>1663</v>
      </c>
      <c r="T795" s="75" t="s">
        <v>1664</v>
      </c>
      <c r="U795" s="75" t="s">
        <v>385</v>
      </c>
    </row>
    <row r="796" spans="1:21" ht="14.4" x14ac:dyDescent="0.25">
      <c r="A796" s="74">
        <v>120006</v>
      </c>
      <c r="B796" s="75" t="s">
        <v>1679</v>
      </c>
      <c r="C796" s="81">
        <f t="shared" si="37"/>
        <v>0</v>
      </c>
      <c r="D796" s="74">
        <v>126301</v>
      </c>
      <c r="E796" s="75" t="s">
        <v>4168</v>
      </c>
      <c r="F796" s="74">
        <v>960591</v>
      </c>
      <c r="G796" s="74">
        <v>0</v>
      </c>
      <c r="H796" s="76">
        <f t="shared" si="38"/>
        <v>0</v>
      </c>
      <c r="I796" s="76">
        <f t="shared" si="39"/>
        <v>0</v>
      </c>
      <c r="J796" s="74">
        <v>126301</v>
      </c>
      <c r="K796" s="75" t="s">
        <v>4168</v>
      </c>
      <c r="L796" s="75" t="s">
        <v>4190</v>
      </c>
      <c r="M796" s="74">
        <v>2930</v>
      </c>
      <c r="N796" s="75" t="s">
        <v>40</v>
      </c>
      <c r="O796" s="75" t="s">
        <v>4191</v>
      </c>
      <c r="P796" s="75"/>
      <c r="Q796" s="75" t="s">
        <v>4192</v>
      </c>
      <c r="R796" s="75" t="s">
        <v>1662</v>
      </c>
      <c r="S796" s="75" t="s">
        <v>1663</v>
      </c>
      <c r="T796" s="75" t="s">
        <v>1664</v>
      </c>
      <c r="U796" s="75" t="s">
        <v>385</v>
      </c>
    </row>
    <row r="797" spans="1:21" ht="14.4" x14ac:dyDescent="0.25">
      <c r="A797" s="74">
        <v>120014</v>
      </c>
      <c r="B797" s="75" t="s">
        <v>1649</v>
      </c>
      <c r="C797" s="81">
        <f t="shared" si="37"/>
        <v>0</v>
      </c>
      <c r="D797" s="74">
        <v>20552</v>
      </c>
      <c r="E797" s="75" t="s">
        <v>1692</v>
      </c>
      <c r="F797" s="74">
        <v>975193</v>
      </c>
      <c r="G797" s="74">
        <v>0</v>
      </c>
      <c r="H797" s="76">
        <f t="shared" si="38"/>
        <v>0</v>
      </c>
      <c r="I797" s="76">
        <f t="shared" si="39"/>
        <v>0</v>
      </c>
      <c r="J797" s="74">
        <v>20487</v>
      </c>
      <c r="K797" s="75" t="s">
        <v>4193</v>
      </c>
      <c r="L797" s="75" t="s">
        <v>4194</v>
      </c>
      <c r="M797" s="74">
        <v>8900</v>
      </c>
      <c r="N797" s="75" t="s">
        <v>4195</v>
      </c>
      <c r="O797" s="75" t="s">
        <v>4196</v>
      </c>
      <c r="P797" s="75"/>
      <c r="Q797" s="75" t="s">
        <v>4197</v>
      </c>
      <c r="R797" s="75" t="s">
        <v>11615</v>
      </c>
      <c r="S797" s="75" t="s">
        <v>11616</v>
      </c>
      <c r="T797" s="75" t="s">
        <v>11617</v>
      </c>
      <c r="U797" s="75" t="s">
        <v>385</v>
      </c>
    </row>
    <row r="798" spans="1:21" ht="14.4" x14ac:dyDescent="0.25">
      <c r="A798" s="74">
        <v>120014</v>
      </c>
      <c r="B798" s="75" t="s">
        <v>1649</v>
      </c>
      <c r="C798" s="81">
        <f t="shared" si="37"/>
        <v>0</v>
      </c>
      <c r="D798" s="74">
        <v>20552</v>
      </c>
      <c r="E798" s="75" t="s">
        <v>1692</v>
      </c>
      <c r="F798" s="74">
        <v>967869</v>
      </c>
      <c r="G798" s="74">
        <v>0</v>
      </c>
      <c r="H798" s="76">
        <f t="shared" si="38"/>
        <v>120014</v>
      </c>
      <c r="I798" s="76">
        <f t="shared" si="39"/>
        <v>0</v>
      </c>
      <c r="J798" s="74">
        <v>20545</v>
      </c>
      <c r="K798" s="75" t="s">
        <v>4198</v>
      </c>
      <c r="L798" s="75" t="s">
        <v>4199</v>
      </c>
      <c r="M798" s="74">
        <v>8904</v>
      </c>
      <c r="N798" s="75" t="s">
        <v>4200</v>
      </c>
      <c r="O798" s="75" t="s">
        <v>4201</v>
      </c>
      <c r="P798" s="75"/>
      <c r="Q798" s="75" t="s">
        <v>4202</v>
      </c>
      <c r="R798" s="75" t="s">
        <v>11615</v>
      </c>
      <c r="S798" s="75" t="s">
        <v>11616</v>
      </c>
      <c r="T798" s="75" t="s">
        <v>11617</v>
      </c>
      <c r="U798" s="75" t="s">
        <v>385</v>
      </c>
    </row>
    <row r="799" spans="1:21" ht="14.4" x14ac:dyDescent="0.25">
      <c r="A799" s="74">
        <v>120014</v>
      </c>
      <c r="B799" s="75" t="s">
        <v>1649</v>
      </c>
      <c r="C799" s="81">
        <f t="shared" si="37"/>
        <v>0</v>
      </c>
      <c r="D799" s="74">
        <v>20552</v>
      </c>
      <c r="E799" s="75" t="s">
        <v>1692</v>
      </c>
      <c r="F799" s="74">
        <v>967885</v>
      </c>
      <c r="G799" s="74">
        <v>0</v>
      </c>
      <c r="H799" s="76">
        <f t="shared" si="38"/>
        <v>120014</v>
      </c>
      <c r="I799" s="76">
        <f t="shared" si="39"/>
        <v>0</v>
      </c>
      <c r="J799" s="74">
        <v>20552</v>
      </c>
      <c r="K799" s="75" t="s">
        <v>1692</v>
      </c>
      <c r="L799" s="75" t="s">
        <v>768</v>
      </c>
      <c r="M799" s="74">
        <v>8906</v>
      </c>
      <c r="N799" s="75" t="s">
        <v>769</v>
      </c>
      <c r="O799" s="75" t="s">
        <v>770</v>
      </c>
      <c r="P799" s="75"/>
      <c r="Q799" s="75" t="s">
        <v>771</v>
      </c>
      <c r="R799" s="75" t="s">
        <v>11615</v>
      </c>
      <c r="S799" s="75" t="s">
        <v>11616</v>
      </c>
      <c r="T799" s="75" t="s">
        <v>11617</v>
      </c>
      <c r="U799" s="75" t="s">
        <v>385</v>
      </c>
    </row>
    <row r="800" spans="1:21" ht="14.4" x14ac:dyDescent="0.25">
      <c r="A800" s="74">
        <v>120014</v>
      </c>
      <c r="B800" s="75" t="s">
        <v>1649</v>
      </c>
      <c r="C800" s="81">
        <f t="shared" si="37"/>
        <v>0</v>
      </c>
      <c r="D800" s="74">
        <v>20552</v>
      </c>
      <c r="E800" s="75" t="s">
        <v>1692</v>
      </c>
      <c r="F800" s="74">
        <v>967893</v>
      </c>
      <c r="G800" s="74">
        <v>0</v>
      </c>
      <c r="H800" s="76">
        <f t="shared" si="38"/>
        <v>120014</v>
      </c>
      <c r="I800" s="76">
        <f t="shared" si="39"/>
        <v>0</v>
      </c>
      <c r="J800" s="74">
        <v>20578</v>
      </c>
      <c r="K800" s="75" t="s">
        <v>1692</v>
      </c>
      <c r="L800" s="75" t="s">
        <v>4203</v>
      </c>
      <c r="M800" s="74">
        <v>8953</v>
      </c>
      <c r="N800" s="75" t="s">
        <v>3762</v>
      </c>
      <c r="O800" s="75" t="s">
        <v>4204</v>
      </c>
      <c r="P800" s="75"/>
      <c r="Q800" s="75" t="s">
        <v>4205</v>
      </c>
      <c r="R800" s="75" t="s">
        <v>11615</v>
      </c>
      <c r="S800" s="75" t="s">
        <v>11616</v>
      </c>
      <c r="T800" s="75" t="s">
        <v>11617</v>
      </c>
      <c r="U800" s="75" t="s">
        <v>385</v>
      </c>
    </row>
    <row r="801" spans="1:21" ht="14.4" x14ac:dyDescent="0.25">
      <c r="A801" s="74">
        <v>120014</v>
      </c>
      <c r="B801" s="75" t="s">
        <v>1649</v>
      </c>
      <c r="C801" s="81">
        <f t="shared" si="37"/>
        <v>0</v>
      </c>
      <c r="D801" s="74">
        <v>20552</v>
      </c>
      <c r="E801" s="75" t="s">
        <v>1692</v>
      </c>
      <c r="F801" s="74">
        <v>967943</v>
      </c>
      <c r="G801" s="74">
        <v>0</v>
      </c>
      <c r="H801" s="76">
        <f t="shared" si="38"/>
        <v>120014</v>
      </c>
      <c r="I801" s="76">
        <f t="shared" si="39"/>
        <v>0</v>
      </c>
      <c r="J801" s="74">
        <v>20602</v>
      </c>
      <c r="K801" s="75" t="s">
        <v>4206</v>
      </c>
      <c r="L801" s="75" t="s">
        <v>4207</v>
      </c>
      <c r="M801" s="74">
        <v>8956</v>
      </c>
      <c r="N801" s="75" t="s">
        <v>4208</v>
      </c>
      <c r="O801" s="75" t="s">
        <v>4209</v>
      </c>
      <c r="P801" s="75"/>
      <c r="Q801" s="75" t="s">
        <v>4210</v>
      </c>
      <c r="R801" s="75" t="s">
        <v>11615</v>
      </c>
      <c r="S801" s="75" t="s">
        <v>11616</v>
      </c>
      <c r="T801" s="75" t="s">
        <v>11617</v>
      </c>
      <c r="U801" s="75" t="s">
        <v>385</v>
      </c>
    </row>
    <row r="802" spans="1:21" ht="14.4" x14ac:dyDescent="0.25">
      <c r="A802" s="74">
        <v>120014</v>
      </c>
      <c r="B802" s="75" t="s">
        <v>1649</v>
      </c>
      <c r="C802" s="81">
        <f t="shared" si="37"/>
        <v>0</v>
      </c>
      <c r="D802" s="74">
        <v>20552</v>
      </c>
      <c r="E802" s="75" t="s">
        <v>1692</v>
      </c>
      <c r="F802" s="74">
        <v>967943</v>
      </c>
      <c r="G802" s="74">
        <v>0</v>
      </c>
      <c r="H802" s="76">
        <f t="shared" si="38"/>
        <v>0</v>
      </c>
      <c r="I802" s="76">
        <f t="shared" si="39"/>
        <v>0</v>
      </c>
      <c r="J802" s="74">
        <v>20611</v>
      </c>
      <c r="K802" s="75" t="s">
        <v>4211</v>
      </c>
      <c r="L802" s="75" t="s">
        <v>4212</v>
      </c>
      <c r="M802" s="74">
        <v>8950</v>
      </c>
      <c r="N802" s="75" t="s">
        <v>4213</v>
      </c>
      <c r="O802" s="75" t="s">
        <v>4214</v>
      </c>
      <c r="P802" s="75"/>
      <c r="Q802" s="75" t="s">
        <v>4215</v>
      </c>
      <c r="R802" s="75" t="s">
        <v>11615</v>
      </c>
      <c r="S802" s="75" t="s">
        <v>11616</v>
      </c>
      <c r="T802" s="75" t="s">
        <v>11617</v>
      </c>
      <c r="U802" s="75" t="s">
        <v>385</v>
      </c>
    </row>
    <row r="803" spans="1:21" ht="14.4" x14ac:dyDescent="0.25">
      <c r="A803" s="74">
        <v>120014</v>
      </c>
      <c r="B803" s="75" t="s">
        <v>1649</v>
      </c>
      <c r="C803" s="81">
        <f t="shared" si="37"/>
        <v>0</v>
      </c>
      <c r="D803" s="74">
        <v>20552</v>
      </c>
      <c r="E803" s="75" t="s">
        <v>1692</v>
      </c>
      <c r="F803" s="74">
        <v>970145</v>
      </c>
      <c r="G803" s="74">
        <v>0</v>
      </c>
      <c r="H803" s="76">
        <f t="shared" si="38"/>
        <v>120014</v>
      </c>
      <c r="I803" s="76">
        <f t="shared" si="39"/>
        <v>0</v>
      </c>
      <c r="J803" s="74">
        <v>20669</v>
      </c>
      <c r="K803" s="75" t="s">
        <v>1692</v>
      </c>
      <c r="L803" s="75" t="s">
        <v>4216</v>
      </c>
      <c r="M803" s="74">
        <v>8908</v>
      </c>
      <c r="N803" s="75" t="s">
        <v>3766</v>
      </c>
      <c r="O803" s="75" t="s">
        <v>4217</v>
      </c>
      <c r="P803" s="75"/>
      <c r="Q803" s="75" t="s">
        <v>4218</v>
      </c>
      <c r="R803" s="75" t="s">
        <v>11615</v>
      </c>
      <c r="S803" s="75" t="s">
        <v>11616</v>
      </c>
      <c r="T803" s="75" t="s">
        <v>11617</v>
      </c>
      <c r="U803" s="75" t="s">
        <v>385</v>
      </c>
    </row>
    <row r="804" spans="1:21" ht="14.4" x14ac:dyDescent="0.25">
      <c r="A804" s="74">
        <v>120014</v>
      </c>
      <c r="B804" s="75" t="s">
        <v>1649</v>
      </c>
      <c r="C804" s="81">
        <f t="shared" si="37"/>
        <v>0</v>
      </c>
      <c r="D804" s="74">
        <v>20552</v>
      </c>
      <c r="E804" s="75" t="s">
        <v>1692</v>
      </c>
      <c r="F804" s="74">
        <v>103119</v>
      </c>
      <c r="G804" s="74">
        <v>0</v>
      </c>
      <c r="H804" s="76">
        <f t="shared" si="38"/>
        <v>120014</v>
      </c>
      <c r="I804" s="76">
        <f t="shared" si="39"/>
        <v>0</v>
      </c>
      <c r="J804" s="74">
        <v>115402</v>
      </c>
      <c r="K804" s="75" t="s">
        <v>4219</v>
      </c>
      <c r="L804" s="75" t="s">
        <v>4220</v>
      </c>
      <c r="M804" s="74">
        <v>8902</v>
      </c>
      <c r="N804" s="75" t="s">
        <v>4221</v>
      </c>
      <c r="O804" s="75" t="s">
        <v>4222</v>
      </c>
      <c r="P804" s="75"/>
      <c r="Q804" s="75" t="s">
        <v>4223</v>
      </c>
      <c r="R804" s="75" t="s">
        <v>11615</v>
      </c>
      <c r="S804" s="75" t="s">
        <v>11616</v>
      </c>
      <c r="T804" s="75" t="s">
        <v>11617</v>
      </c>
      <c r="U804" s="75" t="s">
        <v>385</v>
      </c>
    </row>
    <row r="805" spans="1:21" ht="14.4" x14ac:dyDescent="0.25">
      <c r="A805" s="74">
        <v>120031</v>
      </c>
      <c r="B805" s="75" t="s">
        <v>1901</v>
      </c>
      <c r="C805" s="81">
        <f t="shared" si="37"/>
        <v>0</v>
      </c>
      <c r="D805" s="74">
        <v>687</v>
      </c>
      <c r="E805" s="75" t="s">
        <v>11602</v>
      </c>
      <c r="F805" s="74">
        <v>113861</v>
      </c>
      <c r="G805" s="74">
        <v>113861</v>
      </c>
      <c r="H805" s="76">
        <f t="shared" si="38"/>
        <v>0</v>
      </c>
      <c r="I805" s="76">
        <f t="shared" si="39"/>
        <v>0</v>
      </c>
      <c r="J805" s="74">
        <v>604</v>
      </c>
      <c r="K805" s="75" t="s">
        <v>4225</v>
      </c>
      <c r="L805" s="75" t="s">
        <v>4226</v>
      </c>
      <c r="M805" s="74">
        <v>2270</v>
      </c>
      <c r="N805" s="75" t="s">
        <v>3284</v>
      </c>
      <c r="O805" s="75" t="s">
        <v>4227</v>
      </c>
      <c r="P805" s="75"/>
      <c r="Q805" s="75" t="s">
        <v>4228</v>
      </c>
      <c r="R805" s="75" t="s">
        <v>1786</v>
      </c>
      <c r="S805" s="75" t="s">
        <v>1787</v>
      </c>
      <c r="T805" s="75" t="s">
        <v>1788</v>
      </c>
      <c r="U805" s="75" t="s">
        <v>385</v>
      </c>
    </row>
    <row r="806" spans="1:21" ht="14.4" x14ac:dyDescent="0.25">
      <c r="A806" s="74">
        <v>120031</v>
      </c>
      <c r="B806" s="75" t="s">
        <v>1901</v>
      </c>
      <c r="C806" s="81">
        <f t="shared" si="37"/>
        <v>0</v>
      </c>
      <c r="D806" s="74">
        <v>687</v>
      </c>
      <c r="E806" s="75" t="s">
        <v>11602</v>
      </c>
      <c r="F806" s="74">
        <v>113861</v>
      </c>
      <c r="G806" s="74">
        <v>113861</v>
      </c>
      <c r="H806" s="76">
        <f t="shared" si="38"/>
        <v>0</v>
      </c>
      <c r="I806" s="76">
        <f t="shared" si="39"/>
        <v>0</v>
      </c>
      <c r="J806" s="74">
        <v>612</v>
      </c>
      <c r="K806" s="75" t="s">
        <v>4229</v>
      </c>
      <c r="L806" s="75" t="s">
        <v>4230</v>
      </c>
      <c r="M806" s="74">
        <v>2280</v>
      </c>
      <c r="N806" s="75" t="s">
        <v>1162</v>
      </c>
      <c r="O806" s="75" t="s">
        <v>4231</v>
      </c>
      <c r="P806" s="75"/>
      <c r="Q806" s="75" t="s">
        <v>4232</v>
      </c>
      <c r="R806" s="75" t="s">
        <v>1786</v>
      </c>
      <c r="S806" s="75" t="s">
        <v>1787</v>
      </c>
      <c r="T806" s="75" t="s">
        <v>1788</v>
      </c>
      <c r="U806" s="75" t="s">
        <v>385</v>
      </c>
    </row>
    <row r="807" spans="1:21" ht="14.4" x14ac:dyDescent="0.25">
      <c r="A807" s="74">
        <v>120031</v>
      </c>
      <c r="B807" s="75" t="s">
        <v>1901</v>
      </c>
      <c r="C807" s="81">
        <f t="shared" si="37"/>
        <v>0</v>
      </c>
      <c r="D807" s="74">
        <v>687</v>
      </c>
      <c r="E807" s="75" t="s">
        <v>11602</v>
      </c>
      <c r="F807" s="74">
        <v>113861</v>
      </c>
      <c r="G807" s="74">
        <v>113861</v>
      </c>
      <c r="H807" s="76">
        <f t="shared" si="38"/>
        <v>0</v>
      </c>
      <c r="I807" s="76">
        <f t="shared" si="39"/>
        <v>0</v>
      </c>
      <c r="J807" s="74">
        <v>621</v>
      </c>
      <c r="K807" s="75" t="s">
        <v>2554</v>
      </c>
      <c r="L807" s="75" t="s">
        <v>4233</v>
      </c>
      <c r="M807" s="74">
        <v>2300</v>
      </c>
      <c r="N807" s="75" t="s">
        <v>47</v>
      </c>
      <c r="O807" s="75" t="s">
        <v>4234</v>
      </c>
      <c r="P807" s="75"/>
      <c r="Q807" s="75" t="s">
        <v>4235</v>
      </c>
      <c r="R807" s="75" t="s">
        <v>1786</v>
      </c>
      <c r="S807" s="75" t="s">
        <v>1787</v>
      </c>
      <c r="T807" s="75" t="s">
        <v>1788</v>
      </c>
      <c r="U807" s="75" t="s">
        <v>385</v>
      </c>
    </row>
    <row r="808" spans="1:21" ht="14.4" x14ac:dyDescent="0.25">
      <c r="A808" s="74">
        <v>120031</v>
      </c>
      <c r="B808" s="75" t="s">
        <v>1901</v>
      </c>
      <c r="C808" s="81">
        <f t="shared" si="37"/>
        <v>0</v>
      </c>
      <c r="D808" s="74">
        <v>687</v>
      </c>
      <c r="E808" s="75" t="s">
        <v>11602</v>
      </c>
      <c r="F808" s="74">
        <v>113861</v>
      </c>
      <c r="G808" s="74">
        <v>113861</v>
      </c>
      <c r="H808" s="76">
        <f t="shared" si="38"/>
        <v>0</v>
      </c>
      <c r="I808" s="76">
        <f t="shared" si="39"/>
        <v>0</v>
      </c>
      <c r="J808" s="74">
        <v>638</v>
      </c>
      <c r="K808" s="75" t="s">
        <v>4236</v>
      </c>
      <c r="L808" s="75" t="s">
        <v>4237</v>
      </c>
      <c r="M808" s="74">
        <v>2300</v>
      </c>
      <c r="N808" s="75" t="s">
        <v>47</v>
      </c>
      <c r="O808" s="75" t="s">
        <v>4238</v>
      </c>
      <c r="P808" s="75"/>
      <c r="Q808" s="75" t="s">
        <v>4239</v>
      </c>
      <c r="R808" s="75" t="s">
        <v>1786</v>
      </c>
      <c r="S808" s="75" t="s">
        <v>1787</v>
      </c>
      <c r="T808" s="75" t="s">
        <v>1788</v>
      </c>
      <c r="U808" s="75" t="s">
        <v>385</v>
      </c>
    </row>
    <row r="809" spans="1:21" ht="14.4" x14ac:dyDescent="0.25">
      <c r="A809" s="74">
        <v>120031</v>
      </c>
      <c r="B809" s="75" t="s">
        <v>1901</v>
      </c>
      <c r="C809" s="81">
        <f t="shared" si="37"/>
        <v>0</v>
      </c>
      <c r="D809" s="74">
        <v>687</v>
      </c>
      <c r="E809" s="75" t="s">
        <v>11602</v>
      </c>
      <c r="F809" s="74">
        <v>113861</v>
      </c>
      <c r="G809" s="74">
        <v>113861</v>
      </c>
      <c r="H809" s="76">
        <f t="shared" si="38"/>
        <v>0</v>
      </c>
      <c r="I809" s="76">
        <f t="shared" si="39"/>
        <v>0</v>
      </c>
      <c r="J809" s="74">
        <v>653</v>
      </c>
      <c r="K809" s="75" t="s">
        <v>4240</v>
      </c>
      <c r="L809" s="75" t="s">
        <v>4241</v>
      </c>
      <c r="M809" s="74">
        <v>2340</v>
      </c>
      <c r="N809" s="75" t="s">
        <v>919</v>
      </c>
      <c r="O809" s="75" t="s">
        <v>4242</v>
      </c>
      <c r="P809" s="75"/>
      <c r="Q809" s="75" t="s">
        <v>4243</v>
      </c>
      <c r="R809" s="75" t="s">
        <v>1786</v>
      </c>
      <c r="S809" s="75" t="s">
        <v>1787</v>
      </c>
      <c r="T809" s="75" t="s">
        <v>1788</v>
      </c>
      <c r="U809" s="75" t="s">
        <v>385</v>
      </c>
    </row>
    <row r="810" spans="1:21" ht="14.4" x14ac:dyDescent="0.25">
      <c r="A810" s="74">
        <v>120031</v>
      </c>
      <c r="B810" s="75" t="s">
        <v>1901</v>
      </c>
      <c r="C810" s="81">
        <f t="shared" si="37"/>
        <v>0</v>
      </c>
      <c r="D810" s="74">
        <v>687</v>
      </c>
      <c r="E810" s="75" t="s">
        <v>11602</v>
      </c>
      <c r="F810" s="74">
        <v>113861</v>
      </c>
      <c r="G810" s="74">
        <v>113861</v>
      </c>
      <c r="H810" s="76">
        <f t="shared" si="38"/>
        <v>0</v>
      </c>
      <c r="I810" s="76">
        <f t="shared" si="39"/>
        <v>0</v>
      </c>
      <c r="J810" s="74">
        <v>679</v>
      </c>
      <c r="K810" s="75" t="s">
        <v>4244</v>
      </c>
      <c r="L810" s="75" t="s">
        <v>4245</v>
      </c>
      <c r="M810" s="74">
        <v>2380</v>
      </c>
      <c r="N810" s="75" t="s">
        <v>653</v>
      </c>
      <c r="O810" s="75" t="s">
        <v>4246</v>
      </c>
      <c r="P810" s="75"/>
      <c r="Q810" s="75" t="s">
        <v>4247</v>
      </c>
      <c r="R810" s="75" t="s">
        <v>1786</v>
      </c>
      <c r="S810" s="75" t="s">
        <v>1787</v>
      </c>
      <c r="T810" s="75" t="s">
        <v>1788</v>
      </c>
      <c r="U810" s="75" t="s">
        <v>385</v>
      </c>
    </row>
    <row r="811" spans="1:21" ht="14.4" x14ac:dyDescent="0.25">
      <c r="A811" s="74">
        <v>120031</v>
      </c>
      <c r="B811" s="75" t="s">
        <v>1901</v>
      </c>
      <c r="C811" s="81">
        <f t="shared" si="37"/>
        <v>0</v>
      </c>
      <c r="D811" s="74">
        <v>687</v>
      </c>
      <c r="E811" s="75" t="s">
        <v>11602</v>
      </c>
      <c r="F811" s="74">
        <v>113861</v>
      </c>
      <c r="G811" s="74">
        <v>113861</v>
      </c>
      <c r="H811" s="76">
        <f t="shared" si="38"/>
        <v>0</v>
      </c>
      <c r="I811" s="76">
        <f t="shared" si="39"/>
        <v>0</v>
      </c>
      <c r="J811" s="74">
        <v>687</v>
      </c>
      <c r="K811" s="75" t="s">
        <v>4224</v>
      </c>
      <c r="L811" s="75" t="s">
        <v>4248</v>
      </c>
      <c r="M811" s="74">
        <v>2400</v>
      </c>
      <c r="N811" s="75" t="s">
        <v>49</v>
      </c>
      <c r="O811" s="75" t="s">
        <v>774</v>
      </c>
      <c r="P811" s="75"/>
      <c r="Q811" s="75" t="s">
        <v>775</v>
      </c>
      <c r="R811" s="75" t="s">
        <v>1786</v>
      </c>
      <c r="S811" s="75" t="s">
        <v>1787</v>
      </c>
      <c r="T811" s="75" t="s">
        <v>1788</v>
      </c>
      <c r="U811" s="75" t="s">
        <v>385</v>
      </c>
    </row>
    <row r="812" spans="1:21" ht="14.4" x14ac:dyDescent="0.25">
      <c r="A812" s="74">
        <v>120031</v>
      </c>
      <c r="B812" s="75" t="s">
        <v>1901</v>
      </c>
      <c r="C812" s="81">
        <f t="shared" si="37"/>
        <v>0</v>
      </c>
      <c r="D812" s="74">
        <v>687</v>
      </c>
      <c r="E812" s="75" t="s">
        <v>11602</v>
      </c>
      <c r="F812" s="74">
        <v>113861</v>
      </c>
      <c r="G812" s="74">
        <v>113861</v>
      </c>
      <c r="H812" s="76">
        <f t="shared" si="38"/>
        <v>0</v>
      </c>
      <c r="I812" s="76">
        <f t="shared" si="39"/>
        <v>0</v>
      </c>
      <c r="J812" s="74">
        <v>703</v>
      </c>
      <c r="K812" s="75" t="s">
        <v>4249</v>
      </c>
      <c r="L812" s="75" t="s">
        <v>4250</v>
      </c>
      <c r="M812" s="74">
        <v>2200</v>
      </c>
      <c r="N812" s="75" t="s">
        <v>50</v>
      </c>
      <c r="O812" s="75" t="s">
        <v>4251</v>
      </c>
      <c r="P812" s="75"/>
      <c r="Q812" s="75" t="s">
        <v>4252</v>
      </c>
      <c r="R812" s="75" t="s">
        <v>1786</v>
      </c>
      <c r="S812" s="75" t="s">
        <v>1787</v>
      </c>
      <c r="T812" s="75" t="s">
        <v>1788</v>
      </c>
      <c r="U812" s="75" t="s">
        <v>385</v>
      </c>
    </row>
    <row r="813" spans="1:21" ht="14.4" x14ac:dyDescent="0.25">
      <c r="A813" s="74">
        <v>120031</v>
      </c>
      <c r="B813" s="75" t="s">
        <v>1901</v>
      </c>
      <c r="C813" s="81">
        <f t="shared" ref="C813:C876" si="40">IF(A813&lt;&gt;A812,0,IF(AND(A813=A812,B813&lt;&gt;B812),A813,0))</f>
        <v>0</v>
      </c>
      <c r="D813" s="74">
        <v>687</v>
      </c>
      <c r="E813" s="75" t="s">
        <v>11602</v>
      </c>
      <c r="F813" s="74">
        <v>113861</v>
      </c>
      <c r="G813" s="74">
        <v>113861</v>
      </c>
      <c r="H813" s="76">
        <f t="shared" ref="H813:H876" si="41">IF(A813&lt;&gt;A812,0,IF(AND(A813=A812,F813&lt;&gt;F812),A813,0))</f>
        <v>0</v>
      </c>
      <c r="I813" s="76">
        <f t="shared" ref="I813:I876" si="42">IF(A813&lt;&gt;A812,0,IF(AND(H813&lt;&gt;0,B813&lt;&gt;B812),A813,0))</f>
        <v>0</v>
      </c>
      <c r="J813" s="74">
        <v>711</v>
      </c>
      <c r="K813" s="75" t="s">
        <v>10969</v>
      </c>
      <c r="L813" s="75" t="s">
        <v>4253</v>
      </c>
      <c r="M813" s="74">
        <v>2275</v>
      </c>
      <c r="N813" s="75" t="s">
        <v>3218</v>
      </c>
      <c r="O813" s="75" t="s">
        <v>4254</v>
      </c>
      <c r="P813" s="75"/>
      <c r="Q813" s="75" t="s">
        <v>4255</v>
      </c>
      <c r="R813" s="75" t="s">
        <v>1786</v>
      </c>
      <c r="S813" s="75" t="s">
        <v>1787</v>
      </c>
      <c r="T813" s="75" t="s">
        <v>1788</v>
      </c>
      <c r="U813" s="75" t="s">
        <v>385</v>
      </c>
    </row>
    <row r="814" spans="1:21" ht="14.4" x14ac:dyDescent="0.25">
      <c r="A814" s="74">
        <v>120031</v>
      </c>
      <c r="B814" s="75" t="s">
        <v>1901</v>
      </c>
      <c r="C814" s="81">
        <f t="shared" si="40"/>
        <v>0</v>
      </c>
      <c r="D814" s="74">
        <v>687</v>
      </c>
      <c r="E814" s="75" t="s">
        <v>11602</v>
      </c>
      <c r="F814" s="74">
        <v>113861</v>
      </c>
      <c r="G814" s="74">
        <v>113861</v>
      </c>
      <c r="H814" s="76">
        <f t="shared" si="41"/>
        <v>0</v>
      </c>
      <c r="I814" s="76">
        <f t="shared" si="42"/>
        <v>0</v>
      </c>
      <c r="J814" s="74">
        <v>729</v>
      </c>
      <c r="K814" s="75" t="s">
        <v>4256</v>
      </c>
      <c r="L814" s="75" t="s">
        <v>4257</v>
      </c>
      <c r="M814" s="74">
        <v>2250</v>
      </c>
      <c r="N814" s="75" t="s">
        <v>3223</v>
      </c>
      <c r="O814" s="75" t="s">
        <v>4258</v>
      </c>
      <c r="P814" s="75"/>
      <c r="Q814" s="75" t="s">
        <v>4259</v>
      </c>
      <c r="R814" s="75" t="s">
        <v>1786</v>
      </c>
      <c r="S814" s="75" t="s">
        <v>1787</v>
      </c>
      <c r="T814" s="75" t="s">
        <v>1788</v>
      </c>
      <c r="U814" s="75" t="s">
        <v>385</v>
      </c>
    </row>
    <row r="815" spans="1:21" ht="14.4" x14ac:dyDescent="0.25">
      <c r="A815" s="74">
        <v>120031</v>
      </c>
      <c r="B815" s="75" t="s">
        <v>1901</v>
      </c>
      <c r="C815" s="81">
        <f t="shared" si="40"/>
        <v>0</v>
      </c>
      <c r="D815" s="74">
        <v>687</v>
      </c>
      <c r="E815" s="75" t="s">
        <v>11602</v>
      </c>
      <c r="F815" s="74">
        <v>113861</v>
      </c>
      <c r="G815" s="74">
        <v>113861</v>
      </c>
      <c r="H815" s="76">
        <f t="shared" si="41"/>
        <v>0</v>
      </c>
      <c r="I815" s="76">
        <f t="shared" si="42"/>
        <v>0</v>
      </c>
      <c r="J815" s="74">
        <v>737</v>
      </c>
      <c r="K815" s="75" t="s">
        <v>4260</v>
      </c>
      <c r="L815" s="75" t="s">
        <v>4261</v>
      </c>
      <c r="M815" s="74">
        <v>2440</v>
      </c>
      <c r="N815" s="75" t="s">
        <v>51</v>
      </c>
      <c r="O815" s="75" t="s">
        <v>4262</v>
      </c>
      <c r="P815" s="75"/>
      <c r="Q815" s="75" t="s">
        <v>4263</v>
      </c>
      <c r="R815" s="75" t="s">
        <v>1786</v>
      </c>
      <c r="S815" s="75" t="s">
        <v>1787</v>
      </c>
      <c r="T815" s="75" t="s">
        <v>1788</v>
      </c>
      <c r="U815" s="75" t="s">
        <v>385</v>
      </c>
    </row>
    <row r="816" spans="1:21" ht="14.4" x14ac:dyDescent="0.25">
      <c r="A816" s="74">
        <v>120031</v>
      </c>
      <c r="B816" s="75" t="s">
        <v>1901</v>
      </c>
      <c r="C816" s="81">
        <f t="shared" si="40"/>
        <v>0</v>
      </c>
      <c r="D816" s="74">
        <v>687</v>
      </c>
      <c r="E816" s="75" t="s">
        <v>11602</v>
      </c>
      <c r="F816" s="74">
        <v>113861</v>
      </c>
      <c r="G816" s="74">
        <v>113861</v>
      </c>
      <c r="H816" s="76">
        <f t="shared" si="41"/>
        <v>0</v>
      </c>
      <c r="I816" s="76">
        <f t="shared" si="42"/>
        <v>0</v>
      </c>
      <c r="J816" s="74">
        <v>752</v>
      </c>
      <c r="K816" s="75" t="s">
        <v>4264</v>
      </c>
      <c r="L816" s="75" t="s">
        <v>4265</v>
      </c>
      <c r="M816" s="74">
        <v>2480</v>
      </c>
      <c r="N816" s="75" t="s">
        <v>4266</v>
      </c>
      <c r="O816" s="75" t="s">
        <v>4267</v>
      </c>
      <c r="P816" s="75"/>
      <c r="Q816" s="75" t="s">
        <v>4268</v>
      </c>
      <c r="R816" s="75" t="s">
        <v>1786</v>
      </c>
      <c r="S816" s="75" t="s">
        <v>1787</v>
      </c>
      <c r="T816" s="75" t="s">
        <v>1788</v>
      </c>
      <c r="U816" s="75" t="s">
        <v>385</v>
      </c>
    </row>
    <row r="817" spans="1:21" ht="14.4" x14ac:dyDescent="0.25">
      <c r="A817" s="74">
        <v>120031</v>
      </c>
      <c r="B817" s="75" t="s">
        <v>1901</v>
      </c>
      <c r="C817" s="81">
        <f t="shared" si="40"/>
        <v>0</v>
      </c>
      <c r="D817" s="74">
        <v>687</v>
      </c>
      <c r="E817" s="75" t="s">
        <v>11602</v>
      </c>
      <c r="F817" s="74">
        <v>113861</v>
      </c>
      <c r="G817" s="74">
        <v>113861</v>
      </c>
      <c r="H817" s="76">
        <f t="shared" si="41"/>
        <v>0</v>
      </c>
      <c r="I817" s="76">
        <f t="shared" si="42"/>
        <v>0</v>
      </c>
      <c r="J817" s="74">
        <v>761</v>
      </c>
      <c r="K817" s="75" t="s">
        <v>10970</v>
      </c>
      <c r="L817" s="75" t="s">
        <v>4269</v>
      </c>
      <c r="M817" s="74">
        <v>2490</v>
      </c>
      <c r="N817" s="75" t="s">
        <v>887</v>
      </c>
      <c r="O817" s="75" t="s">
        <v>4270</v>
      </c>
      <c r="P817" s="75"/>
      <c r="Q817" s="75" t="s">
        <v>4271</v>
      </c>
      <c r="R817" s="75" t="s">
        <v>1786</v>
      </c>
      <c r="S817" s="75" t="s">
        <v>1787</v>
      </c>
      <c r="T817" s="75" t="s">
        <v>1788</v>
      </c>
      <c r="U817" s="75" t="s">
        <v>385</v>
      </c>
    </row>
    <row r="818" spans="1:21" ht="14.4" x14ac:dyDescent="0.25">
      <c r="A818" s="74">
        <v>120031</v>
      </c>
      <c r="B818" s="75" t="s">
        <v>1901</v>
      </c>
      <c r="C818" s="81">
        <f t="shared" si="40"/>
        <v>0</v>
      </c>
      <c r="D818" s="74">
        <v>687</v>
      </c>
      <c r="E818" s="75" t="s">
        <v>11602</v>
      </c>
      <c r="F818" s="74">
        <v>113861</v>
      </c>
      <c r="G818" s="74">
        <v>113861</v>
      </c>
      <c r="H818" s="76">
        <f t="shared" si="41"/>
        <v>0</v>
      </c>
      <c r="I818" s="76">
        <f t="shared" si="42"/>
        <v>0</v>
      </c>
      <c r="J818" s="74">
        <v>1222</v>
      </c>
      <c r="K818" s="75" t="s">
        <v>10971</v>
      </c>
      <c r="L818" s="75" t="s">
        <v>4272</v>
      </c>
      <c r="M818" s="74">
        <v>2230</v>
      </c>
      <c r="N818" s="75" t="s">
        <v>1481</v>
      </c>
      <c r="O818" s="75" t="s">
        <v>4273</v>
      </c>
      <c r="P818" s="75"/>
      <c r="Q818" s="75" t="s">
        <v>4274</v>
      </c>
      <c r="R818" s="75" t="s">
        <v>1786</v>
      </c>
      <c r="S818" s="75" t="s">
        <v>1787</v>
      </c>
      <c r="T818" s="75" t="s">
        <v>1788</v>
      </c>
      <c r="U818" s="75" t="s">
        <v>385</v>
      </c>
    </row>
    <row r="819" spans="1:21" ht="14.4" x14ac:dyDescent="0.25">
      <c r="A819" s="74">
        <v>120031</v>
      </c>
      <c r="B819" s="75" t="s">
        <v>1901</v>
      </c>
      <c r="C819" s="81">
        <f t="shared" si="40"/>
        <v>0</v>
      </c>
      <c r="D819" s="74">
        <v>687</v>
      </c>
      <c r="E819" s="75" t="s">
        <v>11602</v>
      </c>
      <c r="F819" s="74">
        <v>113861</v>
      </c>
      <c r="G819" s="74">
        <v>113861</v>
      </c>
      <c r="H819" s="76">
        <f t="shared" si="41"/>
        <v>0</v>
      </c>
      <c r="I819" s="76">
        <f t="shared" si="42"/>
        <v>0</v>
      </c>
      <c r="J819" s="74">
        <v>1231</v>
      </c>
      <c r="K819" s="75" t="s">
        <v>10972</v>
      </c>
      <c r="L819" s="75" t="s">
        <v>4275</v>
      </c>
      <c r="M819" s="74">
        <v>2260</v>
      </c>
      <c r="N819" s="75" t="s">
        <v>66</v>
      </c>
      <c r="O819" s="75" t="s">
        <v>10973</v>
      </c>
      <c r="P819" s="75"/>
      <c r="Q819" s="75" t="s">
        <v>4276</v>
      </c>
      <c r="R819" s="75" t="s">
        <v>1786</v>
      </c>
      <c r="S819" s="75" t="s">
        <v>1787</v>
      </c>
      <c r="T819" s="75" t="s">
        <v>1788</v>
      </c>
      <c r="U819" s="75" t="s">
        <v>385</v>
      </c>
    </row>
    <row r="820" spans="1:21" ht="14.4" x14ac:dyDescent="0.25">
      <c r="A820" s="74">
        <v>120031</v>
      </c>
      <c r="B820" s="75" t="s">
        <v>1901</v>
      </c>
      <c r="C820" s="81">
        <f t="shared" si="40"/>
        <v>0</v>
      </c>
      <c r="D820" s="74">
        <v>687</v>
      </c>
      <c r="E820" s="75" t="s">
        <v>11602</v>
      </c>
      <c r="F820" s="74">
        <v>113861</v>
      </c>
      <c r="G820" s="74">
        <v>113861</v>
      </c>
      <c r="H820" s="76">
        <f t="shared" si="41"/>
        <v>0</v>
      </c>
      <c r="I820" s="76">
        <f t="shared" si="42"/>
        <v>0</v>
      </c>
      <c r="J820" s="74">
        <v>1917</v>
      </c>
      <c r="K820" s="75" t="s">
        <v>4277</v>
      </c>
      <c r="L820" s="75" t="s">
        <v>4278</v>
      </c>
      <c r="M820" s="74">
        <v>2431</v>
      </c>
      <c r="N820" s="75" t="s">
        <v>3314</v>
      </c>
      <c r="O820" s="75" t="s">
        <v>4279</v>
      </c>
      <c r="P820" s="75"/>
      <c r="Q820" s="75" t="s">
        <v>4280</v>
      </c>
      <c r="R820" s="75" t="s">
        <v>1786</v>
      </c>
      <c r="S820" s="75" t="s">
        <v>1787</v>
      </c>
      <c r="T820" s="75" t="s">
        <v>1788</v>
      </c>
      <c r="U820" s="75" t="s">
        <v>385</v>
      </c>
    </row>
    <row r="821" spans="1:21" ht="14.4" x14ac:dyDescent="0.25">
      <c r="A821" s="74">
        <v>120031</v>
      </c>
      <c r="B821" s="75" t="s">
        <v>1901</v>
      </c>
      <c r="C821" s="81">
        <f t="shared" si="40"/>
        <v>0</v>
      </c>
      <c r="D821" s="74">
        <v>687</v>
      </c>
      <c r="E821" s="75" t="s">
        <v>11602</v>
      </c>
      <c r="F821" s="74">
        <v>113861</v>
      </c>
      <c r="G821" s="74">
        <v>113861</v>
      </c>
      <c r="H821" s="76">
        <f t="shared" si="41"/>
        <v>0</v>
      </c>
      <c r="I821" s="76">
        <f t="shared" si="42"/>
        <v>0</v>
      </c>
      <c r="J821" s="74">
        <v>1925</v>
      </c>
      <c r="K821" s="75" t="s">
        <v>10974</v>
      </c>
      <c r="L821" s="75" t="s">
        <v>4281</v>
      </c>
      <c r="M821" s="74">
        <v>2450</v>
      </c>
      <c r="N821" s="75" t="s">
        <v>1208</v>
      </c>
      <c r="O821" s="75" t="s">
        <v>4282</v>
      </c>
      <c r="P821" s="75"/>
      <c r="Q821" s="75" t="s">
        <v>4283</v>
      </c>
      <c r="R821" s="75" t="s">
        <v>1786</v>
      </c>
      <c r="S821" s="75" t="s">
        <v>1787</v>
      </c>
      <c r="T821" s="75" t="s">
        <v>1788</v>
      </c>
      <c r="U821" s="75" t="s">
        <v>385</v>
      </c>
    </row>
    <row r="822" spans="1:21" ht="14.4" x14ac:dyDescent="0.25">
      <c r="A822" s="74">
        <v>120031</v>
      </c>
      <c r="B822" s="75" t="s">
        <v>1901</v>
      </c>
      <c r="C822" s="81">
        <f t="shared" si="40"/>
        <v>0</v>
      </c>
      <c r="D822" s="74">
        <v>687</v>
      </c>
      <c r="E822" s="75" t="s">
        <v>11602</v>
      </c>
      <c r="F822" s="74">
        <v>113861</v>
      </c>
      <c r="G822" s="74">
        <v>113861</v>
      </c>
      <c r="H822" s="76">
        <f t="shared" si="41"/>
        <v>0</v>
      </c>
      <c r="I822" s="76">
        <f t="shared" si="42"/>
        <v>0</v>
      </c>
      <c r="J822" s="74">
        <v>3368</v>
      </c>
      <c r="K822" s="75" t="s">
        <v>10975</v>
      </c>
      <c r="L822" s="75" t="s">
        <v>4284</v>
      </c>
      <c r="M822" s="74">
        <v>2460</v>
      </c>
      <c r="N822" s="75" t="s">
        <v>157</v>
      </c>
      <c r="O822" s="75" t="s">
        <v>4285</v>
      </c>
      <c r="P822" s="75"/>
      <c r="Q822" s="75" t="s">
        <v>4286</v>
      </c>
      <c r="R822" s="75" t="s">
        <v>10772</v>
      </c>
      <c r="S822" s="75" t="s">
        <v>10773</v>
      </c>
      <c r="T822" s="75" t="s">
        <v>10774</v>
      </c>
      <c r="U822" s="75" t="s">
        <v>496</v>
      </c>
    </row>
    <row r="823" spans="1:21" ht="14.4" x14ac:dyDescent="0.25">
      <c r="A823" s="74">
        <v>120031</v>
      </c>
      <c r="B823" s="75" t="s">
        <v>1901</v>
      </c>
      <c r="C823" s="81">
        <f t="shared" si="40"/>
        <v>0</v>
      </c>
      <c r="D823" s="74">
        <v>687</v>
      </c>
      <c r="E823" s="75" t="s">
        <v>11602</v>
      </c>
      <c r="F823" s="74">
        <v>113861</v>
      </c>
      <c r="G823" s="74">
        <v>113861</v>
      </c>
      <c r="H823" s="76">
        <f t="shared" si="41"/>
        <v>0</v>
      </c>
      <c r="I823" s="76">
        <f t="shared" si="42"/>
        <v>0</v>
      </c>
      <c r="J823" s="74">
        <v>115972</v>
      </c>
      <c r="K823" s="75" t="s">
        <v>10976</v>
      </c>
      <c r="L823" s="75" t="s">
        <v>4287</v>
      </c>
      <c r="M823" s="74">
        <v>2400</v>
      </c>
      <c r="N823" s="75" t="s">
        <v>49</v>
      </c>
      <c r="O823" s="75" t="s">
        <v>4288</v>
      </c>
      <c r="P823" s="75"/>
      <c r="Q823" s="75" t="s">
        <v>4289</v>
      </c>
      <c r="R823" s="75" t="s">
        <v>1786</v>
      </c>
      <c r="S823" s="75" t="s">
        <v>1787</v>
      </c>
      <c r="T823" s="75" t="s">
        <v>1788</v>
      </c>
      <c r="U823" s="75" t="s">
        <v>385</v>
      </c>
    </row>
    <row r="824" spans="1:21" ht="14.4" x14ac:dyDescent="0.25">
      <c r="A824" s="74">
        <v>120031</v>
      </c>
      <c r="B824" s="75" t="s">
        <v>1901</v>
      </c>
      <c r="C824" s="81">
        <f t="shared" si="40"/>
        <v>0</v>
      </c>
      <c r="D824" s="74">
        <v>687</v>
      </c>
      <c r="E824" s="75" t="s">
        <v>11602</v>
      </c>
      <c r="F824" s="74">
        <v>113861</v>
      </c>
      <c r="G824" s="74">
        <v>113861</v>
      </c>
      <c r="H824" s="76">
        <f t="shared" si="41"/>
        <v>0</v>
      </c>
      <c r="I824" s="76">
        <f t="shared" si="42"/>
        <v>0</v>
      </c>
      <c r="J824" s="74">
        <v>131029</v>
      </c>
      <c r="K824" s="75" t="s">
        <v>10977</v>
      </c>
      <c r="L824" s="75" t="s">
        <v>10978</v>
      </c>
      <c r="M824" s="74">
        <v>2370</v>
      </c>
      <c r="N824" s="75" t="s">
        <v>48</v>
      </c>
      <c r="O824" s="75" t="s">
        <v>4290</v>
      </c>
      <c r="P824" s="75"/>
      <c r="Q824" s="75" t="s">
        <v>4291</v>
      </c>
      <c r="R824" s="75" t="s">
        <v>1786</v>
      </c>
      <c r="S824" s="75" t="s">
        <v>1787</v>
      </c>
      <c r="T824" s="75" t="s">
        <v>1788</v>
      </c>
      <c r="U824" s="75" t="s">
        <v>385</v>
      </c>
    </row>
    <row r="825" spans="1:21" ht="14.4" x14ac:dyDescent="0.25">
      <c r="A825" s="74">
        <v>120063</v>
      </c>
      <c r="B825" s="75" t="s">
        <v>1679</v>
      </c>
      <c r="C825" s="81">
        <f t="shared" si="40"/>
        <v>0</v>
      </c>
      <c r="D825" s="74">
        <v>25775</v>
      </c>
      <c r="E825" s="75" t="s">
        <v>4292</v>
      </c>
      <c r="F825" s="74">
        <v>960931</v>
      </c>
      <c r="G825" s="74">
        <v>0</v>
      </c>
      <c r="H825" s="76">
        <f t="shared" si="41"/>
        <v>0</v>
      </c>
      <c r="I825" s="76">
        <f t="shared" si="42"/>
        <v>0</v>
      </c>
      <c r="J825" s="74">
        <v>9712</v>
      </c>
      <c r="K825" s="75" t="s">
        <v>4293</v>
      </c>
      <c r="L825" s="75" t="s">
        <v>4294</v>
      </c>
      <c r="M825" s="74">
        <v>2640</v>
      </c>
      <c r="N825" s="75" t="s">
        <v>53</v>
      </c>
      <c r="O825" s="75" t="s">
        <v>4295</v>
      </c>
      <c r="P825" s="75"/>
      <c r="Q825" s="75" t="s">
        <v>4296</v>
      </c>
      <c r="R825" s="75" t="s">
        <v>1662</v>
      </c>
      <c r="S825" s="75" t="s">
        <v>1663</v>
      </c>
      <c r="T825" s="75" t="s">
        <v>1664</v>
      </c>
      <c r="U825" s="75" t="s">
        <v>385</v>
      </c>
    </row>
    <row r="826" spans="1:21" ht="14.4" x14ac:dyDescent="0.25">
      <c r="A826" s="74">
        <v>120063</v>
      </c>
      <c r="B826" s="75" t="s">
        <v>1679</v>
      </c>
      <c r="C826" s="81">
        <f t="shared" si="40"/>
        <v>0</v>
      </c>
      <c r="D826" s="74">
        <v>25775</v>
      </c>
      <c r="E826" s="75" t="s">
        <v>4292</v>
      </c>
      <c r="F826" s="74">
        <v>960948</v>
      </c>
      <c r="G826" s="74">
        <v>0</v>
      </c>
      <c r="H826" s="76">
        <f t="shared" si="41"/>
        <v>120063</v>
      </c>
      <c r="I826" s="76">
        <f t="shared" si="42"/>
        <v>0</v>
      </c>
      <c r="J826" s="74">
        <v>9837</v>
      </c>
      <c r="K826" s="75" t="s">
        <v>4297</v>
      </c>
      <c r="L826" s="75" t="s">
        <v>4298</v>
      </c>
      <c r="M826" s="74">
        <v>2650</v>
      </c>
      <c r="N826" s="75" t="s">
        <v>54</v>
      </c>
      <c r="O826" s="75" t="s">
        <v>4299</v>
      </c>
      <c r="P826" s="75"/>
      <c r="Q826" s="75" t="s">
        <v>4300</v>
      </c>
      <c r="R826" s="75" t="s">
        <v>1662</v>
      </c>
      <c r="S826" s="75" t="s">
        <v>1663</v>
      </c>
      <c r="T826" s="75" t="s">
        <v>1664</v>
      </c>
      <c r="U826" s="75" t="s">
        <v>385</v>
      </c>
    </row>
    <row r="827" spans="1:21" ht="14.4" x14ac:dyDescent="0.25">
      <c r="A827" s="74">
        <v>120063</v>
      </c>
      <c r="B827" s="75" t="s">
        <v>1679</v>
      </c>
      <c r="C827" s="81">
        <f t="shared" si="40"/>
        <v>0</v>
      </c>
      <c r="D827" s="74">
        <v>25775</v>
      </c>
      <c r="E827" s="75" t="s">
        <v>4292</v>
      </c>
      <c r="F827" s="74">
        <v>960989</v>
      </c>
      <c r="G827" s="74">
        <v>0</v>
      </c>
      <c r="H827" s="76">
        <f t="shared" si="41"/>
        <v>120063</v>
      </c>
      <c r="I827" s="76">
        <f t="shared" si="42"/>
        <v>0</v>
      </c>
      <c r="J827" s="74">
        <v>9944</v>
      </c>
      <c r="K827" s="75" t="s">
        <v>4301</v>
      </c>
      <c r="L827" s="75" t="s">
        <v>4302</v>
      </c>
      <c r="M827" s="74">
        <v>2550</v>
      </c>
      <c r="N827" s="75" t="s">
        <v>56</v>
      </c>
      <c r="O827" s="75" t="s">
        <v>4303</v>
      </c>
      <c r="P827" s="75"/>
      <c r="Q827" s="75" t="s">
        <v>4304</v>
      </c>
      <c r="R827" s="75" t="s">
        <v>1662</v>
      </c>
      <c r="S827" s="75" t="s">
        <v>1663</v>
      </c>
      <c r="T827" s="75" t="s">
        <v>1664</v>
      </c>
      <c r="U827" s="75" t="s">
        <v>385</v>
      </c>
    </row>
    <row r="828" spans="1:21" ht="14.4" x14ac:dyDescent="0.25">
      <c r="A828" s="74">
        <v>120063</v>
      </c>
      <c r="B828" s="75" t="s">
        <v>1649</v>
      </c>
      <c r="C828" s="81">
        <f t="shared" si="40"/>
        <v>120063</v>
      </c>
      <c r="D828" s="74">
        <v>25775</v>
      </c>
      <c r="E828" s="75" t="s">
        <v>4292</v>
      </c>
      <c r="F828" s="74">
        <v>972356</v>
      </c>
      <c r="G828" s="74">
        <v>0</v>
      </c>
      <c r="H828" s="76">
        <f t="shared" si="41"/>
        <v>120063</v>
      </c>
      <c r="I828" s="76">
        <f t="shared" si="42"/>
        <v>120063</v>
      </c>
      <c r="J828" s="74">
        <v>25775</v>
      </c>
      <c r="K828" s="75" t="s">
        <v>4292</v>
      </c>
      <c r="L828" s="75" t="s">
        <v>777</v>
      </c>
      <c r="M828" s="74">
        <v>2540</v>
      </c>
      <c r="N828" s="75" t="s">
        <v>55</v>
      </c>
      <c r="O828" s="75" t="s">
        <v>778</v>
      </c>
      <c r="P828" s="75"/>
      <c r="Q828" s="75" t="s">
        <v>779</v>
      </c>
      <c r="R828" s="75" t="s">
        <v>10772</v>
      </c>
      <c r="S828" s="75" t="s">
        <v>10773</v>
      </c>
      <c r="T828" s="75" t="s">
        <v>10774</v>
      </c>
      <c r="U828" s="75" t="s">
        <v>496</v>
      </c>
    </row>
    <row r="829" spans="1:21" ht="14.4" x14ac:dyDescent="0.25">
      <c r="A829" s="74">
        <v>120063</v>
      </c>
      <c r="B829" s="75" t="s">
        <v>1679</v>
      </c>
      <c r="C829" s="81">
        <f t="shared" si="40"/>
        <v>120063</v>
      </c>
      <c r="D829" s="74">
        <v>25775</v>
      </c>
      <c r="E829" s="75" t="s">
        <v>4292</v>
      </c>
      <c r="F829" s="74">
        <v>960931</v>
      </c>
      <c r="G829" s="74">
        <v>0</v>
      </c>
      <c r="H829" s="76">
        <f t="shared" si="41"/>
        <v>120063</v>
      </c>
      <c r="I829" s="76">
        <f t="shared" si="42"/>
        <v>120063</v>
      </c>
      <c r="J829" s="74">
        <v>115949</v>
      </c>
      <c r="K829" s="75" t="s">
        <v>4305</v>
      </c>
      <c r="L829" s="75" t="s">
        <v>4294</v>
      </c>
      <c r="M829" s="74">
        <v>2640</v>
      </c>
      <c r="N829" s="75" t="s">
        <v>53</v>
      </c>
      <c r="O829" s="75" t="s">
        <v>4306</v>
      </c>
      <c r="P829" s="75"/>
      <c r="Q829" s="75" t="s">
        <v>4307</v>
      </c>
      <c r="R829" s="75" t="s">
        <v>1662</v>
      </c>
      <c r="S829" s="75" t="s">
        <v>1663</v>
      </c>
      <c r="T829" s="75" t="s">
        <v>1664</v>
      </c>
      <c r="U829" s="75" t="s">
        <v>385</v>
      </c>
    </row>
    <row r="830" spans="1:21" ht="14.4" x14ac:dyDescent="0.25">
      <c r="A830" s="74">
        <v>120063</v>
      </c>
      <c r="B830" s="75" t="s">
        <v>1679</v>
      </c>
      <c r="C830" s="81">
        <f t="shared" si="40"/>
        <v>0</v>
      </c>
      <c r="D830" s="74">
        <v>25775</v>
      </c>
      <c r="E830" s="75" t="s">
        <v>4292</v>
      </c>
      <c r="F830" s="74">
        <v>960931</v>
      </c>
      <c r="G830" s="74">
        <v>0</v>
      </c>
      <c r="H830" s="76">
        <f t="shared" si="41"/>
        <v>0</v>
      </c>
      <c r="I830" s="76">
        <f t="shared" si="42"/>
        <v>0</v>
      </c>
      <c r="J830" s="74">
        <v>129189</v>
      </c>
      <c r="K830" s="75" t="s">
        <v>4308</v>
      </c>
      <c r="L830" s="75" t="s">
        <v>4309</v>
      </c>
      <c r="M830" s="74">
        <v>2640</v>
      </c>
      <c r="N830" s="75" t="s">
        <v>53</v>
      </c>
      <c r="O830" s="75" t="s">
        <v>4310</v>
      </c>
      <c r="P830" s="75"/>
      <c r="Q830" s="75" t="s">
        <v>4311</v>
      </c>
      <c r="R830" s="75" t="s">
        <v>1662</v>
      </c>
      <c r="S830" s="75" t="s">
        <v>1663</v>
      </c>
      <c r="T830" s="75" t="s">
        <v>1664</v>
      </c>
      <c r="U830" s="75" t="s">
        <v>385</v>
      </c>
    </row>
    <row r="831" spans="1:21" ht="14.4" x14ac:dyDescent="0.25">
      <c r="A831" s="74">
        <v>120071</v>
      </c>
      <c r="B831" s="75" t="s">
        <v>1679</v>
      </c>
      <c r="C831" s="81">
        <f t="shared" si="40"/>
        <v>0</v>
      </c>
      <c r="D831" s="74">
        <v>46201</v>
      </c>
      <c r="E831" s="75" t="s">
        <v>11603</v>
      </c>
      <c r="F831" s="74">
        <v>975292</v>
      </c>
      <c r="G831" s="74">
        <v>0</v>
      </c>
      <c r="H831" s="76">
        <f t="shared" si="41"/>
        <v>0</v>
      </c>
      <c r="I831" s="76">
        <f t="shared" si="42"/>
        <v>0</v>
      </c>
      <c r="J831" s="74">
        <v>17591</v>
      </c>
      <c r="K831" s="75" t="s">
        <v>4312</v>
      </c>
      <c r="L831" s="75" t="s">
        <v>4313</v>
      </c>
      <c r="M831" s="74">
        <v>8200</v>
      </c>
      <c r="N831" s="75" t="s">
        <v>270</v>
      </c>
      <c r="O831" s="75" t="s">
        <v>4314</v>
      </c>
      <c r="P831" s="75"/>
      <c r="Q831" s="75" t="s">
        <v>4315</v>
      </c>
      <c r="R831" s="75" t="s">
        <v>11615</v>
      </c>
      <c r="S831" s="75" t="s">
        <v>11616</v>
      </c>
      <c r="T831" s="75" t="s">
        <v>11617</v>
      </c>
      <c r="U831" s="75" t="s">
        <v>385</v>
      </c>
    </row>
    <row r="832" spans="1:21" ht="14.4" x14ac:dyDescent="0.25">
      <c r="A832" s="74">
        <v>120071</v>
      </c>
      <c r="B832" s="75" t="s">
        <v>1679</v>
      </c>
      <c r="C832" s="81">
        <f t="shared" si="40"/>
        <v>0</v>
      </c>
      <c r="D832" s="74">
        <v>46201</v>
      </c>
      <c r="E832" s="75" t="s">
        <v>11603</v>
      </c>
      <c r="F832" s="74">
        <v>975292</v>
      </c>
      <c r="G832" s="74">
        <v>0</v>
      </c>
      <c r="H832" s="76">
        <f t="shared" si="41"/>
        <v>0</v>
      </c>
      <c r="I832" s="76">
        <f t="shared" si="42"/>
        <v>0</v>
      </c>
      <c r="J832" s="74">
        <v>18036</v>
      </c>
      <c r="K832" s="75" t="s">
        <v>4316</v>
      </c>
      <c r="L832" s="75" t="s">
        <v>4317</v>
      </c>
      <c r="M832" s="74">
        <v>8380</v>
      </c>
      <c r="N832" s="75" t="s">
        <v>4318</v>
      </c>
      <c r="O832" s="75" t="s">
        <v>4319</v>
      </c>
      <c r="P832" s="75"/>
      <c r="Q832" s="75" t="s">
        <v>4320</v>
      </c>
      <c r="R832" s="75" t="s">
        <v>11615</v>
      </c>
      <c r="S832" s="75" t="s">
        <v>11616</v>
      </c>
      <c r="T832" s="75" t="s">
        <v>11617</v>
      </c>
      <c r="U832" s="75" t="s">
        <v>385</v>
      </c>
    </row>
    <row r="833" spans="1:21" ht="14.4" x14ac:dyDescent="0.25">
      <c r="A833" s="74">
        <v>120071</v>
      </c>
      <c r="B833" s="75" t="s">
        <v>1679</v>
      </c>
      <c r="C833" s="81">
        <f t="shared" si="40"/>
        <v>0</v>
      </c>
      <c r="D833" s="74">
        <v>46201</v>
      </c>
      <c r="E833" s="75" t="s">
        <v>11603</v>
      </c>
      <c r="F833" s="74">
        <v>975292</v>
      </c>
      <c r="G833" s="74">
        <v>0</v>
      </c>
      <c r="H833" s="76">
        <f t="shared" si="41"/>
        <v>0</v>
      </c>
      <c r="I833" s="76">
        <f t="shared" si="42"/>
        <v>0</v>
      </c>
      <c r="J833" s="74">
        <v>26328</v>
      </c>
      <c r="K833" s="75" t="s">
        <v>4321</v>
      </c>
      <c r="L833" s="75" t="s">
        <v>4322</v>
      </c>
      <c r="M833" s="74">
        <v>8000</v>
      </c>
      <c r="N833" s="75" t="s">
        <v>90</v>
      </c>
      <c r="O833" s="75" t="s">
        <v>4323</v>
      </c>
      <c r="P833" s="75"/>
      <c r="Q833" s="75" t="s">
        <v>4324</v>
      </c>
      <c r="R833" s="75" t="s">
        <v>10772</v>
      </c>
      <c r="S833" s="75" t="s">
        <v>10773</v>
      </c>
      <c r="T833" s="75" t="s">
        <v>10774</v>
      </c>
      <c r="U833" s="75" t="s">
        <v>496</v>
      </c>
    </row>
    <row r="834" spans="1:21" ht="14.4" x14ac:dyDescent="0.25">
      <c r="A834" s="74">
        <v>120071</v>
      </c>
      <c r="B834" s="75" t="s">
        <v>1679</v>
      </c>
      <c r="C834" s="81">
        <f t="shared" si="40"/>
        <v>0</v>
      </c>
      <c r="D834" s="74">
        <v>46201</v>
      </c>
      <c r="E834" s="75" t="s">
        <v>11603</v>
      </c>
      <c r="F834" s="74">
        <v>975292</v>
      </c>
      <c r="G834" s="74">
        <v>0</v>
      </c>
      <c r="H834" s="76">
        <f t="shared" si="41"/>
        <v>0</v>
      </c>
      <c r="I834" s="76">
        <f t="shared" si="42"/>
        <v>0</v>
      </c>
      <c r="J834" s="74">
        <v>46201</v>
      </c>
      <c r="K834" s="75" t="s">
        <v>11603</v>
      </c>
      <c r="L834" s="75" t="s">
        <v>780</v>
      </c>
      <c r="M834" s="74">
        <v>8200</v>
      </c>
      <c r="N834" s="75" t="s">
        <v>281</v>
      </c>
      <c r="O834" s="75" t="s">
        <v>781</v>
      </c>
      <c r="P834" s="75"/>
      <c r="Q834" s="75" t="s">
        <v>782</v>
      </c>
      <c r="R834" s="75" t="s">
        <v>11615</v>
      </c>
      <c r="S834" s="75" t="s">
        <v>11616</v>
      </c>
      <c r="T834" s="75" t="s">
        <v>11617</v>
      </c>
      <c r="U834" s="75" t="s">
        <v>385</v>
      </c>
    </row>
    <row r="835" spans="1:21" ht="14.4" x14ac:dyDescent="0.25">
      <c r="A835" s="74">
        <v>120089</v>
      </c>
      <c r="B835" s="75" t="s">
        <v>1649</v>
      </c>
      <c r="C835" s="81">
        <f t="shared" si="40"/>
        <v>0</v>
      </c>
      <c r="D835" s="74">
        <v>7856</v>
      </c>
      <c r="E835" s="75" t="s">
        <v>4325</v>
      </c>
      <c r="F835" s="74">
        <v>963181</v>
      </c>
      <c r="G835" s="74">
        <v>0</v>
      </c>
      <c r="H835" s="76">
        <f t="shared" si="41"/>
        <v>0</v>
      </c>
      <c r="I835" s="76">
        <f t="shared" si="42"/>
        <v>0</v>
      </c>
      <c r="J835" s="74">
        <v>7849</v>
      </c>
      <c r="K835" s="75" t="s">
        <v>4326</v>
      </c>
      <c r="L835" s="75" t="s">
        <v>4327</v>
      </c>
      <c r="M835" s="74">
        <v>2990</v>
      </c>
      <c r="N835" s="75" t="s">
        <v>41</v>
      </c>
      <c r="O835" s="75" t="s">
        <v>4328</v>
      </c>
      <c r="P835" s="75"/>
      <c r="Q835" s="75" t="s">
        <v>4329</v>
      </c>
      <c r="R835" s="75" t="s">
        <v>1662</v>
      </c>
      <c r="S835" s="75" t="s">
        <v>1663</v>
      </c>
      <c r="T835" s="75" t="s">
        <v>1664</v>
      </c>
      <c r="U835" s="75" t="s">
        <v>385</v>
      </c>
    </row>
    <row r="836" spans="1:21" ht="14.4" x14ac:dyDescent="0.25">
      <c r="A836" s="74">
        <v>120089</v>
      </c>
      <c r="B836" s="75" t="s">
        <v>1649</v>
      </c>
      <c r="C836" s="81">
        <f t="shared" si="40"/>
        <v>0</v>
      </c>
      <c r="D836" s="74">
        <v>7856</v>
      </c>
      <c r="E836" s="75" t="s">
        <v>4325</v>
      </c>
      <c r="F836" s="74">
        <v>56275</v>
      </c>
      <c r="G836" s="74">
        <v>0</v>
      </c>
      <c r="H836" s="76">
        <f t="shared" si="41"/>
        <v>120089</v>
      </c>
      <c r="I836" s="76">
        <f t="shared" si="42"/>
        <v>0</v>
      </c>
      <c r="J836" s="74">
        <v>7856</v>
      </c>
      <c r="K836" s="75" t="s">
        <v>4325</v>
      </c>
      <c r="L836" s="75" t="s">
        <v>784</v>
      </c>
      <c r="M836" s="74">
        <v>2990</v>
      </c>
      <c r="N836" s="75" t="s">
        <v>41</v>
      </c>
      <c r="O836" s="75" t="s">
        <v>785</v>
      </c>
      <c r="P836" s="75"/>
      <c r="Q836" s="75" t="s">
        <v>786</v>
      </c>
      <c r="R836" s="75" t="s">
        <v>1662</v>
      </c>
      <c r="S836" s="75" t="s">
        <v>1663</v>
      </c>
      <c r="T836" s="75" t="s">
        <v>1664</v>
      </c>
      <c r="U836" s="75" t="s">
        <v>385</v>
      </c>
    </row>
    <row r="837" spans="1:21" ht="14.4" x14ac:dyDescent="0.25">
      <c r="A837" s="74">
        <v>120089</v>
      </c>
      <c r="B837" s="75" t="s">
        <v>1649</v>
      </c>
      <c r="C837" s="81">
        <f t="shared" si="40"/>
        <v>0</v>
      </c>
      <c r="D837" s="74">
        <v>7856</v>
      </c>
      <c r="E837" s="75" t="s">
        <v>4325</v>
      </c>
      <c r="F837" s="74">
        <v>56275</v>
      </c>
      <c r="G837" s="74">
        <v>0</v>
      </c>
      <c r="H837" s="76">
        <f t="shared" si="41"/>
        <v>0</v>
      </c>
      <c r="I837" s="76">
        <f t="shared" si="42"/>
        <v>0</v>
      </c>
      <c r="J837" s="74">
        <v>7872</v>
      </c>
      <c r="K837" s="75" t="s">
        <v>10979</v>
      </c>
      <c r="L837" s="75" t="s">
        <v>4330</v>
      </c>
      <c r="M837" s="74">
        <v>2990</v>
      </c>
      <c r="N837" s="75" t="s">
        <v>41</v>
      </c>
      <c r="O837" s="75" t="s">
        <v>4331</v>
      </c>
      <c r="P837" s="75"/>
      <c r="Q837" s="75" t="s">
        <v>4332</v>
      </c>
      <c r="R837" s="75" t="s">
        <v>1662</v>
      </c>
      <c r="S837" s="75" t="s">
        <v>1663</v>
      </c>
      <c r="T837" s="75" t="s">
        <v>1664</v>
      </c>
      <c r="U837" s="75" t="s">
        <v>385</v>
      </c>
    </row>
    <row r="838" spans="1:21" ht="14.4" x14ac:dyDescent="0.25">
      <c r="A838" s="74">
        <v>120089</v>
      </c>
      <c r="B838" s="75" t="s">
        <v>1649</v>
      </c>
      <c r="C838" s="81">
        <f t="shared" si="40"/>
        <v>0</v>
      </c>
      <c r="D838" s="74">
        <v>7856</v>
      </c>
      <c r="E838" s="75" t="s">
        <v>4325</v>
      </c>
      <c r="F838" s="74">
        <v>972901</v>
      </c>
      <c r="G838" s="74">
        <v>0</v>
      </c>
      <c r="H838" s="76">
        <f t="shared" si="41"/>
        <v>120089</v>
      </c>
      <c r="I838" s="76">
        <f t="shared" si="42"/>
        <v>0</v>
      </c>
      <c r="J838" s="74">
        <v>25635</v>
      </c>
      <c r="K838" s="75" t="s">
        <v>4333</v>
      </c>
      <c r="L838" s="75" t="s">
        <v>4334</v>
      </c>
      <c r="M838" s="74">
        <v>2990</v>
      </c>
      <c r="N838" s="75" t="s">
        <v>41</v>
      </c>
      <c r="O838" s="75" t="s">
        <v>4335</v>
      </c>
      <c r="P838" s="75"/>
      <c r="Q838" s="75" t="s">
        <v>4336</v>
      </c>
      <c r="R838" s="75" t="s">
        <v>10772</v>
      </c>
      <c r="S838" s="75" t="s">
        <v>10773</v>
      </c>
      <c r="T838" s="75" t="s">
        <v>10774</v>
      </c>
      <c r="U838" s="75" t="s">
        <v>496</v>
      </c>
    </row>
    <row r="839" spans="1:21" ht="14.4" x14ac:dyDescent="0.25">
      <c r="A839" s="74">
        <v>120089</v>
      </c>
      <c r="B839" s="75" t="s">
        <v>1649</v>
      </c>
      <c r="C839" s="81">
        <f t="shared" si="40"/>
        <v>0</v>
      </c>
      <c r="D839" s="74">
        <v>7856</v>
      </c>
      <c r="E839" s="75" t="s">
        <v>4325</v>
      </c>
      <c r="F839" s="74">
        <v>972901</v>
      </c>
      <c r="G839" s="74">
        <v>0</v>
      </c>
      <c r="H839" s="76">
        <f t="shared" si="41"/>
        <v>0</v>
      </c>
      <c r="I839" s="76">
        <f t="shared" si="42"/>
        <v>0</v>
      </c>
      <c r="J839" s="74">
        <v>130203</v>
      </c>
      <c r="K839" s="75" t="s">
        <v>4337</v>
      </c>
      <c r="L839" s="75" t="s">
        <v>4334</v>
      </c>
      <c r="M839" s="74">
        <v>2990</v>
      </c>
      <c r="N839" s="75" t="s">
        <v>41</v>
      </c>
      <c r="O839" s="75" t="s">
        <v>4335</v>
      </c>
      <c r="P839" s="75"/>
      <c r="Q839" s="75" t="s">
        <v>4338</v>
      </c>
      <c r="R839" s="75" t="s">
        <v>10772</v>
      </c>
      <c r="S839" s="75" t="s">
        <v>10773</v>
      </c>
      <c r="T839" s="75" t="s">
        <v>10774</v>
      </c>
      <c r="U839" s="75" t="s">
        <v>496</v>
      </c>
    </row>
    <row r="840" spans="1:21" ht="14.4" x14ac:dyDescent="0.25">
      <c r="A840" s="74">
        <v>120097</v>
      </c>
      <c r="B840" s="75" t="s">
        <v>1649</v>
      </c>
      <c r="C840" s="81">
        <f t="shared" si="40"/>
        <v>0</v>
      </c>
      <c r="D840" s="74">
        <v>13417</v>
      </c>
      <c r="E840" s="75" t="s">
        <v>2669</v>
      </c>
      <c r="F840" s="74">
        <v>964858</v>
      </c>
      <c r="G840" s="74">
        <v>0</v>
      </c>
      <c r="H840" s="76">
        <f t="shared" si="41"/>
        <v>0</v>
      </c>
      <c r="I840" s="76">
        <f t="shared" si="42"/>
        <v>0</v>
      </c>
      <c r="J840" s="74">
        <v>13409</v>
      </c>
      <c r="K840" s="75" t="s">
        <v>2262</v>
      </c>
      <c r="L840" s="75" t="s">
        <v>4339</v>
      </c>
      <c r="M840" s="74">
        <v>3300</v>
      </c>
      <c r="N840" s="75" t="s">
        <v>69</v>
      </c>
      <c r="O840" s="75" t="s">
        <v>4340</v>
      </c>
      <c r="P840" s="75"/>
      <c r="Q840" s="75" t="s">
        <v>4341</v>
      </c>
      <c r="R840" s="75" t="s">
        <v>3065</v>
      </c>
      <c r="S840" s="75" t="s">
        <v>3066</v>
      </c>
      <c r="T840" s="75" t="s">
        <v>3067</v>
      </c>
      <c r="U840" s="75" t="s">
        <v>385</v>
      </c>
    </row>
    <row r="841" spans="1:21" ht="14.4" x14ac:dyDescent="0.25">
      <c r="A841" s="74">
        <v>120097</v>
      </c>
      <c r="B841" s="75" t="s">
        <v>1649</v>
      </c>
      <c r="C841" s="81">
        <f t="shared" si="40"/>
        <v>0</v>
      </c>
      <c r="D841" s="74">
        <v>13417</v>
      </c>
      <c r="E841" s="75" t="s">
        <v>2669</v>
      </c>
      <c r="F841" s="74">
        <v>964858</v>
      </c>
      <c r="G841" s="74">
        <v>0</v>
      </c>
      <c r="H841" s="76">
        <f t="shared" si="41"/>
        <v>0</v>
      </c>
      <c r="I841" s="76">
        <f t="shared" si="42"/>
        <v>0</v>
      </c>
      <c r="J841" s="74">
        <v>13417</v>
      </c>
      <c r="K841" s="75" t="s">
        <v>2669</v>
      </c>
      <c r="L841" s="75" t="s">
        <v>4342</v>
      </c>
      <c r="M841" s="74">
        <v>3300</v>
      </c>
      <c r="N841" s="75" t="s">
        <v>69</v>
      </c>
      <c r="O841" s="75" t="s">
        <v>4343</v>
      </c>
      <c r="P841" s="75"/>
      <c r="Q841" s="75" t="s">
        <v>4344</v>
      </c>
      <c r="R841" s="75" t="s">
        <v>3065</v>
      </c>
      <c r="S841" s="75" t="s">
        <v>3066</v>
      </c>
      <c r="T841" s="75" t="s">
        <v>3067</v>
      </c>
      <c r="U841" s="75" t="s">
        <v>385</v>
      </c>
    </row>
    <row r="842" spans="1:21" ht="14.4" x14ac:dyDescent="0.25">
      <c r="A842" s="74">
        <v>120097</v>
      </c>
      <c r="B842" s="75" t="s">
        <v>1649</v>
      </c>
      <c r="C842" s="81">
        <f t="shared" si="40"/>
        <v>0</v>
      </c>
      <c r="D842" s="74">
        <v>13417</v>
      </c>
      <c r="E842" s="75" t="s">
        <v>2669</v>
      </c>
      <c r="F842" s="74">
        <v>964858</v>
      </c>
      <c r="G842" s="74">
        <v>0</v>
      </c>
      <c r="H842" s="76">
        <f t="shared" si="41"/>
        <v>0</v>
      </c>
      <c r="I842" s="76">
        <f t="shared" si="42"/>
        <v>0</v>
      </c>
      <c r="J842" s="74">
        <v>13458</v>
      </c>
      <c r="K842" s="75" t="s">
        <v>10750</v>
      </c>
      <c r="L842" s="75" t="s">
        <v>4345</v>
      </c>
      <c r="M842" s="74">
        <v>3300</v>
      </c>
      <c r="N842" s="75" t="s">
        <v>69</v>
      </c>
      <c r="O842" s="75" t="s">
        <v>4346</v>
      </c>
      <c r="P842" s="75"/>
      <c r="Q842" s="75" t="s">
        <v>4347</v>
      </c>
      <c r="R842" s="75" t="s">
        <v>3065</v>
      </c>
      <c r="S842" s="75" t="s">
        <v>3066</v>
      </c>
      <c r="T842" s="75" t="s">
        <v>3067</v>
      </c>
      <c r="U842" s="75" t="s">
        <v>385</v>
      </c>
    </row>
    <row r="843" spans="1:21" ht="14.4" x14ac:dyDescent="0.25">
      <c r="A843" s="74">
        <v>120097</v>
      </c>
      <c r="B843" s="75" t="s">
        <v>1649</v>
      </c>
      <c r="C843" s="81">
        <f t="shared" si="40"/>
        <v>0</v>
      </c>
      <c r="D843" s="74">
        <v>13417</v>
      </c>
      <c r="E843" s="75" t="s">
        <v>2669</v>
      </c>
      <c r="F843" s="74">
        <v>129403</v>
      </c>
      <c r="G843" s="74">
        <v>0</v>
      </c>
      <c r="H843" s="76">
        <f t="shared" si="41"/>
        <v>120097</v>
      </c>
      <c r="I843" s="76">
        <f t="shared" si="42"/>
        <v>0</v>
      </c>
      <c r="J843" s="74">
        <v>13474</v>
      </c>
      <c r="K843" s="75" t="s">
        <v>4348</v>
      </c>
      <c r="L843" s="75" t="s">
        <v>4349</v>
      </c>
      <c r="M843" s="74">
        <v>3380</v>
      </c>
      <c r="N843" s="75" t="s">
        <v>4350</v>
      </c>
      <c r="O843" s="75" t="s">
        <v>4351</v>
      </c>
      <c r="P843" s="75"/>
      <c r="Q843" s="75" t="s">
        <v>4352</v>
      </c>
      <c r="R843" s="75" t="s">
        <v>3065</v>
      </c>
      <c r="S843" s="75" t="s">
        <v>3066</v>
      </c>
      <c r="T843" s="75" t="s">
        <v>3067</v>
      </c>
      <c r="U843" s="75" t="s">
        <v>385</v>
      </c>
    </row>
    <row r="844" spans="1:21" ht="14.4" x14ac:dyDescent="0.25">
      <c r="A844" s="74">
        <v>120097</v>
      </c>
      <c r="B844" s="75" t="s">
        <v>1649</v>
      </c>
      <c r="C844" s="81">
        <f t="shared" si="40"/>
        <v>0</v>
      </c>
      <c r="D844" s="74">
        <v>13417</v>
      </c>
      <c r="E844" s="75" t="s">
        <v>2669</v>
      </c>
      <c r="F844" s="74">
        <v>53629</v>
      </c>
      <c r="G844" s="74">
        <v>0</v>
      </c>
      <c r="H844" s="76">
        <f t="shared" si="41"/>
        <v>120097</v>
      </c>
      <c r="I844" s="76">
        <f t="shared" si="42"/>
        <v>0</v>
      </c>
      <c r="J844" s="74">
        <v>13491</v>
      </c>
      <c r="K844" s="75" t="s">
        <v>4353</v>
      </c>
      <c r="L844" s="75" t="s">
        <v>4354</v>
      </c>
      <c r="M844" s="74">
        <v>3300</v>
      </c>
      <c r="N844" s="75" t="s">
        <v>4355</v>
      </c>
      <c r="O844" s="75" t="s">
        <v>4356</v>
      </c>
      <c r="P844" s="75"/>
      <c r="Q844" s="75" t="s">
        <v>4357</v>
      </c>
      <c r="R844" s="75" t="s">
        <v>3065</v>
      </c>
      <c r="S844" s="75" t="s">
        <v>3066</v>
      </c>
      <c r="T844" s="75" t="s">
        <v>3067</v>
      </c>
      <c r="U844" s="75" t="s">
        <v>385</v>
      </c>
    </row>
    <row r="845" spans="1:21" ht="14.4" x14ac:dyDescent="0.25">
      <c r="A845" s="74">
        <v>120097</v>
      </c>
      <c r="B845" s="75" t="s">
        <v>1649</v>
      </c>
      <c r="C845" s="81">
        <f t="shared" si="40"/>
        <v>0</v>
      </c>
      <c r="D845" s="74">
        <v>13417</v>
      </c>
      <c r="E845" s="75" t="s">
        <v>2669</v>
      </c>
      <c r="F845" s="74">
        <v>964858</v>
      </c>
      <c r="G845" s="74">
        <v>0</v>
      </c>
      <c r="H845" s="76">
        <f t="shared" si="41"/>
        <v>120097</v>
      </c>
      <c r="I845" s="76">
        <f t="shared" si="42"/>
        <v>0</v>
      </c>
      <c r="J845" s="74">
        <v>13508</v>
      </c>
      <c r="K845" s="75" t="s">
        <v>4358</v>
      </c>
      <c r="L845" s="75" t="s">
        <v>4359</v>
      </c>
      <c r="M845" s="74">
        <v>3320</v>
      </c>
      <c r="N845" s="75" t="s">
        <v>167</v>
      </c>
      <c r="O845" s="75" t="s">
        <v>4360</v>
      </c>
      <c r="P845" s="75"/>
      <c r="Q845" s="75" t="s">
        <v>4361</v>
      </c>
      <c r="R845" s="75" t="s">
        <v>3065</v>
      </c>
      <c r="S845" s="75" t="s">
        <v>3066</v>
      </c>
      <c r="T845" s="75" t="s">
        <v>3067</v>
      </c>
      <c r="U845" s="75" t="s">
        <v>385</v>
      </c>
    </row>
    <row r="846" spans="1:21" ht="14.4" x14ac:dyDescent="0.25">
      <c r="A846" s="74">
        <v>120097</v>
      </c>
      <c r="B846" s="75" t="s">
        <v>1649</v>
      </c>
      <c r="C846" s="81">
        <f t="shared" si="40"/>
        <v>0</v>
      </c>
      <c r="D846" s="74">
        <v>13417</v>
      </c>
      <c r="E846" s="75" t="s">
        <v>2669</v>
      </c>
      <c r="F846" s="74">
        <v>964957</v>
      </c>
      <c r="G846" s="74">
        <v>0</v>
      </c>
      <c r="H846" s="76">
        <f t="shared" si="41"/>
        <v>120097</v>
      </c>
      <c r="I846" s="76">
        <f t="shared" si="42"/>
        <v>0</v>
      </c>
      <c r="J846" s="74">
        <v>13631</v>
      </c>
      <c r="K846" s="75" t="s">
        <v>4362</v>
      </c>
      <c r="L846" s="75" t="s">
        <v>4363</v>
      </c>
      <c r="M846" s="74">
        <v>3471</v>
      </c>
      <c r="N846" s="75" t="s">
        <v>4364</v>
      </c>
      <c r="O846" s="75" t="s">
        <v>4365</v>
      </c>
      <c r="P846" s="75"/>
      <c r="Q846" s="75" t="s">
        <v>4366</v>
      </c>
      <c r="R846" s="75" t="s">
        <v>3065</v>
      </c>
      <c r="S846" s="75" t="s">
        <v>3066</v>
      </c>
      <c r="T846" s="75" t="s">
        <v>3067</v>
      </c>
      <c r="U846" s="75" t="s">
        <v>385</v>
      </c>
    </row>
    <row r="847" spans="1:21" ht="14.4" x14ac:dyDescent="0.25">
      <c r="A847" s="74">
        <v>120097</v>
      </c>
      <c r="B847" s="75" t="s">
        <v>1649</v>
      </c>
      <c r="C847" s="81">
        <f t="shared" si="40"/>
        <v>0</v>
      </c>
      <c r="D847" s="74">
        <v>13417</v>
      </c>
      <c r="E847" s="75" t="s">
        <v>2669</v>
      </c>
      <c r="F847" s="74">
        <v>964858</v>
      </c>
      <c r="G847" s="74">
        <v>0</v>
      </c>
      <c r="H847" s="76">
        <f t="shared" si="41"/>
        <v>120097</v>
      </c>
      <c r="I847" s="76">
        <f t="shared" si="42"/>
        <v>0</v>
      </c>
      <c r="J847" s="74">
        <v>13714</v>
      </c>
      <c r="K847" s="75" t="s">
        <v>2091</v>
      </c>
      <c r="L847" s="75" t="s">
        <v>4367</v>
      </c>
      <c r="M847" s="74">
        <v>3350</v>
      </c>
      <c r="N847" s="75" t="s">
        <v>4368</v>
      </c>
      <c r="O847" s="75" t="s">
        <v>4369</v>
      </c>
      <c r="P847" s="75"/>
      <c r="Q847" s="75" t="s">
        <v>4370</v>
      </c>
      <c r="R847" s="75" t="s">
        <v>3065</v>
      </c>
      <c r="S847" s="75" t="s">
        <v>3066</v>
      </c>
      <c r="T847" s="75" t="s">
        <v>3067</v>
      </c>
      <c r="U847" s="75" t="s">
        <v>385</v>
      </c>
    </row>
    <row r="848" spans="1:21" ht="14.4" x14ac:dyDescent="0.25">
      <c r="A848" s="74">
        <v>120097</v>
      </c>
      <c r="B848" s="75" t="s">
        <v>1649</v>
      </c>
      <c r="C848" s="81">
        <f t="shared" si="40"/>
        <v>0</v>
      </c>
      <c r="D848" s="74">
        <v>13417</v>
      </c>
      <c r="E848" s="75" t="s">
        <v>2669</v>
      </c>
      <c r="F848" s="74">
        <v>964858</v>
      </c>
      <c r="G848" s="74">
        <v>0</v>
      </c>
      <c r="H848" s="76">
        <f t="shared" si="41"/>
        <v>0</v>
      </c>
      <c r="I848" s="76">
        <f t="shared" si="42"/>
        <v>0</v>
      </c>
      <c r="J848" s="74">
        <v>26039</v>
      </c>
      <c r="K848" s="75" t="s">
        <v>4371</v>
      </c>
      <c r="L848" s="75" t="s">
        <v>4359</v>
      </c>
      <c r="M848" s="74">
        <v>3320</v>
      </c>
      <c r="N848" s="75" t="s">
        <v>167</v>
      </c>
      <c r="O848" s="75" t="s">
        <v>4372</v>
      </c>
      <c r="P848" s="75"/>
      <c r="Q848" s="75" t="s">
        <v>4373</v>
      </c>
      <c r="R848" s="75" t="s">
        <v>1703</v>
      </c>
      <c r="S848" s="75" t="s">
        <v>1704</v>
      </c>
      <c r="T848" s="75" t="s">
        <v>1705</v>
      </c>
      <c r="U848" s="75" t="s">
        <v>496</v>
      </c>
    </row>
    <row r="849" spans="1:21" ht="14.4" x14ac:dyDescent="0.25">
      <c r="A849" s="74">
        <v>120097</v>
      </c>
      <c r="B849" s="75" t="s">
        <v>1649</v>
      </c>
      <c r="C849" s="81">
        <f t="shared" si="40"/>
        <v>0</v>
      </c>
      <c r="D849" s="74">
        <v>13417</v>
      </c>
      <c r="E849" s="75" t="s">
        <v>2669</v>
      </c>
      <c r="F849" s="74">
        <v>964981</v>
      </c>
      <c r="G849" s="74">
        <v>0</v>
      </c>
      <c r="H849" s="76">
        <f t="shared" si="41"/>
        <v>120097</v>
      </c>
      <c r="I849" s="76">
        <f t="shared" si="42"/>
        <v>0</v>
      </c>
      <c r="J849" s="74">
        <v>55459</v>
      </c>
      <c r="K849" s="75" t="s">
        <v>4374</v>
      </c>
      <c r="L849" s="75" t="s">
        <v>4375</v>
      </c>
      <c r="M849" s="74">
        <v>3400</v>
      </c>
      <c r="N849" s="75" t="s">
        <v>70</v>
      </c>
      <c r="O849" s="75" t="s">
        <v>4376</v>
      </c>
      <c r="P849" s="75"/>
      <c r="Q849" s="75" t="s">
        <v>11788</v>
      </c>
      <c r="R849" s="75" t="s">
        <v>3065</v>
      </c>
      <c r="S849" s="75" t="s">
        <v>3066</v>
      </c>
      <c r="T849" s="75" t="s">
        <v>3067</v>
      </c>
      <c r="U849" s="75" t="s">
        <v>385</v>
      </c>
    </row>
    <row r="850" spans="1:21" ht="14.4" x14ac:dyDescent="0.25">
      <c r="A850" s="74">
        <v>120113</v>
      </c>
      <c r="B850" s="75" t="s">
        <v>1649</v>
      </c>
      <c r="C850" s="81">
        <f t="shared" si="40"/>
        <v>0</v>
      </c>
      <c r="D850" s="74">
        <v>10868</v>
      </c>
      <c r="E850" s="75" t="s">
        <v>4384</v>
      </c>
      <c r="F850" s="74">
        <v>963876</v>
      </c>
      <c r="G850" s="74">
        <v>0</v>
      </c>
      <c r="H850" s="76">
        <f t="shared" si="41"/>
        <v>0</v>
      </c>
      <c r="I850" s="76">
        <f t="shared" si="42"/>
        <v>0</v>
      </c>
      <c r="J850" s="74">
        <v>10801</v>
      </c>
      <c r="K850" s="75" t="s">
        <v>4378</v>
      </c>
      <c r="L850" s="75" t="s">
        <v>4379</v>
      </c>
      <c r="M850" s="74">
        <v>2880</v>
      </c>
      <c r="N850" s="75" t="s">
        <v>60</v>
      </c>
      <c r="O850" s="75" t="s">
        <v>4380</v>
      </c>
      <c r="P850" s="75"/>
      <c r="Q850" s="75" t="s">
        <v>4381</v>
      </c>
      <c r="R850" s="75" t="s">
        <v>1786</v>
      </c>
      <c r="S850" s="75" t="s">
        <v>1787</v>
      </c>
      <c r="T850" s="75" t="s">
        <v>1788</v>
      </c>
      <c r="U850" s="75" t="s">
        <v>385</v>
      </c>
    </row>
    <row r="851" spans="1:21" ht="14.4" x14ac:dyDescent="0.25">
      <c r="A851" s="74">
        <v>120113</v>
      </c>
      <c r="B851" s="75" t="s">
        <v>1649</v>
      </c>
      <c r="C851" s="81">
        <f t="shared" si="40"/>
        <v>0</v>
      </c>
      <c r="D851" s="74">
        <v>10868</v>
      </c>
      <c r="E851" s="75" t="s">
        <v>4384</v>
      </c>
      <c r="F851" s="74">
        <v>963876</v>
      </c>
      <c r="G851" s="74">
        <v>0</v>
      </c>
      <c r="H851" s="76">
        <f t="shared" si="41"/>
        <v>0</v>
      </c>
      <c r="I851" s="76">
        <f t="shared" si="42"/>
        <v>0</v>
      </c>
      <c r="J851" s="74">
        <v>10851</v>
      </c>
      <c r="K851" s="75" t="s">
        <v>10980</v>
      </c>
      <c r="L851" s="75" t="s">
        <v>4382</v>
      </c>
      <c r="M851" s="74">
        <v>2880</v>
      </c>
      <c r="N851" s="75" t="s">
        <v>60</v>
      </c>
      <c r="O851" s="75" t="s">
        <v>4383</v>
      </c>
      <c r="P851" s="75"/>
      <c r="Q851" s="75" t="s">
        <v>10981</v>
      </c>
      <c r="R851" s="75" t="s">
        <v>1786</v>
      </c>
      <c r="S851" s="75" t="s">
        <v>1787</v>
      </c>
      <c r="T851" s="75" t="s">
        <v>1788</v>
      </c>
      <c r="U851" s="75" t="s">
        <v>385</v>
      </c>
    </row>
    <row r="852" spans="1:21" ht="14.4" x14ac:dyDescent="0.25">
      <c r="A852" s="74">
        <v>120113</v>
      </c>
      <c r="B852" s="75" t="s">
        <v>1649</v>
      </c>
      <c r="C852" s="81">
        <f t="shared" si="40"/>
        <v>0</v>
      </c>
      <c r="D852" s="74">
        <v>10868</v>
      </c>
      <c r="E852" s="75" t="s">
        <v>4384</v>
      </c>
      <c r="F852" s="74">
        <v>963876</v>
      </c>
      <c r="G852" s="74">
        <v>0</v>
      </c>
      <c r="H852" s="76">
        <f t="shared" si="41"/>
        <v>0</v>
      </c>
      <c r="I852" s="76">
        <f t="shared" si="42"/>
        <v>0</v>
      </c>
      <c r="J852" s="74">
        <v>10868</v>
      </c>
      <c r="K852" s="75" t="s">
        <v>4384</v>
      </c>
      <c r="L852" s="75" t="s">
        <v>4385</v>
      </c>
      <c r="M852" s="74">
        <v>2880</v>
      </c>
      <c r="N852" s="75" t="s">
        <v>60</v>
      </c>
      <c r="O852" s="75" t="s">
        <v>4386</v>
      </c>
      <c r="P852" s="75"/>
      <c r="Q852" s="75" t="s">
        <v>4387</v>
      </c>
      <c r="R852" s="75" t="s">
        <v>1786</v>
      </c>
      <c r="S852" s="75" t="s">
        <v>1787</v>
      </c>
      <c r="T852" s="75" t="s">
        <v>1788</v>
      </c>
      <c r="U852" s="75" t="s">
        <v>385</v>
      </c>
    </row>
    <row r="853" spans="1:21" ht="14.4" x14ac:dyDescent="0.25">
      <c r="A853" s="74">
        <v>120113</v>
      </c>
      <c r="B853" s="75" t="s">
        <v>1649</v>
      </c>
      <c r="C853" s="81">
        <f t="shared" si="40"/>
        <v>0</v>
      </c>
      <c r="D853" s="74">
        <v>10868</v>
      </c>
      <c r="E853" s="75" t="s">
        <v>4384</v>
      </c>
      <c r="F853" s="74">
        <v>963876</v>
      </c>
      <c r="G853" s="74">
        <v>0</v>
      </c>
      <c r="H853" s="76">
        <f t="shared" si="41"/>
        <v>0</v>
      </c>
      <c r="I853" s="76">
        <f t="shared" si="42"/>
        <v>0</v>
      </c>
      <c r="J853" s="74">
        <v>10876</v>
      </c>
      <c r="K853" s="75" t="s">
        <v>4377</v>
      </c>
      <c r="L853" s="75" t="s">
        <v>792</v>
      </c>
      <c r="M853" s="74">
        <v>2880</v>
      </c>
      <c r="N853" s="75" t="s">
        <v>60</v>
      </c>
      <c r="O853" s="75" t="s">
        <v>793</v>
      </c>
      <c r="P853" s="75"/>
      <c r="Q853" s="75" t="s">
        <v>10982</v>
      </c>
      <c r="R853" s="75" t="s">
        <v>1786</v>
      </c>
      <c r="S853" s="75" t="s">
        <v>1787</v>
      </c>
      <c r="T853" s="75" t="s">
        <v>1788</v>
      </c>
      <c r="U853" s="75" t="s">
        <v>385</v>
      </c>
    </row>
    <row r="854" spans="1:21" ht="14.4" x14ac:dyDescent="0.25">
      <c r="A854" s="74">
        <v>120113</v>
      </c>
      <c r="B854" s="75" t="s">
        <v>1649</v>
      </c>
      <c r="C854" s="81">
        <f t="shared" si="40"/>
        <v>0</v>
      </c>
      <c r="D854" s="74">
        <v>10868</v>
      </c>
      <c r="E854" s="75" t="s">
        <v>4384</v>
      </c>
      <c r="F854" s="74">
        <v>963876</v>
      </c>
      <c r="G854" s="74">
        <v>0</v>
      </c>
      <c r="H854" s="76">
        <f t="shared" si="41"/>
        <v>0</v>
      </c>
      <c r="I854" s="76">
        <f t="shared" si="42"/>
        <v>0</v>
      </c>
      <c r="J854" s="74">
        <v>10901</v>
      </c>
      <c r="K854" s="75" t="s">
        <v>10983</v>
      </c>
      <c r="L854" s="75" t="s">
        <v>4388</v>
      </c>
      <c r="M854" s="74">
        <v>2880</v>
      </c>
      <c r="N854" s="75" t="s">
        <v>4389</v>
      </c>
      <c r="O854" s="75" t="s">
        <v>4390</v>
      </c>
      <c r="P854" s="75"/>
      <c r="Q854" s="75" t="s">
        <v>10984</v>
      </c>
      <c r="R854" s="75" t="s">
        <v>1786</v>
      </c>
      <c r="S854" s="75" t="s">
        <v>1787</v>
      </c>
      <c r="T854" s="75" t="s">
        <v>1788</v>
      </c>
      <c r="U854" s="75" t="s">
        <v>385</v>
      </c>
    </row>
    <row r="855" spans="1:21" ht="14.4" x14ac:dyDescent="0.25">
      <c r="A855" s="74">
        <v>120113</v>
      </c>
      <c r="B855" s="75" t="s">
        <v>1649</v>
      </c>
      <c r="C855" s="81">
        <f t="shared" si="40"/>
        <v>0</v>
      </c>
      <c r="D855" s="74">
        <v>10868</v>
      </c>
      <c r="E855" s="75" t="s">
        <v>4384</v>
      </c>
      <c r="F855" s="74">
        <v>963876</v>
      </c>
      <c r="G855" s="74">
        <v>0</v>
      </c>
      <c r="H855" s="76">
        <f t="shared" si="41"/>
        <v>0</v>
      </c>
      <c r="I855" s="76">
        <f t="shared" si="42"/>
        <v>0</v>
      </c>
      <c r="J855" s="74">
        <v>110601</v>
      </c>
      <c r="K855" s="75" t="s">
        <v>4391</v>
      </c>
      <c r="L855" s="75" t="s">
        <v>4392</v>
      </c>
      <c r="M855" s="74">
        <v>2880</v>
      </c>
      <c r="N855" s="75" t="s">
        <v>60</v>
      </c>
      <c r="O855" s="75" t="s">
        <v>4393</v>
      </c>
      <c r="P855" s="75"/>
      <c r="Q855" s="75" t="s">
        <v>10985</v>
      </c>
      <c r="R855" s="75" t="s">
        <v>1786</v>
      </c>
      <c r="S855" s="75" t="s">
        <v>1787</v>
      </c>
      <c r="T855" s="75" t="s">
        <v>1788</v>
      </c>
      <c r="U855" s="75" t="s">
        <v>385</v>
      </c>
    </row>
    <row r="856" spans="1:21" ht="14.4" x14ac:dyDescent="0.25">
      <c r="A856" s="74">
        <v>120121</v>
      </c>
      <c r="B856" s="75" t="s">
        <v>1679</v>
      </c>
      <c r="C856" s="81">
        <f t="shared" si="40"/>
        <v>0</v>
      </c>
      <c r="D856" s="74">
        <v>9472</v>
      </c>
      <c r="E856" s="75" t="s">
        <v>1680</v>
      </c>
      <c r="F856" s="74">
        <v>960823</v>
      </c>
      <c r="G856" s="74">
        <v>0</v>
      </c>
      <c r="H856" s="76">
        <f t="shared" si="41"/>
        <v>0</v>
      </c>
      <c r="I856" s="76">
        <f t="shared" si="42"/>
        <v>0</v>
      </c>
      <c r="J856" s="74">
        <v>8888</v>
      </c>
      <c r="K856" s="75" t="s">
        <v>4394</v>
      </c>
      <c r="L856" s="75" t="s">
        <v>4395</v>
      </c>
      <c r="M856" s="74">
        <v>2370</v>
      </c>
      <c r="N856" s="75" t="s">
        <v>48</v>
      </c>
      <c r="O856" s="75" t="s">
        <v>4396</v>
      </c>
      <c r="P856" s="75"/>
      <c r="Q856" s="75" t="s">
        <v>4397</v>
      </c>
      <c r="R856" s="75" t="s">
        <v>11612</v>
      </c>
      <c r="S856" s="75" t="s">
        <v>11613</v>
      </c>
      <c r="T856" s="75" t="s">
        <v>11614</v>
      </c>
      <c r="U856" s="75" t="s">
        <v>385</v>
      </c>
    </row>
    <row r="857" spans="1:21" ht="14.4" x14ac:dyDescent="0.25">
      <c r="A857" s="74">
        <v>120121</v>
      </c>
      <c r="B857" s="75" t="s">
        <v>1679</v>
      </c>
      <c r="C857" s="81">
        <f t="shared" si="40"/>
        <v>0</v>
      </c>
      <c r="D857" s="74">
        <v>9472</v>
      </c>
      <c r="E857" s="75" t="s">
        <v>1680</v>
      </c>
      <c r="F857" s="74">
        <v>960823</v>
      </c>
      <c r="G857" s="74">
        <v>0</v>
      </c>
      <c r="H857" s="76">
        <f t="shared" si="41"/>
        <v>0</v>
      </c>
      <c r="I857" s="76">
        <f t="shared" si="42"/>
        <v>0</v>
      </c>
      <c r="J857" s="74">
        <v>8896</v>
      </c>
      <c r="K857" s="75" t="s">
        <v>4398</v>
      </c>
      <c r="L857" s="75" t="s">
        <v>4399</v>
      </c>
      <c r="M857" s="74">
        <v>2370</v>
      </c>
      <c r="N857" s="75" t="s">
        <v>48</v>
      </c>
      <c r="O857" s="75" t="s">
        <v>4400</v>
      </c>
      <c r="P857" s="75"/>
      <c r="Q857" s="75" t="s">
        <v>4401</v>
      </c>
      <c r="R857" s="75" t="s">
        <v>11612</v>
      </c>
      <c r="S857" s="75" t="s">
        <v>11613</v>
      </c>
      <c r="T857" s="75" t="s">
        <v>11614</v>
      </c>
      <c r="U857" s="75" t="s">
        <v>385</v>
      </c>
    </row>
    <row r="858" spans="1:21" ht="14.4" x14ac:dyDescent="0.25">
      <c r="A858" s="74">
        <v>120121</v>
      </c>
      <c r="B858" s="75" t="s">
        <v>1679</v>
      </c>
      <c r="C858" s="81">
        <f t="shared" si="40"/>
        <v>0</v>
      </c>
      <c r="D858" s="74">
        <v>9472</v>
      </c>
      <c r="E858" s="75" t="s">
        <v>1680</v>
      </c>
      <c r="F858" s="74">
        <v>960898</v>
      </c>
      <c r="G858" s="74">
        <v>0</v>
      </c>
      <c r="H858" s="76">
        <f t="shared" si="41"/>
        <v>120121</v>
      </c>
      <c r="I858" s="76">
        <f t="shared" si="42"/>
        <v>0</v>
      </c>
      <c r="J858" s="74">
        <v>9381</v>
      </c>
      <c r="K858" s="75" t="s">
        <v>10986</v>
      </c>
      <c r="L858" s="75" t="s">
        <v>4402</v>
      </c>
      <c r="M858" s="74">
        <v>2460</v>
      </c>
      <c r="N858" s="75" t="s">
        <v>4403</v>
      </c>
      <c r="O858" s="75" t="s">
        <v>4404</v>
      </c>
      <c r="P858" s="75"/>
      <c r="Q858" s="75" t="s">
        <v>4405</v>
      </c>
      <c r="R858" s="75" t="s">
        <v>11612</v>
      </c>
      <c r="S858" s="75" t="s">
        <v>11613</v>
      </c>
      <c r="T858" s="75" t="s">
        <v>11614</v>
      </c>
      <c r="U858" s="75" t="s">
        <v>385</v>
      </c>
    </row>
    <row r="859" spans="1:21" ht="14.4" x14ac:dyDescent="0.25">
      <c r="A859" s="74">
        <v>120121</v>
      </c>
      <c r="B859" s="75" t="s">
        <v>1679</v>
      </c>
      <c r="C859" s="81">
        <f t="shared" si="40"/>
        <v>0</v>
      </c>
      <c r="D859" s="74">
        <v>9472</v>
      </c>
      <c r="E859" s="75" t="s">
        <v>1680</v>
      </c>
      <c r="F859" s="74">
        <v>960898</v>
      </c>
      <c r="G859" s="74">
        <v>0</v>
      </c>
      <c r="H859" s="76">
        <f t="shared" si="41"/>
        <v>0</v>
      </c>
      <c r="I859" s="76">
        <f t="shared" si="42"/>
        <v>0</v>
      </c>
      <c r="J859" s="74">
        <v>9431</v>
      </c>
      <c r="K859" s="75" t="s">
        <v>4406</v>
      </c>
      <c r="L859" s="75" t="s">
        <v>4407</v>
      </c>
      <c r="M859" s="74">
        <v>2460</v>
      </c>
      <c r="N859" s="75" t="s">
        <v>157</v>
      </c>
      <c r="O859" s="75" t="s">
        <v>4408</v>
      </c>
      <c r="P859" s="75"/>
      <c r="Q859" s="75" t="s">
        <v>4409</v>
      </c>
      <c r="R859" s="75" t="s">
        <v>11612</v>
      </c>
      <c r="S859" s="75" t="s">
        <v>11613</v>
      </c>
      <c r="T859" s="75" t="s">
        <v>11614</v>
      </c>
      <c r="U859" s="75" t="s">
        <v>385</v>
      </c>
    </row>
    <row r="860" spans="1:21" ht="14.4" x14ac:dyDescent="0.25">
      <c r="A860" s="74">
        <v>120121</v>
      </c>
      <c r="B860" s="75" t="s">
        <v>1679</v>
      </c>
      <c r="C860" s="81">
        <f t="shared" si="40"/>
        <v>0</v>
      </c>
      <c r="D860" s="74">
        <v>9472</v>
      </c>
      <c r="E860" s="75" t="s">
        <v>1680</v>
      </c>
      <c r="F860" s="74">
        <v>960906</v>
      </c>
      <c r="G860" s="74">
        <v>0</v>
      </c>
      <c r="H860" s="76">
        <f t="shared" si="41"/>
        <v>120121</v>
      </c>
      <c r="I860" s="76">
        <f t="shared" si="42"/>
        <v>0</v>
      </c>
      <c r="J860" s="74">
        <v>9472</v>
      </c>
      <c r="K860" s="75" t="s">
        <v>1680</v>
      </c>
      <c r="L860" s="75" t="s">
        <v>795</v>
      </c>
      <c r="M860" s="74">
        <v>2470</v>
      </c>
      <c r="N860" s="75" t="s">
        <v>796</v>
      </c>
      <c r="O860" s="75" t="s">
        <v>797</v>
      </c>
      <c r="P860" s="75"/>
      <c r="Q860" s="75" t="s">
        <v>798</v>
      </c>
      <c r="R860" s="75" t="s">
        <v>11612</v>
      </c>
      <c r="S860" s="75" t="s">
        <v>11613</v>
      </c>
      <c r="T860" s="75" t="s">
        <v>11614</v>
      </c>
      <c r="U860" s="75" t="s">
        <v>385</v>
      </c>
    </row>
    <row r="861" spans="1:21" ht="14.4" x14ac:dyDescent="0.25">
      <c r="A861" s="74">
        <v>120121</v>
      </c>
      <c r="B861" s="75" t="s">
        <v>1679</v>
      </c>
      <c r="C861" s="81">
        <f t="shared" si="40"/>
        <v>0</v>
      </c>
      <c r="D861" s="74">
        <v>9472</v>
      </c>
      <c r="E861" s="75" t="s">
        <v>1680</v>
      </c>
      <c r="F861" s="74">
        <v>960914</v>
      </c>
      <c r="G861" s="74">
        <v>0</v>
      </c>
      <c r="H861" s="76">
        <f t="shared" si="41"/>
        <v>120121</v>
      </c>
      <c r="I861" s="76">
        <f t="shared" si="42"/>
        <v>0</v>
      </c>
      <c r="J861" s="74">
        <v>9514</v>
      </c>
      <c r="K861" s="75" t="s">
        <v>4410</v>
      </c>
      <c r="L861" s="75" t="s">
        <v>4411</v>
      </c>
      <c r="M861" s="74">
        <v>2480</v>
      </c>
      <c r="N861" s="75" t="s">
        <v>4266</v>
      </c>
      <c r="O861" s="75" t="s">
        <v>4412</v>
      </c>
      <c r="P861" s="75"/>
      <c r="Q861" s="75" t="s">
        <v>4413</v>
      </c>
      <c r="R861" s="75" t="s">
        <v>11612</v>
      </c>
      <c r="S861" s="75" t="s">
        <v>11613</v>
      </c>
      <c r="T861" s="75" t="s">
        <v>11614</v>
      </c>
      <c r="U861" s="75" t="s">
        <v>385</v>
      </c>
    </row>
    <row r="862" spans="1:21" ht="14.4" x14ac:dyDescent="0.25">
      <c r="A862" s="74">
        <v>120121</v>
      </c>
      <c r="B862" s="75" t="s">
        <v>1679</v>
      </c>
      <c r="C862" s="81">
        <f t="shared" si="40"/>
        <v>0</v>
      </c>
      <c r="D862" s="74">
        <v>9472</v>
      </c>
      <c r="E862" s="75" t="s">
        <v>1680</v>
      </c>
      <c r="F862" s="74">
        <v>960914</v>
      </c>
      <c r="G862" s="74">
        <v>0</v>
      </c>
      <c r="H862" s="76">
        <f t="shared" si="41"/>
        <v>0</v>
      </c>
      <c r="I862" s="76">
        <f t="shared" si="42"/>
        <v>0</v>
      </c>
      <c r="J862" s="74">
        <v>9522</v>
      </c>
      <c r="K862" s="75" t="s">
        <v>10987</v>
      </c>
      <c r="L862" s="75" t="s">
        <v>4414</v>
      </c>
      <c r="M862" s="74">
        <v>2480</v>
      </c>
      <c r="N862" s="75" t="s">
        <v>4266</v>
      </c>
      <c r="O862" s="75" t="s">
        <v>4415</v>
      </c>
      <c r="P862" s="75"/>
      <c r="Q862" s="75" t="s">
        <v>4416</v>
      </c>
      <c r="R862" s="75" t="s">
        <v>11612</v>
      </c>
      <c r="S862" s="75" t="s">
        <v>11613</v>
      </c>
      <c r="T862" s="75" t="s">
        <v>11614</v>
      </c>
      <c r="U862" s="75" t="s">
        <v>385</v>
      </c>
    </row>
    <row r="863" spans="1:21" ht="14.4" x14ac:dyDescent="0.25">
      <c r="A863" s="74">
        <v>120139</v>
      </c>
      <c r="B863" s="75" t="s">
        <v>1649</v>
      </c>
      <c r="C863" s="81">
        <f t="shared" si="40"/>
        <v>0</v>
      </c>
      <c r="D863" s="74">
        <v>105941</v>
      </c>
      <c r="E863" s="75" t="s">
        <v>1956</v>
      </c>
      <c r="F863" s="74">
        <v>965863</v>
      </c>
      <c r="G863" s="74">
        <v>0</v>
      </c>
      <c r="H863" s="76">
        <f t="shared" si="41"/>
        <v>0</v>
      </c>
      <c r="I863" s="76">
        <f t="shared" si="42"/>
        <v>0</v>
      </c>
      <c r="J863" s="74">
        <v>15966</v>
      </c>
      <c r="K863" s="75" t="s">
        <v>4417</v>
      </c>
      <c r="L863" s="75" t="s">
        <v>2950</v>
      </c>
      <c r="M863" s="74">
        <v>3800</v>
      </c>
      <c r="N863" s="75" t="s">
        <v>84</v>
      </c>
      <c r="O863" s="75" t="s">
        <v>4418</v>
      </c>
      <c r="P863" s="75"/>
      <c r="Q863" s="75" t="s">
        <v>11789</v>
      </c>
      <c r="R863" s="75" t="s">
        <v>11612</v>
      </c>
      <c r="S863" s="75" t="s">
        <v>11613</v>
      </c>
      <c r="T863" s="75" t="s">
        <v>11614</v>
      </c>
      <c r="U863" s="75" t="s">
        <v>385</v>
      </c>
    </row>
    <row r="864" spans="1:21" ht="14.4" x14ac:dyDescent="0.25">
      <c r="A864" s="74">
        <v>120139</v>
      </c>
      <c r="B864" s="75" t="s">
        <v>1649</v>
      </c>
      <c r="C864" s="81">
        <f t="shared" si="40"/>
        <v>0</v>
      </c>
      <c r="D864" s="74">
        <v>105941</v>
      </c>
      <c r="E864" s="75" t="s">
        <v>1956</v>
      </c>
      <c r="F864" s="74">
        <v>965863</v>
      </c>
      <c r="G864" s="74">
        <v>0</v>
      </c>
      <c r="H864" s="76">
        <f t="shared" si="41"/>
        <v>0</v>
      </c>
      <c r="I864" s="76">
        <f t="shared" si="42"/>
        <v>0</v>
      </c>
      <c r="J864" s="74">
        <v>16014</v>
      </c>
      <c r="K864" s="75" t="s">
        <v>3032</v>
      </c>
      <c r="L864" s="75" t="s">
        <v>4419</v>
      </c>
      <c r="M864" s="74">
        <v>3800</v>
      </c>
      <c r="N864" s="75" t="s">
        <v>84</v>
      </c>
      <c r="O864" s="75" t="s">
        <v>4420</v>
      </c>
      <c r="P864" s="75"/>
      <c r="Q864" s="75" t="s">
        <v>4421</v>
      </c>
      <c r="R864" s="75" t="s">
        <v>11612</v>
      </c>
      <c r="S864" s="75" t="s">
        <v>11613</v>
      </c>
      <c r="T864" s="75" t="s">
        <v>11614</v>
      </c>
      <c r="U864" s="75" t="s">
        <v>385</v>
      </c>
    </row>
    <row r="865" spans="1:21" ht="14.4" x14ac:dyDescent="0.25">
      <c r="A865" s="74">
        <v>120139</v>
      </c>
      <c r="B865" s="75" t="s">
        <v>1649</v>
      </c>
      <c r="C865" s="81">
        <f t="shared" si="40"/>
        <v>0</v>
      </c>
      <c r="D865" s="74">
        <v>105941</v>
      </c>
      <c r="E865" s="75" t="s">
        <v>1956</v>
      </c>
      <c r="F865" s="74">
        <v>973826</v>
      </c>
      <c r="G865" s="74">
        <v>0</v>
      </c>
      <c r="H865" s="76">
        <f t="shared" si="41"/>
        <v>120139</v>
      </c>
      <c r="I865" s="76">
        <f t="shared" si="42"/>
        <v>0</v>
      </c>
      <c r="J865" s="74">
        <v>16071</v>
      </c>
      <c r="K865" s="75" t="s">
        <v>4422</v>
      </c>
      <c r="L865" s="75" t="s">
        <v>4423</v>
      </c>
      <c r="M865" s="74">
        <v>3800</v>
      </c>
      <c r="N865" s="75" t="s">
        <v>4424</v>
      </c>
      <c r="O865" s="75" t="s">
        <v>4425</v>
      </c>
      <c r="P865" s="75"/>
      <c r="Q865" s="75" t="s">
        <v>4426</v>
      </c>
      <c r="R865" s="75" t="s">
        <v>11612</v>
      </c>
      <c r="S865" s="75" t="s">
        <v>11613</v>
      </c>
      <c r="T865" s="75" t="s">
        <v>11614</v>
      </c>
      <c r="U865" s="75" t="s">
        <v>385</v>
      </c>
    </row>
    <row r="866" spans="1:21" ht="14.4" x14ac:dyDescent="0.25">
      <c r="A866" s="74">
        <v>120139</v>
      </c>
      <c r="B866" s="75" t="s">
        <v>1649</v>
      </c>
      <c r="C866" s="81">
        <f t="shared" si="40"/>
        <v>0</v>
      </c>
      <c r="D866" s="74">
        <v>105941</v>
      </c>
      <c r="E866" s="75" t="s">
        <v>1956</v>
      </c>
      <c r="F866" s="74">
        <v>965863</v>
      </c>
      <c r="G866" s="74">
        <v>0</v>
      </c>
      <c r="H866" s="76">
        <f t="shared" si="41"/>
        <v>120139</v>
      </c>
      <c r="I866" s="76">
        <f t="shared" si="42"/>
        <v>0</v>
      </c>
      <c r="J866" s="74">
        <v>16089</v>
      </c>
      <c r="K866" s="75" t="s">
        <v>2162</v>
      </c>
      <c r="L866" s="75" t="s">
        <v>4427</v>
      </c>
      <c r="M866" s="74">
        <v>3800</v>
      </c>
      <c r="N866" s="75" t="s">
        <v>4428</v>
      </c>
      <c r="O866" s="75" t="s">
        <v>4429</v>
      </c>
      <c r="P866" s="75"/>
      <c r="Q866" s="75" t="s">
        <v>4430</v>
      </c>
      <c r="R866" s="75" t="s">
        <v>11612</v>
      </c>
      <c r="S866" s="75" t="s">
        <v>11613</v>
      </c>
      <c r="T866" s="75" t="s">
        <v>11614</v>
      </c>
      <c r="U866" s="75" t="s">
        <v>385</v>
      </c>
    </row>
    <row r="867" spans="1:21" ht="14.4" x14ac:dyDescent="0.25">
      <c r="A867" s="74">
        <v>120139</v>
      </c>
      <c r="B867" s="75" t="s">
        <v>1649</v>
      </c>
      <c r="C867" s="81">
        <f t="shared" si="40"/>
        <v>0</v>
      </c>
      <c r="D867" s="74">
        <v>105941</v>
      </c>
      <c r="E867" s="75" t="s">
        <v>1956</v>
      </c>
      <c r="F867" s="74">
        <v>965871</v>
      </c>
      <c r="G867" s="74">
        <v>0</v>
      </c>
      <c r="H867" s="76">
        <f t="shared" si="41"/>
        <v>120139</v>
      </c>
      <c r="I867" s="76">
        <f t="shared" si="42"/>
        <v>0</v>
      </c>
      <c r="J867" s="74">
        <v>16097</v>
      </c>
      <c r="K867" s="75" t="s">
        <v>4431</v>
      </c>
      <c r="L867" s="75" t="s">
        <v>4432</v>
      </c>
      <c r="M867" s="74">
        <v>3850</v>
      </c>
      <c r="N867" s="75" t="s">
        <v>4433</v>
      </c>
      <c r="O867" s="75" t="s">
        <v>4434</v>
      </c>
      <c r="P867" s="75"/>
      <c r="Q867" s="75" t="s">
        <v>4435</v>
      </c>
      <c r="R867" s="75" t="s">
        <v>11612</v>
      </c>
      <c r="S867" s="75" t="s">
        <v>11613</v>
      </c>
      <c r="T867" s="75" t="s">
        <v>11614</v>
      </c>
      <c r="U867" s="75" t="s">
        <v>385</v>
      </c>
    </row>
    <row r="868" spans="1:21" ht="14.4" x14ac:dyDescent="0.25">
      <c r="A868" s="74">
        <v>120139</v>
      </c>
      <c r="B868" s="75" t="s">
        <v>1649</v>
      </c>
      <c r="C868" s="81">
        <f t="shared" si="40"/>
        <v>0</v>
      </c>
      <c r="D868" s="74">
        <v>105941</v>
      </c>
      <c r="E868" s="75" t="s">
        <v>1956</v>
      </c>
      <c r="F868" s="74">
        <v>965947</v>
      </c>
      <c r="G868" s="74">
        <v>0</v>
      </c>
      <c r="H868" s="76">
        <f t="shared" si="41"/>
        <v>120139</v>
      </c>
      <c r="I868" s="76">
        <f t="shared" si="42"/>
        <v>0</v>
      </c>
      <c r="J868" s="74">
        <v>16188</v>
      </c>
      <c r="K868" s="75" t="s">
        <v>4436</v>
      </c>
      <c r="L868" s="75" t="s">
        <v>4437</v>
      </c>
      <c r="M868" s="74">
        <v>3830</v>
      </c>
      <c r="N868" s="75" t="s">
        <v>4438</v>
      </c>
      <c r="O868" s="75" t="s">
        <v>4439</v>
      </c>
      <c r="P868" s="75"/>
      <c r="Q868" s="75" t="s">
        <v>4440</v>
      </c>
      <c r="R868" s="75" t="s">
        <v>11612</v>
      </c>
      <c r="S868" s="75" t="s">
        <v>11613</v>
      </c>
      <c r="T868" s="75" t="s">
        <v>11614</v>
      </c>
      <c r="U868" s="75" t="s">
        <v>385</v>
      </c>
    </row>
    <row r="869" spans="1:21" ht="14.4" x14ac:dyDescent="0.25">
      <c r="A869" s="74">
        <v>120139</v>
      </c>
      <c r="B869" s="75" t="s">
        <v>1649</v>
      </c>
      <c r="C869" s="81">
        <f t="shared" si="40"/>
        <v>0</v>
      </c>
      <c r="D869" s="74">
        <v>105941</v>
      </c>
      <c r="E869" s="75" t="s">
        <v>1956</v>
      </c>
      <c r="F869" s="74">
        <v>970103</v>
      </c>
      <c r="G869" s="74">
        <v>0</v>
      </c>
      <c r="H869" s="76">
        <f t="shared" si="41"/>
        <v>120139</v>
      </c>
      <c r="I869" s="76">
        <f t="shared" si="42"/>
        <v>0</v>
      </c>
      <c r="J869" s="74">
        <v>16196</v>
      </c>
      <c r="K869" s="75" t="s">
        <v>4441</v>
      </c>
      <c r="L869" s="75" t="s">
        <v>4442</v>
      </c>
      <c r="M869" s="74">
        <v>3840</v>
      </c>
      <c r="N869" s="75" t="s">
        <v>1</v>
      </c>
      <c r="O869" s="75" t="s">
        <v>4443</v>
      </c>
      <c r="P869" s="75"/>
      <c r="Q869" s="75" t="s">
        <v>4444</v>
      </c>
      <c r="R869" s="75" t="s">
        <v>11612</v>
      </c>
      <c r="S869" s="75" t="s">
        <v>11613</v>
      </c>
      <c r="T869" s="75" t="s">
        <v>11614</v>
      </c>
      <c r="U869" s="75" t="s">
        <v>385</v>
      </c>
    </row>
    <row r="870" spans="1:21" ht="14.4" x14ac:dyDescent="0.25">
      <c r="A870" s="74">
        <v>120139</v>
      </c>
      <c r="B870" s="75" t="s">
        <v>1649</v>
      </c>
      <c r="C870" s="81">
        <f t="shared" si="40"/>
        <v>0</v>
      </c>
      <c r="D870" s="74">
        <v>105941</v>
      </c>
      <c r="E870" s="75" t="s">
        <v>1956</v>
      </c>
      <c r="F870" s="74">
        <v>970103</v>
      </c>
      <c r="G870" s="74">
        <v>0</v>
      </c>
      <c r="H870" s="76">
        <f t="shared" si="41"/>
        <v>0</v>
      </c>
      <c r="I870" s="76">
        <f t="shared" si="42"/>
        <v>0</v>
      </c>
      <c r="J870" s="74">
        <v>16212</v>
      </c>
      <c r="K870" s="75" t="s">
        <v>4445</v>
      </c>
      <c r="L870" s="75" t="s">
        <v>4446</v>
      </c>
      <c r="M870" s="74">
        <v>3840</v>
      </c>
      <c r="N870" s="75" t="s">
        <v>1</v>
      </c>
      <c r="O870" s="75" t="s">
        <v>4447</v>
      </c>
      <c r="P870" s="75"/>
      <c r="Q870" s="75" t="s">
        <v>4448</v>
      </c>
      <c r="R870" s="75" t="s">
        <v>11612</v>
      </c>
      <c r="S870" s="75" t="s">
        <v>11613</v>
      </c>
      <c r="T870" s="75" t="s">
        <v>11614</v>
      </c>
      <c r="U870" s="75" t="s">
        <v>385</v>
      </c>
    </row>
    <row r="871" spans="1:21" ht="14.4" x14ac:dyDescent="0.25">
      <c r="A871" s="74">
        <v>120139</v>
      </c>
      <c r="B871" s="75" t="s">
        <v>1649</v>
      </c>
      <c r="C871" s="81">
        <f t="shared" si="40"/>
        <v>0</v>
      </c>
      <c r="D871" s="74">
        <v>105941</v>
      </c>
      <c r="E871" s="75" t="s">
        <v>1956</v>
      </c>
      <c r="F871" s="74">
        <v>970103</v>
      </c>
      <c r="G871" s="74">
        <v>0</v>
      </c>
      <c r="H871" s="76">
        <f t="shared" si="41"/>
        <v>0</v>
      </c>
      <c r="I871" s="76">
        <f t="shared" si="42"/>
        <v>0</v>
      </c>
      <c r="J871" s="74">
        <v>16221</v>
      </c>
      <c r="K871" s="75" t="s">
        <v>2009</v>
      </c>
      <c r="L871" s="75" t="s">
        <v>4449</v>
      </c>
      <c r="M871" s="74">
        <v>3840</v>
      </c>
      <c r="N871" s="75" t="s">
        <v>4450</v>
      </c>
      <c r="O871" s="75" t="s">
        <v>4451</v>
      </c>
      <c r="P871" s="75"/>
      <c r="Q871" s="75" t="s">
        <v>4452</v>
      </c>
      <c r="R871" s="75" t="s">
        <v>11612</v>
      </c>
      <c r="S871" s="75" t="s">
        <v>11613</v>
      </c>
      <c r="T871" s="75" t="s">
        <v>11614</v>
      </c>
      <c r="U871" s="75" t="s">
        <v>385</v>
      </c>
    </row>
    <row r="872" spans="1:21" ht="14.4" x14ac:dyDescent="0.25">
      <c r="A872" s="74">
        <v>120139</v>
      </c>
      <c r="B872" s="75" t="s">
        <v>1649</v>
      </c>
      <c r="C872" s="81">
        <f t="shared" si="40"/>
        <v>0</v>
      </c>
      <c r="D872" s="74">
        <v>105941</v>
      </c>
      <c r="E872" s="75" t="s">
        <v>1956</v>
      </c>
      <c r="F872" s="74">
        <v>970103</v>
      </c>
      <c r="G872" s="74">
        <v>0</v>
      </c>
      <c r="H872" s="76">
        <f t="shared" si="41"/>
        <v>0</v>
      </c>
      <c r="I872" s="76">
        <f t="shared" si="42"/>
        <v>0</v>
      </c>
      <c r="J872" s="74">
        <v>16238</v>
      </c>
      <c r="K872" s="75" t="s">
        <v>10988</v>
      </c>
      <c r="L872" s="75" t="s">
        <v>4453</v>
      </c>
      <c r="M872" s="74">
        <v>3840</v>
      </c>
      <c r="N872" s="75" t="s">
        <v>4454</v>
      </c>
      <c r="O872" s="75" t="s">
        <v>4455</v>
      </c>
      <c r="P872" s="75"/>
      <c r="Q872" s="75" t="s">
        <v>4456</v>
      </c>
      <c r="R872" s="75" t="s">
        <v>11612</v>
      </c>
      <c r="S872" s="75" t="s">
        <v>11613</v>
      </c>
      <c r="T872" s="75" t="s">
        <v>11614</v>
      </c>
      <c r="U872" s="75" t="s">
        <v>385</v>
      </c>
    </row>
    <row r="873" spans="1:21" ht="14.4" x14ac:dyDescent="0.25">
      <c r="A873" s="74">
        <v>120139</v>
      </c>
      <c r="B873" s="75" t="s">
        <v>1649</v>
      </c>
      <c r="C873" s="81">
        <f t="shared" si="40"/>
        <v>0</v>
      </c>
      <c r="D873" s="74">
        <v>105941</v>
      </c>
      <c r="E873" s="75" t="s">
        <v>1956</v>
      </c>
      <c r="F873" s="74">
        <v>973602</v>
      </c>
      <c r="G873" s="74">
        <v>0</v>
      </c>
      <c r="H873" s="76">
        <f t="shared" si="41"/>
        <v>120139</v>
      </c>
      <c r="I873" s="76">
        <f t="shared" si="42"/>
        <v>0</v>
      </c>
      <c r="J873" s="74">
        <v>16279</v>
      </c>
      <c r="K873" s="75" t="s">
        <v>4457</v>
      </c>
      <c r="L873" s="75" t="s">
        <v>4458</v>
      </c>
      <c r="M873" s="74">
        <v>3870</v>
      </c>
      <c r="N873" s="75" t="s">
        <v>4459</v>
      </c>
      <c r="O873" s="75" t="s">
        <v>4460</v>
      </c>
      <c r="P873" s="75"/>
      <c r="Q873" s="75" t="s">
        <v>4461</v>
      </c>
      <c r="R873" s="75" t="s">
        <v>11612</v>
      </c>
      <c r="S873" s="75" t="s">
        <v>11613</v>
      </c>
      <c r="T873" s="75" t="s">
        <v>11614</v>
      </c>
      <c r="U873" s="75" t="s">
        <v>385</v>
      </c>
    </row>
    <row r="874" spans="1:21" ht="14.4" x14ac:dyDescent="0.25">
      <c r="A874" s="74">
        <v>120139</v>
      </c>
      <c r="B874" s="75" t="s">
        <v>1649</v>
      </c>
      <c r="C874" s="81">
        <f t="shared" si="40"/>
        <v>0</v>
      </c>
      <c r="D874" s="74">
        <v>105941</v>
      </c>
      <c r="E874" s="75" t="s">
        <v>1956</v>
      </c>
      <c r="F874" s="74">
        <v>965863</v>
      </c>
      <c r="G874" s="74">
        <v>0</v>
      </c>
      <c r="H874" s="76">
        <f t="shared" si="41"/>
        <v>120139</v>
      </c>
      <c r="I874" s="76">
        <f t="shared" si="42"/>
        <v>0</v>
      </c>
      <c r="J874" s="74">
        <v>26237</v>
      </c>
      <c r="K874" s="75" t="s">
        <v>10989</v>
      </c>
      <c r="L874" s="75" t="s">
        <v>4462</v>
      </c>
      <c r="M874" s="74">
        <v>3800</v>
      </c>
      <c r="N874" s="75" t="s">
        <v>84</v>
      </c>
      <c r="O874" s="75" t="s">
        <v>4463</v>
      </c>
      <c r="P874" s="75"/>
      <c r="Q874" s="75" t="s">
        <v>4464</v>
      </c>
      <c r="R874" s="75" t="s">
        <v>1703</v>
      </c>
      <c r="S874" s="75" t="s">
        <v>1704</v>
      </c>
      <c r="T874" s="75" t="s">
        <v>1705</v>
      </c>
      <c r="U874" s="75" t="s">
        <v>496</v>
      </c>
    </row>
    <row r="875" spans="1:21" ht="14.4" x14ac:dyDescent="0.25">
      <c r="A875" s="74">
        <v>120139</v>
      </c>
      <c r="B875" s="75" t="s">
        <v>1649</v>
      </c>
      <c r="C875" s="81">
        <f t="shared" si="40"/>
        <v>0</v>
      </c>
      <c r="D875" s="74">
        <v>105941</v>
      </c>
      <c r="E875" s="75" t="s">
        <v>1956</v>
      </c>
      <c r="F875" s="74">
        <v>965863</v>
      </c>
      <c r="G875" s="74">
        <v>0</v>
      </c>
      <c r="H875" s="76">
        <f t="shared" si="41"/>
        <v>0</v>
      </c>
      <c r="I875" s="76">
        <f t="shared" si="42"/>
        <v>0</v>
      </c>
      <c r="J875" s="74">
        <v>105941</v>
      </c>
      <c r="K875" s="75" t="s">
        <v>1956</v>
      </c>
      <c r="L875" s="75" t="s">
        <v>4465</v>
      </c>
      <c r="M875" s="74">
        <v>3800</v>
      </c>
      <c r="N875" s="75" t="s">
        <v>84</v>
      </c>
      <c r="O875" s="75" t="s">
        <v>4466</v>
      </c>
      <c r="P875" s="75"/>
      <c r="Q875" s="75" t="s">
        <v>4467</v>
      </c>
      <c r="R875" s="75" t="s">
        <v>11612</v>
      </c>
      <c r="S875" s="75" t="s">
        <v>11613</v>
      </c>
      <c r="T875" s="75" t="s">
        <v>11614</v>
      </c>
      <c r="U875" s="75" t="s">
        <v>385</v>
      </c>
    </row>
    <row r="876" spans="1:21" ht="14.4" x14ac:dyDescent="0.25">
      <c r="A876" s="74">
        <v>120139</v>
      </c>
      <c r="B876" s="75" t="s">
        <v>1649</v>
      </c>
      <c r="C876" s="81">
        <f t="shared" si="40"/>
        <v>0</v>
      </c>
      <c r="D876" s="74">
        <v>105941</v>
      </c>
      <c r="E876" s="75" t="s">
        <v>1956</v>
      </c>
      <c r="F876" s="74">
        <v>965863</v>
      </c>
      <c r="G876" s="74">
        <v>0</v>
      </c>
      <c r="H876" s="76">
        <f t="shared" si="41"/>
        <v>0</v>
      </c>
      <c r="I876" s="76">
        <f t="shared" si="42"/>
        <v>0</v>
      </c>
      <c r="J876" s="74">
        <v>105957</v>
      </c>
      <c r="K876" s="75" t="s">
        <v>10990</v>
      </c>
      <c r="L876" s="75" t="s">
        <v>4468</v>
      </c>
      <c r="M876" s="74">
        <v>3800</v>
      </c>
      <c r="N876" s="75" t="s">
        <v>84</v>
      </c>
      <c r="O876" s="75" t="s">
        <v>4469</v>
      </c>
      <c r="P876" s="75"/>
      <c r="Q876" s="75" t="s">
        <v>4470</v>
      </c>
      <c r="R876" s="75" t="s">
        <v>11612</v>
      </c>
      <c r="S876" s="75" t="s">
        <v>11613</v>
      </c>
      <c r="T876" s="75" t="s">
        <v>11614</v>
      </c>
      <c r="U876" s="75" t="s">
        <v>385</v>
      </c>
    </row>
    <row r="877" spans="1:21" ht="14.4" x14ac:dyDescent="0.25">
      <c r="A877" s="74">
        <v>120139</v>
      </c>
      <c r="B877" s="75" t="s">
        <v>1649</v>
      </c>
      <c r="C877" s="81">
        <f t="shared" ref="C877:C940" si="43">IF(A877&lt;&gt;A876,0,IF(AND(A877=A876,B877&lt;&gt;B876),A877,0))</f>
        <v>0</v>
      </c>
      <c r="D877" s="74">
        <v>105941</v>
      </c>
      <c r="E877" s="75" t="s">
        <v>1956</v>
      </c>
      <c r="F877" s="74">
        <v>965863</v>
      </c>
      <c r="G877" s="74">
        <v>0</v>
      </c>
      <c r="H877" s="76">
        <f t="shared" ref="H877:H940" si="44">IF(A877&lt;&gt;A876,0,IF(AND(A877=A876,F877&lt;&gt;F876),A877,0))</f>
        <v>0</v>
      </c>
      <c r="I877" s="76">
        <f t="shared" ref="I877:I940" si="45">IF(A877&lt;&gt;A876,0,IF(AND(H877&lt;&gt;0,B877&lt;&gt;B876),A877,0))</f>
        <v>0</v>
      </c>
      <c r="J877" s="74">
        <v>118695</v>
      </c>
      <c r="K877" s="75" t="s">
        <v>1692</v>
      </c>
      <c r="L877" s="75" t="s">
        <v>4471</v>
      </c>
      <c r="M877" s="74">
        <v>3806</v>
      </c>
      <c r="N877" s="75" t="s">
        <v>4472</v>
      </c>
      <c r="O877" s="75" t="s">
        <v>4473</v>
      </c>
      <c r="P877" s="75"/>
      <c r="Q877" s="75" t="s">
        <v>4474</v>
      </c>
      <c r="R877" s="75" t="s">
        <v>11612</v>
      </c>
      <c r="S877" s="75" t="s">
        <v>11613</v>
      </c>
      <c r="T877" s="75" t="s">
        <v>11614</v>
      </c>
      <c r="U877" s="75" t="s">
        <v>385</v>
      </c>
    </row>
    <row r="878" spans="1:21" ht="14.4" x14ac:dyDescent="0.25">
      <c r="A878" s="74">
        <v>120139</v>
      </c>
      <c r="B878" s="75" t="s">
        <v>1649</v>
      </c>
      <c r="C878" s="81">
        <f t="shared" si="43"/>
        <v>0</v>
      </c>
      <c r="D878" s="74">
        <v>105941</v>
      </c>
      <c r="E878" s="75" t="s">
        <v>1956</v>
      </c>
      <c r="F878" s="74">
        <v>111062</v>
      </c>
      <c r="G878" s="74">
        <v>0</v>
      </c>
      <c r="H878" s="76">
        <f t="shared" si="44"/>
        <v>120139</v>
      </c>
      <c r="I878" s="76">
        <f t="shared" si="45"/>
        <v>0</v>
      </c>
      <c r="J878" s="74">
        <v>123083</v>
      </c>
      <c r="K878" s="75" t="s">
        <v>4475</v>
      </c>
      <c r="L878" s="75" t="s">
        <v>4476</v>
      </c>
      <c r="M878" s="74">
        <v>3850</v>
      </c>
      <c r="N878" s="75" t="s">
        <v>4433</v>
      </c>
      <c r="O878" s="75" t="s">
        <v>4477</v>
      </c>
      <c r="P878" s="75"/>
      <c r="Q878" s="75" t="s">
        <v>4478</v>
      </c>
      <c r="R878" s="75" t="s">
        <v>11612</v>
      </c>
      <c r="S878" s="75" t="s">
        <v>11613</v>
      </c>
      <c r="T878" s="75" t="s">
        <v>11614</v>
      </c>
      <c r="U878" s="75" t="s">
        <v>385</v>
      </c>
    </row>
    <row r="879" spans="1:21" ht="14.4" x14ac:dyDescent="0.25">
      <c r="A879" s="74">
        <v>120147</v>
      </c>
      <c r="B879" s="75" t="s">
        <v>1901</v>
      </c>
      <c r="C879" s="81">
        <f t="shared" si="43"/>
        <v>0</v>
      </c>
      <c r="D879" s="74">
        <v>123448</v>
      </c>
      <c r="E879" s="75" t="s">
        <v>10729</v>
      </c>
      <c r="F879" s="74">
        <v>113951</v>
      </c>
      <c r="G879" s="74">
        <v>113951</v>
      </c>
      <c r="H879" s="76">
        <f t="shared" si="44"/>
        <v>0</v>
      </c>
      <c r="I879" s="76">
        <f t="shared" si="45"/>
        <v>0</v>
      </c>
      <c r="J879" s="74">
        <v>1388</v>
      </c>
      <c r="K879" s="75" t="s">
        <v>10991</v>
      </c>
      <c r="L879" s="75" t="s">
        <v>4479</v>
      </c>
      <c r="M879" s="74">
        <v>3500</v>
      </c>
      <c r="N879" s="75" t="s">
        <v>71</v>
      </c>
      <c r="O879" s="75" t="s">
        <v>4480</v>
      </c>
      <c r="P879" s="75"/>
      <c r="Q879" s="75" t="s">
        <v>4481</v>
      </c>
      <c r="R879" s="75" t="s">
        <v>11612</v>
      </c>
      <c r="S879" s="75" t="s">
        <v>11613</v>
      </c>
      <c r="T879" s="75" t="s">
        <v>11614</v>
      </c>
      <c r="U879" s="75" t="s">
        <v>385</v>
      </c>
    </row>
    <row r="880" spans="1:21" ht="14.4" x14ac:dyDescent="0.25">
      <c r="A880" s="74">
        <v>120147</v>
      </c>
      <c r="B880" s="75" t="s">
        <v>1901</v>
      </c>
      <c r="C880" s="81">
        <f t="shared" si="43"/>
        <v>0</v>
      </c>
      <c r="D880" s="74">
        <v>123448</v>
      </c>
      <c r="E880" s="75" t="s">
        <v>10729</v>
      </c>
      <c r="F880" s="74">
        <v>113951</v>
      </c>
      <c r="G880" s="74">
        <v>113951</v>
      </c>
      <c r="H880" s="76">
        <f t="shared" si="44"/>
        <v>0</v>
      </c>
      <c r="I880" s="76">
        <f t="shared" si="45"/>
        <v>0</v>
      </c>
      <c r="J880" s="74">
        <v>1396</v>
      </c>
      <c r="K880" s="75" t="s">
        <v>4482</v>
      </c>
      <c r="L880" s="75" t="s">
        <v>4483</v>
      </c>
      <c r="M880" s="74">
        <v>3500</v>
      </c>
      <c r="N880" s="75" t="s">
        <v>71</v>
      </c>
      <c r="O880" s="75" t="s">
        <v>4484</v>
      </c>
      <c r="P880" s="75"/>
      <c r="Q880" s="75" t="s">
        <v>4485</v>
      </c>
      <c r="R880" s="75" t="s">
        <v>11612</v>
      </c>
      <c r="S880" s="75" t="s">
        <v>11613</v>
      </c>
      <c r="T880" s="75" t="s">
        <v>11614</v>
      </c>
      <c r="U880" s="75" t="s">
        <v>385</v>
      </c>
    </row>
    <row r="881" spans="1:21" ht="14.4" x14ac:dyDescent="0.25">
      <c r="A881" s="74">
        <v>120147</v>
      </c>
      <c r="B881" s="75" t="s">
        <v>1901</v>
      </c>
      <c r="C881" s="81">
        <f t="shared" si="43"/>
        <v>0</v>
      </c>
      <c r="D881" s="74">
        <v>123448</v>
      </c>
      <c r="E881" s="75" t="s">
        <v>10729</v>
      </c>
      <c r="F881" s="74">
        <v>113951</v>
      </c>
      <c r="G881" s="74">
        <v>113951</v>
      </c>
      <c r="H881" s="76">
        <f t="shared" si="44"/>
        <v>0</v>
      </c>
      <c r="I881" s="76">
        <f t="shared" si="45"/>
        <v>0</v>
      </c>
      <c r="J881" s="74">
        <v>1404</v>
      </c>
      <c r="K881" s="75" t="s">
        <v>10992</v>
      </c>
      <c r="L881" s="75" t="s">
        <v>4486</v>
      </c>
      <c r="M881" s="74">
        <v>3500</v>
      </c>
      <c r="N881" s="75" t="s">
        <v>71</v>
      </c>
      <c r="O881" s="75" t="s">
        <v>4487</v>
      </c>
      <c r="P881" s="75"/>
      <c r="Q881" s="75" t="s">
        <v>4488</v>
      </c>
      <c r="R881" s="75" t="s">
        <v>11612</v>
      </c>
      <c r="S881" s="75" t="s">
        <v>11613</v>
      </c>
      <c r="T881" s="75" t="s">
        <v>11614</v>
      </c>
      <c r="U881" s="75" t="s">
        <v>385</v>
      </c>
    </row>
    <row r="882" spans="1:21" ht="14.4" x14ac:dyDescent="0.25">
      <c r="A882" s="74">
        <v>120147</v>
      </c>
      <c r="B882" s="75" t="s">
        <v>1901</v>
      </c>
      <c r="C882" s="81">
        <f t="shared" si="43"/>
        <v>0</v>
      </c>
      <c r="D882" s="74">
        <v>123448</v>
      </c>
      <c r="E882" s="75" t="s">
        <v>10729</v>
      </c>
      <c r="F882" s="74">
        <v>113951</v>
      </c>
      <c r="G882" s="74">
        <v>113951</v>
      </c>
      <c r="H882" s="76">
        <f t="shared" si="44"/>
        <v>0</v>
      </c>
      <c r="I882" s="76">
        <f t="shared" si="45"/>
        <v>0</v>
      </c>
      <c r="J882" s="74">
        <v>1412</v>
      </c>
      <c r="K882" s="75" t="s">
        <v>4489</v>
      </c>
      <c r="L882" s="75" t="s">
        <v>4490</v>
      </c>
      <c r="M882" s="74">
        <v>3520</v>
      </c>
      <c r="N882" s="75" t="s">
        <v>72</v>
      </c>
      <c r="O882" s="75" t="s">
        <v>4491</v>
      </c>
      <c r="P882" s="75"/>
      <c r="Q882" s="75" t="s">
        <v>4492</v>
      </c>
      <c r="R882" s="75" t="s">
        <v>11612</v>
      </c>
      <c r="S882" s="75" t="s">
        <v>11613</v>
      </c>
      <c r="T882" s="75" t="s">
        <v>11614</v>
      </c>
      <c r="U882" s="75" t="s">
        <v>385</v>
      </c>
    </row>
    <row r="883" spans="1:21" ht="14.4" x14ac:dyDescent="0.25">
      <c r="A883" s="74">
        <v>120147</v>
      </c>
      <c r="B883" s="75" t="s">
        <v>1901</v>
      </c>
      <c r="C883" s="81">
        <f t="shared" si="43"/>
        <v>0</v>
      </c>
      <c r="D883" s="74">
        <v>123448</v>
      </c>
      <c r="E883" s="75" t="s">
        <v>10729</v>
      </c>
      <c r="F883" s="74">
        <v>113951</v>
      </c>
      <c r="G883" s="74">
        <v>113951</v>
      </c>
      <c r="H883" s="76">
        <f t="shared" si="44"/>
        <v>0</v>
      </c>
      <c r="I883" s="76">
        <f t="shared" si="45"/>
        <v>0</v>
      </c>
      <c r="J883" s="74">
        <v>1421</v>
      </c>
      <c r="K883" s="75" t="s">
        <v>4493</v>
      </c>
      <c r="L883" s="75" t="s">
        <v>4494</v>
      </c>
      <c r="M883" s="74">
        <v>3530</v>
      </c>
      <c r="N883" s="75" t="s">
        <v>73</v>
      </c>
      <c r="O883" s="75" t="s">
        <v>4495</v>
      </c>
      <c r="P883" s="75"/>
      <c r="Q883" s="75" t="s">
        <v>4496</v>
      </c>
      <c r="R883" s="75" t="s">
        <v>11612</v>
      </c>
      <c r="S883" s="75" t="s">
        <v>11613</v>
      </c>
      <c r="T883" s="75" t="s">
        <v>11614</v>
      </c>
      <c r="U883" s="75" t="s">
        <v>385</v>
      </c>
    </row>
    <row r="884" spans="1:21" ht="14.4" x14ac:dyDescent="0.25">
      <c r="A884" s="74">
        <v>120147</v>
      </c>
      <c r="B884" s="75" t="s">
        <v>1901</v>
      </c>
      <c r="C884" s="81">
        <f t="shared" si="43"/>
        <v>0</v>
      </c>
      <c r="D884" s="74">
        <v>123448</v>
      </c>
      <c r="E884" s="75" t="s">
        <v>10729</v>
      </c>
      <c r="F884" s="74">
        <v>113951</v>
      </c>
      <c r="G884" s="74">
        <v>113951</v>
      </c>
      <c r="H884" s="76">
        <f t="shared" si="44"/>
        <v>0</v>
      </c>
      <c r="I884" s="76">
        <f t="shared" si="45"/>
        <v>0</v>
      </c>
      <c r="J884" s="74">
        <v>1446</v>
      </c>
      <c r="K884" s="75" t="s">
        <v>10993</v>
      </c>
      <c r="L884" s="75" t="s">
        <v>4497</v>
      </c>
      <c r="M884" s="74">
        <v>3550</v>
      </c>
      <c r="N884" s="75" t="s">
        <v>3858</v>
      </c>
      <c r="O884" s="75" t="s">
        <v>4498</v>
      </c>
      <c r="P884" s="75"/>
      <c r="Q884" s="75" t="s">
        <v>4499</v>
      </c>
      <c r="R884" s="75" t="s">
        <v>11612</v>
      </c>
      <c r="S884" s="75" t="s">
        <v>11613</v>
      </c>
      <c r="T884" s="75" t="s">
        <v>11614</v>
      </c>
      <c r="U884" s="75" t="s">
        <v>385</v>
      </c>
    </row>
    <row r="885" spans="1:21" ht="14.4" x14ac:dyDescent="0.25">
      <c r="A885" s="74">
        <v>120147</v>
      </c>
      <c r="B885" s="75" t="s">
        <v>1901</v>
      </c>
      <c r="C885" s="81">
        <f t="shared" si="43"/>
        <v>0</v>
      </c>
      <c r="D885" s="74">
        <v>123448</v>
      </c>
      <c r="E885" s="75" t="s">
        <v>10729</v>
      </c>
      <c r="F885" s="74">
        <v>113951</v>
      </c>
      <c r="G885" s="74">
        <v>113951</v>
      </c>
      <c r="H885" s="76">
        <f t="shared" si="44"/>
        <v>0</v>
      </c>
      <c r="I885" s="76">
        <f t="shared" si="45"/>
        <v>0</v>
      </c>
      <c r="J885" s="74">
        <v>1453</v>
      </c>
      <c r="K885" s="75" t="s">
        <v>10994</v>
      </c>
      <c r="L885" s="75" t="s">
        <v>4500</v>
      </c>
      <c r="M885" s="74">
        <v>3500</v>
      </c>
      <c r="N885" s="75" t="s">
        <v>71</v>
      </c>
      <c r="O885" s="75" t="s">
        <v>4501</v>
      </c>
      <c r="P885" s="75"/>
      <c r="Q885" s="75" t="s">
        <v>10995</v>
      </c>
      <c r="R885" s="75" t="s">
        <v>11612</v>
      </c>
      <c r="S885" s="75" t="s">
        <v>11613</v>
      </c>
      <c r="T885" s="75" t="s">
        <v>11614</v>
      </c>
      <c r="U885" s="75" t="s">
        <v>385</v>
      </c>
    </row>
    <row r="886" spans="1:21" ht="14.4" x14ac:dyDescent="0.25">
      <c r="A886" s="74">
        <v>120147</v>
      </c>
      <c r="B886" s="75" t="s">
        <v>1901</v>
      </c>
      <c r="C886" s="81">
        <f t="shared" si="43"/>
        <v>0</v>
      </c>
      <c r="D886" s="74">
        <v>123448</v>
      </c>
      <c r="E886" s="75" t="s">
        <v>10729</v>
      </c>
      <c r="F886" s="74">
        <v>113951</v>
      </c>
      <c r="G886" s="74">
        <v>113951</v>
      </c>
      <c r="H886" s="76">
        <f t="shared" si="44"/>
        <v>0</v>
      </c>
      <c r="I886" s="76">
        <f t="shared" si="45"/>
        <v>0</v>
      </c>
      <c r="J886" s="74">
        <v>1792</v>
      </c>
      <c r="K886" s="75" t="s">
        <v>10996</v>
      </c>
      <c r="L886" s="75" t="s">
        <v>4502</v>
      </c>
      <c r="M886" s="74">
        <v>3830</v>
      </c>
      <c r="N886" s="75" t="s">
        <v>4438</v>
      </c>
      <c r="O886" s="75" t="s">
        <v>4503</v>
      </c>
      <c r="P886" s="75"/>
      <c r="Q886" s="75" t="s">
        <v>4504</v>
      </c>
      <c r="R886" s="75" t="s">
        <v>11612</v>
      </c>
      <c r="S886" s="75" t="s">
        <v>11613</v>
      </c>
      <c r="T886" s="75" t="s">
        <v>11614</v>
      </c>
      <c r="U886" s="75" t="s">
        <v>385</v>
      </c>
    </row>
    <row r="887" spans="1:21" ht="14.4" x14ac:dyDescent="0.25">
      <c r="A887" s="74">
        <v>120147</v>
      </c>
      <c r="B887" s="75" t="s">
        <v>1901</v>
      </c>
      <c r="C887" s="81">
        <f t="shared" si="43"/>
        <v>0</v>
      </c>
      <c r="D887" s="74">
        <v>123448</v>
      </c>
      <c r="E887" s="75" t="s">
        <v>10729</v>
      </c>
      <c r="F887" s="74">
        <v>113951</v>
      </c>
      <c r="G887" s="74">
        <v>113951</v>
      </c>
      <c r="H887" s="76">
        <f t="shared" si="44"/>
        <v>0</v>
      </c>
      <c r="I887" s="76">
        <f t="shared" si="45"/>
        <v>0</v>
      </c>
      <c r="J887" s="74">
        <v>1842</v>
      </c>
      <c r="K887" s="75" t="s">
        <v>4505</v>
      </c>
      <c r="L887" s="75" t="s">
        <v>4506</v>
      </c>
      <c r="M887" s="74">
        <v>3540</v>
      </c>
      <c r="N887" s="75" t="s">
        <v>86</v>
      </c>
      <c r="O887" s="75" t="s">
        <v>4507</v>
      </c>
      <c r="P887" s="75"/>
      <c r="Q887" s="75" t="s">
        <v>4508</v>
      </c>
      <c r="R887" s="75" t="s">
        <v>11612</v>
      </c>
      <c r="S887" s="75" t="s">
        <v>11613</v>
      </c>
      <c r="T887" s="75" t="s">
        <v>11614</v>
      </c>
      <c r="U887" s="75" t="s">
        <v>385</v>
      </c>
    </row>
    <row r="888" spans="1:21" ht="14.4" x14ac:dyDescent="0.25">
      <c r="A888" s="74">
        <v>120147</v>
      </c>
      <c r="B888" s="75" t="s">
        <v>1901</v>
      </c>
      <c r="C888" s="81">
        <f t="shared" si="43"/>
        <v>0</v>
      </c>
      <c r="D888" s="74">
        <v>123448</v>
      </c>
      <c r="E888" s="75" t="s">
        <v>10729</v>
      </c>
      <c r="F888" s="74">
        <v>113951</v>
      </c>
      <c r="G888" s="74">
        <v>113951</v>
      </c>
      <c r="H888" s="76">
        <f t="shared" si="44"/>
        <v>0</v>
      </c>
      <c r="I888" s="76">
        <f t="shared" si="45"/>
        <v>0</v>
      </c>
      <c r="J888" s="74">
        <v>3434</v>
      </c>
      <c r="K888" s="75" t="s">
        <v>4509</v>
      </c>
      <c r="L888" s="75" t="s">
        <v>4510</v>
      </c>
      <c r="M888" s="74">
        <v>3550</v>
      </c>
      <c r="N888" s="75" t="s">
        <v>3858</v>
      </c>
      <c r="O888" s="75" t="s">
        <v>4511</v>
      </c>
      <c r="P888" s="75"/>
      <c r="Q888" s="75" t="s">
        <v>4512</v>
      </c>
      <c r="R888" s="75" t="s">
        <v>1703</v>
      </c>
      <c r="S888" s="75" t="s">
        <v>1704</v>
      </c>
      <c r="T888" s="75" t="s">
        <v>1705</v>
      </c>
      <c r="U888" s="75" t="s">
        <v>496</v>
      </c>
    </row>
    <row r="889" spans="1:21" ht="14.4" x14ac:dyDescent="0.25">
      <c r="A889" s="74">
        <v>120147</v>
      </c>
      <c r="B889" s="75" t="s">
        <v>1901</v>
      </c>
      <c r="C889" s="81">
        <f t="shared" si="43"/>
        <v>0</v>
      </c>
      <c r="D889" s="74">
        <v>123448</v>
      </c>
      <c r="E889" s="75" t="s">
        <v>10729</v>
      </c>
      <c r="F889" s="74">
        <v>113951</v>
      </c>
      <c r="G889" s="74">
        <v>113951</v>
      </c>
      <c r="H889" s="76">
        <f t="shared" si="44"/>
        <v>0</v>
      </c>
      <c r="I889" s="76">
        <f t="shared" si="45"/>
        <v>0</v>
      </c>
      <c r="J889" s="74">
        <v>3467</v>
      </c>
      <c r="K889" s="75" t="s">
        <v>4513</v>
      </c>
      <c r="L889" s="75" t="s">
        <v>4514</v>
      </c>
      <c r="M889" s="74">
        <v>3720</v>
      </c>
      <c r="N889" s="75" t="s">
        <v>205</v>
      </c>
      <c r="O889" s="75" t="s">
        <v>4515</v>
      </c>
      <c r="P889" s="75"/>
      <c r="Q889" s="75" t="s">
        <v>4516</v>
      </c>
      <c r="R889" s="75" t="s">
        <v>1703</v>
      </c>
      <c r="S889" s="75" t="s">
        <v>1704</v>
      </c>
      <c r="T889" s="75" t="s">
        <v>1705</v>
      </c>
      <c r="U889" s="75" t="s">
        <v>496</v>
      </c>
    </row>
    <row r="890" spans="1:21" ht="14.4" x14ac:dyDescent="0.25">
      <c r="A890" s="74">
        <v>120147</v>
      </c>
      <c r="B890" s="75" t="s">
        <v>1901</v>
      </c>
      <c r="C890" s="81">
        <f t="shared" si="43"/>
        <v>0</v>
      </c>
      <c r="D890" s="74">
        <v>123448</v>
      </c>
      <c r="E890" s="75" t="s">
        <v>10729</v>
      </c>
      <c r="F890" s="74">
        <v>113951</v>
      </c>
      <c r="G890" s="74">
        <v>113951</v>
      </c>
      <c r="H890" s="76">
        <f t="shared" si="44"/>
        <v>0</v>
      </c>
      <c r="I890" s="76">
        <f t="shared" si="45"/>
        <v>0</v>
      </c>
      <c r="J890" s="74">
        <v>107681</v>
      </c>
      <c r="K890" s="75" t="s">
        <v>4517</v>
      </c>
      <c r="L890" s="75" t="s">
        <v>4518</v>
      </c>
      <c r="M890" s="74">
        <v>3500</v>
      </c>
      <c r="N890" s="75" t="s">
        <v>71</v>
      </c>
      <c r="O890" s="75" t="s">
        <v>4519</v>
      </c>
      <c r="P890" s="75"/>
      <c r="Q890" s="75" t="s">
        <v>4520</v>
      </c>
      <c r="R890" s="75" t="s">
        <v>11612</v>
      </c>
      <c r="S890" s="75" t="s">
        <v>11613</v>
      </c>
      <c r="T890" s="75" t="s">
        <v>11614</v>
      </c>
      <c r="U890" s="75" t="s">
        <v>385</v>
      </c>
    </row>
    <row r="891" spans="1:21" ht="14.4" x14ac:dyDescent="0.25">
      <c r="A891" s="74">
        <v>120147</v>
      </c>
      <c r="B891" s="75" t="s">
        <v>1901</v>
      </c>
      <c r="C891" s="81">
        <f t="shared" si="43"/>
        <v>0</v>
      </c>
      <c r="D891" s="74">
        <v>123448</v>
      </c>
      <c r="E891" s="75" t="s">
        <v>10729</v>
      </c>
      <c r="F891" s="74">
        <v>113951</v>
      </c>
      <c r="G891" s="74">
        <v>113951</v>
      </c>
      <c r="H891" s="76">
        <f t="shared" si="44"/>
        <v>0</v>
      </c>
      <c r="I891" s="76">
        <f t="shared" si="45"/>
        <v>0</v>
      </c>
      <c r="J891" s="74">
        <v>117432</v>
      </c>
      <c r="K891" s="75" t="s">
        <v>4521</v>
      </c>
      <c r="L891" s="75" t="s">
        <v>4522</v>
      </c>
      <c r="M891" s="74">
        <v>3511</v>
      </c>
      <c r="N891" s="75" t="s">
        <v>687</v>
      </c>
      <c r="O891" s="75" t="s">
        <v>4523</v>
      </c>
      <c r="P891" s="75"/>
      <c r="Q891" s="75" t="s">
        <v>4524</v>
      </c>
      <c r="R891" s="75" t="s">
        <v>1703</v>
      </c>
      <c r="S891" s="75" t="s">
        <v>1704</v>
      </c>
      <c r="T891" s="75" t="s">
        <v>1705</v>
      </c>
      <c r="U891" s="75" t="s">
        <v>496</v>
      </c>
    </row>
    <row r="892" spans="1:21" ht="14.4" x14ac:dyDescent="0.25">
      <c r="A892" s="74">
        <v>120147</v>
      </c>
      <c r="B892" s="75" t="s">
        <v>1901</v>
      </c>
      <c r="C892" s="81">
        <f t="shared" si="43"/>
        <v>0</v>
      </c>
      <c r="D892" s="74">
        <v>123448</v>
      </c>
      <c r="E892" s="75" t="s">
        <v>10729</v>
      </c>
      <c r="F892" s="74">
        <v>113951</v>
      </c>
      <c r="G892" s="74">
        <v>113951</v>
      </c>
      <c r="H892" s="76">
        <f t="shared" si="44"/>
        <v>0</v>
      </c>
      <c r="I892" s="76">
        <f t="shared" si="45"/>
        <v>0</v>
      </c>
      <c r="J892" s="74">
        <v>123448</v>
      </c>
      <c r="K892" s="75" t="s">
        <v>10729</v>
      </c>
      <c r="L892" s="75" t="s">
        <v>4525</v>
      </c>
      <c r="M892" s="74">
        <v>3570</v>
      </c>
      <c r="N892" s="75" t="s">
        <v>1687</v>
      </c>
      <c r="O892" s="75" t="s">
        <v>4526</v>
      </c>
      <c r="P892" s="75"/>
      <c r="Q892" s="75" t="s">
        <v>11790</v>
      </c>
      <c r="R892" s="75" t="s">
        <v>11612</v>
      </c>
      <c r="S892" s="75" t="s">
        <v>11613</v>
      </c>
      <c r="T892" s="75" t="s">
        <v>11614</v>
      </c>
      <c r="U892" s="75" t="s">
        <v>385</v>
      </c>
    </row>
    <row r="893" spans="1:21" ht="14.4" x14ac:dyDescent="0.25">
      <c r="A893" s="74">
        <v>120147</v>
      </c>
      <c r="B893" s="75" t="s">
        <v>1901</v>
      </c>
      <c r="C893" s="81">
        <f t="shared" si="43"/>
        <v>0</v>
      </c>
      <c r="D893" s="74">
        <v>123448</v>
      </c>
      <c r="E893" s="75" t="s">
        <v>10729</v>
      </c>
      <c r="F893" s="74">
        <v>113951</v>
      </c>
      <c r="G893" s="74">
        <v>113951</v>
      </c>
      <c r="H893" s="76">
        <f t="shared" si="44"/>
        <v>0</v>
      </c>
      <c r="I893" s="76">
        <f t="shared" si="45"/>
        <v>0</v>
      </c>
      <c r="J893" s="74">
        <v>129478</v>
      </c>
      <c r="K893" s="75" t="s">
        <v>4527</v>
      </c>
      <c r="L893" s="75" t="s">
        <v>4528</v>
      </c>
      <c r="M893" s="74">
        <v>3590</v>
      </c>
      <c r="N893" s="75" t="s">
        <v>170</v>
      </c>
      <c r="O893" s="75" t="s">
        <v>4529</v>
      </c>
      <c r="P893" s="75"/>
      <c r="Q893" s="75" t="s">
        <v>4530</v>
      </c>
      <c r="R893" s="75" t="s">
        <v>11612</v>
      </c>
      <c r="S893" s="75" t="s">
        <v>11613</v>
      </c>
      <c r="T893" s="75" t="s">
        <v>11614</v>
      </c>
      <c r="U893" s="75" t="s">
        <v>385</v>
      </c>
    </row>
    <row r="894" spans="1:21" ht="14.4" x14ac:dyDescent="0.25">
      <c r="A894" s="74">
        <v>120147</v>
      </c>
      <c r="B894" s="75" t="s">
        <v>1901</v>
      </c>
      <c r="C894" s="81">
        <f t="shared" si="43"/>
        <v>0</v>
      </c>
      <c r="D894" s="74">
        <v>123448</v>
      </c>
      <c r="E894" s="75" t="s">
        <v>10729</v>
      </c>
      <c r="F894" s="74">
        <v>113951</v>
      </c>
      <c r="G894" s="74">
        <v>113951</v>
      </c>
      <c r="H894" s="76">
        <f t="shared" si="44"/>
        <v>0</v>
      </c>
      <c r="I894" s="76">
        <f t="shared" si="45"/>
        <v>0</v>
      </c>
      <c r="J894" s="74">
        <v>130013</v>
      </c>
      <c r="K894" s="75" t="s">
        <v>4531</v>
      </c>
      <c r="L894" s="75" t="s">
        <v>4532</v>
      </c>
      <c r="M894" s="74">
        <v>3560</v>
      </c>
      <c r="N894" s="75" t="s">
        <v>87</v>
      </c>
      <c r="O894" s="75" t="s">
        <v>4533</v>
      </c>
      <c r="P894" s="75"/>
      <c r="Q894" s="75" t="s">
        <v>4534</v>
      </c>
      <c r="R894" s="75" t="s">
        <v>11612</v>
      </c>
      <c r="S894" s="75" t="s">
        <v>11613</v>
      </c>
      <c r="T894" s="75" t="s">
        <v>11614</v>
      </c>
      <c r="U894" s="75" t="s">
        <v>385</v>
      </c>
    </row>
    <row r="895" spans="1:21" ht="14.4" x14ac:dyDescent="0.25">
      <c r="A895" s="74">
        <v>120147</v>
      </c>
      <c r="B895" s="75" t="s">
        <v>1901</v>
      </c>
      <c r="C895" s="81">
        <f t="shared" si="43"/>
        <v>0</v>
      </c>
      <c r="D895" s="74">
        <v>123448</v>
      </c>
      <c r="E895" s="75" t="s">
        <v>10729</v>
      </c>
      <c r="F895" s="74">
        <v>113951</v>
      </c>
      <c r="G895" s="74">
        <v>113951</v>
      </c>
      <c r="H895" s="76">
        <f t="shared" si="44"/>
        <v>0</v>
      </c>
      <c r="I895" s="76">
        <f t="shared" si="45"/>
        <v>0</v>
      </c>
      <c r="J895" s="74">
        <v>130161</v>
      </c>
      <c r="K895" s="75" t="s">
        <v>4535</v>
      </c>
      <c r="L895" s="75" t="s">
        <v>4536</v>
      </c>
      <c r="M895" s="74">
        <v>3550</v>
      </c>
      <c r="N895" s="75" t="s">
        <v>169</v>
      </c>
      <c r="O895" s="75" t="s">
        <v>4537</v>
      </c>
      <c r="P895" s="75"/>
      <c r="Q895" s="75" t="s">
        <v>4538</v>
      </c>
      <c r="R895" s="75" t="s">
        <v>11612</v>
      </c>
      <c r="S895" s="75" t="s">
        <v>11613</v>
      </c>
      <c r="T895" s="75" t="s">
        <v>11614</v>
      </c>
      <c r="U895" s="75" t="s">
        <v>385</v>
      </c>
    </row>
    <row r="896" spans="1:21" ht="14.4" x14ac:dyDescent="0.25">
      <c r="A896" s="74">
        <v>120162</v>
      </c>
      <c r="B896" s="75" t="s">
        <v>1679</v>
      </c>
      <c r="C896" s="81">
        <f t="shared" si="43"/>
        <v>0</v>
      </c>
      <c r="D896" s="74">
        <v>12724</v>
      </c>
      <c r="E896" s="75" t="s">
        <v>10730</v>
      </c>
      <c r="F896" s="74">
        <v>961326</v>
      </c>
      <c r="G896" s="74">
        <v>0</v>
      </c>
      <c r="H896" s="76">
        <f t="shared" si="44"/>
        <v>0</v>
      </c>
      <c r="I896" s="76">
        <f t="shared" si="45"/>
        <v>0</v>
      </c>
      <c r="J896" s="74">
        <v>12708</v>
      </c>
      <c r="K896" s="75" t="s">
        <v>4539</v>
      </c>
      <c r="L896" s="75" t="s">
        <v>806</v>
      </c>
      <c r="M896" s="74">
        <v>3110</v>
      </c>
      <c r="N896" s="75" t="s">
        <v>166</v>
      </c>
      <c r="O896" s="75" t="s">
        <v>807</v>
      </c>
      <c r="P896" s="75"/>
      <c r="Q896" s="75" t="s">
        <v>808</v>
      </c>
      <c r="R896" s="75" t="s">
        <v>1654</v>
      </c>
      <c r="S896" s="75" t="s">
        <v>1655</v>
      </c>
      <c r="T896" s="75" t="s">
        <v>1656</v>
      </c>
      <c r="U896" s="75" t="s">
        <v>385</v>
      </c>
    </row>
    <row r="897" spans="1:21" ht="14.4" x14ac:dyDescent="0.25">
      <c r="A897" s="74">
        <v>120162</v>
      </c>
      <c r="B897" s="75" t="s">
        <v>1679</v>
      </c>
      <c r="C897" s="81">
        <f t="shared" si="43"/>
        <v>0</v>
      </c>
      <c r="D897" s="74">
        <v>12724</v>
      </c>
      <c r="E897" s="75" t="s">
        <v>10730</v>
      </c>
      <c r="F897" s="74">
        <v>961326</v>
      </c>
      <c r="G897" s="74">
        <v>0</v>
      </c>
      <c r="H897" s="76">
        <f t="shared" si="44"/>
        <v>0</v>
      </c>
      <c r="I897" s="76">
        <f t="shared" si="45"/>
        <v>0</v>
      </c>
      <c r="J897" s="74">
        <v>12716</v>
      </c>
      <c r="K897" s="75" t="s">
        <v>1680</v>
      </c>
      <c r="L897" s="75" t="s">
        <v>4540</v>
      </c>
      <c r="M897" s="74">
        <v>3110</v>
      </c>
      <c r="N897" s="75" t="s">
        <v>166</v>
      </c>
      <c r="O897" s="75" t="s">
        <v>4541</v>
      </c>
      <c r="P897" s="75"/>
      <c r="Q897" s="75" t="s">
        <v>4542</v>
      </c>
      <c r="R897" s="75" t="s">
        <v>1654</v>
      </c>
      <c r="S897" s="75" t="s">
        <v>1655</v>
      </c>
      <c r="T897" s="75" t="s">
        <v>1656</v>
      </c>
      <c r="U897" s="75" t="s">
        <v>385</v>
      </c>
    </row>
    <row r="898" spans="1:21" ht="14.4" x14ac:dyDescent="0.25">
      <c r="A898" s="74">
        <v>120162</v>
      </c>
      <c r="B898" s="75" t="s">
        <v>1679</v>
      </c>
      <c r="C898" s="81">
        <f t="shared" si="43"/>
        <v>0</v>
      </c>
      <c r="D898" s="74">
        <v>12724</v>
      </c>
      <c r="E898" s="75" t="s">
        <v>10730</v>
      </c>
      <c r="F898" s="74">
        <v>961326</v>
      </c>
      <c r="G898" s="74">
        <v>0</v>
      </c>
      <c r="H898" s="76">
        <f t="shared" si="44"/>
        <v>0</v>
      </c>
      <c r="I898" s="76">
        <f t="shared" si="45"/>
        <v>0</v>
      </c>
      <c r="J898" s="74">
        <v>12724</v>
      </c>
      <c r="K898" s="75" t="s">
        <v>10730</v>
      </c>
      <c r="L898" s="75" t="s">
        <v>4543</v>
      </c>
      <c r="M898" s="74">
        <v>3111</v>
      </c>
      <c r="N898" s="75" t="s">
        <v>4544</v>
      </c>
      <c r="O898" s="75" t="s">
        <v>4545</v>
      </c>
      <c r="P898" s="75"/>
      <c r="Q898" s="75" t="s">
        <v>4546</v>
      </c>
      <c r="R898" s="75" t="s">
        <v>1654</v>
      </c>
      <c r="S898" s="75" t="s">
        <v>1655</v>
      </c>
      <c r="T898" s="75" t="s">
        <v>1656</v>
      </c>
      <c r="U898" s="75" t="s">
        <v>385</v>
      </c>
    </row>
    <row r="899" spans="1:21" ht="14.4" x14ac:dyDescent="0.25">
      <c r="A899" s="74">
        <v>120162</v>
      </c>
      <c r="B899" s="75" t="s">
        <v>1679</v>
      </c>
      <c r="C899" s="81">
        <f t="shared" si="43"/>
        <v>0</v>
      </c>
      <c r="D899" s="74">
        <v>12724</v>
      </c>
      <c r="E899" s="75" t="s">
        <v>10730</v>
      </c>
      <c r="F899" s="74">
        <v>961334</v>
      </c>
      <c r="G899" s="74">
        <v>0</v>
      </c>
      <c r="H899" s="76">
        <f t="shared" si="44"/>
        <v>120162</v>
      </c>
      <c r="I899" s="76">
        <f t="shared" si="45"/>
        <v>0</v>
      </c>
      <c r="J899" s="74">
        <v>12781</v>
      </c>
      <c r="K899" s="75" t="s">
        <v>4674</v>
      </c>
      <c r="L899" s="75" t="s">
        <v>4547</v>
      </c>
      <c r="M899" s="74">
        <v>3130</v>
      </c>
      <c r="N899" s="75" t="s">
        <v>4548</v>
      </c>
      <c r="O899" s="75" t="s">
        <v>4549</v>
      </c>
      <c r="P899" s="75"/>
      <c r="Q899" s="75" t="s">
        <v>4550</v>
      </c>
      <c r="R899" s="75" t="s">
        <v>1654</v>
      </c>
      <c r="S899" s="75" t="s">
        <v>1655</v>
      </c>
      <c r="T899" s="75" t="s">
        <v>1656</v>
      </c>
      <c r="U899" s="75" t="s">
        <v>385</v>
      </c>
    </row>
    <row r="900" spans="1:21" ht="14.4" x14ac:dyDescent="0.25">
      <c r="A900" s="74">
        <v>120162</v>
      </c>
      <c r="B900" s="75" t="s">
        <v>1679</v>
      </c>
      <c r="C900" s="81">
        <f t="shared" si="43"/>
        <v>0</v>
      </c>
      <c r="D900" s="74">
        <v>12724</v>
      </c>
      <c r="E900" s="75" t="s">
        <v>10730</v>
      </c>
      <c r="F900" s="74">
        <v>961334</v>
      </c>
      <c r="G900" s="74">
        <v>0</v>
      </c>
      <c r="H900" s="76">
        <f t="shared" si="44"/>
        <v>0</v>
      </c>
      <c r="I900" s="76">
        <f t="shared" si="45"/>
        <v>0</v>
      </c>
      <c r="J900" s="74">
        <v>13177</v>
      </c>
      <c r="K900" s="75" t="s">
        <v>10997</v>
      </c>
      <c r="L900" s="75" t="s">
        <v>4551</v>
      </c>
      <c r="M900" s="74">
        <v>3130</v>
      </c>
      <c r="N900" s="75" t="s">
        <v>296</v>
      </c>
      <c r="O900" s="75" t="s">
        <v>4552</v>
      </c>
      <c r="P900" s="75"/>
      <c r="Q900" s="75" t="s">
        <v>4553</v>
      </c>
      <c r="R900" s="75" t="s">
        <v>1654</v>
      </c>
      <c r="S900" s="75" t="s">
        <v>1655</v>
      </c>
      <c r="T900" s="75" t="s">
        <v>1656</v>
      </c>
      <c r="U900" s="75" t="s">
        <v>385</v>
      </c>
    </row>
    <row r="901" spans="1:21" ht="14.4" x14ac:dyDescent="0.25">
      <c r="A901" s="74">
        <v>120162</v>
      </c>
      <c r="B901" s="75" t="s">
        <v>1679</v>
      </c>
      <c r="C901" s="81">
        <f t="shared" si="43"/>
        <v>0</v>
      </c>
      <c r="D901" s="74">
        <v>12724</v>
      </c>
      <c r="E901" s="75" t="s">
        <v>10730</v>
      </c>
      <c r="F901" s="74">
        <v>961367</v>
      </c>
      <c r="G901" s="74">
        <v>0</v>
      </c>
      <c r="H901" s="76">
        <f t="shared" si="44"/>
        <v>120162</v>
      </c>
      <c r="I901" s="76">
        <f t="shared" si="45"/>
        <v>0</v>
      </c>
      <c r="J901" s="74">
        <v>107921</v>
      </c>
      <c r="K901" s="75" t="s">
        <v>4554</v>
      </c>
      <c r="L901" s="75" t="s">
        <v>4555</v>
      </c>
      <c r="M901" s="74">
        <v>3220</v>
      </c>
      <c r="N901" s="75" t="s">
        <v>4556</v>
      </c>
      <c r="O901" s="75" t="s">
        <v>4557</v>
      </c>
      <c r="P901" s="75"/>
      <c r="Q901" s="75" t="s">
        <v>4558</v>
      </c>
      <c r="R901" s="75" t="s">
        <v>1654</v>
      </c>
      <c r="S901" s="75" t="s">
        <v>1655</v>
      </c>
      <c r="T901" s="75" t="s">
        <v>1656</v>
      </c>
      <c r="U901" s="75" t="s">
        <v>385</v>
      </c>
    </row>
    <row r="902" spans="1:21" ht="14.4" x14ac:dyDescent="0.25">
      <c r="A902" s="74">
        <v>120162</v>
      </c>
      <c r="B902" s="75" t="s">
        <v>1679</v>
      </c>
      <c r="C902" s="81">
        <f t="shared" si="43"/>
        <v>0</v>
      </c>
      <c r="D902" s="74">
        <v>12724</v>
      </c>
      <c r="E902" s="75" t="s">
        <v>10730</v>
      </c>
      <c r="F902" s="74">
        <v>961367</v>
      </c>
      <c r="G902" s="74">
        <v>0</v>
      </c>
      <c r="H902" s="76">
        <f t="shared" si="44"/>
        <v>0</v>
      </c>
      <c r="I902" s="76">
        <f t="shared" si="45"/>
        <v>0</v>
      </c>
      <c r="J902" s="74">
        <v>128058</v>
      </c>
      <c r="K902" s="75" t="s">
        <v>5252</v>
      </c>
      <c r="L902" s="75" t="s">
        <v>4559</v>
      </c>
      <c r="M902" s="74">
        <v>3221</v>
      </c>
      <c r="N902" s="75" t="s">
        <v>4560</v>
      </c>
      <c r="O902" s="75" t="s">
        <v>4561</v>
      </c>
      <c r="P902" s="75"/>
      <c r="Q902" s="75" t="s">
        <v>4558</v>
      </c>
      <c r="R902" s="75" t="s">
        <v>1654</v>
      </c>
      <c r="S902" s="75" t="s">
        <v>1655</v>
      </c>
      <c r="T902" s="75" t="s">
        <v>1656</v>
      </c>
      <c r="U902" s="75" t="s">
        <v>385</v>
      </c>
    </row>
    <row r="903" spans="1:21" ht="14.4" x14ac:dyDescent="0.25">
      <c r="A903" s="74">
        <v>120162</v>
      </c>
      <c r="B903" s="75" t="s">
        <v>1679</v>
      </c>
      <c r="C903" s="81">
        <f t="shared" si="43"/>
        <v>0</v>
      </c>
      <c r="D903" s="74">
        <v>12724</v>
      </c>
      <c r="E903" s="75" t="s">
        <v>10730</v>
      </c>
      <c r="F903" s="74">
        <v>961326</v>
      </c>
      <c r="G903" s="74">
        <v>0</v>
      </c>
      <c r="H903" s="76">
        <f t="shared" si="44"/>
        <v>120162</v>
      </c>
      <c r="I903" s="76">
        <f t="shared" si="45"/>
        <v>0</v>
      </c>
      <c r="J903" s="74">
        <v>131896</v>
      </c>
      <c r="K903" s="75" t="s">
        <v>4562</v>
      </c>
      <c r="L903" s="75" t="s">
        <v>4563</v>
      </c>
      <c r="M903" s="74">
        <v>3118</v>
      </c>
      <c r="N903" s="75" t="s">
        <v>4564</v>
      </c>
      <c r="O903" s="75" t="s">
        <v>4565</v>
      </c>
      <c r="P903" s="75"/>
      <c r="Q903" s="75" t="s">
        <v>4566</v>
      </c>
      <c r="R903" s="75" t="s">
        <v>1654</v>
      </c>
      <c r="S903" s="75" t="s">
        <v>1655</v>
      </c>
      <c r="T903" s="75" t="s">
        <v>1656</v>
      </c>
      <c r="U903" s="75" t="s">
        <v>385</v>
      </c>
    </row>
    <row r="904" spans="1:21" ht="14.4" x14ac:dyDescent="0.25">
      <c r="A904" s="74">
        <v>120171</v>
      </c>
      <c r="B904" s="75" t="s">
        <v>1649</v>
      </c>
      <c r="C904" s="81">
        <f t="shared" si="43"/>
        <v>0</v>
      </c>
      <c r="D904" s="74">
        <v>12021</v>
      </c>
      <c r="E904" s="75" t="s">
        <v>4567</v>
      </c>
      <c r="F904" s="74">
        <v>964189</v>
      </c>
      <c r="G904" s="74">
        <v>0</v>
      </c>
      <c r="H904" s="76">
        <f t="shared" si="44"/>
        <v>0</v>
      </c>
      <c r="I904" s="76">
        <f t="shared" si="45"/>
        <v>0</v>
      </c>
      <c r="J904" s="74">
        <v>11973</v>
      </c>
      <c r="K904" s="75" t="s">
        <v>4568</v>
      </c>
      <c r="L904" s="75" t="s">
        <v>4569</v>
      </c>
      <c r="M904" s="74">
        <v>1840</v>
      </c>
      <c r="N904" s="75" t="s">
        <v>163</v>
      </c>
      <c r="O904" s="75" t="s">
        <v>4570</v>
      </c>
      <c r="P904" s="75"/>
      <c r="Q904" s="75" t="s">
        <v>4571</v>
      </c>
      <c r="R904" s="75" t="s">
        <v>1654</v>
      </c>
      <c r="S904" s="75" t="s">
        <v>1655</v>
      </c>
      <c r="T904" s="75" t="s">
        <v>1656</v>
      </c>
      <c r="U904" s="75" t="s">
        <v>385</v>
      </c>
    </row>
    <row r="905" spans="1:21" ht="14.4" x14ac:dyDescent="0.25">
      <c r="A905" s="74">
        <v>120171</v>
      </c>
      <c r="B905" s="75" t="s">
        <v>1649</v>
      </c>
      <c r="C905" s="81">
        <f t="shared" si="43"/>
        <v>0</v>
      </c>
      <c r="D905" s="74">
        <v>12021</v>
      </c>
      <c r="E905" s="75" t="s">
        <v>4567</v>
      </c>
      <c r="F905" s="74">
        <v>964189</v>
      </c>
      <c r="G905" s="74">
        <v>0</v>
      </c>
      <c r="H905" s="76">
        <f t="shared" si="44"/>
        <v>0</v>
      </c>
      <c r="I905" s="76">
        <f t="shared" si="45"/>
        <v>0</v>
      </c>
      <c r="J905" s="74">
        <v>11981</v>
      </c>
      <c r="K905" s="75" t="s">
        <v>4572</v>
      </c>
      <c r="L905" s="75" t="s">
        <v>4573</v>
      </c>
      <c r="M905" s="74">
        <v>1840</v>
      </c>
      <c r="N905" s="75" t="s">
        <v>163</v>
      </c>
      <c r="O905" s="75" t="s">
        <v>4574</v>
      </c>
      <c r="P905" s="75"/>
      <c r="Q905" s="75" t="s">
        <v>4575</v>
      </c>
      <c r="R905" s="75" t="s">
        <v>1654</v>
      </c>
      <c r="S905" s="75" t="s">
        <v>1655</v>
      </c>
      <c r="T905" s="75" t="s">
        <v>1656</v>
      </c>
      <c r="U905" s="75" t="s">
        <v>385</v>
      </c>
    </row>
    <row r="906" spans="1:21" ht="14.4" x14ac:dyDescent="0.25">
      <c r="A906" s="74">
        <v>120171</v>
      </c>
      <c r="B906" s="75" t="s">
        <v>1649</v>
      </c>
      <c r="C906" s="81">
        <f t="shared" si="43"/>
        <v>0</v>
      </c>
      <c r="D906" s="74">
        <v>12021</v>
      </c>
      <c r="E906" s="75" t="s">
        <v>4567</v>
      </c>
      <c r="F906" s="74">
        <v>964189</v>
      </c>
      <c r="G906" s="74">
        <v>0</v>
      </c>
      <c r="H906" s="76">
        <f t="shared" si="44"/>
        <v>0</v>
      </c>
      <c r="I906" s="76">
        <f t="shared" si="45"/>
        <v>0</v>
      </c>
      <c r="J906" s="74">
        <v>12005</v>
      </c>
      <c r="K906" s="75" t="s">
        <v>4576</v>
      </c>
      <c r="L906" s="75" t="s">
        <v>1950</v>
      </c>
      <c r="M906" s="74">
        <v>1840</v>
      </c>
      <c r="N906" s="75" t="s">
        <v>1491</v>
      </c>
      <c r="O906" s="75" t="s">
        <v>4577</v>
      </c>
      <c r="P906" s="75"/>
      <c r="Q906" s="75" t="s">
        <v>11791</v>
      </c>
      <c r="R906" s="75" t="s">
        <v>1654</v>
      </c>
      <c r="S906" s="75" t="s">
        <v>1655</v>
      </c>
      <c r="T906" s="75" t="s">
        <v>1656</v>
      </c>
      <c r="U906" s="75" t="s">
        <v>385</v>
      </c>
    </row>
    <row r="907" spans="1:21" ht="14.4" x14ac:dyDescent="0.25">
      <c r="A907" s="74">
        <v>120171</v>
      </c>
      <c r="B907" s="75" t="s">
        <v>1649</v>
      </c>
      <c r="C907" s="81">
        <f t="shared" si="43"/>
        <v>0</v>
      </c>
      <c r="D907" s="74">
        <v>12021</v>
      </c>
      <c r="E907" s="75" t="s">
        <v>4567</v>
      </c>
      <c r="F907" s="74">
        <v>964189</v>
      </c>
      <c r="G907" s="74">
        <v>0</v>
      </c>
      <c r="H907" s="76">
        <f t="shared" si="44"/>
        <v>0</v>
      </c>
      <c r="I907" s="76">
        <f t="shared" si="45"/>
        <v>0</v>
      </c>
      <c r="J907" s="74">
        <v>12013</v>
      </c>
      <c r="K907" s="75" t="s">
        <v>4578</v>
      </c>
      <c r="L907" s="75" t="s">
        <v>2067</v>
      </c>
      <c r="M907" s="74">
        <v>1840</v>
      </c>
      <c r="N907" s="75" t="s">
        <v>163</v>
      </c>
      <c r="O907" s="75" t="s">
        <v>4579</v>
      </c>
      <c r="P907" s="75"/>
      <c r="Q907" s="75" t="s">
        <v>4580</v>
      </c>
      <c r="R907" s="75" t="s">
        <v>1654</v>
      </c>
      <c r="S907" s="75" t="s">
        <v>1655</v>
      </c>
      <c r="T907" s="75" t="s">
        <v>1656</v>
      </c>
      <c r="U907" s="75" t="s">
        <v>385</v>
      </c>
    </row>
    <row r="908" spans="1:21" ht="14.4" x14ac:dyDescent="0.25">
      <c r="A908" s="74">
        <v>120171</v>
      </c>
      <c r="B908" s="75" t="s">
        <v>1649</v>
      </c>
      <c r="C908" s="81">
        <f t="shared" si="43"/>
        <v>0</v>
      </c>
      <c r="D908" s="74">
        <v>12021</v>
      </c>
      <c r="E908" s="75" t="s">
        <v>4567</v>
      </c>
      <c r="F908" s="74">
        <v>970871</v>
      </c>
      <c r="G908" s="74">
        <v>0</v>
      </c>
      <c r="H908" s="76">
        <f t="shared" si="44"/>
        <v>120171</v>
      </c>
      <c r="I908" s="76">
        <f t="shared" si="45"/>
        <v>0</v>
      </c>
      <c r="J908" s="74">
        <v>12021</v>
      </c>
      <c r="K908" s="75" t="s">
        <v>4567</v>
      </c>
      <c r="L908" s="75" t="s">
        <v>810</v>
      </c>
      <c r="M908" s="74">
        <v>1880</v>
      </c>
      <c r="N908" s="75" t="s">
        <v>164</v>
      </c>
      <c r="O908" s="75" t="s">
        <v>811</v>
      </c>
      <c r="P908" s="75"/>
      <c r="Q908" s="75" t="s">
        <v>10643</v>
      </c>
      <c r="R908" s="75" t="s">
        <v>1654</v>
      </c>
      <c r="S908" s="75" t="s">
        <v>1655</v>
      </c>
      <c r="T908" s="75" t="s">
        <v>1656</v>
      </c>
      <c r="U908" s="75" t="s">
        <v>385</v>
      </c>
    </row>
    <row r="909" spans="1:21" ht="14.4" x14ac:dyDescent="0.25">
      <c r="A909" s="74">
        <v>120171</v>
      </c>
      <c r="B909" s="75" t="s">
        <v>1649</v>
      </c>
      <c r="C909" s="81">
        <f t="shared" si="43"/>
        <v>0</v>
      </c>
      <c r="D909" s="74">
        <v>12021</v>
      </c>
      <c r="E909" s="75" t="s">
        <v>4567</v>
      </c>
      <c r="F909" s="74">
        <v>970871</v>
      </c>
      <c r="G909" s="74">
        <v>0</v>
      </c>
      <c r="H909" s="76">
        <f t="shared" si="44"/>
        <v>0</v>
      </c>
      <c r="I909" s="76">
        <f t="shared" si="45"/>
        <v>0</v>
      </c>
      <c r="J909" s="74">
        <v>55335</v>
      </c>
      <c r="K909" s="75" t="s">
        <v>4581</v>
      </c>
      <c r="L909" s="75" t="s">
        <v>4582</v>
      </c>
      <c r="M909" s="74">
        <v>1880</v>
      </c>
      <c r="N909" s="75" t="s">
        <v>4583</v>
      </c>
      <c r="O909" s="75" t="s">
        <v>4584</v>
      </c>
      <c r="P909" s="75"/>
      <c r="Q909" s="75" t="s">
        <v>10998</v>
      </c>
      <c r="R909" s="75" t="s">
        <v>1654</v>
      </c>
      <c r="S909" s="75" t="s">
        <v>1655</v>
      </c>
      <c r="T909" s="75" t="s">
        <v>1656</v>
      </c>
      <c r="U909" s="75" t="s">
        <v>385</v>
      </c>
    </row>
    <row r="910" spans="1:21" ht="14.4" x14ac:dyDescent="0.25">
      <c r="A910" s="74">
        <v>120171</v>
      </c>
      <c r="B910" s="75" t="s">
        <v>1649</v>
      </c>
      <c r="C910" s="81">
        <f t="shared" si="43"/>
        <v>0</v>
      </c>
      <c r="D910" s="74">
        <v>12021</v>
      </c>
      <c r="E910" s="75" t="s">
        <v>4567</v>
      </c>
      <c r="F910" s="74">
        <v>964189</v>
      </c>
      <c r="G910" s="74">
        <v>0</v>
      </c>
      <c r="H910" s="76">
        <f t="shared" si="44"/>
        <v>120171</v>
      </c>
      <c r="I910" s="76">
        <f t="shared" si="45"/>
        <v>0</v>
      </c>
      <c r="J910" s="74">
        <v>104265</v>
      </c>
      <c r="K910" s="75" t="s">
        <v>10999</v>
      </c>
      <c r="L910" s="75" t="s">
        <v>4585</v>
      </c>
      <c r="M910" s="74">
        <v>1840</v>
      </c>
      <c r="N910" s="75" t="s">
        <v>163</v>
      </c>
      <c r="O910" s="75" t="s">
        <v>4586</v>
      </c>
      <c r="P910" s="75"/>
      <c r="Q910" s="75" t="s">
        <v>11792</v>
      </c>
      <c r="R910" s="75" t="s">
        <v>1654</v>
      </c>
      <c r="S910" s="75" t="s">
        <v>1655</v>
      </c>
      <c r="T910" s="75" t="s">
        <v>1656</v>
      </c>
      <c r="U910" s="75" t="s">
        <v>385</v>
      </c>
    </row>
    <row r="911" spans="1:21" ht="14.4" x14ac:dyDescent="0.25">
      <c r="A911" s="74">
        <v>120188</v>
      </c>
      <c r="B911" s="75" t="s">
        <v>1679</v>
      </c>
      <c r="C911" s="81">
        <f t="shared" si="43"/>
        <v>0</v>
      </c>
      <c r="D911" s="74">
        <v>6007</v>
      </c>
      <c r="E911" s="75" t="s">
        <v>4587</v>
      </c>
      <c r="F911" s="74">
        <v>960518</v>
      </c>
      <c r="G911" s="74">
        <v>0</v>
      </c>
      <c r="H911" s="76">
        <f t="shared" si="44"/>
        <v>0</v>
      </c>
      <c r="I911" s="76">
        <f t="shared" si="45"/>
        <v>0</v>
      </c>
      <c r="J911" s="74">
        <v>5926</v>
      </c>
      <c r="K911" s="75" t="s">
        <v>4588</v>
      </c>
      <c r="L911" s="75" t="s">
        <v>4589</v>
      </c>
      <c r="M911" s="74">
        <v>1950</v>
      </c>
      <c r="N911" s="75" t="s">
        <v>4590</v>
      </c>
      <c r="O911" s="75" t="s">
        <v>4591</v>
      </c>
      <c r="P911" s="75"/>
      <c r="Q911" s="75" t="s">
        <v>4592</v>
      </c>
      <c r="R911" s="75" t="s">
        <v>3065</v>
      </c>
      <c r="S911" s="75" t="s">
        <v>3066</v>
      </c>
      <c r="T911" s="75" t="s">
        <v>3067</v>
      </c>
      <c r="U911" s="75" t="s">
        <v>385</v>
      </c>
    </row>
    <row r="912" spans="1:21" ht="14.4" x14ac:dyDescent="0.25">
      <c r="A912" s="74">
        <v>120188</v>
      </c>
      <c r="B912" s="75" t="s">
        <v>1679</v>
      </c>
      <c r="C912" s="81">
        <f t="shared" si="43"/>
        <v>0</v>
      </c>
      <c r="D912" s="74">
        <v>6007</v>
      </c>
      <c r="E912" s="75" t="s">
        <v>4587</v>
      </c>
      <c r="F912" s="74">
        <v>960534</v>
      </c>
      <c r="G912" s="74">
        <v>0</v>
      </c>
      <c r="H912" s="76">
        <f t="shared" si="44"/>
        <v>120188</v>
      </c>
      <c r="I912" s="76">
        <f t="shared" si="45"/>
        <v>0</v>
      </c>
      <c r="J912" s="74">
        <v>6007</v>
      </c>
      <c r="K912" s="75" t="s">
        <v>4587</v>
      </c>
      <c r="L912" s="75" t="s">
        <v>813</v>
      </c>
      <c r="M912" s="74">
        <v>3080</v>
      </c>
      <c r="N912" s="75" t="s">
        <v>35</v>
      </c>
      <c r="O912" s="75" t="s">
        <v>814</v>
      </c>
      <c r="P912" s="75"/>
      <c r="Q912" s="75" t="s">
        <v>815</v>
      </c>
      <c r="R912" s="75" t="s">
        <v>3065</v>
      </c>
      <c r="S912" s="75" t="s">
        <v>3066</v>
      </c>
      <c r="T912" s="75" t="s">
        <v>3067</v>
      </c>
      <c r="U912" s="75" t="s">
        <v>385</v>
      </c>
    </row>
    <row r="913" spans="1:21" ht="14.4" x14ac:dyDescent="0.25">
      <c r="A913" s="74">
        <v>120188</v>
      </c>
      <c r="B913" s="75" t="s">
        <v>1679</v>
      </c>
      <c r="C913" s="81">
        <f t="shared" si="43"/>
        <v>0</v>
      </c>
      <c r="D913" s="74">
        <v>6007</v>
      </c>
      <c r="E913" s="75" t="s">
        <v>4587</v>
      </c>
      <c r="F913" s="74">
        <v>960534</v>
      </c>
      <c r="G913" s="74">
        <v>0</v>
      </c>
      <c r="H913" s="76">
        <f t="shared" si="44"/>
        <v>0</v>
      </c>
      <c r="I913" s="76">
        <f t="shared" si="45"/>
        <v>0</v>
      </c>
      <c r="J913" s="74">
        <v>6015</v>
      </c>
      <c r="K913" s="75" t="s">
        <v>4593</v>
      </c>
      <c r="L913" s="75" t="s">
        <v>4594</v>
      </c>
      <c r="M913" s="74">
        <v>3080</v>
      </c>
      <c r="N913" s="75" t="s">
        <v>4595</v>
      </c>
      <c r="O913" s="75" t="s">
        <v>4596</v>
      </c>
      <c r="P913" s="75"/>
      <c r="Q913" s="75" t="s">
        <v>4597</v>
      </c>
      <c r="R913" s="75" t="s">
        <v>3065</v>
      </c>
      <c r="S913" s="75" t="s">
        <v>3066</v>
      </c>
      <c r="T913" s="75" t="s">
        <v>3067</v>
      </c>
      <c r="U913" s="75" t="s">
        <v>385</v>
      </c>
    </row>
    <row r="914" spans="1:21" ht="14.4" x14ac:dyDescent="0.25">
      <c r="A914" s="74">
        <v>120188</v>
      </c>
      <c r="B914" s="75" t="s">
        <v>1679</v>
      </c>
      <c r="C914" s="81">
        <f t="shared" si="43"/>
        <v>0</v>
      </c>
      <c r="D914" s="74">
        <v>6007</v>
      </c>
      <c r="E914" s="75" t="s">
        <v>4587</v>
      </c>
      <c r="F914" s="74">
        <v>961276</v>
      </c>
      <c r="G914" s="74">
        <v>0</v>
      </c>
      <c r="H914" s="76">
        <f t="shared" si="44"/>
        <v>120188</v>
      </c>
      <c r="I914" s="76">
        <f t="shared" si="45"/>
        <v>0</v>
      </c>
      <c r="J914" s="74">
        <v>12526</v>
      </c>
      <c r="K914" s="75" t="s">
        <v>4598</v>
      </c>
      <c r="L914" s="75" t="s">
        <v>4599</v>
      </c>
      <c r="M914" s="74">
        <v>3060</v>
      </c>
      <c r="N914" s="75" t="s">
        <v>4600</v>
      </c>
      <c r="O914" s="75" t="s">
        <v>4601</v>
      </c>
      <c r="P914" s="75"/>
      <c r="Q914" s="75" t="s">
        <v>11000</v>
      </c>
      <c r="R914" s="75" t="s">
        <v>3065</v>
      </c>
      <c r="S914" s="75" t="s">
        <v>3066</v>
      </c>
      <c r="T914" s="75" t="s">
        <v>3067</v>
      </c>
      <c r="U914" s="75" t="s">
        <v>385</v>
      </c>
    </row>
    <row r="915" spans="1:21" ht="14.4" x14ac:dyDescent="0.25">
      <c r="A915" s="74">
        <v>120188</v>
      </c>
      <c r="B915" s="75" t="s">
        <v>1679</v>
      </c>
      <c r="C915" s="81">
        <f t="shared" si="43"/>
        <v>0</v>
      </c>
      <c r="D915" s="74">
        <v>6007</v>
      </c>
      <c r="E915" s="75" t="s">
        <v>4587</v>
      </c>
      <c r="F915" s="74">
        <v>961276</v>
      </c>
      <c r="G915" s="74">
        <v>0</v>
      </c>
      <c r="H915" s="76">
        <f t="shared" si="44"/>
        <v>0</v>
      </c>
      <c r="I915" s="76">
        <f t="shared" si="45"/>
        <v>0</v>
      </c>
      <c r="J915" s="74">
        <v>12542</v>
      </c>
      <c r="K915" s="75" t="s">
        <v>11001</v>
      </c>
      <c r="L915" s="75" t="s">
        <v>4602</v>
      </c>
      <c r="M915" s="74">
        <v>3061</v>
      </c>
      <c r="N915" s="75" t="s">
        <v>4603</v>
      </c>
      <c r="O915" s="75" t="s">
        <v>4604</v>
      </c>
      <c r="P915" s="75"/>
      <c r="Q915" s="75" t="s">
        <v>4605</v>
      </c>
      <c r="R915" s="75" t="s">
        <v>3065</v>
      </c>
      <c r="S915" s="75" t="s">
        <v>3066</v>
      </c>
      <c r="T915" s="75" t="s">
        <v>3067</v>
      </c>
      <c r="U915" s="75" t="s">
        <v>385</v>
      </c>
    </row>
    <row r="916" spans="1:21" ht="14.4" x14ac:dyDescent="0.25">
      <c r="A916" s="74">
        <v>120188</v>
      </c>
      <c r="B916" s="75" t="s">
        <v>1679</v>
      </c>
      <c r="C916" s="81">
        <f t="shared" si="43"/>
        <v>0</v>
      </c>
      <c r="D916" s="74">
        <v>6007</v>
      </c>
      <c r="E916" s="75" t="s">
        <v>4587</v>
      </c>
      <c r="F916" s="74">
        <v>960534</v>
      </c>
      <c r="G916" s="74">
        <v>0</v>
      </c>
      <c r="H916" s="76">
        <f t="shared" si="44"/>
        <v>120188</v>
      </c>
      <c r="I916" s="76">
        <f t="shared" si="45"/>
        <v>0</v>
      </c>
      <c r="J916" s="74">
        <v>127043</v>
      </c>
      <c r="K916" s="75" t="s">
        <v>4606</v>
      </c>
      <c r="L916" s="75" t="s">
        <v>4607</v>
      </c>
      <c r="M916" s="74">
        <v>3080</v>
      </c>
      <c r="N916" s="75" t="s">
        <v>35</v>
      </c>
      <c r="O916" s="75" t="s">
        <v>4608</v>
      </c>
      <c r="P916" s="75"/>
      <c r="Q916" s="75" t="s">
        <v>4609</v>
      </c>
      <c r="R916" s="75" t="s">
        <v>3065</v>
      </c>
      <c r="S916" s="75" t="s">
        <v>3066</v>
      </c>
      <c r="T916" s="75" t="s">
        <v>3067</v>
      </c>
      <c r="U916" s="75" t="s">
        <v>385</v>
      </c>
    </row>
    <row r="917" spans="1:21" ht="14.4" x14ac:dyDescent="0.25">
      <c r="A917" s="74">
        <v>120196</v>
      </c>
      <c r="B917" s="75" t="s">
        <v>1679</v>
      </c>
      <c r="C917" s="81">
        <f t="shared" si="43"/>
        <v>0</v>
      </c>
      <c r="D917" s="74">
        <v>5314</v>
      </c>
      <c r="E917" s="75" t="s">
        <v>4610</v>
      </c>
      <c r="F917" s="74">
        <v>960344</v>
      </c>
      <c r="G917" s="74">
        <v>0</v>
      </c>
      <c r="H917" s="76">
        <f t="shared" si="44"/>
        <v>0</v>
      </c>
      <c r="I917" s="76">
        <f t="shared" si="45"/>
        <v>0</v>
      </c>
      <c r="J917" s="74">
        <v>4986</v>
      </c>
      <c r="K917" s="75" t="s">
        <v>4611</v>
      </c>
      <c r="L917" s="75" t="s">
        <v>4612</v>
      </c>
      <c r="M917" s="74">
        <v>1750</v>
      </c>
      <c r="N917" s="75" t="s">
        <v>24</v>
      </c>
      <c r="O917" s="75" t="s">
        <v>4613</v>
      </c>
      <c r="P917" s="75"/>
      <c r="Q917" s="75" t="s">
        <v>4614</v>
      </c>
      <c r="R917" s="75" t="s">
        <v>3065</v>
      </c>
      <c r="S917" s="75" t="s">
        <v>3066</v>
      </c>
      <c r="T917" s="75" t="s">
        <v>3067</v>
      </c>
      <c r="U917" s="75" t="s">
        <v>385</v>
      </c>
    </row>
    <row r="918" spans="1:21" ht="14.4" x14ac:dyDescent="0.25">
      <c r="A918" s="74">
        <v>120196</v>
      </c>
      <c r="B918" s="75" t="s">
        <v>1679</v>
      </c>
      <c r="C918" s="81">
        <f t="shared" si="43"/>
        <v>0</v>
      </c>
      <c r="D918" s="74">
        <v>5314</v>
      </c>
      <c r="E918" s="75" t="s">
        <v>4610</v>
      </c>
      <c r="F918" s="74">
        <v>960385</v>
      </c>
      <c r="G918" s="74">
        <v>0</v>
      </c>
      <c r="H918" s="76">
        <f t="shared" si="44"/>
        <v>120196</v>
      </c>
      <c r="I918" s="76">
        <f t="shared" si="45"/>
        <v>0</v>
      </c>
      <c r="J918" s="74">
        <v>5231</v>
      </c>
      <c r="K918" s="75" t="s">
        <v>4615</v>
      </c>
      <c r="L918" s="75" t="s">
        <v>4616</v>
      </c>
      <c r="M918" s="74">
        <v>1742</v>
      </c>
      <c r="N918" s="75" t="s">
        <v>1369</v>
      </c>
      <c r="O918" s="75" t="s">
        <v>4617</v>
      </c>
      <c r="P918" s="75"/>
      <c r="Q918" s="75" t="s">
        <v>4618</v>
      </c>
      <c r="R918" s="75" t="s">
        <v>3065</v>
      </c>
      <c r="S918" s="75" t="s">
        <v>3066</v>
      </c>
      <c r="T918" s="75" t="s">
        <v>3067</v>
      </c>
      <c r="U918" s="75" t="s">
        <v>385</v>
      </c>
    </row>
    <row r="919" spans="1:21" ht="14.4" x14ac:dyDescent="0.25">
      <c r="A919" s="74">
        <v>120196</v>
      </c>
      <c r="B919" s="75" t="s">
        <v>1679</v>
      </c>
      <c r="C919" s="81">
        <f t="shared" si="43"/>
        <v>0</v>
      </c>
      <c r="D919" s="74">
        <v>5314</v>
      </c>
      <c r="E919" s="75" t="s">
        <v>4610</v>
      </c>
      <c r="F919" s="74">
        <v>960393</v>
      </c>
      <c r="G919" s="74">
        <v>0</v>
      </c>
      <c r="H919" s="76">
        <f t="shared" si="44"/>
        <v>120196</v>
      </c>
      <c r="I919" s="76">
        <f t="shared" si="45"/>
        <v>0</v>
      </c>
      <c r="J919" s="74">
        <v>5314</v>
      </c>
      <c r="K919" s="75" t="s">
        <v>4610</v>
      </c>
      <c r="L919" s="75" t="s">
        <v>817</v>
      </c>
      <c r="M919" s="74">
        <v>1760</v>
      </c>
      <c r="N919" s="75" t="s">
        <v>148</v>
      </c>
      <c r="O919" s="75" t="s">
        <v>4619</v>
      </c>
      <c r="P919" s="75"/>
      <c r="Q919" s="75" t="s">
        <v>4620</v>
      </c>
      <c r="R919" s="75" t="s">
        <v>3065</v>
      </c>
      <c r="S919" s="75" t="s">
        <v>3066</v>
      </c>
      <c r="T919" s="75" t="s">
        <v>3067</v>
      </c>
      <c r="U919" s="75" t="s">
        <v>385</v>
      </c>
    </row>
    <row r="920" spans="1:21" ht="14.4" x14ac:dyDescent="0.25">
      <c r="A920" s="74">
        <v>120196</v>
      </c>
      <c r="B920" s="75" t="s">
        <v>1679</v>
      </c>
      <c r="C920" s="81">
        <f t="shared" si="43"/>
        <v>0</v>
      </c>
      <c r="D920" s="74">
        <v>5314</v>
      </c>
      <c r="E920" s="75" t="s">
        <v>4610</v>
      </c>
      <c r="F920" s="74">
        <v>960401</v>
      </c>
      <c r="G920" s="74">
        <v>0</v>
      </c>
      <c r="H920" s="76">
        <f t="shared" si="44"/>
        <v>120196</v>
      </c>
      <c r="I920" s="76">
        <f t="shared" si="45"/>
        <v>0</v>
      </c>
      <c r="J920" s="74">
        <v>5363</v>
      </c>
      <c r="K920" s="75" t="s">
        <v>4621</v>
      </c>
      <c r="L920" s="75" t="s">
        <v>4622</v>
      </c>
      <c r="M920" s="74">
        <v>1770</v>
      </c>
      <c r="N920" s="75" t="s">
        <v>28</v>
      </c>
      <c r="O920" s="75" t="s">
        <v>4623</v>
      </c>
      <c r="P920" s="75"/>
      <c r="Q920" s="75" t="s">
        <v>4624</v>
      </c>
      <c r="R920" s="75" t="s">
        <v>3065</v>
      </c>
      <c r="S920" s="75" t="s">
        <v>3066</v>
      </c>
      <c r="T920" s="75" t="s">
        <v>3067</v>
      </c>
      <c r="U920" s="75" t="s">
        <v>385</v>
      </c>
    </row>
    <row r="921" spans="1:21" ht="14.4" x14ac:dyDescent="0.25">
      <c r="A921" s="74">
        <v>120196</v>
      </c>
      <c r="B921" s="75" t="s">
        <v>1649</v>
      </c>
      <c r="C921" s="81">
        <f t="shared" si="43"/>
        <v>120196</v>
      </c>
      <c r="D921" s="74">
        <v>5314</v>
      </c>
      <c r="E921" s="75" t="s">
        <v>4610</v>
      </c>
      <c r="F921" s="74">
        <v>108217</v>
      </c>
      <c r="G921" s="74">
        <v>0</v>
      </c>
      <c r="H921" s="76">
        <f t="shared" si="44"/>
        <v>120196</v>
      </c>
      <c r="I921" s="76">
        <f t="shared" si="45"/>
        <v>120196</v>
      </c>
      <c r="J921" s="74">
        <v>25353</v>
      </c>
      <c r="K921" s="75" t="s">
        <v>4625</v>
      </c>
      <c r="L921" s="75" t="s">
        <v>4626</v>
      </c>
      <c r="M921" s="74">
        <v>1750</v>
      </c>
      <c r="N921" s="75" t="s">
        <v>24</v>
      </c>
      <c r="O921" s="75" t="s">
        <v>4627</v>
      </c>
      <c r="P921" s="75"/>
      <c r="Q921" s="75" t="s">
        <v>11793</v>
      </c>
      <c r="R921" s="75" t="s">
        <v>1703</v>
      </c>
      <c r="S921" s="75" t="s">
        <v>1704</v>
      </c>
      <c r="T921" s="75" t="s">
        <v>1705</v>
      </c>
      <c r="U921" s="75" t="s">
        <v>496</v>
      </c>
    </row>
    <row r="922" spans="1:21" ht="14.4" x14ac:dyDescent="0.25">
      <c r="A922" s="74">
        <v>120196</v>
      </c>
      <c r="B922" s="75" t="s">
        <v>1679</v>
      </c>
      <c r="C922" s="81">
        <f t="shared" si="43"/>
        <v>120196</v>
      </c>
      <c r="D922" s="74">
        <v>5314</v>
      </c>
      <c r="E922" s="75" t="s">
        <v>4610</v>
      </c>
      <c r="F922" s="74">
        <v>960385</v>
      </c>
      <c r="G922" s="74">
        <v>0</v>
      </c>
      <c r="H922" s="76">
        <f t="shared" si="44"/>
        <v>120196</v>
      </c>
      <c r="I922" s="76">
        <f t="shared" si="45"/>
        <v>120196</v>
      </c>
      <c r="J922" s="74">
        <v>130898</v>
      </c>
      <c r="K922" s="75" t="s">
        <v>4615</v>
      </c>
      <c r="L922" s="75" t="s">
        <v>4628</v>
      </c>
      <c r="M922" s="74">
        <v>1741</v>
      </c>
      <c r="N922" s="75" t="s">
        <v>4629</v>
      </c>
      <c r="O922" s="75" t="s">
        <v>4630</v>
      </c>
      <c r="P922" s="75"/>
      <c r="Q922" s="75" t="s">
        <v>4631</v>
      </c>
      <c r="R922" s="75" t="s">
        <v>3065</v>
      </c>
      <c r="S922" s="75" t="s">
        <v>3066</v>
      </c>
      <c r="T922" s="75" t="s">
        <v>3067</v>
      </c>
      <c r="U922" s="75" t="s">
        <v>385</v>
      </c>
    </row>
    <row r="923" spans="1:21" ht="14.4" x14ac:dyDescent="0.25">
      <c r="A923" s="74">
        <v>120196</v>
      </c>
      <c r="B923" s="75" t="s">
        <v>1679</v>
      </c>
      <c r="C923" s="81">
        <f t="shared" si="43"/>
        <v>0</v>
      </c>
      <c r="D923" s="74">
        <v>5314</v>
      </c>
      <c r="E923" s="75" t="s">
        <v>4610</v>
      </c>
      <c r="F923" s="74">
        <v>960393</v>
      </c>
      <c r="G923" s="74">
        <v>0</v>
      </c>
      <c r="H923" s="76">
        <f t="shared" si="44"/>
        <v>120196</v>
      </c>
      <c r="I923" s="76">
        <f t="shared" si="45"/>
        <v>0</v>
      </c>
      <c r="J923" s="74">
        <v>133397</v>
      </c>
      <c r="K923" s="75" t="s">
        <v>4632</v>
      </c>
      <c r="L923" s="75" t="s">
        <v>4633</v>
      </c>
      <c r="M923" s="74">
        <v>1760</v>
      </c>
      <c r="N923" s="75" t="s">
        <v>148</v>
      </c>
      <c r="O923" s="75" t="s">
        <v>4634</v>
      </c>
      <c r="P923" s="75"/>
      <c r="Q923" s="75" t="s">
        <v>4635</v>
      </c>
      <c r="R923" s="75" t="s">
        <v>3065</v>
      </c>
      <c r="S923" s="75" t="s">
        <v>3066</v>
      </c>
      <c r="T923" s="75" t="s">
        <v>3067</v>
      </c>
      <c r="U923" s="75" t="s">
        <v>385</v>
      </c>
    </row>
    <row r="924" spans="1:21" ht="14.4" x14ac:dyDescent="0.25">
      <c r="A924" s="74">
        <v>120212</v>
      </c>
      <c r="B924" s="75" t="s">
        <v>1649</v>
      </c>
      <c r="C924" s="81">
        <f t="shared" si="43"/>
        <v>0</v>
      </c>
      <c r="D924" s="74">
        <v>26351</v>
      </c>
      <c r="E924" s="75" t="s">
        <v>4636</v>
      </c>
      <c r="F924" s="74">
        <v>966507</v>
      </c>
      <c r="G924" s="74">
        <v>0</v>
      </c>
      <c r="H924" s="76">
        <f t="shared" si="44"/>
        <v>0</v>
      </c>
      <c r="I924" s="76">
        <f t="shared" si="45"/>
        <v>0</v>
      </c>
      <c r="J924" s="74">
        <v>17442</v>
      </c>
      <c r="K924" s="75" t="s">
        <v>1692</v>
      </c>
      <c r="L924" s="75" t="s">
        <v>4637</v>
      </c>
      <c r="M924" s="74">
        <v>8600</v>
      </c>
      <c r="N924" s="75" t="s">
        <v>4638</v>
      </c>
      <c r="O924" s="75" t="s">
        <v>4639</v>
      </c>
      <c r="P924" s="75"/>
      <c r="Q924" s="75" t="s">
        <v>4640</v>
      </c>
      <c r="R924" s="75" t="s">
        <v>11615</v>
      </c>
      <c r="S924" s="75" t="s">
        <v>11616</v>
      </c>
      <c r="T924" s="75" t="s">
        <v>11617</v>
      </c>
      <c r="U924" s="75" t="s">
        <v>385</v>
      </c>
    </row>
    <row r="925" spans="1:21" ht="14.4" x14ac:dyDescent="0.25">
      <c r="A925" s="74">
        <v>120212</v>
      </c>
      <c r="B925" s="75" t="s">
        <v>1649</v>
      </c>
      <c r="C925" s="81">
        <f t="shared" si="43"/>
        <v>0</v>
      </c>
      <c r="D925" s="74">
        <v>26351</v>
      </c>
      <c r="E925" s="75" t="s">
        <v>4636</v>
      </c>
      <c r="F925" s="74">
        <v>966507</v>
      </c>
      <c r="G925" s="74">
        <v>0</v>
      </c>
      <c r="H925" s="76">
        <f t="shared" si="44"/>
        <v>0</v>
      </c>
      <c r="I925" s="76">
        <f t="shared" si="45"/>
        <v>0</v>
      </c>
      <c r="J925" s="74">
        <v>17467</v>
      </c>
      <c r="K925" s="75" t="s">
        <v>11794</v>
      </c>
      <c r="L925" s="75" t="s">
        <v>4641</v>
      </c>
      <c r="M925" s="74">
        <v>8600</v>
      </c>
      <c r="N925" s="75" t="s">
        <v>4642</v>
      </c>
      <c r="O925" s="75" t="s">
        <v>4643</v>
      </c>
      <c r="P925" s="75"/>
      <c r="Q925" s="75" t="s">
        <v>11002</v>
      </c>
      <c r="R925" s="75" t="s">
        <v>11615</v>
      </c>
      <c r="S925" s="75" t="s">
        <v>11616</v>
      </c>
      <c r="T925" s="75" t="s">
        <v>11617</v>
      </c>
      <c r="U925" s="75" t="s">
        <v>385</v>
      </c>
    </row>
    <row r="926" spans="1:21" ht="14.4" x14ac:dyDescent="0.25">
      <c r="A926" s="74">
        <v>120212</v>
      </c>
      <c r="B926" s="75" t="s">
        <v>1649</v>
      </c>
      <c r="C926" s="81">
        <f t="shared" si="43"/>
        <v>0</v>
      </c>
      <c r="D926" s="74">
        <v>26351</v>
      </c>
      <c r="E926" s="75" t="s">
        <v>4636</v>
      </c>
      <c r="F926" s="74">
        <v>966507</v>
      </c>
      <c r="G926" s="74">
        <v>0</v>
      </c>
      <c r="H926" s="76">
        <f t="shared" si="44"/>
        <v>0</v>
      </c>
      <c r="I926" s="76">
        <f t="shared" si="45"/>
        <v>0</v>
      </c>
      <c r="J926" s="74">
        <v>17475</v>
      </c>
      <c r="K926" s="75" t="s">
        <v>11003</v>
      </c>
      <c r="L926" s="75" t="s">
        <v>4644</v>
      </c>
      <c r="M926" s="74">
        <v>8600</v>
      </c>
      <c r="N926" s="75" t="s">
        <v>4645</v>
      </c>
      <c r="O926" s="75" t="s">
        <v>4646</v>
      </c>
      <c r="P926" s="75"/>
      <c r="Q926" s="75" t="s">
        <v>4647</v>
      </c>
      <c r="R926" s="75" t="s">
        <v>11615</v>
      </c>
      <c r="S926" s="75" t="s">
        <v>11616</v>
      </c>
      <c r="T926" s="75" t="s">
        <v>11617</v>
      </c>
      <c r="U926" s="75" t="s">
        <v>385</v>
      </c>
    </row>
    <row r="927" spans="1:21" ht="14.4" x14ac:dyDescent="0.25">
      <c r="A927" s="74">
        <v>120212</v>
      </c>
      <c r="B927" s="75" t="s">
        <v>1649</v>
      </c>
      <c r="C927" s="81">
        <f t="shared" si="43"/>
        <v>0</v>
      </c>
      <c r="D927" s="74">
        <v>26351</v>
      </c>
      <c r="E927" s="75" t="s">
        <v>4636</v>
      </c>
      <c r="F927" s="74">
        <v>966507</v>
      </c>
      <c r="G927" s="74">
        <v>0</v>
      </c>
      <c r="H927" s="76">
        <f t="shared" si="44"/>
        <v>0</v>
      </c>
      <c r="I927" s="76">
        <f t="shared" si="45"/>
        <v>0</v>
      </c>
      <c r="J927" s="74">
        <v>26351</v>
      </c>
      <c r="K927" s="75" t="s">
        <v>4636</v>
      </c>
      <c r="L927" s="75" t="s">
        <v>819</v>
      </c>
      <c r="M927" s="74">
        <v>8600</v>
      </c>
      <c r="N927" s="75" t="s">
        <v>94</v>
      </c>
      <c r="O927" s="75" t="s">
        <v>820</v>
      </c>
      <c r="P927" s="75"/>
      <c r="Q927" s="75" t="s">
        <v>4648</v>
      </c>
      <c r="R927" s="75" t="s">
        <v>10772</v>
      </c>
      <c r="S927" s="75" t="s">
        <v>10773</v>
      </c>
      <c r="T927" s="75" t="s">
        <v>10774</v>
      </c>
      <c r="U927" s="75" t="s">
        <v>496</v>
      </c>
    </row>
    <row r="928" spans="1:21" ht="14.4" x14ac:dyDescent="0.25">
      <c r="A928" s="74">
        <v>120212</v>
      </c>
      <c r="B928" s="75" t="s">
        <v>1649</v>
      </c>
      <c r="C928" s="81">
        <f t="shared" si="43"/>
        <v>0</v>
      </c>
      <c r="D928" s="74">
        <v>26351</v>
      </c>
      <c r="E928" s="75" t="s">
        <v>4636</v>
      </c>
      <c r="F928" s="74">
        <v>966507</v>
      </c>
      <c r="G928" s="74">
        <v>0</v>
      </c>
      <c r="H928" s="76">
        <f t="shared" si="44"/>
        <v>0</v>
      </c>
      <c r="I928" s="76">
        <f t="shared" si="45"/>
        <v>0</v>
      </c>
      <c r="J928" s="74">
        <v>115428</v>
      </c>
      <c r="K928" s="75" t="s">
        <v>4038</v>
      </c>
      <c r="L928" s="75" t="s">
        <v>4649</v>
      </c>
      <c r="M928" s="74">
        <v>8600</v>
      </c>
      <c r="N928" s="75" t="s">
        <v>94</v>
      </c>
      <c r="O928" s="75" t="s">
        <v>4650</v>
      </c>
      <c r="P928" s="75"/>
      <c r="Q928" s="75" t="s">
        <v>11004</v>
      </c>
      <c r="R928" s="75" t="s">
        <v>11615</v>
      </c>
      <c r="S928" s="75" t="s">
        <v>11616</v>
      </c>
      <c r="T928" s="75" t="s">
        <v>11617</v>
      </c>
      <c r="U928" s="75" t="s">
        <v>385</v>
      </c>
    </row>
    <row r="929" spans="1:21" ht="14.4" x14ac:dyDescent="0.25">
      <c r="A929" s="74">
        <v>120221</v>
      </c>
      <c r="B929" s="75" t="s">
        <v>1679</v>
      </c>
      <c r="C929" s="81">
        <f t="shared" si="43"/>
        <v>0</v>
      </c>
      <c r="D929" s="74">
        <v>4184</v>
      </c>
      <c r="E929" s="75" t="s">
        <v>4651</v>
      </c>
      <c r="F929" s="74">
        <v>960179</v>
      </c>
      <c r="G929" s="74">
        <v>0</v>
      </c>
      <c r="H929" s="76">
        <f t="shared" si="44"/>
        <v>0</v>
      </c>
      <c r="I929" s="76">
        <f t="shared" si="45"/>
        <v>0</v>
      </c>
      <c r="J929" s="74">
        <v>4168</v>
      </c>
      <c r="K929" s="75" t="s">
        <v>4652</v>
      </c>
      <c r="L929" s="75" t="s">
        <v>4653</v>
      </c>
      <c r="M929" s="74">
        <v>1082</v>
      </c>
      <c r="N929" s="75" t="s">
        <v>17</v>
      </c>
      <c r="O929" s="75" t="s">
        <v>4654</v>
      </c>
      <c r="P929" s="75"/>
      <c r="Q929" s="75" t="s">
        <v>4655</v>
      </c>
      <c r="R929" s="75" t="s">
        <v>3065</v>
      </c>
      <c r="S929" s="75" t="s">
        <v>3066</v>
      </c>
      <c r="T929" s="75" t="s">
        <v>3067</v>
      </c>
      <c r="U929" s="75" t="s">
        <v>385</v>
      </c>
    </row>
    <row r="930" spans="1:21" ht="14.4" x14ac:dyDescent="0.25">
      <c r="A930" s="74">
        <v>120221</v>
      </c>
      <c r="B930" s="75" t="s">
        <v>1679</v>
      </c>
      <c r="C930" s="81">
        <f t="shared" si="43"/>
        <v>0</v>
      </c>
      <c r="D930" s="74">
        <v>4184</v>
      </c>
      <c r="E930" s="75" t="s">
        <v>4651</v>
      </c>
      <c r="F930" s="74">
        <v>960161</v>
      </c>
      <c r="G930" s="74">
        <v>0</v>
      </c>
      <c r="H930" s="76">
        <f t="shared" si="44"/>
        <v>120221</v>
      </c>
      <c r="I930" s="76">
        <f t="shared" si="45"/>
        <v>0</v>
      </c>
      <c r="J930" s="74">
        <v>4184</v>
      </c>
      <c r="K930" s="75" t="s">
        <v>4651</v>
      </c>
      <c r="L930" s="75" t="s">
        <v>822</v>
      </c>
      <c r="M930" s="74">
        <v>1081</v>
      </c>
      <c r="N930" s="75" t="s">
        <v>16</v>
      </c>
      <c r="O930" s="75" t="s">
        <v>4656</v>
      </c>
      <c r="P930" s="75"/>
      <c r="Q930" s="75" t="s">
        <v>4657</v>
      </c>
      <c r="R930" s="75" t="s">
        <v>3065</v>
      </c>
      <c r="S930" s="75" t="s">
        <v>3066</v>
      </c>
      <c r="T930" s="75" t="s">
        <v>3067</v>
      </c>
      <c r="U930" s="75" t="s">
        <v>385</v>
      </c>
    </row>
    <row r="931" spans="1:21" ht="14.4" x14ac:dyDescent="0.25">
      <c r="A931" s="74">
        <v>120221</v>
      </c>
      <c r="B931" s="75" t="s">
        <v>1679</v>
      </c>
      <c r="C931" s="81">
        <f t="shared" si="43"/>
        <v>0</v>
      </c>
      <c r="D931" s="74">
        <v>4184</v>
      </c>
      <c r="E931" s="75" t="s">
        <v>4651</v>
      </c>
      <c r="F931" s="74">
        <v>960195</v>
      </c>
      <c r="G931" s="74">
        <v>0</v>
      </c>
      <c r="H931" s="76">
        <f t="shared" si="44"/>
        <v>120221</v>
      </c>
      <c r="I931" s="76">
        <f t="shared" si="45"/>
        <v>0</v>
      </c>
      <c r="J931" s="74">
        <v>4234</v>
      </c>
      <c r="K931" s="75" t="s">
        <v>4658</v>
      </c>
      <c r="L931" s="75" t="s">
        <v>4659</v>
      </c>
      <c r="M931" s="74">
        <v>1090</v>
      </c>
      <c r="N931" s="75" t="s">
        <v>146</v>
      </c>
      <c r="O931" s="75" t="s">
        <v>4660</v>
      </c>
      <c r="P931" s="75"/>
      <c r="Q931" s="75" t="s">
        <v>4661</v>
      </c>
      <c r="R931" s="75" t="s">
        <v>3065</v>
      </c>
      <c r="S931" s="75" t="s">
        <v>3066</v>
      </c>
      <c r="T931" s="75" t="s">
        <v>3067</v>
      </c>
      <c r="U931" s="75" t="s">
        <v>385</v>
      </c>
    </row>
    <row r="932" spans="1:21" ht="14.4" x14ac:dyDescent="0.25">
      <c r="A932" s="74">
        <v>120221</v>
      </c>
      <c r="B932" s="75" t="s">
        <v>1679</v>
      </c>
      <c r="C932" s="81">
        <f t="shared" si="43"/>
        <v>0</v>
      </c>
      <c r="D932" s="74">
        <v>4184</v>
      </c>
      <c r="E932" s="75" t="s">
        <v>4651</v>
      </c>
      <c r="F932" s="74">
        <v>960195</v>
      </c>
      <c r="G932" s="74">
        <v>0</v>
      </c>
      <c r="H932" s="76">
        <f t="shared" si="44"/>
        <v>0</v>
      </c>
      <c r="I932" s="76">
        <f t="shared" si="45"/>
        <v>0</v>
      </c>
      <c r="J932" s="74">
        <v>4242</v>
      </c>
      <c r="K932" s="75" t="s">
        <v>4662</v>
      </c>
      <c r="L932" s="75" t="s">
        <v>4663</v>
      </c>
      <c r="M932" s="74">
        <v>1090</v>
      </c>
      <c r="N932" s="75" t="s">
        <v>146</v>
      </c>
      <c r="O932" s="75" t="s">
        <v>4664</v>
      </c>
      <c r="P932" s="75"/>
      <c r="Q932" s="75" t="s">
        <v>4665</v>
      </c>
      <c r="R932" s="75" t="s">
        <v>3065</v>
      </c>
      <c r="S932" s="75" t="s">
        <v>3066</v>
      </c>
      <c r="T932" s="75" t="s">
        <v>3067</v>
      </c>
      <c r="U932" s="75" t="s">
        <v>385</v>
      </c>
    </row>
    <row r="933" spans="1:21" ht="14.4" x14ac:dyDescent="0.25">
      <c r="A933" s="74">
        <v>120221</v>
      </c>
      <c r="B933" s="75" t="s">
        <v>1679</v>
      </c>
      <c r="C933" s="81">
        <f t="shared" si="43"/>
        <v>0</v>
      </c>
      <c r="D933" s="74">
        <v>4184</v>
      </c>
      <c r="E933" s="75" t="s">
        <v>4651</v>
      </c>
      <c r="F933" s="74">
        <v>960229</v>
      </c>
      <c r="G933" s="74">
        <v>0</v>
      </c>
      <c r="H933" s="76">
        <f t="shared" si="44"/>
        <v>120221</v>
      </c>
      <c r="I933" s="76">
        <f t="shared" si="45"/>
        <v>0</v>
      </c>
      <c r="J933" s="74">
        <v>4507</v>
      </c>
      <c r="K933" s="75" t="s">
        <v>4666</v>
      </c>
      <c r="L933" s="75" t="s">
        <v>4667</v>
      </c>
      <c r="M933" s="74">
        <v>1190</v>
      </c>
      <c r="N933" s="75" t="s">
        <v>347</v>
      </c>
      <c r="O933" s="75" t="s">
        <v>4668</v>
      </c>
      <c r="P933" s="75"/>
      <c r="Q933" s="75" t="s">
        <v>4669</v>
      </c>
      <c r="R933" s="75" t="s">
        <v>3065</v>
      </c>
      <c r="S933" s="75" t="s">
        <v>3066</v>
      </c>
      <c r="T933" s="75" t="s">
        <v>3067</v>
      </c>
      <c r="U933" s="75" t="s">
        <v>385</v>
      </c>
    </row>
    <row r="934" spans="1:21" ht="14.4" x14ac:dyDescent="0.25">
      <c r="A934" s="74">
        <v>120221</v>
      </c>
      <c r="B934" s="75" t="s">
        <v>1679</v>
      </c>
      <c r="C934" s="81">
        <f t="shared" si="43"/>
        <v>0</v>
      </c>
      <c r="D934" s="74">
        <v>4184</v>
      </c>
      <c r="E934" s="75" t="s">
        <v>4651</v>
      </c>
      <c r="F934" s="74">
        <v>960195</v>
      </c>
      <c r="G934" s="74">
        <v>0</v>
      </c>
      <c r="H934" s="76">
        <f t="shared" si="44"/>
        <v>120221</v>
      </c>
      <c r="I934" s="76">
        <f t="shared" si="45"/>
        <v>0</v>
      </c>
      <c r="J934" s="74">
        <v>61978</v>
      </c>
      <c r="K934" s="75" t="s">
        <v>4670</v>
      </c>
      <c r="L934" s="75" t="s">
        <v>4671</v>
      </c>
      <c r="M934" s="74">
        <v>1090</v>
      </c>
      <c r="N934" s="75" t="s">
        <v>146</v>
      </c>
      <c r="O934" s="75" t="s">
        <v>4672</v>
      </c>
      <c r="P934" s="75"/>
      <c r="Q934" s="75" t="s">
        <v>4673</v>
      </c>
      <c r="R934" s="75" t="s">
        <v>3065</v>
      </c>
      <c r="S934" s="75" t="s">
        <v>3066</v>
      </c>
      <c r="T934" s="75" t="s">
        <v>3067</v>
      </c>
      <c r="U934" s="75" t="s">
        <v>385</v>
      </c>
    </row>
    <row r="935" spans="1:21" ht="14.4" x14ac:dyDescent="0.25">
      <c r="A935" s="74">
        <v>120221</v>
      </c>
      <c r="B935" s="75" t="s">
        <v>1679</v>
      </c>
      <c r="C935" s="81">
        <f t="shared" si="43"/>
        <v>0</v>
      </c>
      <c r="D935" s="74">
        <v>4184</v>
      </c>
      <c r="E935" s="75" t="s">
        <v>4651</v>
      </c>
      <c r="F935" s="74">
        <v>960229</v>
      </c>
      <c r="G935" s="74">
        <v>0</v>
      </c>
      <c r="H935" s="76">
        <f t="shared" si="44"/>
        <v>120221</v>
      </c>
      <c r="I935" s="76">
        <f t="shared" si="45"/>
        <v>0</v>
      </c>
      <c r="J935" s="74">
        <v>127027</v>
      </c>
      <c r="K935" s="75" t="s">
        <v>4674</v>
      </c>
      <c r="L935" s="75" t="s">
        <v>4675</v>
      </c>
      <c r="M935" s="74">
        <v>1190</v>
      </c>
      <c r="N935" s="75" t="s">
        <v>347</v>
      </c>
      <c r="O935" s="75" t="s">
        <v>4676</v>
      </c>
      <c r="P935" s="75"/>
      <c r="Q935" s="75" t="s">
        <v>4677</v>
      </c>
      <c r="R935" s="75" t="s">
        <v>3065</v>
      </c>
      <c r="S935" s="75" t="s">
        <v>3066</v>
      </c>
      <c r="T935" s="75" t="s">
        <v>3067</v>
      </c>
      <c r="U935" s="75" t="s">
        <v>385</v>
      </c>
    </row>
    <row r="936" spans="1:21" ht="14.4" x14ac:dyDescent="0.25">
      <c r="A936" s="74">
        <v>120253</v>
      </c>
      <c r="B936" s="75" t="s">
        <v>1649</v>
      </c>
      <c r="C936" s="81">
        <f t="shared" si="43"/>
        <v>0</v>
      </c>
      <c r="D936" s="74">
        <v>17962</v>
      </c>
      <c r="E936" s="75" t="s">
        <v>4678</v>
      </c>
      <c r="F936" s="74">
        <v>116137</v>
      </c>
      <c r="G936" s="74">
        <v>0</v>
      </c>
      <c r="H936" s="76">
        <f t="shared" si="44"/>
        <v>0</v>
      </c>
      <c r="I936" s="76">
        <f t="shared" si="45"/>
        <v>0</v>
      </c>
      <c r="J936" s="74">
        <v>17061</v>
      </c>
      <c r="K936" s="75" t="s">
        <v>3308</v>
      </c>
      <c r="L936" s="75" t="s">
        <v>4679</v>
      </c>
      <c r="M936" s="74">
        <v>8730</v>
      </c>
      <c r="N936" s="75" t="s">
        <v>92</v>
      </c>
      <c r="O936" s="75" t="s">
        <v>4680</v>
      </c>
      <c r="P936" s="75"/>
      <c r="Q936" s="75" t="s">
        <v>4681</v>
      </c>
      <c r="R936" s="75" t="s">
        <v>11615</v>
      </c>
      <c r="S936" s="75" t="s">
        <v>11616</v>
      </c>
      <c r="T936" s="75" t="s">
        <v>11617</v>
      </c>
      <c r="U936" s="75" t="s">
        <v>385</v>
      </c>
    </row>
    <row r="937" spans="1:21" ht="14.4" x14ac:dyDescent="0.25">
      <c r="A937" s="74">
        <v>120253</v>
      </c>
      <c r="B937" s="75" t="s">
        <v>1649</v>
      </c>
      <c r="C937" s="81">
        <f t="shared" si="43"/>
        <v>0</v>
      </c>
      <c r="D937" s="74">
        <v>17962</v>
      </c>
      <c r="E937" s="75" t="s">
        <v>4678</v>
      </c>
      <c r="F937" s="74">
        <v>116137</v>
      </c>
      <c r="G937" s="74">
        <v>0</v>
      </c>
      <c r="H937" s="76">
        <f t="shared" si="44"/>
        <v>0</v>
      </c>
      <c r="I937" s="76">
        <f t="shared" si="45"/>
        <v>0</v>
      </c>
      <c r="J937" s="74">
        <v>17087</v>
      </c>
      <c r="K937" s="75" t="s">
        <v>3930</v>
      </c>
      <c r="L937" s="75" t="s">
        <v>2679</v>
      </c>
      <c r="M937" s="74">
        <v>8730</v>
      </c>
      <c r="N937" s="75" t="s">
        <v>4682</v>
      </c>
      <c r="O937" s="75" t="s">
        <v>4683</v>
      </c>
      <c r="P937" s="75"/>
      <c r="Q937" s="75" t="s">
        <v>4684</v>
      </c>
      <c r="R937" s="75" t="s">
        <v>11615</v>
      </c>
      <c r="S937" s="75" t="s">
        <v>11616</v>
      </c>
      <c r="T937" s="75" t="s">
        <v>11617</v>
      </c>
      <c r="U937" s="75" t="s">
        <v>385</v>
      </c>
    </row>
    <row r="938" spans="1:21" ht="14.4" x14ac:dyDescent="0.25">
      <c r="A938" s="74">
        <v>120253</v>
      </c>
      <c r="B938" s="75" t="s">
        <v>1649</v>
      </c>
      <c r="C938" s="81">
        <f t="shared" si="43"/>
        <v>0</v>
      </c>
      <c r="D938" s="74">
        <v>17962</v>
      </c>
      <c r="E938" s="75" t="s">
        <v>4678</v>
      </c>
      <c r="F938" s="74">
        <v>116137</v>
      </c>
      <c r="G938" s="74">
        <v>0</v>
      </c>
      <c r="H938" s="76">
        <f t="shared" si="44"/>
        <v>0</v>
      </c>
      <c r="I938" s="76">
        <f t="shared" si="45"/>
        <v>0</v>
      </c>
      <c r="J938" s="74">
        <v>17962</v>
      </c>
      <c r="K938" s="75" t="s">
        <v>4678</v>
      </c>
      <c r="L938" s="75" t="s">
        <v>4685</v>
      </c>
      <c r="M938" s="74">
        <v>8730</v>
      </c>
      <c r="N938" s="75" t="s">
        <v>305</v>
      </c>
      <c r="O938" s="75" t="s">
        <v>826</v>
      </c>
      <c r="P938" s="75"/>
      <c r="Q938" s="75" t="s">
        <v>4686</v>
      </c>
      <c r="R938" s="75" t="s">
        <v>11615</v>
      </c>
      <c r="S938" s="75" t="s">
        <v>11616</v>
      </c>
      <c r="T938" s="75" t="s">
        <v>11617</v>
      </c>
      <c r="U938" s="75" t="s">
        <v>385</v>
      </c>
    </row>
    <row r="939" spans="1:21" ht="14.4" x14ac:dyDescent="0.25">
      <c r="A939" s="74">
        <v>120253</v>
      </c>
      <c r="B939" s="75" t="s">
        <v>1649</v>
      </c>
      <c r="C939" s="81">
        <f t="shared" si="43"/>
        <v>0</v>
      </c>
      <c r="D939" s="74">
        <v>17962</v>
      </c>
      <c r="E939" s="75" t="s">
        <v>4678</v>
      </c>
      <c r="F939" s="74">
        <v>116137</v>
      </c>
      <c r="G939" s="74">
        <v>0</v>
      </c>
      <c r="H939" s="76">
        <f t="shared" si="44"/>
        <v>0</v>
      </c>
      <c r="I939" s="76">
        <f t="shared" si="45"/>
        <v>0</v>
      </c>
      <c r="J939" s="74">
        <v>17971</v>
      </c>
      <c r="K939" s="75" t="s">
        <v>4687</v>
      </c>
      <c r="L939" s="75" t="s">
        <v>4688</v>
      </c>
      <c r="M939" s="74">
        <v>8340</v>
      </c>
      <c r="N939" s="75" t="s">
        <v>4689</v>
      </c>
      <c r="O939" s="75" t="s">
        <v>4690</v>
      </c>
      <c r="P939" s="75"/>
      <c r="Q939" s="75" t="s">
        <v>4691</v>
      </c>
      <c r="R939" s="75" t="s">
        <v>11615</v>
      </c>
      <c r="S939" s="75" t="s">
        <v>11616</v>
      </c>
      <c r="T939" s="75" t="s">
        <v>11617</v>
      </c>
      <c r="U939" s="75" t="s">
        <v>385</v>
      </c>
    </row>
    <row r="940" spans="1:21" ht="14.4" x14ac:dyDescent="0.25">
      <c r="A940" s="74">
        <v>120253</v>
      </c>
      <c r="B940" s="75" t="s">
        <v>1649</v>
      </c>
      <c r="C940" s="81">
        <f t="shared" si="43"/>
        <v>0</v>
      </c>
      <c r="D940" s="74">
        <v>17962</v>
      </c>
      <c r="E940" s="75" t="s">
        <v>4678</v>
      </c>
      <c r="F940" s="74">
        <v>116137</v>
      </c>
      <c r="G940" s="74">
        <v>0</v>
      </c>
      <c r="H940" s="76">
        <f t="shared" si="44"/>
        <v>0</v>
      </c>
      <c r="I940" s="76">
        <f t="shared" si="45"/>
        <v>0</v>
      </c>
      <c r="J940" s="74">
        <v>18002</v>
      </c>
      <c r="K940" s="75" t="s">
        <v>4692</v>
      </c>
      <c r="L940" s="75" t="s">
        <v>4693</v>
      </c>
      <c r="M940" s="74">
        <v>8340</v>
      </c>
      <c r="N940" s="75" t="s">
        <v>4694</v>
      </c>
      <c r="O940" s="75" t="s">
        <v>4695</v>
      </c>
      <c r="P940" s="75"/>
      <c r="Q940" s="75" t="s">
        <v>4696</v>
      </c>
      <c r="R940" s="75" t="s">
        <v>11615</v>
      </c>
      <c r="S940" s="75" t="s">
        <v>11616</v>
      </c>
      <c r="T940" s="75" t="s">
        <v>11617</v>
      </c>
      <c r="U940" s="75" t="s">
        <v>385</v>
      </c>
    </row>
    <row r="941" spans="1:21" ht="14.4" x14ac:dyDescent="0.25">
      <c r="A941" s="74">
        <v>120253</v>
      </c>
      <c r="B941" s="75" t="s">
        <v>1649</v>
      </c>
      <c r="C941" s="81">
        <f t="shared" ref="C941:C1004" si="46">IF(A941&lt;&gt;A940,0,IF(AND(A941=A940,B941&lt;&gt;B940),A941,0))</f>
        <v>0</v>
      </c>
      <c r="D941" s="74">
        <v>17962</v>
      </c>
      <c r="E941" s="75" t="s">
        <v>4678</v>
      </c>
      <c r="F941" s="74">
        <v>116137</v>
      </c>
      <c r="G941" s="74">
        <v>0</v>
      </c>
      <c r="H941" s="76">
        <f t="shared" ref="H941:H1004" si="47">IF(A941&lt;&gt;A940,0,IF(AND(A941=A940,F941&lt;&gt;F940),A941,0))</f>
        <v>0</v>
      </c>
      <c r="I941" s="76">
        <f t="shared" ref="I941:I1004" si="48">IF(A941&lt;&gt;A940,0,IF(AND(H941&lt;&gt;0,B941&lt;&gt;B940),A941,0))</f>
        <v>0</v>
      </c>
      <c r="J941" s="74">
        <v>61226</v>
      </c>
      <c r="K941" s="75" t="s">
        <v>2440</v>
      </c>
      <c r="L941" s="75" t="s">
        <v>4697</v>
      </c>
      <c r="M941" s="74">
        <v>8730</v>
      </c>
      <c r="N941" s="75" t="s">
        <v>92</v>
      </c>
      <c r="O941" s="75" t="s">
        <v>4698</v>
      </c>
      <c r="P941" s="75"/>
      <c r="Q941" s="75" t="s">
        <v>11005</v>
      </c>
      <c r="R941" s="75" t="s">
        <v>11615</v>
      </c>
      <c r="S941" s="75" t="s">
        <v>11616</v>
      </c>
      <c r="T941" s="75" t="s">
        <v>11617</v>
      </c>
      <c r="U941" s="75" t="s">
        <v>385</v>
      </c>
    </row>
    <row r="942" spans="1:21" ht="14.4" x14ac:dyDescent="0.25">
      <c r="A942" s="74">
        <v>120253</v>
      </c>
      <c r="B942" s="75" t="s">
        <v>1649</v>
      </c>
      <c r="C942" s="81">
        <f t="shared" si="46"/>
        <v>0</v>
      </c>
      <c r="D942" s="74">
        <v>17962</v>
      </c>
      <c r="E942" s="75" t="s">
        <v>4678</v>
      </c>
      <c r="F942" s="74">
        <v>116137</v>
      </c>
      <c r="G942" s="74">
        <v>0</v>
      </c>
      <c r="H942" s="76">
        <f t="shared" si="47"/>
        <v>0</v>
      </c>
      <c r="I942" s="76">
        <f t="shared" si="48"/>
        <v>0</v>
      </c>
      <c r="J942" s="74">
        <v>129536</v>
      </c>
      <c r="K942" s="75" t="s">
        <v>4699</v>
      </c>
      <c r="L942" s="75" t="s">
        <v>4700</v>
      </c>
      <c r="M942" s="74">
        <v>8340</v>
      </c>
      <c r="N942" s="75" t="s">
        <v>4701</v>
      </c>
      <c r="O942" s="75" t="s">
        <v>4702</v>
      </c>
      <c r="P942" s="75"/>
      <c r="Q942" s="75" t="s">
        <v>4703</v>
      </c>
      <c r="R942" s="75" t="s">
        <v>11615</v>
      </c>
      <c r="S942" s="75" t="s">
        <v>11616</v>
      </c>
      <c r="T942" s="75" t="s">
        <v>11617</v>
      </c>
      <c r="U942" s="75" t="s">
        <v>385</v>
      </c>
    </row>
    <row r="943" spans="1:21" ht="14.4" x14ac:dyDescent="0.25">
      <c r="A943" s="74">
        <v>120261</v>
      </c>
      <c r="B943" s="75" t="s">
        <v>1649</v>
      </c>
      <c r="C943" s="81">
        <f t="shared" si="46"/>
        <v>0</v>
      </c>
      <c r="D943" s="74">
        <v>25171</v>
      </c>
      <c r="E943" s="75" t="s">
        <v>4705</v>
      </c>
      <c r="F943" s="74">
        <v>114173</v>
      </c>
      <c r="G943" s="74">
        <v>0</v>
      </c>
      <c r="H943" s="76">
        <f t="shared" si="47"/>
        <v>0</v>
      </c>
      <c r="I943" s="76">
        <f t="shared" si="48"/>
        <v>0</v>
      </c>
      <c r="J943" s="74">
        <v>25171</v>
      </c>
      <c r="K943" s="75" t="s">
        <v>4705</v>
      </c>
      <c r="L943" s="75" t="s">
        <v>829</v>
      </c>
      <c r="M943" s="74">
        <v>9990</v>
      </c>
      <c r="N943" s="75" t="s">
        <v>143</v>
      </c>
      <c r="O943" s="75" t="s">
        <v>4706</v>
      </c>
      <c r="P943" s="75"/>
      <c r="Q943" s="75" t="s">
        <v>4707</v>
      </c>
      <c r="R943" s="75" t="s">
        <v>1654</v>
      </c>
      <c r="S943" s="75" t="s">
        <v>1655</v>
      </c>
      <c r="T943" s="75" t="s">
        <v>1656</v>
      </c>
      <c r="U943" s="75" t="s">
        <v>385</v>
      </c>
    </row>
    <row r="944" spans="1:21" ht="14.4" x14ac:dyDescent="0.25">
      <c r="A944" s="74">
        <v>120261</v>
      </c>
      <c r="B944" s="75" t="s">
        <v>1649</v>
      </c>
      <c r="C944" s="81">
        <f t="shared" si="46"/>
        <v>0</v>
      </c>
      <c r="D944" s="74">
        <v>25171</v>
      </c>
      <c r="E944" s="75" t="s">
        <v>4705</v>
      </c>
      <c r="F944" s="74">
        <v>114173</v>
      </c>
      <c r="G944" s="74">
        <v>0</v>
      </c>
      <c r="H944" s="76">
        <f t="shared" si="47"/>
        <v>0</v>
      </c>
      <c r="I944" s="76">
        <f t="shared" si="48"/>
        <v>0</v>
      </c>
      <c r="J944" s="74">
        <v>25189</v>
      </c>
      <c r="K944" s="75" t="s">
        <v>4708</v>
      </c>
      <c r="L944" s="75" t="s">
        <v>4709</v>
      </c>
      <c r="M944" s="74">
        <v>9990</v>
      </c>
      <c r="N944" s="75" t="s">
        <v>143</v>
      </c>
      <c r="O944" s="75" t="s">
        <v>4710</v>
      </c>
      <c r="P944" s="75"/>
      <c r="Q944" s="75" t="s">
        <v>4711</v>
      </c>
      <c r="R944" s="75" t="s">
        <v>1654</v>
      </c>
      <c r="S944" s="75" t="s">
        <v>1655</v>
      </c>
      <c r="T944" s="75" t="s">
        <v>1656</v>
      </c>
      <c r="U944" s="75" t="s">
        <v>385</v>
      </c>
    </row>
    <row r="945" spans="1:21" ht="14.4" x14ac:dyDescent="0.25">
      <c r="A945" s="74">
        <v>120261</v>
      </c>
      <c r="B945" s="75" t="s">
        <v>1649</v>
      </c>
      <c r="C945" s="81">
        <f t="shared" si="46"/>
        <v>0</v>
      </c>
      <c r="D945" s="74">
        <v>25171</v>
      </c>
      <c r="E945" s="75" t="s">
        <v>4705</v>
      </c>
      <c r="F945" s="74">
        <v>114173</v>
      </c>
      <c r="G945" s="74">
        <v>0</v>
      </c>
      <c r="H945" s="76">
        <f t="shared" si="47"/>
        <v>0</v>
      </c>
      <c r="I945" s="76">
        <f t="shared" si="48"/>
        <v>0</v>
      </c>
      <c r="J945" s="74">
        <v>25197</v>
      </c>
      <c r="K945" s="75" t="s">
        <v>4064</v>
      </c>
      <c r="L945" s="75" t="s">
        <v>4712</v>
      </c>
      <c r="M945" s="74">
        <v>9990</v>
      </c>
      <c r="N945" s="75" t="s">
        <v>143</v>
      </c>
      <c r="O945" s="75" t="s">
        <v>4713</v>
      </c>
      <c r="P945" s="75"/>
      <c r="Q945" s="75" t="s">
        <v>4714</v>
      </c>
      <c r="R945" s="75" t="s">
        <v>1654</v>
      </c>
      <c r="S945" s="75" t="s">
        <v>1655</v>
      </c>
      <c r="T945" s="75" t="s">
        <v>1656</v>
      </c>
      <c r="U945" s="75" t="s">
        <v>385</v>
      </c>
    </row>
    <row r="946" spans="1:21" ht="14.4" x14ac:dyDescent="0.25">
      <c r="A946" s="74">
        <v>120261</v>
      </c>
      <c r="B946" s="75" t="s">
        <v>1649</v>
      </c>
      <c r="C946" s="81">
        <f t="shared" si="46"/>
        <v>0</v>
      </c>
      <c r="D946" s="74">
        <v>25171</v>
      </c>
      <c r="E946" s="75" t="s">
        <v>4705</v>
      </c>
      <c r="F946" s="74">
        <v>114173</v>
      </c>
      <c r="G946" s="74">
        <v>0</v>
      </c>
      <c r="H946" s="76">
        <f t="shared" si="47"/>
        <v>0</v>
      </c>
      <c r="I946" s="76">
        <f t="shared" si="48"/>
        <v>0</v>
      </c>
      <c r="J946" s="74">
        <v>25205</v>
      </c>
      <c r="K946" s="75" t="s">
        <v>4704</v>
      </c>
      <c r="L946" s="75" t="s">
        <v>829</v>
      </c>
      <c r="M946" s="74">
        <v>9990</v>
      </c>
      <c r="N946" s="75" t="s">
        <v>143</v>
      </c>
      <c r="O946" s="75" t="s">
        <v>830</v>
      </c>
      <c r="P946" s="75"/>
      <c r="Q946" s="75" t="s">
        <v>4715</v>
      </c>
      <c r="R946" s="75" t="s">
        <v>1654</v>
      </c>
      <c r="S946" s="75" t="s">
        <v>1655</v>
      </c>
      <c r="T946" s="75" t="s">
        <v>1656</v>
      </c>
      <c r="U946" s="75" t="s">
        <v>385</v>
      </c>
    </row>
    <row r="947" spans="1:21" ht="14.4" x14ac:dyDescent="0.25">
      <c r="A947" s="74">
        <v>120261</v>
      </c>
      <c r="B947" s="75" t="s">
        <v>1649</v>
      </c>
      <c r="C947" s="81">
        <f t="shared" si="46"/>
        <v>0</v>
      </c>
      <c r="D947" s="74">
        <v>25171</v>
      </c>
      <c r="E947" s="75" t="s">
        <v>4705</v>
      </c>
      <c r="F947" s="74">
        <v>969733</v>
      </c>
      <c r="G947" s="74">
        <v>0</v>
      </c>
      <c r="H947" s="76">
        <f t="shared" si="47"/>
        <v>120261</v>
      </c>
      <c r="I947" s="76">
        <f t="shared" si="48"/>
        <v>0</v>
      </c>
      <c r="J947" s="74">
        <v>25221</v>
      </c>
      <c r="K947" s="75" t="s">
        <v>4716</v>
      </c>
      <c r="L947" s="75" t="s">
        <v>4717</v>
      </c>
      <c r="M947" s="74">
        <v>9991</v>
      </c>
      <c r="N947" s="75" t="s">
        <v>4718</v>
      </c>
      <c r="O947" s="75" t="s">
        <v>4719</v>
      </c>
      <c r="P947" s="75"/>
      <c r="Q947" s="75" t="s">
        <v>4720</v>
      </c>
      <c r="R947" s="75" t="s">
        <v>1654</v>
      </c>
      <c r="S947" s="75" t="s">
        <v>1655</v>
      </c>
      <c r="T947" s="75" t="s">
        <v>1656</v>
      </c>
      <c r="U947" s="75" t="s">
        <v>385</v>
      </c>
    </row>
    <row r="948" spans="1:21" ht="14.4" x14ac:dyDescent="0.25">
      <c r="A948" s="74">
        <v>120261</v>
      </c>
      <c r="B948" s="75" t="s">
        <v>1649</v>
      </c>
      <c r="C948" s="81">
        <f t="shared" si="46"/>
        <v>0</v>
      </c>
      <c r="D948" s="74">
        <v>25171</v>
      </c>
      <c r="E948" s="75" t="s">
        <v>4705</v>
      </c>
      <c r="F948" s="74">
        <v>969733</v>
      </c>
      <c r="G948" s="74">
        <v>0</v>
      </c>
      <c r="H948" s="76">
        <f t="shared" si="47"/>
        <v>0</v>
      </c>
      <c r="I948" s="76">
        <f t="shared" si="48"/>
        <v>0</v>
      </c>
      <c r="J948" s="74">
        <v>48678</v>
      </c>
      <c r="K948" s="75" t="s">
        <v>4721</v>
      </c>
      <c r="L948" s="75" t="s">
        <v>4722</v>
      </c>
      <c r="M948" s="74">
        <v>9990</v>
      </c>
      <c r="N948" s="75" t="s">
        <v>143</v>
      </c>
      <c r="O948" s="75" t="s">
        <v>4723</v>
      </c>
      <c r="P948" s="75"/>
      <c r="Q948" s="75" t="s">
        <v>11006</v>
      </c>
      <c r="R948" s="75" t="s">
        <v>1654</v>
      </c>
      <c r="S948" s="75" t="s">
        <v>1655</v>
      </c>
      <c r="T948" s="75" t="s">
        <v>1656</v>
      </c>
      <c r="U948" s="75" t="s">
        <v>385</v>
      </c>
    </row>
    <row r="949" spans="1:21" ht="14.4" x14ac:dyDescent="0.25">
      <c r="A949" s="74">
        <v>120279</v>
      </c>
      <c r="B949" s="75" t="s">
        <v>1649</v>
      </c>
      <c r="C949" s="81">
        <f t="shared" si="46"/>
        <v>0</v>
      </c>
      <c r="D949" s="74">
        <v>17277</v>
      </c>
      <c r="E949" s="75" t="s">
        <v>4724</v>
      </c>
      <c r="F949" s="74">
        <v>966391</v>
      </c>
      <c r="G949" s="74">
        <v>0</v>
      </c>
      <c r="H949" s="76">
        <f t="shared" si="47"/>
        <v>0</v>
      </c>
      <c r="I949" s="76">
        <f t="shared" si="48"/>
        <v>0</v>
      </c>
      <c r="J949" s="74">
        <v>17194</v>
      </c>
      <c r="K949" s="75" t="s">
        <v>4725</v>
      </c>
      <c r="L949" s="75" t="s">
        <v>4726</v>
      </c>
      <c r="M949" s="74">
        <v>8810</v>
      </c>
      <c r="N949" s="75" t="s">
        <v>1184</v>
      </c>
      <c r="O949" s="75" t="s">
        <v>4727</v>
      </c>
      <c r="P949" s="75"/>
      <c r="Q949" s="75" t="s">
        <v>4728</v>
      </c>
      <c r="R949" s="75" t="s">
        <v>11615</v>
      </c>
      <c r="S949" s="75" t="s">
        <v>11616</v>
      </c>
      <c r="T949" s="75" t="s">
        <v>11617</v>
      </c>
      <c r="U949" s="75" t="s">
        <v>385</v>
      </c>
    </row>
    <row r="950" spans="1:21" ht="14.4" x14ac:dyDescent="0.25">
      <c r="A950" s="74">
        <v>120279</v>
      </c>
      <c r="B950" s="75" t="s">
        <v>1649</v>
      </c>
      <c r="C950" s="81">
        <f t="shared" si="46"/>
        <v>0</v>
      </c>
      <c r="D950" s="74">
        <v>17277</v>
      </c>
      <c r="E950" s="75" t="s">
        <v>4724</v>
      </c>
      <c r="F950" s="74">
        <v>966391</v>
      </c>
      <c r="G950" s="74">
        <v>0</v>
      </c>
      <c r="H950" s="76">
        <f t="shared" si="47"/>
        <v>0</v>
      </c>
      <c r="I950" s="76">
        <f t="shared" si="48"/>
        <v>0</v>
      </c>
      <c r="J950" s="74">
        <v>17236</v>
      </c>
      <c r="K950" s="75" t="s">
        <v>1692</v>
      </c>
      <c r="L950" s="75" t="s">
        <v>4729</v>
      </c>
      <c r="M950" s="74">
        <v>8820</v>
      </c>
      <c r="N950" s="75" t="s">
        <v>93</v>
      </c>
      <c r="O950" s="75" t="s">
        <v>4730</v>
      </c>
      <c r="P950" s="75"/>
      <c r="Q950" s="75" t="s">
        <v>11795</v>
      </c>
      <c r="R950" s="75" t="s">
        <v>11615</v>
      </c>
      <c r="S950" s="75" t="s">
        <v>11616</v>
      </c>
      <c r="T950" s="75" t="s">
        <v>11617</v>
      </c>
      <c r="U950" s="75" t="s">
        <v>385</v>
      </c>
    </row>
    <row r="951" spans="1:21" ht="14.4" x14ac:dyDescent="0.25">
      <c r="A951" s="74">
        <v>120279</v>
      </c>
      <c r="B951" s="75" t="s">
        <v>1649</v>
      </c>
      <c r="C951" s="81">
        <f t="shared" si="46"/>
        <v>0</v>
      </c>
      <c r="D951" s="74">
        <v>17277</v>
      </c>
      <c r="E951" s="75" t="s">
        <v>4724</v>
      </c>
      <c r="F951" s="74">
        <v>966391</v>
      </c>
      <c r="G951" s="74">
        <v>0</v>
      </c>
      <c r="H951" s="76">
        <f t="shared" si="47"/>
        <v>0</v>
      </c>
      <c r="I951" s="76">
        <f t="shared" si="48"/>
        <v>0</v>
      </c>
      <c r="J951" s="74">
        <v>17244</v>
      </c>
      <c r="K951" s="75" t="s">
        <v>4731</v>
      </c>
      <c r="L951" s="75" t="s">
        <v>4732</v>
      </c>
      <c r="M951" s="74">
        <v>8820</v>
      </c>
      <c r="N951" s="75" t="s">
        <v>93</v>
      </c>
      <c r="O951" s="75" t="s">
        <v>4733</v>
      </c>
      <c r="P951" s="75"/>
      <c r="Q951" s="75" t="s">
        <v>11796</v>
      </c>
      <c r="R951" s="75" t="s">
        <v>11615</v>
      </c>
      <c r="S951" s="75" t="s">
        <v>11616</v>
      </c>
      <c r="T951" s="75" t="s">
        <v>11617</v>
      </c>
      <c r="U951" s="75" t="s">
        <v>385</v>
      </c>
    </row>
    <row r="952" spans="1:21" ht="14.4" x14ac:dyDescent="0.25">
      <c r="A952" s="74">
        <v>120279</v>
      </c>
      <c r="B952" s="75" t="s">
        <v>1649</v>
      </c>
      <c r="C952" s="81">
        <f t="shared" si="46"/>
        <v>0</v>
      </c>
      <c r="D952" s="74">
        <v>17277</v>
      </c>
      <c r="E952" s="75" t="s">
        <v>4724</v>
      </c>
      <c r="F952" s="74">
        <v>966391</v>
      </c>
      <c r="G952" s="74">
        <v>0</v>
      </c>
      <c r="H952" s="76">
        <f t="shared" si="47"/>
        <v>0</v>
      </c>
      <c r="I952" s="76">
        <f t="shared" si="48"/>
        <v>0</v>
      </c>
      <c r="J952" s="74">
        <v>17251</v>
      </c>
      <c r="K952" s="75" t="s">
        <v>2162</v>
      </c>
      <c r="L952" s="75" t="s">
        <v>4735</v>
      </c>
      <c r="M952" s="74">
        <v>8820</v>
      </c>
      <c r="N952" s="75" t="s">
        <v>93</v>
      </c>
      <c r="O952" s="75" t="s">
        <v>4736</v>
      </c>
      <c r="P952" s="75"/>
      <c r="Q952" s="75" t="s">
        <v>11007</v>
      </c>
      <c r="R952" s="75" t="s">
        <v>11615</v>
      </c>
      <c r="S952" s="75" t="s">
        <v>11616</v>
      </c>
      <c r="T952" s="75" t="s">
        <v>11617</v>
      </c>
      <c r="U952" s="75" t="s">
        <v>385</v>
      </c>
    </row>
    <row r="953" spans="1:21" ht="14.4" x14ac:dyDescent="0.25">
      <c r="A953" s="74">
        <v>120279</v>
      </c>
      <c r="B953" s="75" t="s">
        <v>1649</v>
      </c>
      <c r="C953" s="81">
        <f t="shared" si="46"/>
        <v>0</v>
      </c>
      <c r="D953" s="74">
        <v>17277</v>
      </c>
      <c r="E953" s="75" t="s">
        <v>4724</v>
      </c>
      <c r="F953" s="74">
        <v>966391</v>
      </c>
      <c r="G953" s="74">
        <v>0</v>
      </c>
      <c r="H953" s="76">
        <f t="shared" si="47"/>
        <v>0</v>
      </c>
      <c r="I953" s="76">
        <f t="shared" si="48"/>
        <v>0</v>
      </c>
      <c r="J953" s="74">
        <v>17269</v>
      </c>
      <c r="K953" s="75" t="s">
        <v>4737</v>
      </c>
      <c r="L953" s="75" t="s">
        <v>4738</v>
      </c>
      <c r="M953" s="74">
        <v>8820</v>
      </c>
      <c r="N953" s="75" t="s">
        <v>93</v>
      </c>
      <c r="O953" s="75" t="s">
        <v>4739</v>
      </c>
      <c r="P953" s="75"/>
      <c r="Q953" s="75" t="s">
        <v>4740</v>
      </c>
      <c r="R953" s="75" t="s">
        <v>11615</v>
      </c>
      <c r="S953" s="75" t="s">
        <v>11616</v>
      </c>
      <c r="T953" s="75" t="s">
        <v>11617</v>
      </c>
      <c r="U953" s="75" t="s">
        <v>385</v>
      </c>
    </row>
    <row r="954" spans="1:21" ht="14.4" x14ac:dyDescent="0.25">
      <c r="A954" s="74">
        <v>120279</v>
      </c>
      <c r="B954" s="75" t="s">
        <v>1649</v>
      </c>
      <c r="C954" s="81">
        <f t="shared" si="46"/>
        <v>0</v>
      </c>
      <c r="D954" s="74">
        <v>17277</v>
      </c>
      <c r="E954" s="75" t="s">
        <v>4724</v>
      </c>
      <c r="F954" s="74">
        <v>966391</v>
      </c>
      <c r="G954" s="74">
        <v>0</v>
      </c>
      <c r="H954" s="76">
        <f t="shared" si="47"/>
        <v>0</v>
      </c>
      <c r="I954" s="76">
        <f t="shared" si="48"/>
        <v>0</v>
      </c>
      <c r="J954" s="74">
        <v>17277</v>
      </c>
      <c r="K954" s="75" t="s">
        <v>4724</v>
      </c>
      <c r="L954" s="75" t="s">
        <v>833</v>
      </c>
      <c r="M954" s="74">
        <v>8820</v>
      </c>
      <c r="N954" s="75" t="s">
        <v>93</v>
      </c>
      <c r="O954" s="75" t="s">
        <v>834</v>
      </c>
      <c r="P954" s="75"/>
      <c r="Q954" s="75" t="s">
        <v>11562</v>
      </c>
      <c r="R954" s="75" t="s">
        <v>11615</v>
      </c>
      <c r="S954" s="75" t="s">
        <v>11616</v>
      </c>
      <c r="T954" s="75" t="s">
        <v>11617</v>
      </c>
      <c r="U954" s="75" t="s">
        <v>385</v>
      </c>
    </row>
    <row r="955" spans="1:21" ht="14.4" x14ac:dyDescent="0.25">
      <c r="A955" s="74">
        <v>120279</v>
      </c>
      <c r="B955" s="75" t="s">
        <v>1649</v>
      </c>
      <c r="C955" s="81">
        <f t="shared" si="46"/>
        <v>0</v>
      </c>
      <c r="D955" s="74">
        <v>17277</v>
      </c>
      <c r="E955" s="75" t="s">
        <v>4724</v>
      </c>
      <c r="F955" s="74">
        <v>966391</v>
      </c>
      <c r="G955" s="74">
        <v>0</v>
      </c>
      <c r="H955" s="76">
        <f t="shared" si="47"/>
        <v>0</v>
      </c>
      <c r="I955" s="76">
        <f t="shared" si="48"/>
        <v>0</v>
      </c>
      <c r="J955" s="74">
        <v>17301</v>
      </c>
      <c r="K955" s="75" t="s">
        <v>4741</v>
      </c>
      <c r="L955" s="75" t="s">
        <v>4742</v>
      </c>
      <c r="M955" s="74">
        <v>8610</v>
      </c>
      <c r="N955" s="75" t="s">
        <v>4743</v>
      </c>
      <c r="O955" s="75" t="s">
        <v>4744</v>
      </c>
      <c r="P955" s="75"/>
      <c r="Q955" s="75" t="s">
        <v>4745</v>
      </c>
      <c r="R955" s="75" t="s">
        <v>11615</v>
      </c>
      <c r="S955" s="75" t="s">
        <v>11616</v>
      </c>
      <c r="T955" s="75" t="s">
        <v>11617</v>
      </c>
      <c r="U955" s="75" t="s">
        <v>385</v>
      </c>
    </row>
    <row r="956" spans="1:21" ht="14.4" x14ac:dyDescent="0.25">
      <c r="A956" s="74">
        <v>120279</v>
      </c>
      <c r="B956" s="75" t="s">
        <v>1649</v>
      </c>
      <c r="C956" s="81">
        <f t="shared" si="46"/>
        <v>0</v>
      </c>
      <c r="D956" s="74">
        <v>17277</v>
      </c>
      <c r="E956" s="75" t="s">
        <v>4724</v>
      </c>
      <c r="F956" s="74">
        <v>966391</v>
      </c>
      <c r="G956" s="74">
        <v>0</v>
      </c>
      <c r="H956" s="76">
        <f t="shared" si="47"/>
        <v>0</v>
      </c>
      <c r="I956" s="76">
        <f t="shared" si="48"/>
        <v>0</v>
      </c>
      <c r="J956" s="74">
        <v>17616</v>
      </c>
      <c r="K956" s="75" t="s">
        <v>11797</v>
      </c>
      <c r="L956" s="75" t="s">
        <v>4746</v>
      </c>
      <c r="M956" s="74">
        <v>8210</v>
      </c>
      <c r="N956" s="75" t="s">
        <v>95</v>
      </c>
      <c r="O956" s="75" t="s">
        <v>4747</v>
      </c>
      <c r="P956" s="75"/>
      <c r="Q956" s="75" t="s">
        <v>4748</v>
      </c>
      <c r="R956" s="75" t="s">
        <v>11615</v>
      </c>
      <c r="S956" s="75" t="s">
        <v>11616</v>
      </c>
      <c r="T956" s="75" t="s">
        <v>11617</v>
      </c>
      <c r="U956" s="75" t="s">
        <v>385</v>
      </c>
    </row>
    <row r="957" spans="1:21" ht="14.4" x14ac:dyDescent="0.25">
      <c r="A957" s="74">
        <v>120279</v>
      </c>
      <c r="B957" s="75" t="s">
        <v>1649</v>
      </c>
      <c r="C957" s="81">
        <f t="shared" si="46"/>
        <v>0</v>
      </c>
      <c r="D957" s="74">
        <v>17277</v>
      </c>
      <c r="E957" s="75" t="s">
        <v>4724</v>
      </c>
      <c r="F957" s="74">
        <v>966391</v>
      </c>
      <c r="G957" s="74">
        <v>0</v>
      </c>
      <c r="H957" s="76">
        <f t="shared" si="47"/>
        <v>0</v>
      </c>
      <c r="I957" s="76">
        <f t="shared" si="48"/>
        <v>0</v>
      </c>
      <c r="J957" s="74">
        <v>17624</v>
      </c>
      <c r="K957" s="75" t="s">
        <v>4749</v>
      </c>
      <c r="L957" s="75" t="s">
        <v>4750</v>
      </c>
      <c r="M957" s="74">
        <v>8210</v>
      </c>
      <c r="N957" s="75" t="s">
        <v>95</v>
      </c>
      <c r="O957" s="75" t="s">
        <v>4751</v>
      </c>
      <c r="P957" s="75"/>
      <c r="Q957" s="75" t="s">
        <v>4752</v>
      </c>
      <c r="R957" s="75" t="s">
        <v>11615</v>
      </c>
      <c r="S957" s="75" t="s">
        <v>11616</v>
      </c>
      <c r="T957" s="75" t="s">
        <v>11617</v>
      </c>
      <c r="U957" s="75" t="s">
        <v>385</v>
      </c>
    </row>
    <row r="958" spans="1:21" ht="14.4" x14ac:dyDescent="0.25">
      <c r="A958" s="74">
        <v>120279</v>
      </c>
      <c r="B958" s="75" t="s">
        <v>1649</v>
      </c>
      <c r="C958" s="81">
        <f t="shared" si="46"/>
        <v>0</v>
      </c>
      <c r="D958" s="74">
        <v>17277</v>
      </c>
      <c r="E958" s="75" t="s">
        <v>4724</v>
      </c>
      <c r="F958" s="74">
        <v>966391</v>
      </c>
      <c r="G958" s="74">
        <v>0</v>
      </c>
      <c r="H958" s="76">
        <f t="shared" si="47"/>
        <v>0</v>
      </c>
      <c r="I958" s="76">
        <f t="shared" si="48"/>
        <v>0</v>
      </c>
      <c r="J958" s="74">
        <v>17632</v>
      </c>
      <c r="K958" s="75" t="s">
        <v>1878</v>
      </c>
      <c r="L958" s="75" t="s">
        <v>11008</v>
      </c>
      <c r="M958" s="74">
        <v>8210</v>
      </c>
      <c r="N958" s="75" t="s">
        <v>95</v>
      </c>
      <c r="O958" s="75" t="s">
        <v>4754</v>
      </c>
      <c r="P958" s="75"/>
      <c r="Q958" s="75" t="s">
        <v>4755</v>
      </c>
      <c r="R958" s="75" t="s">
        <v>11615</v>
      </c>
      <c r="S958" s="75" t="s">
        <v>11616</v>
      </c>
      <c r="T958" s="75" t="s">
        <v>11617</v>
      </c>
      <c r="U958" s="75" t="s">
        <v>385</v>
      </c>
    </row>
    <row r="959" spans="1:21" ht="14.4" x14ac:dyDescent="0.25">
      <c r="A959" s="74">
        <v>120279</v>
      </c>
      <c r="B959" s="75" t="s">
        <v>1649</v>
      </c>
      <c r="C959" s="81">
        <f t="shared" si="46"/>
        <v>0</v>
      </c>
      <c r="D959" s="74">
        <v>17277</v>
      </c>
      <c r="E959" s="75" t="s">
        <v>4724</v>
      </c>
      <c r="F959" s="74">
        <v>966391</v>
      </c>
      <c r="G959" s="74">
        <v>0</v>
      </c>
      <c r="H959" s="76">
        <f t="shared" si="47"/>
        <v>0</v>
      </c>
      <c r="I959" s="76">
        <f t="shared" si="48"/>
        <v>0</v>
      </c>
      <c r="J959" s="74">
        <v>17781</v>
      </c>
      <c r="K959" s="75" t="s">
        <v>4756</v>
      </c>
      <c r="L959" s="75" t="s">
        <v>3731</v>
      </c>
      <c r="M959" s="74">
        <v>8211</v>
      </c>
      <c r="N959" s="75" t="s">
        <v>4757</v>
      </c>
      <c r="O959" s="75" t="s">
        <v>4758</v>
      </c>
      <c r="P959" s="75"/>
      <c r="Q959" s="75" t="s">
        <v>4759</v>
      </c>
      <c r="R959" s="75" t="s">
        <v>11615</v>
      </c>
      <c r="S959" s="75" t="s">
        <v>11616</v>
      </c>
      <c r="T959" s="75" t="s">
        <v>11617</v>
      </c>
      <c r="U959" s="75" t="s">
        <v>385</v>
      </c>
    </row>
    <row r="960" spans="1:21" ht="14.4" x14ac:dyDescent="0.25">
      <c r="A960" s="74">
        <v>120279</v>
      </c>
      <c r="B960" s="75" t="s">
        <v>1649</v>
      </c>
      <c r="C960" s="81">
        <f t="shared" si="46"/>
        <v>0</v>
      </c>
      <c r="D960" s="74">
        <v>17277</v>
      </c>
      <c r="E960" s="75" t="s">
        <v>4724</v>
      </c>
      <c r="F960" s="74">
        <v>966391</v>
      </c>
      <c r="G960" s="74">
        <v>0</v>
      </c>
      <c r="H960" s="76">
        <f t="shared" si="47"/>
        <v>0</v>
      </c>
      <c r="I960" s="76">
        <f t="shared" si="48"/>
        <v>0</v>
      </c>
      <c r="J960" s="74">
        <v>17798</v>
      </c>
      <c r="K960" s="75" t="s">
        <v>4760</v>
      </c>
      <c r="L960" s="75" t="s">
        <v>4761</v>
      </c>
      <c r="M960" s="74">
        <v>8480</v>
      </c>
      <c r="N960" s="75" t="s">
        <v>4762</v>
      </c>
      <c r="O960" s="75" t="s">
        <v>4763</v>
      </c>
      <c r="P960" s="75"/>
      <c r="Q960" s="75" t="s">
        <v>11798</v>
      </c>
      <c r="R960" s="75" t="s">
        <v>11615</v>
      </c>
      <c r="S960" s="75" t="s">
        <v>11616</v>
      </c>
      <c r="T960" s="75" t="s">
        <v>11617</v>
      </c>
      <c r="U960" s="75" t="s">
        <v>385</v>
      </c>
    </row>
    <row r="961" spans="1:21" ht="14.4" x14ac:dyDescent="0.25">
      <c r="A961" s="74">
        <v>120279</v>
      </c>
      <c r="B961" s="75" t="s">
        <v>1649</v>
      </c>
      <c r="C961" s="81">
        <f t="shared" si="46"/>
        <v>0</v>
      </c>
      <c r="D961" s="74">
        <v>17277</v>
      </c>
      <c r="E961" s="75" t="s">
        <v>4724</v>
      </c>
      <c r="F961" s="74">
        <v>966391</v>
      </c>
      <c r="G961" s="74">
        <v>0</v>
      </c>
      <c r="H961" s="76">
        <f t="shared" si="47"/>
        <v>0</v>
      </c>
      <c r="I961" s="76">
        <f t="shared" si="48"/>
        <v>0</v>
      </c>
      <c r="J961" s="74">
        <v>17814</v>
      </c>
      <c r="K961" s="75" t="s">
        <v>11009</v>
      </c>
      <c r="L961" s="75" t="s">
        <v>4764</v>
      </c>
      <c r="M961" s="74">
        <v>8680</v>
      </c>
      <c r="N961" s="75" t="s">
        <v>97</v>
      </c>
      <c r="O961" s="75" t="s">
        <v>4765</v>
      </c>
      <c r="P961" s="75"/>
      <c r="Q961" s="75" t="s">
        <v>4766</v>
      </c>
      <c r="R961" s="75" t="s">
        <v>11615</v>
      </c>
      <c r="S961" s="75" t="s">
        <v>11616</v>
      </c>
      <c r="T961" s="75" t="s">
        <v>11617</v>
      </c>
      <c r="U961" s="75" t="s">
        <v>385</v>
      </c>
    </row>
    <row r="962" spans="1:21" ht="14.4" x14ac:dyDescent="0.25">
      <c r="A962" s="74">
        <v>120279</v>
      </c>
      <c r="B962" s="75" t="s">
        <v>1649</v>
      </c>
      <c r="C962" s="81">
        <f t="shared" si="46"/>
        <v>0</v>
      </c>
      <c r="D962" s="74">
        <v>17277</v>
      </c>
      <c r="E962" s="75" t="s">
        <v>4724</v>
      </c>
      <c r="F962" s="74">
        <v>966391</v>
      </c>
      <c r="G962" s="74">
        <v>0</v>
      </c>
      <c r="H962" s="76">
        <f t="shared" si="47"/>
        <v>0</v>
      </c>
      <c r="I962" s="76">
        <f t="shared" si="48"/>
        <v>0</v>
      </c>
      <c r="J962" s="74">
        <v>26336</v>
      </c>
      <c r="K962" s="75" t="s">
        <v>4767</v>
      </c>
      <c r="L962" s="75" t="s">
        <v>833</v>
      </c>
      <c r="M962" s="74">
        <v>8820</v>
      </c>
      <c r="N962" s="75" t="s">
        <v>93</v>
      </c>
      <c r="O962" s="75" t="s">
        <v>4768</v>
      </c>
      <c r="P962" s="75"/>
      <c r="Q962" s="75" t="s">
        <v>4769</v>
      </c>
      <c r="R962" s="75" t="s">
        <v>10772</v>
      </c>
      <c r="S962" s="75" t="s">
        <v>10773</v>
      </c>
      <c r="T962" s="75" t="s">
        <v>10774</v>
      </c>
      <c r="U962" s="75" t="s">
        <v>496</v>
      </c>
    </row>
    <row r="963" spans="1:21" ht="14.4" x14ac:dyDescent="0.25">
      <c r="A963" s="74">
        <v>120279</v>
      </c>
      <c r="B963" s="75" t="s">
        <v>1649</v>
      </c>
      <c r="C963" s="81">
        <f t="shared" si="46"/>
        <v>0</v>
      </c>
      <c r="D963" s="74">
        <v>17277</v>
      </c>
      <c r="E963" s="75" t="s">
        <v>4724</v>
      </c>
      <c r="F963" s="74">
        <v>966391</v>
      </c>
      <c r="G963" s="74">
        <v>0</v>
      </c>
      <c r="H963" s="76">
        <f t="shared" si="47"/>
        <v>0</v>
      </c>
      <c r="I963" s="76">
        <f t="shared" si="48"/>
        <v>0</v>
      </c>
      <c r="J963" s="74">
        <v>115683</v>
      </c>
      <c r="K963" s="75" t="s">
        <v>4770</v>
      </c>
      <c r="L963" s="75" t="s">
        <v>4771</v>
      </c>
      <c r="M963" s="74">
        <v>8820</v>
      </c>
      <c r="N963" s="75" t="s">
        <v>93</v>
      </c>
      <c r="O963" s="75" t="s">
        <v>4772</v>
      </c>
      <c r="P963" s="75"/>
      <c r="Q963" s="75" t="s">
        <v>4773</v>
      </c>
      <c r="R963" s="75" t="s">
        <v>11615</v>
      </c>
      <c r="S963" s="75" t="s">
        <v>11616</v>
      </c>
      <c r="T963" s="75" t="s">
        <v>11617</v>
      </c>
      <c r="U963" s="75" t="s">
        <v>385</v>
      </c>
    </row>
    <row r="964" spans="1:21" ht="14.4" x14ac:dyDescent="0.25">
      <c r="A964" s="74">
        <v>120279</v>
      </c>
      <c r="B964" s="75" t="s">
        <v>1649</v>
      </c>
      <c r="C964" s="81">
        <f t="shared" si="46"/>
        <v>0</v>
      </c>
      <c r="D964" s="74">
        <v>17277</v>
      </c>
      <c r="E964" s="75" t="s">
        <v>4724</v>
      </c>
      <c r="F964" s="74">
        <v>966391</v>
      </c>
      <c r="G964" s="74">
        <v>0</v>
      </c>
      <c r="H964" s="76">
        <f t="shared" si="47"/>
        <v>0</v>
      </c>
      <c r="I964" s="76">
        <f t="shared" si="48"/>
        <v>0</v>
      </c>
      <c r="J964" s="74">
        <v>131904</v>
      </c>
      <c r="K964" s="75" t="s">
        <v>11010</v>
      </c>
      <c r="L964" s="75" t="s">
        <v>4775</v>
      </c>
      <c r="M964" s="74">
        <v>8680</v>
      </c>
      <c r="N964" s="75" t="s">
        <v>97</v>
      </c>
      <c r="O964" s="75" t="s">
        <v>4765</v>
      </c>
      <c r="P964" s="75"/>
      <c r="Q964" s="75" t="s">
        <v>4766</v>
      </c>
      <c r="R964" s="75" t="s">
        <v>11615</v>
      </c>
      <c r="S964" s="75" t="s">
        <v>11616</v>
      </c>
      <c r="T964" s="75" t="s">
        <v>11617</v>
      </c>
      <c r="U964" s="75" t="s">
        <v>385</v>
      </c>
    </row>
    <row r="965" spans="1:21" ht="14.4" x14ac:dyDescent="0.25">
      <c r="A965" s="74">
        <v>120287</v>
      </c>
      <c r="B965" s="75" t="s">
        <v>1679</v>
      </c>
      <c r="C965" s="81">
        <f t="shared" si="46"/>
        <v>0</v>
      </c>
      <c r="D965" s="74">
        <v>9845</v>
      </c>
      <c r="E965" s="75" t="s">
        <v>4776</v>
      </c>
      <c r="F965" s="74">
        <v>960666</v>
      </c>
      <c r="G965" s="74">
        <v>0</v>
      </c>
      <c r="H965" s="76">
        <f t="shared" si="47"/>
        <v>0</v>
      </c>
      <c r="I965" s="76">
        <f t="shared" si="48"/>
        <v>0</v>
      </c>
      <c r="J965" s="74">
        <v>8169</v>
      </c>
      <c r="K965" s="75" t="s">
        <v>3881</v>
      </c>
      <c r="L965" s="75" t="s">
        <v>4777</v>
      </c>
      <c r="M965" s="74">
        <v>2150</v>
      </c>
      <c r="N965" s="75" t="s">
        <v>152</v>
      </c>
      <c r="O965" s="75" t="s">
        <v>4778</v>
      </c>
      <c r="P965" s="75"/>
      <c r="Q965" s="75" t="s">
        <v>4779</v>
      </c>
      <c r="R965" s="75" t="s">
        <v>1662</v>
      </c>
      <c r="S965" s="75" t="s">
        <v>1663</v>
      </c>
      <c r="T965" s="75" t="s">
        <v>1664</v>
      </c>
      <c r="U965" s="75" t="s">
        <v>385</v>
      </c>
    </row>
    <row r="966" spans="1:21" ht="14.4" x14ac:dyDescent="0.25">
      <c r="A966" s="74">
        <v>120287</v>
      </c>
      <c r="B966" s="75" t="s">
        <v>1679</v>
      </c>
      <c r="C966" s="81">
        <f t="shared" si="46"/>
        <v>0</v>
      </c>
      <c r="D966" s="74">
        <v>9845</v>
      </c>
      <c r="E966" s="75" t="s">
        <v>4776</v>
      </c>
      <c r="F966" s="74">
        <v>960955</v>
      </c>
      <c r="G966" s="74">
        <v>0</v>
      </c>
      <c r="H966" s="76">
        <f t="shared" si="47"/>
        <v>120287</v>
      </c>
      <c r="I966" s="76">
        <f t="shared" si="48"/>
        <v>0</v>
      </c>
      <c r="J966" s="74">
        <v>9845</v>
      </c>
      <c r="K966" s="75" t="s">
        <v>4776</v>
      </c>
      <c r="L966" s="75" t="s">
        <v>836</v>
      </c>
      <c r="M966" s="74">
        <v>2530</v>
      </c>
      <c r="N966" s="75" t="s">
        <v>158</v>
      </c>
      <c r="O966" s="75" t="s">
        <v>837</v>
      </c>
      <c r="P966" s="75"/>
      <c r="Q966" s="75" t="s">
        <v>838</v>
      </c>
      <c r="R966" s="75" t="s">
        <v>1662</v>
      </c>
      <c r="S966" s="75" t="s">
        <v>1663</v>
      </c>
      <c r="T966" s="75" t="s">
        <v>1664</v>
      </c>
      <c r="U966" s="75" t="s">
        <v>385</v>
      </c>
    </row>
    <row r="967" spans="1:21" ht="14.4" x14ac:dyDescent="0.25">
      <c r="A967" s="74">
        <v>120287</v>
      </c>
      <c r="B967" s="75" t="s">
        <v>1679</v>
      </c>
      <c r="C967" s="81">
        <f t="shared" si="46"/>
        <v>0</v>
      </c>
      <c r="D967" s="74">
        <v>9845</v>
      </c>
      <c r="E967" s="75" t="s">
        <v>4776</v>
      </c>
      <c r="F967" s="74">
        <v>960963</v>
      </c>
      <c r="G967" s="74">
        <v>0</v>
      </c>
      <c r="H967" s="76">
        <f t="shared" si="47"/>
        <v>120287</v>
      </c>
      <c r="I967" s="76">
        <f t="shared" si="48"/>
        <v>0</v>
      </c>
      <c r="J967" s="74">
        <v>9911</v>
      </c>
      <c r="K967" s="75" t="s">
        <v>4780</v>
      </c>
      <c r="L967" s="75" t="s">
        <v>4781</v>
      </c>
      <c r="M967" s="74">
        <v>2540</v>
      </c>
      <c r="N967" s="75" t="s">
        <v>55</v>
      </c>
      <c r="O967" s="75" t="s">
        <v>4782</v>
      </c>
      <c r="P967" s="75"/>
      <c r="Q967" s="75" t="s">
        <v>4783</v>
      </c>
      <c r="R967" s="75" t="s">
        <v>1662</v>
      </c>
      <c r="S967" s="75" t="s">
        <v>1663</v>
      </c>
      <c r="T967" s="75" t="s">
        <v>1664</v>
      </c>
      <c r="U967" s="75" t="s">
        <v>385</v>
      </c>
    </row>
    <row r="968" spans="1:21" ht="14.4" x14ac:dyDescent="0.25">
      <c r="A968" s="74">
        <v>120295</v>
      </c>
      <c r="B968" s="75" t="s">
        <v>1679</v>
      </c>
      <c r="C968" s="81">
        <f t="shared" si="46"/>
        <v>0</v>
      </c>
      <c r="D968" s="74">
        <v>7831</v>
      </c>
      <c r="E968" s="75" t="s">
        <v>10731</v>
      </c>
      <c r="F968" s="74">
        <v>960633</v>
      </c>
      <c r="G968" s="74">
        <v>0</v>
      </c>
      <c r="H968" s="76">
        <f t="shared" si="47"/>
        <v>0</v>
      </c>
      <c r="I968" s="76">
        <f t="shared" si="48"/>
        <v>0</v>
      </c>
      <c r="J968" s="74">
        <v>7831</v>
      </c>
      <c r="K968" s="75" t="s">
        <v>10731</v>
      </c>
      <c r="L968" s="75" t="s">
        <v>840</v>
      </c>
      <c r="M968" s="74">
        <v>2990</v>
      </c>
      <c r="N968" s="75" t="s">
        <v>41</v>
      </c>
      <c r="O968" s="75" t="s">
        <v>841</v>
      </c>
      <c r="P968" s="75"/>
      <c r="Q968" s="75" t="s">
        <v>11011</v>
      </c>
      <c r="R968" s="75" t="s">
        <v>1662</v>
      </c>
      <c r="S968" s="75" t="s">
        <v>1663</v>
      </c>
      <c r="T968" s="75" t="s">
        <v>1664</v>
      </c>
      <c r="U968" s="75" t="s">
        <v>385</v>
      </c>
    </row>
    <row r="969" spans="1:21" ht="14.4" x14ac:dyDescent="0.25">
      <c r="A969" s="74">
        <v>120295</v>
      </c>
      <c r="B969" s="75" t="s">
        <v>1679</v>
      </c>
      <c r="C969" s="81">
        <f t="shared" si="46"/>
        <v>0</v>
      </c>
      <c r="D969" s="74">
        <v>7831</v>
      </c>
      <c r="E969" s="75" t="s">
        <v>10731</v>
      </c>
      <c r="F969" s="74">
        <v>960633</v>
      </c>
      <c r="G969" s="74">
        <v>0</v>
      </c>
      <c r="H969" s="76">
        <f t="shared" si="47"/>
        <v>0</v>
      </c>
      <c r="I969" s="76">
        <f t="shared" si="48"/>
        <v>0</v>
      </c>
      <c r="J969" s="74">
        <v>7881</v>
      </c>
      <c r="K969" s="75" t="s">
        <v>4786</v>
      </c>
      <c r="L969" s="75" t="s">
        <v>11012</v>
      </c>
      <c r="M969" s="74">
        <v>2990</v>
      </c>
      <c r="N969" s="75" t="s">
        <v>4787</v>
      </c>
      <c r="O969" s="75" t="s">
        <v>11013</v>
      </c>
      <c r="P969" s="75"/>
      <c r="Q969" s="75" t="s">
        <v>4788</v>
      </c>
      <c r="R969" s="75" t="s">
        <v>1662</v>
      </c>
      <c r="S969" s="75" t="s">
        <v>1663</v>
      </c>
      <c r="T969" s="75" t="s">
        <v>1664</v>
      </c>
      <c r="U969" s="75" t="s">
        <v>385</v>
      </c>
    </row>
    <row r="970" spans="1:21" ht="14.4" x14ac:dyDescent="0.25">
      <c r="A970" s="74">
        <v>120295</v>
      </c>
      <c r="B970" s="75" t="s">
        <v>1679</v>
      </c>
      <c r="C970" s="81">
        <f t="shared" si="46"/>
        <v>0</v>
      </c>
      <c r="D970" s="74">
        <v>7831</v>
      </c>
      <c r="E970" s="75" t="s">
        <v>10731</v>
      </c>
      <c r="F970" s="74">
        <v>960641</v>
      </c>
      <c r="G970" s="74">
        <v>0</v>
      </c>
      <c r="H970" s="76">
        <f t="shared" si="47"/>
        <v>120295</v>
      </c>
      <c r="I970" s="76">
        <f t="shared" si="48"/>
        <v>0</v>
      </c>
      <c r="J970" s="74">
        <v>7955</v>
      </c>
      <c r="K970" s="75" t="s">
        <v>4789</v>
      </c>
      <c r="L970" s="75" t="s">
        <v>4790</v>
      </c>
      <c r="M970" s="74">
        <v>2920</v>
      </c>
      <c r="N970" s="75" t="s">
        <v>42</v>
      </c>
      <c r="O970" s="75" t="s">
        <v>4791</v>
      </c>
      <c r="P970" s="75"/>
      <c r="Q970" s="75" t="s">
        <v>4792</v>
      </c>
      <c r="R970" s="75" t="s">
        <v>1662</v>
      </c>
      <c r="S970" s="75" t="s">
        <v>1663</v>
      </c>
      <c r="T970" s="75" t="s">
        <v>1664</v>
      </c>
      <c r="U970" s="75" t="s">
        <v>385</v>
      </c>
    </row>
    <row r="971" spans="1:21" ht="14.4" x14ac:dyDescent="0.25">
      <c r="A971" s="74">
        <v>120295</v>
      </c>
      <c r="B971" s="75" t="s">
        <v>1679</v>
      </c>
      <c r="C971" s="81">
        <f t="shared" si="46"/>
        <v>0</v>
      </c>
      <c r="D971" s="74">
        <v>7831</v>
      </c>
      <c r="E971" s="75" t="s">
        <v>10731</v>
      </c>
      <c r="F971" s="74">
        <v>960641</v>
      </c>
      <c r="G971" s="74">
        <v>0</v>
      </c>
      <c r="H971" s="76">
        <f t="shared" si="47"/>
        <v>0</v>
      </c>
      <c r="I971" s="76">
        <f t="shared" si="48"/>
        <v>0</v>
      </c>
      <c r="J971" s="74">
        <v>7963</v>
      </c>
      <c r="K971" s="75" t="s">
        <v>11014</v>
      </c>
      <c r="L971" s="75" t="s">
        <v>4793</v>
      </c>
      <c r="M971" s="74">
        <v>2920</v>
      </c>
      <c r="N971" s="75" t="s">
        <v>42</v>
      </c>
      <c r="O971" s="75" t="s">
        <v>4794</v>
      </c>
      <c r="P971" s="75"/>
      <c r="Q971" s="75" t="s">
        <v>4795</v>
      </c>
      <c r="R971" s="75" t="s">
        <v>1662</v>
      </c>
      <c r="S971" s="75" t="s">
        <v>1663</v>
      </c>
      <c r="T971" s="75" t="s">
        <v>1664</v>
      </c>
      <c r="U971" s="75" t="s">
        <v>385</v>
      </c>
    </row>
    <row r="972" spans="1:21" ht="14.4" x14ac:dyDescent="0.25">
      <c r="A972" s="74">
        <v>120295</v>
      </c>
      <c r="B972" s="75" t="s">
        <v>1679</v>
      </c>
      <c r="C972" s="81">
        <f t="shared" si="46"/>
        <v>0</v>
      </c>
      <c r="D972" s="74">
        <v>7831</v>
      </c>
      <c r="E972" s="75" t="s">
        <v>10731</v>
      </c>
      <c r="F972" s="74">
        <v>960658</v>
      </c>
      <c r="G972" s="74">
        <v>0</v>
      </c>
      <c r="H972" s="76">
        <f t="shared" si="47"/>
        <v>120295</v>
      </c>
      <c r="I972" s="76">
        <f t="shared" si="48"/>
        <v>0</v>
      </c>
      <c r="J972" s="74">
        <v>8029</v>
      </c>
      <c r="K972" s="75" t="s">
        <v>4796</v>
      </c>
      <c r="L972" s="75" t="s">
        <v>4797</v>
      </c>
      <c r="M972" s="74">
        <v>2910</v>
      </c>
      <c r="N972" s="75" t="s">
        <v>43</v>
      </c>
      <c r="O972" s="75" t="s">
        <v>4798</v>
      </c>
      <c r="P972" s="75"/>
      <c r="Q972" s="75" t="s">
        <v>4799</v>
      </c>
      <c r="R972" s="75" t="s">
        <v>1662</v>
      </c>
      <c r="S972" s="75" t="s">
        <v>1663</v>
      </c>
      <c r="T972" s="75" t="s">
        <v>1664</v>
      </c>
      <c r="U972" s="75" t="s">
        <v>385</v>
      </c>
    </row>
    <row r="973" spans="1:21" ht="14.4" x14ac:dyDescent="0.25">
      <c r="A973" s="74">
        <v>120295</v>
      </c>
      <c r="B973" s="75" t="s">
        <v>1679</v>
      </c>
      <c r="C973" s="81">
        <f t="shared" si="46"/>
        <v>0</v>
      </c>
      <c r="D973" s="74">
        <v>7831</v>
      </c>
      <c r="E973" s="75" t="s">
        <v>10731</v>
      </c>
      <c r="F973" s="74">
        <v>960633</v>
      </c>
      <c r="G973" s="74">
        <v>0</v>
      </c>
      <c r="H973" s="76">
        <f t="shared" si="47"/>
        <v>120295</v>
      </c>
      <c r="I973" s="76">
        <f t="shared" si="48"/>
        <v>0</v>
      </c>
      <c r="J973" s="74">
        <v>45344</v>
      </c>
      <c r="K973" s="75" t="s">
        <v>4800</v>
      </c>
      <c r="L973" s="75" t="s">
        <v>4801</v>
      </c>
      <c r="M973" s="74">
        <v>2990</v>
      </c>
      <c r="N973" s="75" t="s">
        <v>41</v>
      </c>
      <c r="O973" s="75" t="s">
        <v>4802</v>
      </c>
      <c r="P973" s="75"/>
      <c r="Q973" s="75" t="s">
        <v>4803</v>
      </c>
      <c r="R973" s="75" t="s">
        <v>1662</v>
      </c>
      <c r="S973" s="75" t="s">
        <v>1663</v>
      </c>
      <c r="T973" s="75" t="s">
        <v>1664</v>
      </c>
      <c r="U973" s="75" t="s">
        <v>385</v>
      </c>
    </row>
    <row r="974" spans="1:21" ht="14.4" x14ac:dyDescent="0.25">
      <c r="A974" s="74">
        <v>120329</v>
      </c>
      <c r="B974" s="75" t="s">
        <v>1679</v>
      </c>
      <c r="C974" s="81">
        <f t="shared" si="46"/>
        <v>0</v>
      </c>
      <c r="D974" s="74">
        <v>3962</v>
      </c>
      <c r="E974" s="75" t="s">
        <v>4804</v>
      </c>
      <c r="F974" s="74">
        <v>960153</v>
      </c>
      <c r="G974" s="74">
        <v>0</v>
      </c>
      <c r="H974" s="76">
        <f t="shared" si="47"/>
        <v>0</v>
      </c>
      <c r="I974" s="76">
        <f t="shared" si="48"/>
        <v>0</v>
      </c>
      <c r="J974" s="74">
        <v>3962</v>
      </c>
      <c r="K974" s="75" t="s">
        <v>4804</v>
      </c>
      <c r="L974" s="75" t="s">
        <v>843</v>
      </c>
      <c r="M974" s="74">
        <v>1070</v>
      </c>
      <c r="N974" s="75" t="s">
        <v>145</v>
      </c>
      <c r="O974" s="75" t="s">
        <v>844</v>
      </c>
      <c r="P974" s="75"/>
      <c r="Q974" s="75" t="s">
        <v>845</v>
      </c>
      <c r="R974" s="75" t="s">
        <v>3065</v>
      </c>
      <c r="S974" s="75" t="s">
        <v>3066</v>
      </c>
      <c r="T974" s="75" t="s">
        <v>3067</v>
      </c>
      <c r="U974" s="75" t="s">
        <v>385</v>
      </c>
    </row>
    <row r="975" spans="1:21" ht="14.4" x14ac:dyDescent="0.25">
      <c r="A975" s="74">
        <v>120329</v>
      </c>
      <c r="B975" s="75" t="s">
        <v>1679</v>
      </c>
      <c r="C975" s="81">
        <f t="shared" si="46"/>
        <v>0</v>
      </c>
      <c r="D975" s="74">
        <v>3962</v>
      </c>
      <c r="E975" s="75" t="s">
        <v>4804</v>
      </c>
      <c r="F975" s="74">
        <v>960153</v>
      </c>
      <c r="G975" s="74">
        <v>0</v>
      </c>
      <c r="H975" s="76">
        <f t="shared" si="47"/>
        <v>0</v>
      </c>
      <c r="I975" s="76">
        <f t="shared" si="48"/>
        <v>0</v>
      </c>
      <c r="J975" s="74">
        <v>3971</v>
      </c>
      <c r="K975" s="75" t="s">
        <v>4805</v>
      </c>
      <c r="L975" s="75" t="s">
        <v>4806</v>
      </c>
      <c r="M975" s="74">
        <v>1070</v>
      </c>
      <c r="N975" s="75" t="s">
        <v>145</v>
      </c>
      <c r="O975" s="75" t="s">
        <v>4807</v>
      </c>
      <c r="P975" s="75"/>
      <c r="Q975" s="75" t="s">
        <v>4808</v>
      </c>
      <c r="R975" s="75" t="s">
        <v>3065</v>
      </c>
      <c r="S975" s="75" t="s">
        <v>3066</v>
      </c>
      <c r="T975" s="75" t="s">
        <v>3067</v>
      </c>
      <c r="U975" s="75" t="s">
        <v>385</v>
      </c>
    </row>
    <row r="976" spans="1:21" ht="14.4" x14ac:dyDescent="0.25">
      <c r="A976" s="74">
        <v>120329</v>
      </c>
      <c r="B976" s="75" t="s">
        <v>1679</v>
      </c>
      <c r="C976" s="81">
        <f t="shared" si="46"/>
        <v>0</v>
      </c>
      <c r="D976" s="74">
        <v>3962</v>
      </c>
      <c r="E976" s="75" t="s">
        <v>4804</v>
      </c>
      <c r="F976" s="74">
        <v>960153</v>
      </c>
      <c r="G976" s="74">
        <v>0</v>
      </c>
      <c r="H976" s="76">
        <f t="shared" si="47"/>
        <v>0</v>
      </c>
      <c r="I976" s="76">
        <f t="shared" si="48"/>
        <v>0</v>
      </c>
      <c r="J976" s="74">
        <v>3988</v>
      </c>
      <c r="K976" s="75" t="s">
        <v>4809</v>
      </c>
      <c r="L976" s="75" t="s">
        <v>4810</v>
      </c>
      <c r="M976" s="74">
        <v>1070</v>
      </c>
      <c r="N976" s="75" t="s">
        <v>145</v>
      </c>
      <c r="O976" s="75" t="s">
        <v>11799</v>
      </c>
      <c r="P976" s="75"/>
      <c r="Q976" s="75" t="s">
        <v>4811</v>
      </c>
      <c r="R976" s="75" t="s">
        <v>3065</v>
      </c>
      <c r="S976" s="75" t="s">
        <v>3066</v>
      </c>
      <c r="T976" s="75" t="s">
        <v>3067</v>
      </c>
      <c r="U976" s="75" t="s">
        <v>385</v>
      </c>
    </row>
    <row r="977" spans="1:21" ht="14.4" x14ac:dyDescent="0.25">
      <c r="A977" s="74">
        <v>120329</v>
      </c>
      <c r="B977" s="75" t="s">
        <v>1679</v>
      </c>
      <c r="C977" s="81">
        <f t="shared" si="46"/>
        <v>0</v>
      </c>
      <c r="D977" s="74">
        <v>3962</v>
      </c>
      <c r="E977" s="75" t="s">
        <v>4804</v>
      </c>
      <c r="F977" s="74">
        <v>960153</v>
      </c>
      <c r="G977" s="74">
        <v>0</v>
      </c>
      <c r="H977" s="76">
        <f t="shared" si="47"/>
        <v>0</v>
      </c>
      <c r="I977" s="76">
        <f t="shared" si="48"/>
        <v>0</v>
      </c>
      <c r="J977" s="74">
        <v>3996</v>
      </c>
      <c r="K977" s="75" t="s">
        <v>4812</v>
      </c>
      <c r="L977" s="75" t="s">
        <v>4813</v>
      </c>
      <c r="M977" s="74">
        <v>1070</v>
      </c>
      <c r="N977" s="75" t="s">
        <v>145</v>
      </c>
      <c r="O977" s="75" t="s">
        <v>4814</v>
      </c>
      <c r="P977" s="75"/>
      <c r="Q977" s="75" t="s">
        <v>4815</v>
      </c>
      <c r="R977" s="75" t="s">
        <v>3065</v>
      </c>
      <c r="S977" s="75" t="s">
        <v>3066</v>
      </c>
      <c r="T977" s="75" t="s">
        <v>3067</v>
      </c>
      <c r="U977" s="75" t="s">
        <v>385</v>
      </c>
    </row>
    <row r="978" spans="1:21" ht="14.4" x14ac:dyDescent="0.25">
      <c r="A978" s="74">
        <v>120329</v>
      </c>
      <c r="B978" s="75" t="s">
        <v>1679</v>
      </c>
      <c r="C978" s="81">
        <f t="shared" si="46"/>
        <v>0</v>
      </c>
      <c r="D978" s="74">
        <v>3962</v>
      </c>
      <c r="E978" s="75" t="s">
        <v>4804</v>
      </c>
      <c r="F978" s="74">
        <v>960153</v>
      </c>
      <c r="G978" s="74">
        <v>0</v>
      </c>
      <c r="H978" s="76">
        <f t="shared" si="47"/>
        <v>0</v>
      </c>
      <c r="I978" s="76">
        <f t="shared" si="48"/>
        <v>0</v>
      </c>
      <c r="J978" s="74">
        <v>4002</v>
      </c>
      <c r="K978" s="75" t="s">
        <v>4816</v>
      </c>
      <c r="L978" s="75" t="s">
        <v>4817</v>
      </c>
      <c r="M978" s="74">
        <v>1070</v>
      </c>
      <c r="N978" s="75" t="s">
        <v>145</v>
      </c>
      <c r="O978" s="75" t="s">
        <v>4818</v>
      </c>
      <c r="P978" s="75"/>
      <c r="Q978" s="75" t="s">
        <v>4819</v>
      </c>
      <c r="R978" s="75" t="s">
        <v>3065</v>
      </c>
      <c r="S978" s="75" t="s">
        <v>3066</v>
      </c>
      <c r="T978" s="75" t="s">
        <v>3067</v>
      </c>
      <c r="U978" s="75" t="s">
        <v>385</v>
      </c>
    </row>
    <row r="979" spans="1:21" ht="14.4" x14ac:dyDescent="0.25">
      <c r="A979" s="74">
        <v>120329</v>
      </c>
      <c r="B979" s="75" t="s">
        <v>1679</v>
      </c>
      <c r="C979" s="81">
        <f t="shared" si="46"/>
        <v>0</v>
      </c>
      <c r="D979" s="74">
        <v>3962</v>
      </c>
      <c r="E979" s="75" t="s">
        <v>4804</v>
      </c>
      <c r="F979" s="74">
        <v>960153</v>
      </c>
      <c r="G979" s="74">
        <v>0</v>
      </c>
      <c r="H979" s="76">
        <f t="shared" si="47"/>
        <v>0</v>
      </c>
      <c r="I979" s="76">
        <f t="shared" si="48"/>
        <v>0</v>
      </c>
      <c r="J979" s="74">
        <v>60996</v>
      </c>
      <c r="K979" s="75" t="s">
        <v>4820</v>
      </c>
      <c r="L979" s="75" t="s">
        <v>4821</v>
      </c>
      <c r="M979" s="74">
        <v>1070</v>
      </c>
      <c r="N979" s="75" t="s">
        <v>145</v>
      </c>
      <c r="O979" s="75" t="s">
        <v>4822</v>
      </c>
      <c r="P979" s="75"/>
      <c r="Q979" s="75" t="s">
        <v>11800</v>
      </c>
      <c r="R979" s="75" t="s">
        <v>3065</v>
      </c>
      <c r="S979" s="75" t="s">
        <v>3066</v>
      </c>
      <c r="T979" s="75" t="s">
        <v>3067</v>
      </c>
      <c r="U979" s="75" t="s">
        <v>385</v>
      </c>
    </row>
    <row r="980" spans="1:21" ht="14.4" x14ac:dyDescent="0.25">
      <c r="A980" s="74">
        <v>120329</v>
      </c>
      <c r="B980" s="75" t="s">
        <v>1679</v>
      </c>
      <c r="C980" s="81">
        <f t="shared" si="46"/>
        <v>0</v>
      </c>
      <c r="D980" s="74">
        <v>3962</v>
      </c>
      <c r="E980" s="75" t="s">
        <v>4804</v>
      </c>
      <c r="F980" s="74">
        <v>960153</v>
      </c>
      <c r="G980" s="74">
        <v>0</v>
      </c>
      <c r="H980" s="76">
        <f t="shared" si="47"/>
        <v>0</v>
      </c>
      <c r="I980" s="76">
        <f t="shared" si="48"/>
        <v>0</v>
      </c>
      <c r="J980" s="74">
        <v>128835</v>
      </c>
      <c r="K980" s="75" t="s">
        <v>4823</v>
      </c>
      <c r="L980" s="75" t="s">
        <v>4824</v>
      </c>
      <c r="M980" s="74">
        <v>1070</v>
      </c>
      <c r="N980" s="75" t="s">
        <v>145</v>
      </c>
      <c r="O980" s="75" t="s">
        <v>4825</v>
      </c>
      <c r="P980" s="75"/>
      <c r="Q980" s="75" t="s">
        <v>4826</v>
      </c>
      <c r="R980" s="75" t="s">
        <v>3065</v>
      </c>
      <c r="S980" s="75" t="s">
        <v>3066</v>
      </c>
      <c r="T980" s="75" t="s">
        <v>3067</v>
      </c>
      <c r="U980" s="75" t="s">
        <v>385</v>
      </c>
    </row>
    <row r="981" spans="1:21" ht="14.4" x14ac:dyDescent="0.25">
      <c r="A981" s="74">
        <v>120329</v>
      </c>
      <c r="B981" s="75" t="s">
        <v>1679</v>
      </c>
      <c r="C981" s="81">
        <f t="shared" si="46"/>
        <v>0</v>
      </c>
      <c r="D981" s="74">
        <v>3962</v>
      </c>
      <c r="E981" s="75" t="s">
        <v>4804</v>
      </c>
      <c r="F981" s="74">
        <v>960153</v>
      </c>
      <c r="G981" s="74">
        <v>0</v>
      </c>
      <c r="H981" s="76">
        <f t="shared" si="47"/>
        <v>0</v>
      </c>
      <c r="I981" s="76">
        <f t="shared" si="48"/>
        <v>0</v>
      </c>
      <c r="J981" s="74">
        <v>132829</v>
      </c>
      <c r="K981" s="75" t="s">
        <v>11015</v>
      </c>
      <c r="L981" s="75" t="s">
        <v>4827</v>
      </c>
      <c r="M981" s="74">
        <v>1070</v>
      </c>
      <c r="N981" s="75" t="s">
        <v>145</v>
      </c>
      <c r="O981" s="75" t="s">
        <v>4828</v>
      </c>
      <c r="P981" s="75"/>
      <c r="Q981" s="75" t="s">
        <v>4829</v>
      </c>
      <c r="R981" s="75" t="s">
        <v>3065</v>
      </c>
      <c r="S981" s="75" t="s">
        <v>3066</v>
      </c>
      <c r="T981" s="75" t="s">
        <v>3067</v>
      </c>
      <c r="U981" s="75" t="s">
        <v>385</v>
      </c>
    </row>
    <row r="982" spans="1:21" ht="14.4" x14ac:dyDescent="0.25">
      <c r="A982" s="74">
        <v>120345</v>
      </c>
      <c r="B982" s="75" t="s">
        <v>1649</v>
      </c>
      <c r="C982" s="81">
        <f t="shared" si="46"/>
        <v>0</v>
      </c>
      <c r="D982" s="74">
        <v>126375</v>
      </c>
      <c r="E982" s="75" t="s">
        <v>4830</v>
      </c>
      <c r="F982" s="74">
        <v>967604</v>
      </c>
      <c r="G982" s="74">
        <v>0</v>
      </c>
      <c r="H982" s="76">
        <f t="shared" si="47"/>
        <v>0</v>
      </c>
      <c r="I982" s="76">
        <f t="shared" si="48"/>
        <v>0</v>
      </c>
      <c r="J982" s="74">
        <v>19968</v>
      </c>
      <c r="K982" s="75" t="s">
        <v>4831</v>
      </c>
      <c r="L982" s="75" t="s">
        <v>4832</v>
      </c>
      <c r="M982" s="74">
        <v>8800</v>
      </c>
      <c r="N982" s="75" t="s">
        <v>116</v>
      </c>
      <c r="O982" s="75" t="s">
        <v>4833</v>
      </c>
      <c r="P982" s="75"/>
      <c r="Q982" s="75" t="s">
        <v>4834</v>
      </c>
      <c r="R982" s="75" t="s">
        <v>11615</v>
      </c>
      <c r="S982" s="75" t="s">
        <v>11616</v>
      </c>
      <c r="T982" s="75" t="s">
        <v>11617</v>
      </c>
      <c r="U982" s="75" t="s">
        <v>385</v>
      </c>
    </row>
    <row r="983" spans="1:21" ht="14.4" x14ac:dyDescent="0.25">
      <c r="A983" s="74">
        <v>120345</v>
      </c>
      <c r="B983" s="75" t="s">
        <v>1649</v>
      </c>
      <c r="C983" s="81">
        <f t="shared" si="46"/>
        <v>0</v>
      </c>
      <c r="D983" s="74">
        <v>126375</v>
      </c>
      <c r="E983" s="75" t="s">
        <v>4830</v>
      </c>
      <c r="F983" s="74">
        <v>967604</v>
      </c>
      <c r="G983" s="74">
        <v>0</v>
      </c>
      <c r="H983" s="76">
        <f t="shared" si="47"/>
        <v>0</v>
      </c>
      <c r="I983" s="76">
        <f t="shared" si="48"/>
        <v>0</v>
      </c>
      <c r="J983" s="74">
        <v>19976</v>
      </c>
      <c r="K983" s="75" t="s">
        <v>4835</v>
      </c>
      <c r="L983" s="75" t="s">
        <v>4836</v>
      </c>
      <c r="M983" s="74">
        <v>8800</v>
      </c>
      <c r="N983" s="75" t="s">
        <v>116</v>
      </c>
      <c r="O983" s="75" t="s">
        <v>4837</v>
      </c>
      <c r="P983" s="75"/>
      <c r="Q983" s="75" t="s">
        <v>4838</v>
      </c>
      <c r="R983" s="75" t="s">
        <v>11615</v>
      </c>
      <c r="S983" s="75" t="s">
        <v>11616</v>
      </c>
      <c r="T983" s="75" t="s">
        <v>11617</v>
      </c>
      <c r="U983" s="75" t="s">
        <v>385</v>
      </c>
    </row>
    <row r="984" spans="1:21" ht="14.4" x14ac:dyDescent="0.25">
      <c r="A984" s="74">
        <v>120345</v>
      </c>
      <c r="B984" s="75" t="s">
        <v>1649</v>
      </c>
      <c r="C984" s="81">
        <f t="shared" si="46"/>
        <v>0</v>
      </c>
      <c r="D984" s="74">
        <v>126375</v>
      </c>
      <c r="E984" s="75" t="s">
        <v>4830</v>
      </c>
      <c r="F984" s="74">
        <v>967604</v>
      </c>
      <c r="G984" s="74">
        <v>0</v>
      </c>
      <c r="H984" s="76">
        <f t="shared" si="47"/>
        <v>0</v>
      </c>
      <c r="I984" s="76">
        <f t="shared" si="48"/>
        <v>0</v>
      </c>
      <c r="J984" s="74">
        <v>19992</v>
      </c>
      <c r="K984" s="75" t="s">
        <v>4839</v>
      </c>
      <c r="L984" s="75" t="s">
        <v>4840</v>
      </c>
      <c r="M984" s="74">
        <v>8800</v>
      </c>
      <c r="N984" s="75" t="s">
        <v>116</v>
      </c>
      <c r="O984" s="75" t="s">
        <v>4841</v>
      </c>
      <c r="P984" s="75"/>
      <c r="Q984" s="75" t="s">
        <v>4842</v>
      </c>
      <c r="R984" s="75" t="s">
        <v>11615</v>
      </c>
      <c r="S984" s="75" t="s">
        <v>11616</v>
      </c>
      <c r="T984" s="75" t="s">
        <v>11617</v>
      </c>
      <c r="U984" s="75" t="s">
        <v>385</v>
      </c>
    </row>
    <row r="985" spans="1:21" ht="14.4" x14ac:dyDescent="0.25">
      <c r="A985" s="74">
        <v>120345</v>
      </c>
      <c r="B985" s="75" t="s">
        <v>1649</v>
      </c>
      <c r="C985" s="81">
        <f t="shared" si="46"/>
        <v>0</v>
      </c>
      <c r="D985" s="74">
        <v>126375</v>
      </c>
      <c r="E985" s="75" t="s">
        <v>4830</v>
      </c>
      <c r="F985" s="74">
        <v>967604</v>
      </c>
      <c r="G985" s="74">
        <v>0</v>
      </c>
      <c r="H985" s="76">
        <f t="shared" si="47"/>
        <v>0</v>
      </c>
      <c r="I985" s="76">
        <f t="shared" si="48"/>
        <v>0</v>
      </c>
      <c r="J985" s="74">
        <v>20008</v>
      </c>
      <c r="K985" s="75" t="s">
        <v>4843</v>
      </c>
      <c r="L985" s="75" t="s">
        <v>4844</v>
      </c>
      <c r="M985" s="74">
        <v>8800</v>
      </c>
      <c r="N985" s="75" t="s">
        <v>116</v>
      </c>
      <c r="O985" s="75" t="s">
        <v>4845</v>
      </c>
      <c r="P985" s="75"/>
      <c r="Q985" s="75" t="s">
        <v>4846</v>
      </c>
      <c r="R985" s="75" t="s">
        <v>11615</v>
      </c>
      <c r="S985" s="75" t="s">
        <v>11616</v>
      </c>
      <c r="T985" s="75" t="s">
        <v>11617</v>
      </c>
      <c r="U985" s="75" t="s">
        <v>385</v>
      </c>
    </row>
    <row r="986" spans="1:21" ht="14.4" x14ac:dyDescent="0.25">
      <c r="A986" s="74">
        <v>120345</v>
      </c>
      <c r="B986" s="75" t="s">
        <v>1649</v>
      </c>
      <c r="C986" s="81">
        <f t="shared" si="46"/>
        <v>0</v>
      </c>
      <c r="D986" s="74">
        <v>126375</v>
      </c>
      <c r="E986" s="75" t="s">
        <v>4830</v>
      </c>
      <c r="F986" s="74">
        <v>967604</v>
      </c>
      <c r="G986" s="74">
        <v>0</v>
      </c>
      <c r="H986" s="76">
        <f t="shared" si="47"/>
        <v>0</v>
      </c>
      <c r="I986" s="76">
        <f t="shared" si="48"/>
        <v>0</v>
      </c>
      <c r="J986" s="74">
        <v>20016</v>
      </c>
      <c r="K986" s="75" t="s">
        <v>11016</v>
      </c>
      <c r="L986" s="75" t="s">
        <v>4847</v>
      </c>
      <c r="M986" s="74">
        <v>8800</v>
      </c>
      <c r="N986" s="75" t="s">
        <v>116</v>
      </c>
      <c r="O986" s="75" t="s">
        <v>4848</v>
      </c>
      <c r="P986" s="75"/>
      <c r="Q986" s="75" t="s">
        <v>11801</v>
      </c>
      <c r="R986" s="75" t="s">
        <v>11615</v>
      </c>
      <c r="S986" s="75" t="s">
        <v>11616</v>
      </c>
      <c r="T986" s="75" t="s">
        <v>11617</v>
      </c>
      <c r="U986" s="75" t="s">
        <v>385</v>
      </c>
    </row>
    <row r="987" spans="1:21" ht="14.4" x14ac:dyDescent="0.25">
      <c r="A987" s="74">
        <v>120345</v>
      </c>
      <c r="B987" s="75" t="s">
        <v>1649</v>
      </c>
      <c r="C987" s="81">
        <f t="shared" si="46"/>
        <v>0</v>
      </c>
      <c r="D987" s="74">
        <v>126375</v>
      </c>
      <c r="E987" s="75" t="s">
        <v>4830</v>
      </c>
      <c r="F987" s="74">
        <v>967604</v>
      </c>
      <c r="G987" s="74">
        <v>0</v>
      </c>
      <c r="H987" s="76">
        <f t="shared" si="47"/>
        <v>0</v>
      </c>
      <c r="I987" s="76">
        <f t="shared" si="48"/>
        <v>0</v>
      </c>
      <c r="J987" s="74">
        <v>20024</v>
      </c>
      <c r="K987" s="75" t="s">
        <v>4849</v>
      </c>
      <c r="L987" s="75" t="s">
        <v>4850</v>
      </c>
      <c r="M987" s="74">
        <v>8800</v>
      </c>
      <c r="N987" s="75" t="s">
        <v>116</v>
      </c>
      <c r="O987" s="75" t="s">
        <v>4851</v>
      </c>
      <c r="P987" s="75"/>
      <c r="Q987" s="75" t="s">
        <v>4852</v>
      </c>
      <c r="R987" s="75" t="s">
        <v>11615</v>
      </c>
      <c r="S987" s="75" t="s">
        <v>11616</v>
      </c>
      <c r="T987" s="75" t="s">
        <v>11617</v>
      </c>
      <c r="U987" s="75" t="s">
        <v>385</v>
      </c>
    </row>
    <row r="988" spans="1:21" ht="14.4" x14ac:dyDescent="0.25">
      <c r="A988" s="74">
        <v>120345</v>
      </c>
      <c r="B988" s="75" t="s">
        <v>1649</v>
      </c>
      <c r="C988" s="81">
        <f t="shared" si="46"/>
        <v>0</v>
      </c>
      <c r="D988" s="74">
        <v>126375</v>
      </c>
      <c r="E988" s="75" t="s">
        <v>4830</v>
      </c>
      <c r="F988" s="74">
        <v>967604</v>
      </c>
      <c r="G988" s="74">
        <v>0</v>
      </c>
      <c r="H988" s="76">
        <f t="shared" si="47"/>
        <v>0</v>
      </c>
      <c r="I988" s="76">
        <f t="shared" si="48"/>
        <v>0</v>
      </c>
      <c r="J988" s="74">
        <v>20032</v>
      </c>
      <c r="K988" s="75" t="s">
        <v>11017</v>
      </c>
      <c r="L988" s="75" t="s">
        <v>4853</v>
      </c>
      <c r="M988" s="74">
        <v>8800</v>
      </c>
      <c r="N988" s="75" t="s">
        <v>116</v>
      </c>
      <c r="O988" s="75" t="s">
        <v>4854</v>
      </c>
      <c r="P988" s="75"/>
      <c r="Q988" s="75" t="s">
        <v>11802</v>
      </c>
      <c r="R988" s="75" t="s">
        <v>11615</v>
      </c>
      <c r="S988" s="75" t="s">
        <v>11616</v>
      </c>
      <c r="T988" s="75" t="s">
        <v>11617</v>
      </c>
      <c r="U988" s="75" t="s">
        <v>385</v>
      </c>
    </row>
    <row r="989" spans="1:21" ht="14.4" x14ac:dyDescent="0.25">
      <c r="A989" s="74">
        <v>120345</v>
      </c>
      <c r="B989" s="75" t="s">
        <v>1649</v>
      </c>
      <c r="C989" s="81">
        <f t="shared" si="46"/>
        <v>0</v>
      </c>
      <c r="D989" s="74">
        <v>126375</v>
      </c>
      <c r="E989" s="75" t="s">
        <v>4830</v>
      </c>
      <c r="F989" s="74">
        <v>967604</v>
      </c>
      <c r="G989" s="74">
        <v>0</v>
      </c>
      <c r="H989" s="76">
        <f t="shared" si="47"/>
        <v>0</v>
      </c>
      <c r="I989" s="76">
        <f t="shared" si="48"/>
        <v>0</v>
      </c>
      <c r="J989" s="74">
        <v>20041</v>
      </c>
      <c r="K989" s="75" t="s">
        <v>4855</v>
      </c>
      <c r="L989" s="75" t="s">
        <v>4856</v>
      </c>
      <c r="M989" s="74">
        <v>8800</v>
      </c>
      <c r="N989" s="75" t="s">
        <v>116</v>
      </c>
      <c r="O989" s="75" t="s">
        <v>4857</v>
      </c>
      <c r="P989" s="75"/>
      <c r="Q989" s="75" t="s">
        <v>4858</v>
      </c>
      <c r="R989" s="75" t="s">
        <v>11615</v>
      </c>
      <c r="S989" s="75" t="s">
        <v>11616</v>
      </c>
      <c r="T989" s="75" t="s">
        <v>11617</v>
      </c>
      <c r="U989" s="75" t="s">
        <v>385</v>
      </c>
    </row>
    <row r="990" spans="1:21" ht="14.4" x14ac:dyDescent="0.25">
      <c r="A990" s="74">
        <v>120345</v>
      </c>
      <c r="B990" s="75" t="s">
        <v>1649</v>
      </c>
      <c r="C990" s="81">
        <f t="shared" si="46"/>
        <v>0</v>
      </c>
      <c r="D990" s="74">
        <v>126375</v>
      </c>
      <c r="E990" s="75" t="s">
        <v>4830</v>
      </c>
      <c r="F990" s="74">
        <v>967604</v>
      </c>
      <c r="G990" s="74">
        <v>0</v>
      </c>
      <c r="H990" s="76">
        <f t="shared" si="47"/>
        <v>0</v>
      </c>
      <c r="I990" s="76">
        <f t="shared" si="48"/>
        <v>0</v>
      </c>
      <c r="J990" s="74">
        <v>20065</v>
      </c>
      <c r="K990" s="75" t="s">
        <v>4859</v>
      </c>
      <c r="L990" s="75" t="s">
        <v>4860</v>
      </c>
      <c r="M990" s="74">
        <v>8800</v>
      </c>
      <c r="N990" s="75" t="s">
        <v>116</v>
      </c>
      <c r="O990" s="75" t="s">
        <v>4861</v>
      </c>
      <c r="P990" s="75"/>
      <c r="Q990" s="75" t="s">
        <v>4846</v>
      </c>
      <c r="R990" s="75" t="s">
        <v>11615</v>
      </c>
      <c r="S990" s="75" t="s">
        <v>11616</v>
      </c>
      <c r="T990" s="75" t="s">
        <v>11617</v>
      </c>
      <c r="U990" s="75" t="s">
        <v>385</v>
      </c>
    </row>
    <row r="991" spans="1:21" ht="14.4" x14ac:dyDescent="0.25">
      <c r="A991" s="74">
        <v>120345</v>
      </c>
      <c r="B991" s="75" t="s">
        <v>1649</v>
      </c>
      <c r="C991" s="81">
        <f t="shared" si="46"/>
        <v>0</v>
      </c>
      <c r="D991" s="74">
        <v>126375</v>
      </c>
      <c r="E991" s="75" t="s">
        <v>4830</v>
      </c>
      <c r="F991" s="74">
        <v>967604</v>
      </c>
      <c r="G991" s="74">
        <v>0</v>
      </c>
      <c r="H991" s="76">
        <f t="shared" si="47"/>
        <v>0</v>
      </c>
      <c r="I991" s="76">
        <f t="shared" si="48"/>
        <v>0</v>
      </c>
      <c r="J991" s="74">
        <v>20081</v>
      </c>
      <c r="K991" s="75" t="s">
        <v>4862</v>
      </c>
      <c r="L991" s="75" t="s">
        <v>3113</v>
      </c>
      <c r="M991" s="74">
        <v>8800</v>
      </c>
      <c r="N991" s="75" t="s">
        <v>272</v>
      </c>
      <c r="O991" s="75" t="s">
        <v>4863</v>
      </c>
      <c r="P991" s="75"/>
      <c r="Q991" s="75" t="s">
        <v>11803</v>
      </c>
      <c r="R991" s="75" t="s">
        <v>11615</v>
      </c>
      <c r="S991" s="75" t="s">
        <v>11616</v>
      </c>
      <c r="T991" s="75" t="s">
        <v>11617</v>
      </c>
      <c r="U991" s="75" t="s">
        <v>385</v>
      </c>
    </row>
    <row r="992" spans="1:21" ht="14.4" x14ac:dyDescent="0.25">
      <c r="A992" s="74">
        <v>120345</v>
      </c>
      <c r="B992" s="75" t="s">
        <v>1649</v>
      </c>
      <c r="C992" s="81">
        <f t="shared" si="46"/>
        <v>0</v>
      </c>
      <c r="D992" s="74">
        <v>126375</v>
      </c>
      <c r="E992" s="75" t="s">
        <v>4830</v>
      </c>
      <c r="F992" s="74">
        <v>967604</v>
      </c>
      <c r="G992" s="74">
        <v>0</v>
      </c>
      <c r="H992" s="76">
        <f t="shared" si="47"/>
        <v>0</v>
      </c>
      <c r="I992" s="76">
        <f t="shared" si="48"/>
        <v>0</v>
      </c>
      <c r="J992" s="74">
        <v>20099</v>
      </c>
      <c r="K992" s="75" t="s">
        <v>11018</v>
      </c>
      <c r="L992" s="75" t="s">
        <v>4864</v>
      </c>
      <c r="M992" s="74">
        <v>8800</v>
      </c>
      <c r="N992" s="75" t="s">
        <v>272</v>
      </c>
      <c r="O992" s="75" t="s">
        <v>4865</v>
      </c>
      <c r="P992" s="75"/>
      <c r="Q992" s="75" t="s">
        <v>11019</v>
      </c>
      <c r="R992" s="75" t="s">
        <v>11615</v>
      </c>
      <c r="S992" s="75" t="s">
        <v>11616</v>
      </c>
      <c r="T992" s="75" t="s">
        <v>11617</v>
      </c>
      <c r="U992" s="75" t="s">
        <v>385</v>
      </c>
    </row>
    <row r="993" spans="1:21" ht="14.4" x14ac:dyDescent="0.25">
      <c r="A993" s="74">
        <v>120345</v>
      </c>
      <c r="B993" s="75" t="s">
        <v>1649</v>
      </c>
      <c r="C993" s="81">
        <f t="shared" si="46"/>
        <v>0</v>
      </c>
      <c r="D993" s="74">
        <v>126375</v>
      </c>
      <c r="E993" s="75" t="s">
        <v>4830</v>
      </c>
      <c r="F993" s="74">
        <v>967604</v>
      </c>
      <c r="G993" s="74">
        <v>0</v>
      </c>
      <c r="H993" s="76">
        <f t="shared" si="47"/>
        <v>0</v>
      </c>
      <c r="I993" s="76">
        <f t="shared" si="48"/>
        <v>0</v>
      </c>
      <c r="J993" s="74">
        <v>20107</v>
      </c>
      <c r="K993" s="75" t="s">
        <v>4866</v>
      </c>
      <c r="L993" s="75" t="s">
        <v>4867</v>
      </c>
      <c r="M993" s="74">
        <v>8800</v>
      </c>
      <c r="N993" s="75" t="s">
        <v>272</v>
      </c>
      <c r="O993" s="75" t="s">
        <v>4868</v>
      </c>
      <c r="P993" s="75"/>
      <c r="Q993" s="75" t="s">
        <v>4869</v>
      </c>
      <c r="R993" s="75" t="s">
        <v>11615</v>
      </c>
      <c r="S993" s="75" t="s">
        <v>11616</v>
      </c>
      <c r="T993" s="75" t="s">
        <v>11617</v>
      </c>
      <c r="U993" s="75" t="s">
        <v>385</v>
      </c>
    </row>
    <row r="994" spans="1:21" ht="14.4" x14ac:dyDescent="0.25">
      <c r="A994" s="74">
        <v>120345</v>
      </c>
      <c r="B994" s="75" t="s">
        <v>1649</v>
      </c>
      <c r="C994" s="81">
        <f t="shared" si="46"/>
        <v>0</v>
      </c>
      <c r="D994" s="74">
        <v>126375</v>
      </c>
      <c r="E994" s="75" t="s">
        <v>4830</v>
      </c>
      <c r="F994" s="74">
        <v>967604</v>
      </c>
      <c r="G994" s="74">
        <v>0</v>
      </c>
      <c r="H994" s="76">
        <f t="shared" si="47"/>
        <v>0</v>
      </c>
      <c r="I994" s="76">
        <f t="shared" si="48"/>
        <v>0</v>
      </c>
      <c r="J994" s="74">
        <v>20123</v>
      </c>
      <c r="K994" s="75" t="s">
        <v>4870</v>
      </c>
      <c r="L994" s="75" t="s">
        <v>4871</v>
      </c>
      <c r="M994" s="74">
        <v>8800</v>
      </c>
      <c r="N994" s="75" t="s">
        <v>4872</v>
      </c>
      <c r="O994" s="75" t="s">
        <v>4873</v>
      </c>
      <c r="P994" s="75"/>
      <c r="Q994" s="75" t="s">
        <v>4874</v>
      </c>
      <c r="R994" s="75" t="s">
        <v>11615</v>
      </c>
      <c r="S994" s="75" t="s">
        <v>11616</v>
      </c>
      <c r="T994" s="75" t="s">
        <v>11617</v>
      </c>
      <c r="U994" s="75" t="s">
        <v>385</v>
      </c>
    </row>
    <row r="995" spans="1:21" ht="14.4" x14ac:dyDescent="0.25">
      <c r="A995" s="74">
        <v>120345</v>
      </c>
      <c r="B995" s="75" t="s">
        <v>1649</v>
      </c>
      <c r="C995" s="81">
        <f t="shared" si="46"/>
        <v>0</v>
      </c>
      <c r="D995" s="74">
        <v>126375</v>
      </c>
      <c r="E995" s="75" t="s">
        <v>4830</v>
      </c>
      <c r="F995" s="74">
        <v>967604</v>
      </c>
      <c r="G995" s="74">
        <v>0</v>
      </c>
      <c r="H995" s="76">
        <f t="shared" si="47"/>
        <v>0</v>
      </c>
      <c r="I995" s="76">
        <f t="shared" si="48"/>
        <v>0</v>
      </c>
      <c r="J995" s="74">
        <v>20198</v>
      </c>
      <c r="K995" s="75" t="s">
        <v>4875</v>
      </c>
      <c r="L995" s="75" t="s">
        <v>4876</v>
      </c>
      <c r="M995" s="74">
        <v>8850</v>
      </c>
      <c r="N995" s="75" t="s">
        <v>176</v>
      </c>
      <c r="O995" s="75" t="s">
        <v>4877</v>
      </c>
      <c r="P995" s="75"/>
      <c r="Q995" s="75" t="s">
        <v>4878</v>
      </c>
      <c r="R995" s="75" t="s">
        <v>11615</v>
      </c>
      <c r="S995" s="75" t="s">
        <v>11616</v>
      </c>
      <c r="T995" s="75" t="s">
        <v>11617</v>
      </c>
      <c r="U995" s="75" t="s">
        <v>385</v>
      </c>
    </row>
    <row r="996" spans="1:21" ht="14.4" x14ac:dyDescent="0.25">
      <c r="A996" s="74">
        <v>120345</v>
      </c>
      <c r="B996" s="75" t="s">
        <v>1649</v>
      </c>
      <c r="C996" s="81">
        <f t="shared" si="46"/>
        <v>0</v>
      </c>
      <c r="D996" s="74">
        <v>126375</v>
      </c>
      <c r="E996" s="75" t="s">
        <v>4830</v>
      </c>
      <c r="F996" s="74">
        <v>967604</v>
      </c>
      <c r="G996" s="74">
        <v>0</v>
      </c>
      <c r="H996" s="76">
        <f t="shared" si="47"/>
        <v>0</v>
      </c>
      <c r="I996" s="76">
        <f t="shared" si="48"/>
        <v>0</v>
      </c>
      <c r="J996" s="74">
        <v>20206</v>
      </c>
      <c r="K996" s="75" t="s">
        <v>4879</v>
      </c>
      <c r="L996" s="75" t="s">
        <v>4880</v>
      </c>
      <c r="M996" s="74">
        <v>8851</v>
      </c>
      <c r="N996" s="75" t="s">
        <v>4881</v>
      </c>
      <c r="O996" s="75" t="s">
        <v>4882</v>
      </c>
      <c r="P996" s="75"/>
      <c r="Q996" s="75" t="s">
        <v>4883</v>
      </c>
      <c r="R996" s="75" t="s">
        <v>11615</v>
      </c>
      <c r="S996" s="75" t="s">
        <v>11616</v>
      </c>
      <c r="T996" s="75" t="s">
        <v>11617</v>
      </c>
      <c r="U996" s="75" t="s">
        <v>385</v>
      </c>
    </row>
    <row r="997" spans="1:21" ht="14.4" x14ac:dyDescent="0.25">
      <c r="A997" s="74">
        <v>120345</v>
      </c>
      <c r="B997" s="75" t="s">
        <v>1649</v>
      </c>
      <c r="C997" s="81">
        <f t="shared" si="46"/>
        <v>0</v>
      </c>
      <c r="D997" s="74">
        <v>126375</v>
      </c>
      <c r="E997" s="75" t="s">
        <v>4830</v>
      </c>
      <c r="F997" s="74">
        <v>968081</v>
      </c>
      <c r="G997" s="74">
        <v>0</v>
      </c>
      <c r="H997" s="76">
        <f t="shared" si="47"/>
        <v>120345</v>
      </c>
      <c r="I997" s="76">
        <f t="shared" si="48"/>
        <v>0</v>
      </c>
      <c r="J997" s="74">
        <v>26708</v>
      </c>
      <c r="K997" s="75" t="s">
        <v>4884</v>
      </c>
      <c r="L997" s="75" t="s">
        <v>4885</v>
      </c>
      <c r="M997" s="74">
        <v>8800</v>
      </c>
      <c r="N997" s="75" t="s">
        <v>116</v>
      </c>
      <c r="O997" s="75" t="s">
        <v>214</v>
      </c>
      <c r="P997" s="75"/>
      <c r="Q997" s="75" t="s">
        <v>11020</v>
      </c>
      <c r="R997" s="75" t="s">
        <v>10772</v>
      </c>
      <c r="S997" s="75" t="s">
        <v>10773</v>
      </c>
      <c r="T997" s="75" t="s">
        <v>10774</v>
      </c>
      <c r="U997" s="75" t="s">
        <v>496</v>
      </c>
    </row>
    <row r="998" spans="1:21" ht="14.4" x14ac:dyDescent="0.25">
      <c r="A998" s="74">
        <v>120345</v>
      </c>
      <c r="B998" s="75" t="s">
        <v>1649</v>
      </c>
      <c r="C998" s="81">
        <f t="shared" si="46"/>
        <v>0</v>
      </c>
      <c r="D998" s="74">
        <v>126375</v>
      </c>
      <c r="E998" s="75" t="s">
        <v>4830</v>
      </c>
      <c r="F998" s="74">
        <v>967604</v>
      </c>
      <c r="G998" s="74">
        <v>0</v>
      </c>
      <c r="H998" s="76">
        <f t="shared" si="47"/>
        <v>120345</v>
      </c>
      <c r="I998" s="76">
        <f t="shared" si="48"/>
        <v>0</v>
      </c>
      <c r="J998" s="74">
        <v>26716</v>
      </c>
      <c r="K998" s="75" t="s">
        <v>4886</v>
      </c>
      <c r="L998" s="75" t="s">
        <v>4887</v>
      </c>
      <c r="M998" s="74">
        <v>8800</v>
      </c>
      <c r="N998" s="75" t="s">
        <v>116</v>
      </c>
      <c r="O998" s="75" t="s">
        <v>4888</v>
      </c>
      <c r="P998" s="75"/>
      <c r="Q998" s="75" t="s">
        <v>4889</v>
      </c>
      <c r="R998" s="75" t="s">
        <v>10772</v>
      </c>
      <c r="S998" s="75" t="s">
        <v>10773</v>
      </c>
      <c r="T998" s="75" t="s">
        <v>10774</v>
      </c>
      <c r="U998" s="75" t="s">
        <v>496</v>
      </c>
    </row>
    <row r="999" spans="1:21" ht="14.4" x14ac:dyDescent="0.25">
      <c r="A999" s="74">
        <v>120345</v>
      </c>
      <c r="B999" s="75" t="s">
        <v>1649</v>
      </c>
      <c r="C999" s="81">
        <f t="shared" si="46"/>
        <v>0</v>
      </c>
      <c r="D999" s="74">
        <v>126375</v>
      </c>
      <c r="E999" s="75" t="s">
        <v>4830</v>
      </c>
      <c r="F999" s="74">
        <v>967604</v>
      </c>
      <c r="G999" s="74">
        <v>0</v>
      </c>
      <c r="H999" s="76">
        <f t="shared" si="47"/>
        <v>0</v>
      </c>
      <c r="I999" s="76">
        <f t="shared" si="48"/>
        <v>0</v>
      </c>
      <c r="J999" s="74">
        <v>104398</v>
      </c>
      <c r="K999" s="75" t="s">
        <v>4890</v>
      </c>
      <c r="L999" s="75" t="s">
        <v>4891</v>
      </c>
      <c r="M999" s="74">
        <v>8800</v>
      </c>
      <c r="N999" s="75" t="s">
        <v>116</v>
      </c>
      <c r="O999" s="75" t="s">
        <v>4892</v>
      </c>
      <c r="P999" s="75"/>
      <c r="Q999" s="75" t="s">
        <v>4852</v>
      </c>
      <c r="R999" s="75" t="s">
        <v>11615</v>
      </c>
      <c r="S999" s="75" t="s">
        <v>11616</v>
      </c>
      <c r="T999" s="75" t="s">
        <v>11617</v>
      </c>
      <c r="U999" s="75" t="s">
        <v>385</v>
      </c>
    </row>
    <row r="1000" spans="1:21" ht="14.4" x14ac:dyDescent="0.25">
      <c r="A1000" s="74">
        <v>120345</v>
      </c>
      <c r="B1000" s="75" t="s">
        <v>1649</v>
      </c>
      <c r="C1000" s="81">
        <f t="shared" si="46"/>
        <v>0</v>
      </c>
      <c r="D1000" s="74">
        <v>126375</v>
      </c>
      <c r="E1000" s="75" t="s">
        <v>4830</v>
      </c>
      <c r="F1000" s="74">
        <v>967604</v>
      </c>
      <c r="G1000" s="74">
        <v>0</v>
      </c>
      <c r="H1000" s="76">
        <f t="shared" si="47"/>
        <v>0</v>
      </c>
      <c r="I1000" s="76">
        <f t="shared" si="48"/>
        <v>0</v>
      </c>
      <c r="J1000" s="74">
        <v>126375</v>
      </c>
      <c r="K1000" s="75" t="s">
        <v>4830</v>
      </c>
      <c r="L1000" s="75" t="s">
        <v>4893</v>
      </c>
      <c r="M1000" s="74">
        <v>8800</v>
      </c>
      <c r="N1000" s="75" t="s">
        <v>116</v>
      </c>
      <c r="O1000" s="75" t="s">
        <v>848</v>
      </c>
      <c r="P1000" s="75"/>
      <c r="Q1000" s="75" t="s">
        <v>4894</v>
      </c>
      <c r="R1000" s="75" t="s">
        <v>11615</v>
      </c>
      <c r="S1000" s="75" t="s">
        <v>11616</v>
      </c>
      <c r="T1000" s="75" t="s">
        <v>11617</v>
      </c>
      <c r="U1000" s="75" t="s">
        <v>385</v>
      </c>
    </row>
    <row r="1001" spans="1:21" ht="14.4" x14ac:dyDescent="0.25">
      <c r="A1001" s="74">
        <v>120361</v>
      </c>
      <c r="B1001" s="75" t="s">
        <v>1649</v>
      </c>
      <c r="C1001" s="81">
        <f t="shared" si="46"/>
        <v>0</v>
      </c>
      <c r="D1001" s="74">
        <v>19869</v>
      </c>
      <c r="E1001" s="75" t="s">
        <v>4895</v>
      </c>
      <c r="F1001" s="74">
        <v>967588</v>
      </c>
      <c r="G1001" s="74">
        <v>0</v>
      </c>
      <c r="H1001" s="76">
        <f t="shared" si="47"/>
        <v>0</v>
      </c>
      <c r="I1001" s="76">
        <f t="shared" si="48"/>
        <v>0</v>
      </c>
      <c r="J1001" s="74">
        <v>19687</v>
      </c>
      <c r="K1001" s="75" t="s">
        <v>11021</v>
      </c>
      <c r="L1001" s="75" t="s">
        <v>4896</v>
      </c>
      <c r="M1001" s="74">
        <v>8792</v>
      </c>
      <c r="N1001" s="75" t="s">
        <v>4897</v>
      </c>
      <c r="O1001" s="75" t="s">
        <v>4898</v>
      </c>
      <c r="P1001" s="75"/>
      <c r="Q1001" s="75" t="s">
        <v>4899</v>
      </c>
      <c r="R1001" s="75" t="s">
        <v>11615</v>
      </c>
      <c r="S1001" s="75" t="s">
        <v>11616</v>
      </c>
      <c r="T1001" s="75" t="s">
        <v>11617</v>
      </c>
      <c r="U1001" s="75" t="s">
        <v>385</v>
      </c>
    </row>
    <row r="1002" spans="1:21" ht="14.4" x14ac:dyDescent="0.25">
      <c r="A1002" s="74">
        <v>120361</v>
      </c>
      <c r="B1002" s="75" t="s">
        <v>1649</v>
      </c>
      <c r="C1002" s="81">
        <f t="shared" si="46"/>
        <v>0</v>
      </c>
      <c r="D1002" s="74">
        <v>19869</v>
      </c>
      <c r="E1002" s="75" t="s">
        <v>4895</v>
      </c>
      <c r="F1002" s="74">
        <v>967588</v>
      </c>
      <c r="G1002" s="74">
        <v>0</v>
      </c>
      <c r="H1002" s="76">
        <f t="shared" si="47"/>
        <v>0</v>
      </c>
      <c r="I1002" s="76">
        <f t="shared" si="48"/>
        <v>0</v>
      </c>
      <c r="J1002" s="74">
        <v>19711</v>
      </c>
      <c r="K1002" s="75" t="s">
        <v>11022</v>
      </c>
      <c r="L1002" s="75" t="s">
        <v>4900</v>
      </c>
      <c r="M1002" s="74">
        <v>8791</v>
      </c>
      <c r="N1002" s="75" t="s">
        <v>4901</v>
      </c>
      <c r="O1002" s="75" t="s">
        <v>4902</v>
      </c>
      <c r="P1002" s="75"/>
      <c r="Q1002" s="75" t="s">
        <v>4903</v>
      </c>
      <c r="R1002" s="75" t="s">
        <v>11615</v>
      </c>
      <c r="S1002" s="75" t="s">
        <v>11616</v>
      </c>
      <c r="T1002" s="75" t="s">
        <v>11617</v>
      </c>
      <c r="U1002" s="75" t="s">
        <v>385</v>
      </c>
    </row>
    <row r="1003" spans="1:21" ht="14.4" x14ac:dyDescent="0.25">
      <c r="A1003" s="74">
        <v>120361</v>
      </c>
      <c r="B1003" s="75" t="s">
        <v>1649</v>
      </c>
      <c r="C1003" s="81">
        <f t="shared" si="46"/>
        <v>0</v>
      </c>
      <c r="D1003" s="74">
        <v>19869</v>
      </c>
      <c r="E1003" s="75" t="s">
        <v>4895</v>
      </c>
      <c r="F1003" s="74">
        <v>967588</v>
      </c>
      <c r="G1003" s="74">
        <v>0</v>
      </c>
      <c r="H1003" s="76">
        <f t="shared" si="47"/>
        <v>0</v>
      </c>
      <c r="I1003" s="76">
        <f t="shared" si="48"/>
        <v>0</v>
      </c>
      <c r="J1003" s="74">
        <v>19869</v>
      </c>
      <c r="K1003" s="75" t="s">
        <v>4895</v>
      </c>
      <c r="L1003" s="75" t="s">
        <v>851</v>
      </c>
      <c r="M1003" s="74">
        <v>8790</v>
      </c>
      <c r="N1003" s="75" t="s">
        <v>115</v>
      </c>
      <c r="O1003" s="75" t="s">
        <v>4904</v>
      </c>
      <c r="P1003" s="75"/>
      <c r="Q1003" s="75" t="s">
        <v>4905</v>
      </c>
      <c r="R1003" s="75" t="s">
        <v>11615</v>
      </c>
      <c r="S1003" s="75" t="s">
        <v>11616</v>
      </c>
      <c r="T1003" s="75" t="s">
        <v>11617</v>
      </c>
      <c r="U1003" s="75" t="s">
        <v>385</v>
      </c>
    </row>
    <row r="1004" spans="1:21" ht="14.4" x14ac:dyDescent="0.25">
      <c r="A1004" s="74">
        <v>120361</v>
      </c>
      <c r="B1004" s="75" t="s">
        <v>1649</v>
      </c>
      <c r="C1004" s="81">
        <f t="shared" si="46"/>
        <v>0</v>
      </c>
      <c r="D1004" s="74">
        <v>19869</v>
      </c>
      <c r="E1004" s="75" t="s">
        <v>4895</v>
      </c>
      <c r="F1004" s="74">
        <v>967588</v>
      </c>
      <c r="G1004" s="74">
        <v>0</v>
      </c>
      <c r="H1004" s="76">
        <f t="shared" si="47"/>
        <v>0</v>
      </c>
      <c r="I1004" s="76">
        <f t="shared" si="48"/>
        <v>0</v>
      </c>
      <c r="J1004" s="74">
        <v>19877</v>
      </c>
      <c r="K1004" s="75" t="s">
        <v>4906</v>
      </c>
      <c r="L1004" s="75" t="s">
        <v>4907</v>
      </c>
      <c r="M1004" s="74">
        <v>8793</v>
      </c>
      <c r="N1004" s="75" t="s">
        <v>4908</v>
      </c>
      <c r="O1004" s="75" t="s">
        <v>4909</v>
      </c>
      <c r="P1004" s="75"/>
      <c r="Q1004" s="75" t="s">
        <v>4910</v>
      </c>
      <c r="R1004" s="75" t="s">
        <v>11615</v>
      </c>
      <c r="S1004" s="75" t="s">
        <v>11616</v>
      </c>
      <c r="T1004" s="75" t="s">
        <v>11617</v>
      </c>
      <c r="U1004" s="75" t="s">
        <v>385</v>
      </c>
    </row>
    <row r="1005" spans="1:21" ht="14.4" x14ac:dyDescent="0.25">
      <c r="A1005" s="74">
        <v>120361</v>
      </c>
      <c r="B1005" s="75" t="s">
        <v>1649</v>
      </c>
      <c r="C1005" s="81">
        <f t="shared" ref="C1005:C1068" si="49">IF(A1005&lt;&gt;A1004,0,IF(AND(A1005=A1004,B1005&lt;&gt;B1004),A1005,0))</f>
        <v>0</v>
      </c>
      <c r="D1005" s="74">
        <v>19869</v>
      </c>
      <c r="E1005" s="75" t="s">
        <v>4895</v>
      </c>
      <c r="F1005" s="74">
        <v>967588</v>
      </c>
      <c r="G1005" s="74">
        <v>0</v>
      </c>
      <c r="H1005" s="76">
        <f t="shared" ref="H1005:H1068" si="50">IF(A1005&lt;&gt;A1004,0,IF(AND(A1005=A1004,F1005&lt;&gt;F1004),A1005,0))</f>
        <v>0</v>
      </c>
      <c r="I1005" s="76">
        <f t="shared" ref="I1005:I1068" si="51">IF(A1005&lt;&gt;A1004,0,IF(AND(H1005&lt;&gt;0,B1005&lt;&gt;B1004),A1005,0))</f>
        <v>0</v>
      </c>
      <c r="J1005" s="74">
        <v>19885</v>
      </c>
      <c r="K1005" s="75" t="s">
        <v>11023</v>
      </c>
      <c r="L1005" s="75" t="s">
        <v>4911</v>
      </c>
      <c r="M1005" s="74">
        <v>8790</v>
      </c>
      <c r="N1005" s="75" t="s">
        <v>115</v>
      </c>
      <c r="O1005" s="75" t="s">
        <v>4912</v>
      </c>
      <c r="P1005" s="75"/>
      <c r="Q1005" s="75" t="s">
        <v>4913</v>
      </c>
      <c r="R1005" s="75" t="s">
        <v>11615</v>
      </c>
      <c r="S1005" s="75" t="s">
        <v>11616</v>
      </c>
      <c r="T1005" s="75" t="s">
        <v>11617</v>
      </c>
      <c r="U1005" s="75" t="s">
        <v>385</v>
      </c>
    </row>
    <row r="1006" spans="1:21" ht="14.4" x14ac:dyDescent="0.25">
      <c r="A1006" s="74">
        <v>120361</v>
      </c>
      <c r="B1006" s="75" t="s">
        <v>1649</v>
      </c>
      <c r="C1006" s="81">
        <f t="shared" si="49"/>
        <v>0</v>
      </c>
      <c r="D1006" s="74">
        <v>19869</v>
      </c>
      <c r="E1006" s="75" t="s">
        <v>4895</v>
      </c>
      <c r="F1006" s="74">
        <v>967588</v>
      </c>
      <c r="G1006" s="74">
        <v>0</v>
      </c>
      <c r="H1006" s="76">
        <f t="shared" si="50"/>
        <v>0</v>
      </c>
      <c r="I1006" s="76">
        <f t="shared" si="51"/>
        <v>0</v>
      </c>
      <c r="J1006" s="74">
        <v>19893</v>
      </c>
      <c r="K1006" s="75" t="s">
        <v>11024</v>
      </c>
      <c r="L1006" s="75" t="s">
        <v>4914</v>
      </c>
      <c r="M1006" s="74">
        <v>8790</v>
      </c>
      <c r="N1006" s="75" t="s">
        <v>115</v>
      </c>
      <c r="O1006" s="75" t="s">
        <v>4915</v>
      </c>
      <c r="P1006" s="75"/>
      <c r="Q1006" s="75" t="s">
        <v>4916</v>
      </c>
      <c r="R1006" s="75" t="s">
        <v>11615</v>
      </c>
      <c r="S1006" s="75" t="s">
        <v>11616</v>
      </c>
      <c r="T1006" s="75" t="s">
        <v>11617</v>
      </c>
      <c r="U1006" s="75" t="s">
        <v>385</v>
      </c>
    </row>
    <row r="1007" spans="1:21" ht="14.4" x14ac:dyDescent="0.25">
      <c r="A1007" s="74">
        <v>120361</v>
      </c>
      <c r="B1007" s="75" t="s">
        <v>1649</v>
      </c>
      <c r="C1007" s="81">
        <f t="shared" si="49"/>
        <v>0</v>
      </c>
      <c r="D1007" s="74">
        <v>19869</v>
      </c>
      <c r="E1007" s="75" t="s">
        <v>4895</v>
      </c>
      <c r="F1007" s="74">
        <v>967588</v>
      </c>
      <c r="G1007" s="74">
        <v>0</v>
      </c>
      <c r="H1007" s="76">
        <f t="shared" si="50"/>
        <v>0</v>
      </c>
      <c r="I1007" s="76">
        <f t="shared" si="51"/>
        <v>0</v>
      </c>
      <c r="J1007" s="74">
        <v>19901</v>
      </c>
      <c r="K1007" s="75" t="s">
        <v>11025</v>
      </c>
      <c r="L1007" s="75" t="s">
        <v>4917</v>
      </c>
      <c r="M1007" s="74">
        <v>8790</v>
      </c>
      <c r="N1007" s="75" t="s">
        <v>115</v>
      </c>
      <c r="O1007" s="75" t="s">
        <v>4918</v>
      </c>
      <c r="P1007" s="75"/>
      <c r="Q1007" s="75" t="s">
        <v>4919</v>
      </c>
      <c r="R1007" s="75" t="s">
        <v>11615</v>
      </c>
      <c r="S1007" s="75" t="s">
        <v>11616</v>
      </c>
      <c r="T1007" s="75" t="s">
        <v>11617</v>
      </c>
      <c r="U1007" s="75" t="s">
        <v>385</v>
      </c>
    </row>
    <row r="1008" spans="1:21" ht="14.4" x14ac:dyDescent="0.25">
      <c r="A1008" s="74">
        <v>120361</v>
      </c>
      <c r="B1008" s="75" t="s">
        <v>1649</v>
      </c>
      <c r="C1008" s="81">
        <f t="shared" si="49"/>
        <v>0</v>
      </c>
      <c r="D1008" s="74">
        <v>19869</v>
      </c>
      <c r="E1008" s="75" t="s">
        <v>4895</v>
      </c>
      <c r="F1008" s="74">
        <v>53827</v>
      </c>
      <c r="G1008" s="74">
        <v>0</v>
      </c>
      <c r="H1008" s="76">
        <f t="shared" si="50"/>
        <v>120361</v>
      </c>
      <c r="I1008" s="76">
        <f t="shared" si="51"/>
        <v>0</v>
      </c>
      <c r="J1008" s="74">
        <v>26691</v>
      </c>
      <c r="K1008" s="75" t="s">
        <v>4920</v>
      </c>
      <c r="L1008" s="75" t="s">
        <v>4921</v>
      </c>
      <c r="M1008" s="74">
        <v>8790</v>
      </c>
      <c r="N1008" s="75" t="s">
        <v>115</v>
      </c>
      <c r="O1008" s="75" t="s">
        <v>4922</v>
      </c>
      <c r="P1008" s="75"/>
      <c r="Q1008" s="75" t="s">
        <v>4923</v>
      </c>
      <c r="R1008" s="75" t="s">
        <v>10772</v>
      </c>
      <c r="S1008" s="75" t="s">
        <v>10773</v>
      </c>
      <c r="T1008" s="75" t="s">
        <v>10774</v>
      </c>
      <c r="U1008" s="75" t="s">
        <v>496</v>
      </c>
    </row>
    <row r="1009" spans="1:21" ht="14.4" x14ac:dyDescent="0.25">
      <c r="A1009" s="74">
        <v>120361</v>
      </c>
      <c r="B1009" s="75" t="s">
        <v>1649</v>
      </c>
      <c r="C1009" s="81">
        <f t="shared" si="49"/>
        <v>0</v>
      </c>
      <c r="D1009" s="74">
        <v>19869</v>
      </c>
      <c r="E1009" s="75" t="s">
        <v>4895</v>
      </c>
      <c r="F1009" s="74">
        <v>967588</v>
      </c>
      <c r="G1009" s="74">
        <v>0</v>
      </c>
      <c r="H1009" s="76">
        <f t="shared" si="50"/>
        <v>120361</v>
      </c>
      <c r="I1009" s="76">
        <f t="shared" si="51"/>
        <v>0</v>
      </c>
      <c r="J1009" s="74">
        <v>106047</v>
      </c>
      <c r="K1009" s="75" t="s">
        <v>4924</v>
      </c>
      <c r="L1009" s="75" t="s">
        <v>4925</v>
      </c>
      <c r="M1009" s="74">
        <v>9870</v>
      </c>
      <c r="N1009" s="75" t="s">
        <v>4926</v>
      </c>
      <c r="O1009" s="75" t="s">
        <v>4927</v>
      </c>
      <c r="P1009" s="75"/>
      <c r="Q1009" s="75" t="s">
        <v>4928</v>
      </c>
      <c r="R1009" s="75" t="s">
        <v>1654</v>
      </c>
      <c r="S1009" s="75" t="s">
        <v>1655</v>
      </c>
      <c r="T1009" s="75" t="s">
        <v>1656</v>
      </c>
      <c r="U1009" s="75" t="s">
        <v>385</v>
      </c>
    </row>
    <row r="1010" spans="1:21" ht="14.4" x14ac:dyDescent="0.25">
      <c r="A1010" s="74">
        <v>120394</v>
      </c>
      <c r="B1010" s="75" t="s">
        <v>1649</v>
      </c>
      <c r="C1010" s="81">
        <f t="shared" si="49"/>
        <v>0</v>
      </c>
      <c r="D1010" s="74">
        <v>6486</v>
      </c>
      <c r="E1010" s="75" t="s">
        <v>4929</v>
      </c>
      <c r="F1010" s="74">
        <v>962936</v>
      </c>
      <c r="G1010" s="74">
        <v>0</v>
      </c>
      <c r="H1010" s="76">
        <f t="shared" si="50"/>
        <v>0</v>
      </c>
      <c r="I1010" s="76">
        <f t="shared" si="51"/>
        <v>0</v>
      </c>
      <c r="J1010" s="74">
        <v>6361</v>
      </c>
      <c r="K1010" s="75" t="s">
        <v>11026</v>
      </c>
      <c r="L1010" s="75" t="s">
        <v>4930</v>
      </c>
      <c r="M1010" s="74">
        <v>2018</v>
      </c>
      <c r="N1010" s="75" t="s">
        <v>258</v>
      </c>
      <c r="O1010" s="75" t="s">
        <v>4931</v>
      </c>
      <c r="P1010" s="75"/>
      <c r="Q1010" s="75" t="s">
        <v>4932</v>
      </c>
      <c r="R1010" s="75" t="s">
        <v>1662</v>
      </c>
      <c r="S1010" s="75" t="s">
        <v>1663</v>
      </c>
      <c r="T1010" s="75" t="s">
        <v>1664</v>
      </c>
      <c r="U1010" s="75" t="s">
        <v>385</v>
      </c>
    </row>
    <row r="1011" spans="1:21" ht="14.4" x14ac:dyDescent="0.25">
      <c r="A1011" s="74">
        <v>120394</v>
      </c>
      <c r="B1011" s="75" t="s">
        <v>1649</v>
      </c>
      <c r="C1011" s="81">
        <f t="shared" si="49"/>
        <v>0</v>
      </c>
      <c r="D1011" s="74">
        <v>6486</v>
      </c>
      <c r="E1011" s="75" t="s">
        <v>4929</v>
      </c>
      <c r="F1011" s="74">
        <v>962936</v>
      </c>
      <c r="G1011" s="74">
        <v>0</v>
      </c>
      <c r="H1011" s="76">
        <f t="shared" si="50"/>
        <v>0</v>
      </c>
      <c r="I1011" s="76">
        <f t="shared" si="51"/>
        <v>0</v>
      </c>
      <c r="J1011" s="74">
        <v>6403</v>
      </c>
      <c r="K1011" s="75" t="s">
        <v>3281</v>
      </c>
      <c r="L1011" s="75" t="s">
        <v>4933</v>
      </c>
      <c r="M1011" s="74">
        <v>2018</v>
      </c>
      <c r="N1011" s="75" t="s">
        <v>258</v>
      </c>
      <c r="O1011" s="75" t="s">
        <v>4934</v>
      </c>
      <c r="P1011" s="75"/>
      <c r="Q1011" s="75" t="s">
        <v>11804</v>
      </c>
      <c r="R1011" s="75" t="s">
        <v>1662</v>
      </c>
      <c r="S1011" s="75" t="s">
        <v>1663</v>
      </c>
      <c r="T1011" s="75" t="s">
        <v>1664</v>
      </c>
      <c r="U1011" s="75" t="s">
        <v>385</v>
      </c>
    </row>
    <row r="1012" spans="1:21" ht="14.4" x14ac:dyDescent="0.25">
      <c r="A1012" s="74">
        <v>120394</v>
      </c>
      <c r="B1012" s="75" t="s">
        <v>1649</v>
      </c>
      <c r="C1012" s="81">
        <f t="shared" si="49"/>
        <v>0</v>
      </c>
      <c r="D1012" s="74">
        <v>6486</v>
      </c>
      <c r="E1012" s="75" t="s">
        <v>4929</v>
      </c>
      <c r="F1012" s="74">
        <v>962936</v>
      </c>
      <c r="G1012" s="74">
        <v>0</v>
      </c>
      <c r="H1012" s="76">
        <f t="shared" si="50"/>
        <v>0</v>
      </c>
      <c r="I1012" s="76">
        <f t="shared" si="51"/>
        <v>0</v>
      </c>
      <c r="J1012" s="74">
        <v>6478</v>
      </c>
      <c r="K1012" s="75" t="s">
        <v>4935</v>
      </c>
      <c r="L1012" s="75" t="s">
        <v>4936</v>
      </c>
      <c r="M1012" s="74">
        <v>2000</v>
      </c>
      <c r="N1012" s="75" t="s">
        <v>258</v>
      </c>
      <c r="O1012" s="75" t="s">
        <v>4937</v>
      </c>
      <c r="P1012" s="75"/>
      <c r="Q1012" s="75" t="s">
        <v>4938</v>
      </c>
      <c r="R1012" s="75" t="s">
        <v>1662</v>
      </c>
      <c r="S1012" s="75" t="s">
        <v>1663</v>
      </c>
      <c r="T1012" s="75" t="s">
        <v>1664</v>
      </c>
      <c r="U1012" s="75" t="s">
        <v>385</v>
      </c>
    </row>
    <row r="1013" spans="1:21" ht="14.4" x14ac:dyDescent="0.25">
      <c r="A1013" s="74">
        <v>120394</v>
      </c>
      <c r="B1013" s="75" t="s">
        <v>1649</v>
      </c>
      <c r="C1013" s="81">
        <f t="shared" si="49"/>
        <v>0</v>
      </c>
      <c r="D1013" s="74">
        <v>6486</v>
      </c>
      <c r="E1013" s="75" t="s">
        <v>4929</v>
      </c>
      <c r="F1013" s="74">
        <v>962936</v>
      </c>
      <c r="G1013" s="74">
        <v>0</v>
      </c>
      <c r="H1013" s="76">
        <f t="shared" si="50"/>
        <v>0</v>
      </c>
      <c r="I1013" s="76">
        <f t="shared" si="51"/>
        <v>0</v>
      </c>
      <c r="J1013" s="74">
        <v>6486</v>
      </c>
      <c r="K1013" s="75" t="s">
        <v>4929</v>
      </c>
      <c r="L1013" s="75" t="s">
        <v>4939</v>
      </c>
      <c r="M1013" s="74">
        <v>2000</v>
      </c>
      <c r="N1013" s="75" t="s">
        <v>258</v>
      </c>
      <c r="O1013" s="75" t="s">
        <v>856</v>
      </c>
      <c r="P1013" s="75"/>
      <c r="Q1013" s="75" t="s">
        <v>4940</v>
      </c>
      <c r="R1013" s="75" t="s">
        <v>1662</v>
      </c>
      <c r="S1013" s="75" t="s">
        <v>1663</v>
      </c>
      <c r="T1013" s="75" t="s">
        <v>1664</v>
      </c>
      <c r="U1013" s="75" t="s">
        <v>385</v>
      </c>
    </row>
    <row r="1014" spans="1:21" ht="14.4" x14ac:dyDescent="0.25">
      <c r="A1014" s="74">
        <v>120394</v>
      </c>
      <c r="B1014" s="75" t="s">
        <v>1649</v>
      </c>
      <c r="C1014" s="81">
        <f t="shared" si="49"/>
        <v>0</v>
      </c>
      <c r="D1014" s="74">
        <v>6486</v>
      </c>
      <c r="E1014" s="75" t="s">
        <v>4929</v>
      </c>
      <c r="F1014" s="74">
        <v>962936</v>
      </c>
      <c r="G1014" s="74">
        <v>0</v>
      </c>
      <c r="H1014" s="76">
        <f t="shared" si="50"/>
        <v>0</v>
      </c>
      <c r="I1014" s="76">
        <f t="shared" si="51"/>
        <v>0</v>
      </c>
      <c r="J1014" s="74">
        <v>6619</v>
      </c>
      <c r="K1014" s="75" t="s">
        <v>4941</v>
      </c>
      <c r="L1014" s="75" t="s">
        <v>4942</v>
      </c>
      <c r="M1014" s="74">
        <v>2018</v>
      </c>
      <c r="N1014" s="75" t="s">
        <v>258</v>
      </c>
      <c r="O1014" s="75" t="s">
        <v>4943</v>
      </c>
      <c r="P1014" s="75"/>
      <c r="Q1014" s="75" t="s">
        <v>4944</v>
      </c>
      <c r="R1014" s="75" t="s">
        <v>1662</v>
      </c>
      <c r="S1014" s="75" t="s">
        <v>1663</v>
      </c>
      <c r="T1014" s="75" t="s">
        <v>1664</v>
      </c>
      <c r="U1014" s="75" t="s">
        <v>385</v>
      </c>
    </row>
    <row r="1015" spans="1:21" ht="14.4" x14ac:dyDescent="0.25">
      <c r="A1015" s="74">
        <v>120394</v>
      </c>
      <c r="B1015" s="75" t="s">
        <v>1649</v>
      </c>
      <c r="C1015" s="81">
        <f t="shared" si="49"/>
        <v>0</v>
      </c>
      <c r="D1015" s="74">
        <v>6486</v>
      </c>
      <c r="E1015" s="75" t="s">
        <v>4929</v>
      </c>
      <c r="F1015" s="74">
        <v>962936</v>
      </c>
      <c r="G1015" s="74">
        <v>0</v>
      </c>
      <c r="H1015" s="76">
        <f t="shared" si="50"/>
        <v>0</v>
      </c>
      <c r="I1015" s="76">
        <f t="shared" si="51"/>
        <v>0</v>
      </c>
      <c r="J1015" s="74">
        <v>6742</v>
      </c>
      <c r="K1015" s="75" t="s">
        <v>4945</v>
      </c>
      <c r="L1015" s="75" t="s">
        <v>4946</v>
      </c>
      <c r="M1015" s="74">
        <v>2030</v>
      </c>
      <c r="N1015" s="75" t="s">
        <v>258</v>
      </c>
      <c r="O1015" s="75" t="s">
        <v>4947</v>
      </c>
      <c r="P1015" s="75"/>
      <c r="Q1015" s="75" t="s">
        <v>4948</v>
      </c>
      <c r="R1015" s="75" t="s">
        <v>1662</v>
      </c>
      <c r="S1015" s="75" t="s">
        <v>1663</v>
      </c>
      <c r="T1015" s="75" t="s">
        <v>1664</v>
      </c>
      <c r="U1015" s="75" t="s">
        <v>385</v>
      </c>
    </row>
    <row r="1016" spans="1:21" ht="14.4" x14ac:dyDescent="0.25">
      <c r="A1016" s="74">
        <v>120394</v>
      </c>
      <c r="B1016" s="75" t="s">
        <v>1649</v>
      </c>
      <c r="C1016" s="81">
        <f t="shared" si="49"/>
        <v>0</v>
      </c>
      <c r="D1016" s="74">
        <v>6486</v>
      </c>
      <c r="E1016" s="75" t="s">
        <v>4929</v>
      </c>
      <c r="F1016" s="74">
        <v>962936</v>
      </c>
      <c r="G1016" s="74">
        <v>0</v>
      </c>
      <c r="H1016" s="76">
        <f t="shared" si="50"/>
        <v>0</v>
      </c>
      <c r="I1016" s="76">
        <f t="shared" si="51"/>
        <v>0</v>
      </c>
      <c r="J1016" s="74">
        <v>6783</v>
      </c>
      <c r="K1016" s="75" t="s">
        <v>11027</v>
      </c>
      <c r="L1016" s="75" t="s">
        <v>4949</v>
      </c>
      <c r="M1016" s="74">
        <v>2040</v>
      </c>
      <c r="N1016" s="75" t="s">
        <v>258</v>
      </c>
      <c r="O1016" s="75" t="s">
        <v>4950</v>
      </c>
      <c r="P1016" s="75"/>
      <c r="Q1016" s="75" t="s">
        <v>4951</v>
      </c>
      <c r="R1016" s="75" t="s">
        <v>1662</v>
      </c>
      <c r="S1016" s="75" t="s">
        <v>1663</v>
      </c>
      <c r="T1016" s="75" t="s">
        <v>1664</v>
      </c>
      <c r="U1016" s="75" t="s">
        <v>385</v>
      </c>
    </row>
    <row r="1017" spans="1:21" ht="14.4" x14ac:dyDescent="0.25">
      <c r="A1017" s="74">
        <v>120394</v>
      </c>
      <c r="B1017" s="75" t="s">
        <v>1649</v>
      </c>
      <c r="C1017" s="81">
        <f t="shared" si="49"/>
        <v>0</v>
      </c>
      <c r="D1017" s="74">
        <v>6486</v>
      </c>
      <c r="E1017" s="75" t="s">
        <v>4929</v>
      </c>
      <c r="F1017" s="74">
        <v>962936</v>
      </c>
      <c r="G1017" s="74">
        <v>0</v>
      </c>
      <c r="H1017" s="76">
        <f t="shared" si="50"/>
        <v>0</v>
      </c>
      <c r="I1017" s="76">
        <f t="shared" si="51"/>
        <v>0</v>
      </c>
      <c r="J1017" s="74">
        <v>6791</v>
      </c>
      <c r="K1017" s="75" t="s">
        <v>11028</v>
      </c>
      <c r="L1017" s="75" t="s">
        <v>4952</v>
      </c>
      <c r="M1017" s="74">
        <v>2040</v>
      </c>
      <c r="N1017" s="75" t="s">
        <v>258</v>
      </c>
      <c r="O1017" s="75" t="s">
        <v>4953</v>
      </c>
      <c r="P1017" s="75"/>
      <c r="Q1017" s="75" t="s">
        <v>4954</v>
      </c>
      <c r="R1017" s="75" t="s">
        <v>1662</v>
      </c>
      <c r="S1017" s="75" t="s">
        <v>1663</v>
      </c>
      <c r="T1017" s="75" t="s">
        <v>1664</v>
      </c>
      <c r="U1017" s="75" t="s">
        <v>385</v>
      </c>
    </row>
    <row r="1018" spans="1:21" ht="14.4" x14ac:dyDescent="0.25">
      <c r="A1018" s="74">
        <v>120451</v>
      </c>
      <c r="B1018" s="75" t="s">
        <v>1649</v>
      </c>
      <c r="C1018" s="81">
        <f t="shared" si="49"/>
        <v>0</v>
      </c>
      <c r="D1018" s="74">
        <v>18788</v>
      </c>
      <c r="E1018" s="75" t="s">
        <v>11604</v>
      </c>
      <c r="F1018" s="74">
        <v>132886</v>
      </c>
      <c r="G1018" s="74">
        <v>0</v>
      </c>
      <c r="H1018" s="76">
        <f t="shared" si="50"/>
        <v>0</v>
      </c>
      <c r="I1018" s="76">
        <f t="shared" si="51"/>
        <v>0</v>
      </c>
      <c r="J1018" s="74">
        <v>18771</v>
      </c>
      <c r="K1018" s="75" t="s">
        <v>4955</v>
      </c>
      <c r="L1018" s="75" t="s">
        <v>4956</v>
      </c>
      <c r="M1018" s="74">
        <v>8510</v>
      </c>
      <c r="N1018" s="75" t="s">
        <v>271</v>
      </c>
      <c r="O1018" s="75" t="s">
        <v>4957</v>
      </c>
      <c r="P1018" s="75"/>
      <c r="Q1018" s="75" t="s">
        <v>4958</v>
      </c>
      <c r="R1018" s="75" t="s">
        <v>11615</v>
      </c>
      <c r="S1018" s="75" t="s">
        <v>11616</v>
      </c>
      <c r="T1018" s="75" t="s">
        <v>11617</v>
      </c>
      <c r="U1018" s="75" t="s">
        <v>385</v>
      </c>
    </row>
    <row r="1019" spans="1:21" ht="14.4" x14ac:dyDescent="0.25">
      <c r="A1019" s="74">
        <v>120451</v>
      </c>
      <c r="B1019" s="75" t="s">
        <v>1649</v>
      </c>
      <c r="C1019" s="81">
        <f t="shared" si="49"/>
        <v>0</v>
      </c>
      <c r="D1019" s="74">
        <v>18788</v>
      </c>
      <c r="E1019" s="75" t="s">
        <v>11604</v>
      </c>
      <c r="F1019" s="74">
        <v>132886</v>
      </c>
      <c r="G1019" s="74">
        <v>0</v>
      </c>
      <c r="H1019" s="76">
        <f t="shared" si="50"/>
        <v>0</v>
      </c>
      <c r="I1019" s="76">
        <f t="shared" si="51"/>
        <v>0</v>
      </c>
      <c r="J1019" s="74">
        <v>18788</v>
      </c>
      <c r="K1019" s="75" t="s">
        <v>11604</v>
      </c>
      <c r="L1019" s="75" t="s">
        <v>4959</v>
      </c>
      <c r="M1019" s="74">
        <v>8511</v>
      </c>
      <c r="N1019" s="75" t="s">
        <v>860</v>
      </c>
      <c r="O1019" s="75" t="s">
        <v>4960</v>
      </c>
      <c r="P1019" s="75"/>
      <c r="Q1019" s="75" t="s">
        <v>4961</v>
      </c>
      <c r="R1019" s="75" t="s">
        <v>11615</v>
      </c>
      <c r="S1019" s="75" t="s">
        <v>11616</v>
      </c>
      <c r="T1019" s="75" t="s">
        <v>11617</v>
      </c>
      <c r="U1019" s="75" t="s">
        <v>385</v>
      </c>
    </row>
    <row r="1020" spans="1:21" ht="14.4" x14ac:dyDescent="0.25">
      <c r="A1020" s="74">
        <v>120451</v>
      </c>
      <c r="B1020" s="75" t="s">
        <v>1649</v>
      </c>
      <c r="C1020" s="81">
        <f t="shared" si="49"/>
        <v>0</v>
      </c>
      <c r="D1020" s="74">
        <v>18788</v>
      </c>
      <c r="E1020" s="75" t="s">
        <v>11604</v>
      </c>
      <c r="F1020" s="74">
        <v>132886</v>
      </c>
      <c r="G1020" s="74">
        <v>0</v>
      </c>
      <c r="H1020" s="76">
        <f t="shared" si="50"/>
        <v>0</v>
      </c>
      <c r="I1020" s="76">
        <f t="shared" si="51"/>
        <v>0</v>
      </c>
      <c r="J1020" s="74">
        <v>19158</v>
      </c>
      <c r="K1020" s="75" t="s">
        <v>11029</v>
      </c>
      <c r="L1020" s="75" t="s">
        <v>4962</v>
      </c>
      <c r="M1020" s="74">
        <v>8501</v>
      </c>
      <c r="N1020" s="75" t="s">
        <v>4963</v>
      </c>
      <c r="O1020" s="75" t="s">
        <v>4964</v>
      </c>
      <c r="P1020" s="75"/>
      <c r="Q1020" s="75" t="s">
        <v>4965</v>
      </c>
      <c r="R1020" s="75" t="s">
        <v>11615</v>
      </c>
      <c r="S1020" s="75" t="s">
        <v>11616</v>
      </c>
      <c r="T1020" s="75" t="s">
        <v>11617</v>
      </c>
      <c r="U1020" s="75" t="s">
        <v>385</v>
      </c>
    </row>
    <row r="1021" spans="1:21" ht="14.4" x14ac:dyDescent="0.25">
      <c r="A1021" s="74">
        <v>120451</v>
      </c>
      <c r="B1021" s="75" t="s">
        <v>1649</v>
      </c>
      <c r="C1021" s="81">
        <f t="shared" si="49"/>
        <v>0</v>
      </c>
      <c r="D1021" s="74">
        <v>18788</v>
      </c>
      <c r="E1021" s="75" t="s">
        <v>11604</v>
      </c>
      <c r="F1021" s="74">
        <v>132886</v>
      </c>
      <c r="G1021" s="74">
        <v>0</v>
      </c>
      <c r="H1021" s="76">
        <f t="shared" si="50"/>
        <v>0</v>
      </c>
      <c r="I1021" s="76">
        <f t="shared" si="51"/>
        <v>0</v>
      </c>
      <c r="J1021" s="74">
        <v>19166</v>
      </c>
      <c r="K1021" s="75" t="s">
        <v>11030</v>
      </c>
      <c r="L1021" s="75" t="s">
        <v>4966</v>
      </c>
      <c r="M1021" s="74">
        <v>8501</v>
      </c>
      <c r="N1021" s="75" t="s">
        <v>4963</v>
      </c>
      <c r="O1021" s="75" t="s">
        <v>4964</v>
      </c>
      <c r="P1021" s="75"/>
      <c r="Q1021" s="75" t="s">
        <v>4965</v>
      </c>
      <c r="R1021" s="75" t="s">
        <v>11615</v>
      </c>
      <c r="S1021" s="75" t="s">
        <v>11616</v>
      </c>
      <c r="T1021" s="75" t="s">
        <v>11617</v>
      </c>
      <c r="U1021" s="75" t="s">
        <v>385</v>
      </c>
    </row>
    <row r="1022" spans="1:21" ht="14.4" x14ac:dyDescent="0.25">
      <c r="A1022" s="74">
        <v>120469</v>
      </c>
      <c r="B1022" s="75" t="s">
        <v>1649</v>
      </c>
      <c r="C1022" s="81">
        <f t="shared" si="49"/>
        <v>0</v>
      </c>
      <c r="D1022" s="74">
        <v>20693</v>
      </c>
      <c r="E1022" s="75" t="s">
        <v>1692</v>
      </c>
      <c r="F1022" s="74">
        <v>118612</v>
      </c>
      <c r="G1022" s="74">
        <v>0</v>
      </c>
      <c r="H1022" s="76">
        <f t="shared" si="50"/>
        <v>0</v>
      </c>
      <c r="I1022" s="76">
        <f t="shared" si="51"/>
        <v>0</v>
      </c>
      <c r="J1022" s="74">
        <v>20644</v>
      </c>
      <c r="K1022" s="75" t="s">
        <v>2097</v>
      </c>
      <c r="L1022" s="75" t="s">
        <v>4967</v>
      </c>
      <c r="M1022" s="74">
        <v>8970</v>
      </c>
      <c r="N1022" s="75" t="s">
        <v>119</v>
      </c>
      <c r="O1022" s="75" t="s">
        <v>4968</v>
      </c>
      <c r="P1022" s="75"/>
      <c r="Q1022" s="75" t="s">
        <v>4969</v>
      </c>
      <c r="R1022" s="75" t="s">
        <v>11615</v>
      </c>
      <c r="S1022" s="75" t="s">
        <v>11616</v>
      </c>
      <c r="T1022" s="75" t="s">
        <v>11617</v>
      </c>
      <c r="U1022" s="75" t="s">
        <v>385</v>
      </c>
    </row>
    <row r="1023" spans="1:21" ht="14.4" x14ac:dyDescent="0.25">
      <c r="A1023" s="74">
        <v>120469</v>
      </c>
      <c r="B1023" s="75" t="s">
        <v>1649</v>
      </c>
      <c r="C1023" s="81">
        <f t="shared" si="49"/>
        <v>0</v>
      </c>
      <c r="D1023" s="74">
        <v>20693</v>
      </c>
      <c r="E1023" s="75" t="s">
        <v>1692</v>
      </c>
      <c r="F1023" s="74">
        <v>118612</v>
      </c>
      <c r="G1023" s="74">
        <v>0</v>
      </c>
      <c r="H1023" s="76">
        <f t="shared" si="50"/>
        <v>0</v>
      </c>
      <c r="I1023" s="76">
        <f t="shared" si="51"/>
        <v>0</v>
      </c>
      <c r="J1023" s="74">
        <v>20651</v>
      </c>
      <c r="K1023" s="75" t="s">
        <v>1692</v>
      </c>
      <c r="L1023" s="75" t="s">
        <v>4970</v>
      </c>
      <c r="M1023" s="74">
        <v>8954</v>
      </c>
      <c r="N1023" s="75" t="s">
        <v>4971</v>
      </c>
      <c r="O1023" s="75" t="s">
        <v>4972</v>
      </c>
      <c r="P1023" s="75"/>
      <c r="Q1023" s="75" t="s">
        <v>4973</v>
      </c>
      <c r="R1023" s="75" t="s">
        <v>11615</v>
      </c>
      <c r="S1023" s="75" t="s">
        <v>11616</v>
      </c>
      <c r="T1023" s="75" t="s">
        <v>11617</v>
      </c>
      <c r="U1023" s="75" t="s">
        <v>385</v>
      </c>
    </row>
    <row r="1024" spans="1:21" ht="14.4" x14ac:dyDescent="0.25">
      <c r="A1024" s="74">
        <v>120469</v>
      </c>
      <c r="B1024" s="75" t="s">
        <v>1649</v>
      </c>
      <c r="C1024" s="81">
        <f t="shared" si="49"/>
        <v>0</v>
      </c>
      <c r="D1024" s="74">
        <v>20693</v>
      </c>
      <c r="E1024" s="75" t="s">
        <v>1692</v>
      </c>
      <c r="F1024" s="74">
        <v>118612</v>
      </c>
      <c r="G1024" s="74">
        <v>0</v>
      </c>
      <c r="H1024" s="76">
        <f t="shared" si="50"/>
        <v>0</v>
      </c>
      <c r="I1024" s="76">
        <f t="shared" si="51"/>
        <v>0</v>
      </c>
      <c r="J1024" s="74">
        <v>20677</v>
      </c>
      <c r="K1024" s="75" t="s">
        <v>4974</v>
      </c>
      <c r="L1024" s="75" t="s">
        <v>4975</v>
      </c>
      <c r="M1024" s="74">
        <v>8970</v>
      </c>
      <c r="N1024" s="75" t="s">
        <v>119</v>
      </c>
      <c r="O1024" s="75" t="s">
        <v>4976</v>
      </c>
      <c r="P1024" s="75"/>
      <c r="Q1024" s="75" t="s">
        <v>4977</v>
      </c>
      <c r="R1024" s="75" t="s">
        <v>11615</v>
      </c>
      <c r="S1024" s="75" t="s">
        <v>11616</v>
      </c>
      <c r="T1024" s="75" t="s">
        <v>11617</v>
      </c>
      <c r="U1024" s="75" t="s">
        <v>385</v>
      </c>
    </row>
    <row r="1025" spans="1:21" ht="14.4" x14ac:dyDescent="0.25">
      <c r="A1025" s="74">
        <v>120469</v>
      </c>
      <c r="B1025" s="75" t="s">
        <v>1649</v>
      </c>
      <c r="C1025" s="81">
        <f t="shared" si="49"/>
        <v>0</v>
      </c>
      <c r="D1025" s="74">
        <v>20693</v>
      </c>
      <c r="E1025" s="75" t="s">
        <v>1692</v>
      </c>
      <c r="F1025" s="74">
        <v>118612</v>
      </c>
      <c r="G1025" s="74">
        <v>0</v>
      </c>
      <c r="H1025" s="76">
        <f t="shared" si="50"/>
        <v>0</v>
      </c>
      <c r="I1025" s="76">
        <f t="shared" si="51"/>
        <v>0</v>
      </c>
      <c r="J1025" s="74">
        <v>20685</v>
      </c>
      <c r="K1025" s="75" t="s">
        <v>1692</v>
      </c>
      <c r="L1025" s="75" t="s">
        <v>4978</v>
      </c>
      <c r="M1025" s="74">
        <v>8970</v>
      </c>
      <c r="N1025" s="75" t="s">
        <v>119</v>
      </c>
      <c r="O1025" s="75" t="s">
        <v>864</v>
      </c>
      <c r="P1025" s="75"/>
      <c r="Q1025" s="75" t="s">
        <v>865</v>
      </c>
      <c r="R1025" s="75" t="s">
        <v>11615</v>
      </c>
      <c r="S1025" s="75" t="s">
        <v>11616</v>
      </c>
      <c r="T1025" s="75" t="s">
        <v>11617</v>
      </c>
      <c r="U1025" s="75" t="s">
        <v>385</v>
      </c>
    </row>
    <row r="1026" spans="1:21" ht="14.4" x14ac:dyDescent="0.25">
      <c r="A1026" s="74">
        <v>120469</v>
      </c>
      <c r="B1026" s="75" t="s">
        <v>1649</v>
      </c>
      <c r="C1026" s="81">
        <f t="shared" si="49"/>
        <v>0</v>
      </c>
      <c r="D1026" s="74">
        <v>20693</v>
      </c>
      <c r="E1026" s="75" t="s">
        <v>1692</v>
      </c>
      <c r="F1026" s="74">
        <v>118612</v>
      </c>
      <c r="G1026" s="74">
        <v>0</v>
      </c>
      <c r="H1026" s="76">
        <f t="shared" si="50"/>
        <v>0</v>
      </c>
      <c r="I1026" s="76">
        <f t="shared" si="51"/>
        <v>0</v>
      </c>
      <c r="J1026" s="74">
        <v>20693</v>
      </c>
      <c r="K1026" s="75" t="s">
        <v>1692</v>
      </c>
      <c r="L1026" s="75" t="s">
        <v>863</v>
      </c>
      <c r="M1026" s="74">
        <v>8970</v>
      </c>
      <c r="N1026" s="75" t="s">
        <v>119</v>
      </c>
      <c r="O1026" s="75" t="s">
        <v>864</v>
      </c>
      <c r="P1026" s="75"/>
      <c r="Q1026" s="75" t="s">
        <v>865</v>
      </c>
      <c r="R1026" s="75" t="s">
        <v>11615</v>
      </c>
      <c r="S1026" s="75" t="s">
        <v>11616</v>
      </c>
      <c r="T1026" s="75" t="s">
        <v>11617</v>
      </c>
      <c r="U1026" s="75" t="s">
        <v>385</v>
      </c>
    </row>
    <row r="1027" spans="1:21" ht="14.4" x14ac:dyDescent="0.25">
      <c r="A1027" s="74">
        <v>120469</v>
      </c>
      <c r="B1027" s="75" t="s">
        <v>1649</v>
      </c>
      <c r="C1027" s="81">
        <f t="shared" si="49"/>
        <v>0</v>
      </c>
      <c r="D1027" s="74">
        <v>20693</v>
      </c>
      <c r="E1027" s="75" t="s">
        <v>1692</v>
      </c>
      <c r="F1027" s="74">
        <v>118612</v>
      </c>
      <c r="G1027" s="74">
        <v>0</v>
      </c>
      <c r="H1027" s="76">
        <f t="shared" si="50"/>
        <v>0</v>
      </c>
      <c r="I1027" s="76">
        <f t="shared" si="51"/>
        <v>0</v>
      </c>
      <c r="J1027" s="74">
        <v>20719</v>
      </c>
      <c r="K1027" s="75" t="s">
        <v>4979</v>
      </c>
      <c r="L1027" s="75" t="s">
        <v>4980</v>
      </c>
      <c r="M1027" s="74">
        <v>8978</v>
      </c>
      <c r="N1027" s="75" t="s">
        <v>4981</v>
      </c>
      <c r="O1027" s="75" t="s">
        <v>4982</v>
      </c>
      <c r="P1027" s="75"/>
      <c r="Q1027" s="75" t="s">
        <v>4983</v>
      </c>
      <c r="R1027" s="75" t="s">
        <v>11615</v>
      </c>
      <c r="S1027" s="75" t="s">
        <v>11616</v>
      </c>
      <c r="T1027" s="75" t="s">
        <v>11617</v>
      </c>
      <c r="U1027" s="75" t="s">
        <v>385</v>
      </c>
    </row>
    <row r="1028" spans="1:21" ht="14.4" x14ac:dyDescent="0.25">
      <c r="A1028" s="74">
        <v>120469</v>
      </c>
      <c r="B1028" s="75" t="s">
        <v>1649</v>
      </c>
      <c r="C1028" s="81">
        <f t="shared" si="49"/>
        <v>0</v>
      </c>
      <c r="D1028" s="74">
        <v>20693</v>
      </c>
      <c r="E1028" s="75" t="s">
        <v>1692</v>
      </c>
      <c r="F1028" s="74">
        <v>118612</v>
      </c>
      <c r="G1028" s="74">
        <v>0</v>
      </c>
      <c r="H1028" s="76">
        <f t="shared" si="50"/>
        <v>0</v>
      </c>
      <c r="I1028" s="76">
        <f t="shared" si="51"/>
        <v>0</v>
      </c>
      <c r="J1028" s="74">
        <v>20727</v>
      </c>
      <c r="K1028" s="75" t="s">
        <v>2929</v>
      </c>
      <c r="L1028" s="75" t="s">
        <v>4984</v>
      </c>
      <c r="M1028" s="74">
        <v>8978</v>
      </c>
      <c r="N1028" s="75" t="s">
        <v>4981</v>
      </c>
      <c r="O1028" s="75" t="s">
        <v>4985</v>
      </c>
      <c r="P1028" s="75"/>
      <c r="Q1028" s="75" t="s">
        <v>4986</v>
      </c>
      <c r="R1028" s="75" t="s">
        <v>11615</v>
      </c>
      <c r="S1028" s="75" t="s">
        <v>11616</v>
      </c>
      <c r="T1028" s="75" t="s">
        <v>11617</v>
      </c>
      <c r="U1028" s="75" t="s">
        <v>385</v>
      </c>
    </row>
    <row r="1029" spans="1:21" ht="14.4" x14ac:dyDescent="0.25">
      <c r="A1029" s="74">
        <v>120469</v>
      </c>
      <c r="B1029" s="75" t="s">
        <v>1649</v>
      </c>
      <c r="C1029" s="81">
        <f t="shared" si="49"/>
        <v>0</v>
      </c>
      <c r="D1029" s="74">
        <v>20693</v>
      </c>
      <c r="E1029" s="75" t="s">
        <v>1692</v>
      </c>
      <c r="F1029" s="74">
        <v>118612</v>
      </c>
      <c r="G1029" s="74">
        <v>0</v>
      </c>
      <c r="H1029" s="76">
        <f t="shared" si="50"/>
        <v>0</v>
      </c>
      <c r="I1029" s="76">
        <f t="shared" si="51"/>
        <v>0</v>
      </c>
      <c r="J1029" s="74">
        <v>20735</v>
      </c>
      <c r="K1029" s="75" t="s">
        <v>4987</v>
      </c>
      <c r="L1029" s="75" t="s">
        <v>4988</v>
      </c>
      <c r="M1029" s="74">
        <v>8640</v>
      </c>
      <c r="N1029" s="75" t="s">
        <v>4989</v>
      </c>
      <c r="O1029" s="75" t="s">
        <v>4990</v>
      </c>
      <c r="P1029" s="75"/>
      <c r="Q1029" s="75" t="s">
        <v>4991</v>
      </c>
      <c r="R1029" s="75" t="s">
        <v>11615</v>
      </c>
      <c r="S1029" s="75" t="s">
        <v>11616</v>
      </c>
      <c r="T1029" s="75" t="s">
        <v>11617</v>
      </c>
      <c r="U1029" s="75" t="s">
        <v>385</v>
      </c>
    </row>
    <row r="1030" spans="1:21" ht="14.4" x14ac:dyDescent="0.25">
      <c r="A1030" s="74">
        <v>120469</v>
      </c>
      <c r="B1030" s="75" t="s">
        <v>1649</v>
      </c>
      <c r="C1030" s="81">
        <f t="shared" si="49"/>
        <v>0</v>
      </c>
      <c r="D1030" s="74">
        <v>20693</v>
      </c>
      <c r="E1030" s="75" t="s">
        <v>1692</v>
      </c>
      <c r="F1030" s="74">
        <v>118612</v>
      </c>
      <c r="G1030" s="74">
        <v>0</v>
      </c>
      <c r="H1030" s="76">
        <f t="shared" si="50"/>
        <v>0</v>
      </c>
      <c r="I1030" s="76">
        <f t="shared" si="51"/>
        <v>0</v>
      </c>
      <c r="J1030" s="74">
        <v>20776</v>
      </c>
      <c r="K1030" s="75" t="s">
        <v>4992</v>
      </c>
      <c r="L1030" s="75" t="s">
        <v>4993</v>
      </c>
      <c r="M1030" s="74">
        <v>8640</v>
      </c>
      <c r="N1030" s="75" t="s">
        <v>4994</v>
      </c>
      <c r="O1030" s="75" t="s">
        <v>4995</v>
      </c>
      <c r="P1030" s="75"/>
      <c r="Q1030" s="75" t="s">
        <v>4996</v>
      </c>
      <c r="R1030" s="75" t="s">
        <v>11615</v>
      </c>
      <c r="S1030" s="75" t="s">
        <v>11616</v>
      </c>
      <c r="T1030" s="75" t="s">
        <v>11617</v>
      </c>
      <c r="U1030" s="75" t="s">
        <v>385</v>
      </c>
    </row>
    <row r="1031" spans="1:21" ht="14.4" x14ac:dyDescent="0.25">
      <c r="A1031" s="74">
        <v>120469</v>
      </c>
      <c r="B1031" s="75" t="s">
        <v>1649</v>
      </c>
      <c r="C1031" s="81">
        <f t="shared" si="49"/>
        <v>0</v>
      </c>
      <c r="D1031" s="74">
        <v>20693</v>
      </c>
      <c r="E1031" s="75" t="s">
        <v>1692</v>
      </c>
      <c r="F1031" s="74">
        <v>118612</v>
      </c>
      <c r="G1031" s="74">
        <v>0</v>
      </c>
      <c r="H1031" s="76">
        <f t="shared" si="50"/>
        <v>0</v>
      </c>
      <c r="I1031" s="76">
        <f t="shared" si="51"/>
        <v>0</v>
      </c>
      <c r="J1031" s="74">
        <v>20784</v>
      </c>
      <c r="K1031" s="75" t="s">
        <v>4997</v>
      </c>
      <c r="L1031" s="75" t="s">
        <v>4998</v>
      </c>
      <c r="M1031" s="74">
        <v>8972</v>
      </c>
      <c r="N1031" s="75" t="s">
        <v>4999</v>
      </c>
      <c r="O1031" s="75" t="s">
        <v>5000</v>
      </c>
      <c r="P1031" s="75"/>
      <c r="Q1031" s="75" t="s">
        <v>5001</v>
      </c>
      <c r="R1031" s="75" t="s">
        <v>11615</v>
      </c>
      <c r="S1031" s="75" t="s">
        <v>11616</v>
      </c>
      <c r="T1031" s="75" t="s">
        <v>11617</v>
      </c>
      <c r="U1031" s="75" t="s">
        <v>385</v>
      </c>
    </row>
    <row r="1032" spans="1:21" ht="14.4" x14ac:dyDescent="0.25">
      <c r="A1032" s="74">
        <v>120469</v>
      </c>
      <c r="B1032" s="75" t="s">
        <v>1649</v>
      </c>
      <c r="C1032" s="81">
        <f t="shared" si="49"/>
        <v>0</v>
      </c>
      <c r="D1032" s="74">
        <v>20693</v>
      </c>
      <c r="E1032" s="75" t="s">
        <v>1692</v>
      </c>
      <c r="F1032" s="74">
        <v>118612</v>
      </c>
      <c r="G1032" s="74">
        <v>0</v>
      </c>
      <c r="H1032" s="76">
        <f t="shared" si="50"/>
        <v>0</v>
      </c>
      <c r="I1032" s="76">
        <f t="shared" si="51"/>
        <v>0</v>
      </c>
      <c r="J1032" s="74">
        <v>20834</v>
      </c>
      <c r="K1032" s="75" t="s">
        <v>5002</v>
      </c>
      <c r="L1032" s="75" t="s">
        <v>5003</v>
      </c>
      <c r="M1032" s="74">
        <v>8972</v>
      </c>
      <c r="N1032" s="75" t="s">
        <v>5004</v>
      </c>
      <c r="O1032" s="75" t="s">
        <v>5005</v>
      </c>
      <c r="P1032" s="75"/>
      <c r="Q1032" s="75" t="s">
        <v>11031</v>
      </c>
      <c r="R1032" s="75" t="s">
        <v>11615</v>
      </c>
      <c r="S1032" s="75" t="s">
        <v>11616</v>
      </c>
      <c r="T1032" s="75" t="s">
        <v>11617</v>
      </c>
      <c r="U1032" s="75" t="s">
        <v>385</v>
      </c>
    </row>
    <row r="1033" spans="1:21" ht="14.4" x14ac:dyDescent="0.25">
      <c r="A1033" s="74">
        <v>120469</v>
      </c>
      <c r="B1033" s="75" t="s">
        <v>1649</v>
      </c>
      <c r="C1033" s="81">
        <f t="shared" si="49"/>
        <v>0</v>
      </c>
      <c r="D1033" s="74">
        <v>20693</v>
      </c>
      <c r="E1033" s="75" t="s">
        <v>1692</v>
      </c>
      <c r="F1033" s="74">
        <v>118612</v>
      </c>
      <c r="G1033" s="74">
        <v>0</v>
      </c>
      <c r="H1033" s="76">
        <f t="shared" si="50"/>
        <v>0</v>
      </c>
      <c r="I1033" s="76">
        <f t="shared" si="51"/>
        <v>0</v>
      </c>
      <c r="J1033" s="74">
        <v>26773</v>
      </c>
      <c r="K1033" s="75" t="s">
        <v>5006</v>
      </c>
      <c r="L1033" s="75" t="s">
        <v>5007</v>
      </c>
      <c r="M1033" s="74">
        <v>8970</v>
      </c>
      <c r="N1033" s="75" t="s">
        <v>119</v>
      </c>
      <c r="O1033" s="75" t="s">
        <v>5008</v>
      </c>
      <c r="P1033" s="75"/>
      <c r="Q1033" s="75" t="s">
        <v>5009</v>
      </c>
      <c r="R1033" s="75" t="s">
        <v>10772</v>
      </c>
      <c r="S1033" s="75" t="s">
        <v>10773</v>
      </c>
      <c r="T1033" s="75" t="s">
        <v>10774</v>
      </c>
      <c r="U1033" s="75" t="s">
        <v>496</v>
      </c>
    </row>
    <row r="1034" spans="1:21" ht="14.4" x14ac:dyDescent="0.25">
      <c r="A1034" s="74">
        <v>120469</v>
      </c>
      <c r="B1034" s="75" t="s">
        <v>1649</v>
      </c>
      <c r="C1034" s="81">
        <f t="shared" si="49"/>
        <v>0</v>
      </c>
      <c r="D1034" s="74">
        <v>20693</v>
      </c>
      <c r="E1034" s="75" t="s">
        <v>1692</v>
      </c>
      <c r="F1034" s="74">
        <v>118612</v>
      </c>
      <c r="G1034" s="74">
        <v>0</v>
      </c>
      <c r="H1034" s="76">
        <f t="shared" si="50"/>
        <v>0</v>
      </c>
      <c r="I1034" s="76">
        <f t="shared" si="51"/>
        <v>0</v>
      </c>
      <c r="J1034" s="74">
        <v>53439</v>
      </c>
      <c r="K1034" s="75" t="s">
        <v>3191</v>
      </c>
      <c r="L1034" s="75" t="s">
        <v>5010</v>
      </c>
      <c r="M1034" s="74">
        <v>8640</v>
      </c>
      <c r="N1034" s="75" t="s">
        <v>5011</v>
      </c>
      <c r="O1034" s="75" t="s">
        <v>5012</v>
      </c>
      <c r="P1034" s="75"/>
      <c r="Q1034" s="75" t="s">
        <v>5013</v>
      </c>
      <c r="R1034" s="75" t="s">
        <v>11615</v>
      </c>
      <c r="S1034" s="75" t="s">
        <v>11616</v>
      </c>
      <c r="T1034" s="75" t="s">
        <v>11617</v>
      </c>
      <c r="U1034" s="75" t="s">
        <v>385</v>
      </c>
    </row>
    <row r="1035" spans="1:21" ht="14.4" x14ac:dyDescent="0.25">
      <c r="A1035" s="74">
        <v>120477</v>
      </c>
      <c r="B1035" s="75" t="s">
        <v>1649</v>
      </c>
      <c r="C1035" s="81">
        <f t="shared" si="49"/>
        <v>0</v>
      </c>
      <c r="D1035" s="74">
        <v>8698</v>
      </c>
      <c r="E1035" s="75" t="s">
        <v>5014</v>
      </c>
      <c r="F1035" s="74">
        <v>970152</v>
      </c>
      <c r="G1035" s="74">
        <v>0</v>
      </c>
      <c r="H1035" s="76">
        <f t="shared" si="50"/>
        <v>0</v>
      </c>
      <c r="I1035" s="76">
        <f t="shared" si="51"/>
        <v>0</v>
      </c>
      <c r="J1035" s="74">
        <v>8681</v>
      </c>
      <c r="K1035" s="75" t="s">
        <v>5015</v>
      </c>
      <c r="L1035" s="75" t="s">
        <v>5016</v>
      </c>
      <c r="M1035" s="74">
        <v>2320</v>
      </c>
      <c r="N1035" s="75" t="s">
        <v>154</v>
      </c>
      <c r="O1035" s="75" t="s">
        <v>5017</v>
      </c>
      <c r="P1035" s="75"/>
      <c r="Q1035" s="75" t="s">
        <v>5018</v>
      </c>
      <c r="R1035" s="75" t="s">
        <v>11612</v>
      </c>
      <c r="S1035" s="75" t="s">
        <v>11613</v>
      </c>
      <c r="T1035" s="75" t="s">
        <v>11614</v>
      </c>
      <c r="U1035" s="75" t="s">
        <v>385</v>
      </c>
    </row>
    <row r="1036" spans="1:21" ht="14.4" x14ac:dyDescent="0.25">
      <c r="A1036" s="74">
        <v>120477</v>
      </c>
      <c r="B1036" s="75" t="s">
        <v>1649</v>
      </c>
      <c r="C1036" s="81">
        <f t="shared" si="49"/>
        <v>0</v>
      </c>
      <c r="D1036" s="74">
        <v>8698</v>
      </c>
      <c r="E1036" s="75" t="s">
        <v>5014</v>
      </c>
      <c r="F1036" s="74">
        <v>56309</v>
      </c>
      <c r="G1036" s="74">
        <v>0</v>
      </c>
      <c r="H1036" s="76">
        <f t="shared" si="50"/>
        <v>120477</v>
      </c>
      <c r="I1036" s="76">
        <f t="shared" si="51"/>
        <v>0</v>
      </c>
      <c r="J1036" s="74">
        <v>8698</v>
      </c>
      <c r="K1036" s="75" t="s">
        <v>5014</v>
      </c>
      <c r="L1036" s="75" t="s">
        <v>867</v>
      </c>
      <c r="M1036" s="74">
        <v>2320</v>
      </c>
      <c r="N1036" s="75" t="s">
        <v>154</v>
      </c>
      <c r="O1036" s="75" t="s">
        <v>868</v>
      </c>
      <c r="P1036" s="75"/>
      <c r="Q1036" s="75" t="s">
        <v>5019</v>
      </c>
      <c r="R1036" s="75" t="s">
        <v>11612</v>
      </c>
      <c r="S1036" s="75" t="s">
        <v>11613</v>
      </c>
      <c r="T1036" s="75" t="s">
        <v>11614</v>
      </c>
      <c r="U1036" s="75" t="s">
        <v>385</v>
      </c>
    </row>
    <row r="1037" spans="1:21" ht="14.4" x14ac:dyDescent="0.25">
      <c r="A1037" s="74">
        <v>120477</v>
      </c>
      <c r="B1037" s="75" t="s">
        <v>1649</v>
      </c>
      <c r="C1037" s="81">
        <f t="shared" si="49"/>
        <v>0</v>
      </c>
      <c r="D1037" s="74">
        <v>8698</v>
      </c>
      <c r="E1037" s="75" t="s">
        <v>5014</v>
      </c>
      <c r="F1037" s="74">
        <v>56309</v>
      </c>
      <c r="G1037" s="74">
        <v>0</v>
      </c>
      <c r="H1037" s="76">
        <f t="shared" si="50"/>
        <v>0</v>
      </c>
      <c r="I1037" s="76">
        <f t="shared" si="51"/>
        <v>0</v>
      </c>
      <c r="J1037" s="74">
        <v>8722</v>
      </c>
      <c r="K1037" s="75" t="s">
        <v>5020</v>
      </c>
      <c r="L1037" s="75" t="s">
        <v>5021</v>
      </c>
      <c r="M1037" s="74">
        <v>2322</v>
      </c>
      <c r="N1037" s="75" t="s">
        <v>5022</v>
      </c>
      <c r="O1037" s="75" t="s">
        <v>5023</v>
      </c>
      <c r="P1037" s="75"/>
      <c r="Q1037" s="75" t="s">
        <v>5024</v>
      </c>
      <c r="R1037" s="75" t="s">
        <v>11612</v>
      </c>
      <c r="S1037" s="75" t="s">
        <v>11613</v>
      </c>
      <c r="T1037" s="75" t="s">
        <v>11614</v>
      </c>
      <c r="U1037" s="75" t="s">
        <v>385</v>
      </c>
    </row>
    <row r="1038" spans="1:21" ht="14.4" x14ac:dyDescent="0.25">
      <c r="A1038" s="74">
        <v>120477</v>
      </c>
      <c r="B1038" s="75" t="s">
        <v>1649</v>
      </c>
      <c r="C1038" s="81">
        <f t="shared" si="49"/>
        <v>0</v>
      </c>
      <c r="D1038" s="74">
        <v>8698</v>
      </c>
      <c r="E1038" s="75" t="s">
        <v>5014</v>
      </c>
      <c r="F1038" s="74">
        <v>56309</v>
      </c>
      <c r="G1038" s="74">
        <v>0</v>
      </c>
      <c r="H1038" s="76">
        <f t="shared" si="50"/>
        <v>0</v>
      </c>
      <c r="I1038" s="76">
        <f t="shared" si="51"/>
        <v>0</v>
      </c>
      <c r="J1038" s="74">
        <v>8731</v>
      </c>
      <c r="K1038" s="75" t="s">
        <v>1692</v>
      </c>
      <c r="L1038" s="75" t="s">
        <v>5025</v>
      </c>
      <c r="M1038" s="74">
        <v>2328</v>
      </c>
      <c r="N1038" s="75" t="s">
        <v>943</v>
      </c>
      <c r="O1038" s="75" t="s">
        <v>5026</v>
      </c>
      <c r="P1038" s="75"/>
      <c r="Q1038" s="75" t="s">
        <v>5027</v>
      </c>
      <c r="R1038" s="75" t="s">
        <v>11612</v>
      </c>
      <c r="S1038" s="75" t="s">
        <v>11613</v>
      </c>
      <c r="T1038" s="75" t="s">
        <v>11614</v>
      </c>
      <c r="U1038" s="75" t="s">
        <v>385</v>
      </c>
    </row>
    <row r="1039" spans="1:21" ht="14.4" x14ac:dyDescent="0.25">
      <c r="A1039" s="74">
        <v>120477</v>
      </c>
      <c r="B1039" s="75" t="s">
        <v>1649</v>
      </c>
      <c r="C1039" s="81">
        <f t="shared" si="49"/>
        <v>0</v>
      </c>
      <c r="D1039" s="74">
        <v>8698</v>
      </c>
      <c r="E1039" s="75" t="s">
        <v>5014</v>
      </c>
      <c r="F1039" s="74">
        <v>61416</v>
      </c>
      <c r="G1039" s="74">
        <v>0</v>
      </c>
      <c r="H1039" s="76">
        <f t="shared" si="50"/>
        <v>120477</v>
      </c>
      <c r="I1039" s="76">
        <f t="shared" si="51"/>
        <v>0</v>
      </c>
      <c r="J1039" s="74">
        <v>8755</v>
      </c>
      <c r="K1039" s="75" t="s">
        <v>1692</v>
      </c>
      <c r="L1039" s="75" t="s">
        <v>5028</v>
      </c>
      <c r="M1039" s="74">
        <v>2330</v>
      </c>
      <c r="N1039" s="75" t="s">
        <v>155</v>
      </c>
      <c r="O1039" s="75" t="s">
        <v>5029</v>
      </c>
      <c r="P1039" s="75"/>
      <c r="Q1039" s="75" t="s">
        <v>5030</v>
      </c>
      <c r="R1039" s="75" t="s">
        <v>11612</v>
      </c>
      <c r="S1039" s="75" t="s">
        <v>11613</v>
      </c>
      <c r="T1039" s="75" t="s">
        <v>11614</v>
      </c>
      <c r="U1039" s="75" t="s">
        <v>385</v>
      </c>
    </row>
    <row r="1040" spans="1:21" ht="14.4" x14ac:dyDescent="0.25">
      <c r="A1040" s="74">
        <v>120477</v>
      </c>
      <c r="B1040" s="75" t="s">
        <v>1649</v>
      </c>
      <c r="C1040" s="81">
        <f t="shared" si="49"/>
        <v>0</v>
      </c>
      <c r="D1040" s="74">
        <v>8698</v>
      </c>
      <c r="E1040" s="75" t="s">
        <v>5014</v>
      </c>
      <c r="F1040" s="74">
        <v>61416</v>
      </c>
      <c r="G1040" s="74">
        <v>0</v>
      </c>
      <c r="H1040" s="76">
        <f t="shared" si="50"/>
        <v>0</v>
      </c>
      <c r="I1040" s="76">
        <f t="shared" si="51"/>
        <v>0</v>
      </c>
      <c r="J1040" s="74">
        <v>48371</v>
      </c>
      <c r="K1040" s="75" t="s">
        <v>1692</v>
      </c>
      <c r="L1040" s="75" t="s">
        <v>5031</v>
      </c>
      <c r="M1040" s="74">
        <v>2330</v>
      </c>
      <c r="N1040" s="75" t="s">
        <v>155</v>
      </c>
      <c r="O1040" s="75" t="s">
        <v>5029</v>
      </c>
      <c r="P1040" s="75"/>
      <c r="Q1040" s="75" t="s">
        <v>5032</v>
      </c>
      <c r="R1040" s="75" t="s">
        <v>11612</v>
      </c>
      <c r="S1040" s="75" t="s">
        <v>11613</v>
      </c>
      <c r="T1040" s="75" t="s">
        <v>11614</v>
      </c>
      <c r="U1040" s="75" t="s">
        <v>385</v>
      </c>
    </row>
    <row r="1041" spans="1:21" ht="14.4" x14ac:dyDescent="0.25">
      <c r="A1041" s="74">
        <v>120485</v>
      </c>
      <c r="B1041" s="75" t="s">
        <v>1901</v>
      </c>
      <c r="C1041" s="81">
        <f t="shared" si="49"/>
        <v>0</v>
      </c>
      <c r="D1041" s="74">
        <v>943</v>
      </c>
      <c r="E1041" s="75" t="s">
        <v>5033</v>
      </c>
      <c r="F1041" s="74">
        <v>113852</v>
      </c>
      <c r="G1041" s="74">
        <v>113852</v>
      </c>
      <c r="H1041" s="76">
        <f t="shared" si="50"/>
        <v>0</v>
      </c>
      <c r="I1041" s="76">
        <f t="shared" si="51"/>
        <v>0</v>
      </c>
      <c r="J1041" s="74">
        <v>901</v>
      </c>
      <c r="K1041" s="75" t="s">
        <v>5034</v>
      </c>
      <c r="L1041" s="75" t="s">
        <v>5035</v>
      </c>
      <c r="M1041" s="74">
        <v>2630</v>
      </c>
      <c r="N1041" s="75" t="s">
        <v>1427</v>
      </c>
      <c r="O1041" s="75" t="s">
        <v>5036</v>
      </c>
      <c r="P1041" s="75"/>
      <c r="Q1041" s="75" t="s">
        <v>5037</v>
      </c>
      <c r="R1041" s="75" t="s">
        <v>1662</v>
      </c>
      <c r="S1041" s="75" t="s">
        <v>1663</v>
      </c>
      <c r="T1041" s="75" t="s">
        <v>1664</v>
      </c>
      <c r="U1041" s="75" t="s">
        <v>385</v>
      </c>
    </row>
    <row r="1042" spans="1:21" ht="14.4" x14ac:dyDescent="0.25">
      <c r="A1042" s="74">
        <v>120485</v>
      </c>
      <c r="B1042" s="75" t="s">
        <v>1901</v>
      </c>
      <c r="C1042" s="81">
        <f t="shared" si="49"/>
        <v>0</v>
      </c>
      <c r="D1042" s="74">
        <v>943</v>
      </c>
      <c r="E1042" s="75" t="s">
        <v>5033</v>
      </c>
      <c r="F1042" s="74">
        <v>113852</v>
      </c>
      <c r="G1042" s="74">
        <v>113852</v>
      </c>
      <c r="H1042" s="76">
        <f t="shared" si="50"/>
        <v>0</v>
      </c>
      <c r="I1042" s="76">
        <f t="shared" si="51"/>
        <v>0</v>
      </c>
      <c r="J1042" s="74">
        <v>919</v>
      </c>
      <c r="K1042" s="75" t="s">
        <v>5038</v>
      </c>
      <c r="L1042" s="75" t="s">
        <v>5039</v>
      </c>
      <c r="M1042" s="74">
        <v>2850</v>
      </c>
      <c r="N1042" s="75" t="s">
        <v>59</v>
      </c>
      <c r="O1042" s="75" t="s">
        <v>5040</v>
      </c>
      <c r="P1042" s="75"/>
      <c r="Q1042" s="75" t="s">
        <v>5041</v>
      </c>
      <c r="R1042" s="75" t="s">
        <v>1662</v>
      </c>
      <c r="S1042" s="75" t="s">
        <v>1663</v>
      </c>
      <c r="T1042" s="75" t="s">
        <v>1664</v>
      </c>
      <c r="U1042" s="75" t="s">
        <v>385</v>
      </c>
    </row>
    <row r="1043" spans="1:21" ht="14.4" x14ac:dyDescent="0.25">
      <c r="A1043" s="74">
        <v>120485</v>
      </c>
      <c r="B1043" s="75" t="s">
        <v>1901</v>
      </c>
      <c r="C1043" s="81">
        <f t="shared" si="49"/>
        <v>0</v>
      </c>
      <c r="D1043" s="74">
        <v>943</v>
      </c>
      <c r="E1043" s="75" t="s">
        <v>5033</v>
      </c>
      <c r="F1043" s="74">
        <v>113852</v>
      </c>
      <c r="G1043" s="74">
        <v>113852</v>
      </c>
      <c r="H1043" s="76">
        <f t="shared" si="50"/>
        <v>0</v>
      </c>
      <c r="I1043" s="76">
        <f t="shared" si="51"/>
        <v>0</v>
      </c>
      <c r="J1043" s="74">
        <v>927</v>
      </c>
      <c r="K1043" s="75" t="s">
        <v>5042</v>
      </c>
      <c r="L1043" s="75" t="s">
        <v>5043</v>
      </c>
      <c r="M1043" s="74">
        <v>2850</v>
      </c>
      <c r="N1043" s="75" t="s">
        <v>59</v>
      </c>
      <c r="O1043" s="75" t="s">
        <v>5044</v>
      </c>
      <c r="P1043" s="75"/>
      <c r="Q1043" s="75" t="s">
        <v>5045</v>
      </c>
      <c r="R1043" s="75" t="s">
        <v>1662</v>
      </c>
      <c r="S1043" s="75" t="s">
        <v>1663</v>
      </c>
      <c r="T1043" s="75" t="s">
        <v>1664</v>
      </c>
      <c r="U1043" s="75" t="s">
        <v>385</v>
      </c>
    </row>
    <row r="1044" spans="1:21" ht="14.4" x14ac:dyDescent="0.25">
      <c r="A1044" s="74">
        <v>120485</v>
      </c>
      <c r="B1044" s="75" t="s">
        <v>1901</v>
      </c>
      <c r="C1044" s="81">
        <f t="shared" si="49"/>
        <v>0</v>
      </c>
      <c r="D1044" s="74">
        <v>943</v>
      </c>
      <c r="E1044" s="75" t="s">
        <v>5033</v>
      </c>
      <c r="F1044" s="74">
        <v>113852</v>
      </c>
      <c r="G1044" s="74">
        <v>113852</v>
      </c>
      <c r="H1044" s="76">
        <f t="shared" si="50"/>
        <v>0</v>
      </c>
      <c r="I1044" s="76">
        <f t="shared" si="51"/>
        <v>0</v>
      </c>
      <c r="J1044" s="74">
        <v>935</v>
      </c>
      <c r="K1044" s="75" t="s">
        <v>5046</v>
      </c>
      <c r="L1044" s="75" t="s">
        <v>5047</v>
      </c>
      <c r="M1044" s="74">
        <v>2870</v>
      </c>
      <c r="N1044" s="75" t="s">
        <v>338</v>
      </c>
      <c r="O1044" s="75" t="s">
        <v>5048</v>
      </c>
      <c r="P1044" s="75"/>
      <c r="Q1044" s="75" t="s">
        <v>5049</v>
      </c>
      <c r="R1044" s="75" t="s">
        <v>1662</v>
      </c>
      <c r="S1044" s="75" t="s">
        <v>1663</v>
      </c>
      <c r="T1044" s="75" t="s">
        <v>1664</v>
      </c>
      <c r="U1044" s="75" t="s">
        <v>385</v>
      </c>
    </row>
    <row r="1045" spans="1:21" ht="14.4" x14ac:dyDescent="0.25">
      <c r="A1045" s="74">
        <v>120485</v>
      </c>
      <c r="B1045" s="75" t="s">
        <v>1901</v>
      </c>
      <c r="C1045" s="81">
        <f t="shared" si="49"/>
        <v>0</v>
      </c>
      <c r="D1045" s="74">
        <v>943</v>
      </c>
      <c r="E1045" s="75" t="s">
        <v>5033</v>
      </c>
      <c r="F1045" s="74">
        <v>113852</v>
      </c>
      <c r="G1045" s="74">
        <v>113852</v>
      </c>
      <c r="H1045" s="76">
        <f t="shared" si="50"/>
        <v>0</v>
      </c>
      <c r="I1045" s="76">
        <f t="shared" si="51"/>
        <v>0</v>
      </c>
      <c r="J1045" s="74">
        <v>943</v>
      </c>
      <c r="K1045" s="75" t="s">
        <v>5033</v>
      </c>
      <c r="L1045" s="75" t="s">
        <v>870</v>
      </c>
      <c r="M1045" s="74">
        <v>2880</v>
      </c>
      <c r="N1045" s="75" t="s">
        <v>60</v>
      </c>
      <c r="O1045" s="75" t="s">
        <v>871</v>
      </c>
      <c r="P1045" s="75"/>
      <c r="Q1045" s="75" t="s">
        <v>5050</v>
      </c>
      <c r="R1045" s="75" t="s">
        <v>1662</v>
      </c>
      <c r="S1045" s="75" t="s">
        <v>1663</v>
      </c>
      <c r="T1045" s="75" t="s">
        <v>1664</v>
      </c>
      <c r="U1045" s="75" t="s">
        <v>385</v>
      </c>
    </row>
    <row r="1046" spans="1:21" ht="14.4" x14ac:dyDescent="0.25">
      <c r="A1046" s="74">
        <v>120485</v>
      </c>
      <c r="B1046" s="75" t="s">
        <v>1901</v>
      </c>
      <c r="C1046" s="81">
        <f t="shared" si="49"/>
        <v>0</v>
      </c>
      <c r="D1046" s="74">
        <v>943</v>
      </c>
      <c r="E1046" s="75" t="s">
        <v>5033</v>
      </c>
      <c r="F1046" s="74">
        <v>113852</v>
      </c>
      <c r="G1046" s="74">
        <v>113852</v>
      </c>
      <c r="H1046" s="76">
        <f t="shared" si="50"/>
        <v>0</v>
      </c>
      <c r="I1046" s="76">
        <f t="shared" si="51"/>
        <v>0</v>
      </c>
      <c r="J1046" s="74">
        <v>951</v>
      </c>
      <c r="K1046" s="75" t="s">
        <v>5051</v>
      </c>
      <c r="L1046" s="75" t="s">
        <v>5052</v>
      </c>
      <c r="M1046" s="74">
        <v>2890</v>
      </c>
      <c r="N1046" s="75" t="s">
        <v>338</v>
      </c>
      <c r="O1046" s="75" t="s">
        <v>5053</v>
      </c>
      <c r="P1046" s="75"/>
      <c r="Q1046" s="75" t="s">
        <v>5054</v>
      </c>
      <c r="R1046" s="75" t="s">
        <v>1662</v>
      </c>
      <c r="S1046" s="75" t="s">
        <v>1663</v>
      </c>
      <c r="T1046" s="75" t="s">
        <v>1664</v>
      </c>
      <c r="U1046" s="75" t="s">
        <v>385</v>
      </c>
    </row>
    <row r="1047" spans="1:21" ht="14.4" x14ac:dyDescent="0.25">
      <c r="A1047" s="74">
        <v>120485</v>
      </c>
      <c r="B1047" s="75" t="s">
        <v>1901</v>
      </c>
      <c r="C1047" s="81">
        <f t="shared" si="49"/>
        <v>0</v>
      </c>
      <c r="D1047" s="74">
        <v>943</v>
      </c>
      <c r="E1047" s="75" t="s">
        <v>5033</v>
      </c>
      <c r="F1047" s="74">
        <v>113852</v>
      </c>
      <c r="G1047" s="74">
        <v>113852</v>
      </c>
      <c r="H1047" s="76">
        <f t="shared" si="50"/>
        <v>0</v>
      </c>
      <c r="I1047" s="76">
        <f t="shared" si="51"/>
        <v>0</v>
      </c>
      <c r="J1047" s="74">
        <v>3384</v>
      </c>
      <c r="K1047" s="75" t="s">
        <v>11032</v>
      </c>
      <c r="L1047" s="75" t="s">
        <v>5055</v>
      </c>
      <c r="M1047" s="74">
        <v>2840</v>
      </c>
      <c r="N1047" s="75" t="s">
        <v>268</v>
      </c>
      <c r="O1047" s="75" t="s">
        <v>5056</v>
      </c>
      <c r="P1047" s="75"/>
      <c r="Q1047" s="75" t="s">
        <v>5057</v>
      </c>
      <c r="R1047" s="75" t="s">
        <v>10772</v>
      </c>
      <c r="S1047" s="75" t="s">
        <v>10773</v>
      </c>
      <c r="T1047" s="75" t="s">
        <v>10774</v>
      </c>
      <c r="U1047" s="75" t="s">
        <v>496</v>
      </c>
    </row>
    <row r="1048" spans="1:21" ht="14.4" x14ac:dyDescent="0.25">
      <c r="A1048" s="74">
        <v>120485</v>
      </c>
      <c r="B1048" s="75" t="s">
        <v>1901</v>
      </c>
      <c r="C1048" s="81">
        <f t="shared" si="49"/>
        <v>0</v>
      </c>
      <c r="D1048" s="74">
        <v>943</v>
      </c>
      <c r="E1048" s="75" t="s">
        <v>5033</v>
      </c>
      <c r="F1048" s="74">
        <v>113852</v>
      </c>
      <c r="G1048" s="74">
        <v>113852</v>
      </c>
      <c r="H1048" s="76">
        <f t="shared" si="50"/>
        <v>0</v>
      </c>
      <c r="I1048" s="76">
        <f t="shared" si="51"/>
        <v>0</v>
      </c>
      <c r="J1048" s="74">
        <v>10579</v>
      </c>
      <c r="K1048" s="75" t="s">
        <v>5058</v>
      </c>
      <c r="L1048" s="75" t="s">
        <v>11033</v>
      </c>
      <c r="M1048" s="74">
        <v>2845</v>
      </c>
      <c r="N1048" s="75" t="s">
        <v>160</v>
      </c>
      <c r="O1048" s="75" t="s">
        <v>5060</v>
      </c>
      <c r="P1048" s="75"/>
      <c r="Q1048" s="75" t="s">
        <v>5061</v>
      </c>
      <c r="R1048" s="75" t="s">
        <v>1662</v>
      </c>
      <c r="S1048" s="75" t="s">
        <v>1663</v>
      </c>
      <c r="T1048" s="75" t="s">
        <v>1664</v>
      </c>
      <c r="U1048" s="75" t="s">
        <v>385</v>
      </c>
    </row>
    <row r="1049" spans="1:21" ht="14.4" x14ac:dyDescent="0.25">
      <c r="A1049" s="74">
        <v>120485</v>
      </c>
      <c r="B1049" s="75" t="s">
        <v>1901</v>
      </c>
      <c r="C1049" s="81">
        <f t="shared" si="49"/>
        <v>0</v>
      </c>
      <c r="D1049" s="74">
        <v>943</v>
      </c>
      <c r="E1049" s="75" t="s">
        <v>5033</v>
      </c>
      <c r="F1049" s="74">
        <v>113852</v>
      </c>
      <c r="G1049" s="74">
        <v>113852</v>
      </c>
      <c r="H1049" s="76">
        <f t="shared" si="50"/>
        <v>0</v>
      </c>
      <c r="I1049" s="76">
        <f t="shared" si="51"/>
        <v>0</v>
      </c>
      <c r="J1049" s="74">
        <v>10686</v>
      </c>
      <c r="K1049" s="75" t="s">
        <v>5062</v>
      </c>
      <c r="L1049" s="75" t="s">
        <v>529</v>
      </c>
      <c r="M1049" s="74">
        <v>2830</v>
      </c>
      <c r="N1049" s="75" t="s">
        <v>161</v>
      </c>
      <c r="O1049" s="75" t="s">
        <v>5063</v>
      </c>
      <c r="P1049" s="75"/>
      <c r="Q1049" s="75" t="s">
        <v>5064</v>
      </c>
      <c r="R1049" s="75" t="s">
        <v>1662</v>
      </c>
      <c r="S1049" s="75" t="s">
        <v>1663</v>
      </c>
      <c r="T1049" s="75" t="s">
        <v>1664</v>
      </c>
      <c r="U1049" s="75" t="s">
        <v>385</v>
      </c>
    </row>
    <row r="1050" spans="1:21" ht="14.4" x14ac:dyDescent="0.25">
      <c r="A1050" s="74">
        <v>120485</v>
      </c>
      <c r="B1050" s="75" t="s">
        <v>1901</v>
      </c>
      <c r="C1050" s="81">
        <f t="shared" si="49"/>
        <v>0</v>
      </c>
      <c r="D1050" s="74">
        <v>943</v>
      </c>
      <c r="E1050" s="75" t="s">
        <v>5033</v>
      </c>
      <c r="F1050" s="74">
        <v>113852</v>
      </c>
      <c r="G1050" s="74">
        <v>113852</v>
      </c>
      <c r="H1050" s="76">
        <f t="shared" si="50"/>
        <v>0</v>
      </c>
      <c r="I1050" s="76">
        <f t="shared" si="51"/>
        <v>0</v>
      </c>
      <c r="J1050" s="74">
        <v>10702</v>
      </c>
      <c r="K1050" s="75" t="s">
        <v>5065</v>
      </c>
      <c r="L1050" s="75" t="s">
        <v>5066</v>
      </c>
      <c r="M1050" s="74">
        <v>2830</v>
      </c>
      <c r="N1050" s="75" t="s">
        <v>161</v>
      </c>
      <c r="O1050" s="75" t="s">
        <v>5067</v>
      </c>
      <c r="P1050" s="75"/>
      <c r="Q1050" s="75" t="s">
        <v>5068</v>
      </c>
      <c r="R1050" s="75" t="s">
        <v>1662</v>
      </c>
      <c r="S1050" s="75" t="s">
        <v>1663</v>
      </c>
      <c r="T1050" s="75" t="s">
        <v>1664</v>
      </c>
      <c r="U1050" s="75" t="s">
        <v>385</v>
      </c>
    </row>
    <row r="1051" spans="1:21" ht="14.4" x14ac:dyDescent="0.25">
      <c r="A1051" s="74">
        <v>120485</v>
      </c>
      <c r="B1051" s="75" t="s">
        <v>1901</v>
      </c>
      <c r="C1051" s="81">
        <f t="shared" si="49"/>
        <v>0</v>
      </c>
      <c r="D1051" s="74">
        <v>943</v>
      </c>
      <c r="E1051" s="75" t="s">
        <v>5033</v>
      </c>
      <c r="F1051" s="74">
        <v>113852</v>
      </c>
      <c r="G1051" s="74">
        <v>113852</v>
      </c>
      <c r="H1051" s="76">
        <f t="shared" si="50"/>
        <v>0</v>
      </c>
      <c r="I1051" s="76">
        <f t="shared" si="51"/>
        <v>0</v>
      </c>
      <c r="J1051" s="74">
        <v>10711</v>
      </c>
      <c r="K1051" s="75" t="s">
        <v>5069</v>
      </c>
      <c r="L1051" s="75" t="s">
        <v>5070</v>
      </c>
      <c r="M1051" s="74">
        <v>2830</v>
      </c>
      <c r="N1051" s="75" t="s">
        <v>161</v>
      </c>
      <c r="O1051" s="75" t="s">
        <v>5071</v>
      </c>
      <c r="P1051" s="75"/>
      <c r="Q1051" s="75" t="s">
        <v>5072</v>
      </c>
      <c r="R1051" s="75" t="s">
        <v>1662</v>
      </c>
      <c r="S1051" s="75" t="s">
        <v>1663</v>
      </c>
      <c r="T1051" s="75" t="s">
        <v>1664</v>
      </c>
      <c r="U1051" s="75" t="s">
        <v>385</v>
      </c>
    </row>
    <row r="1052" spans="1:21" ht="14.4" x14ac:dyDescent="0.25">
      <c r="A1052" s="74">
        <v>120485</v>
      </c>
      <c r="B1052" s="75" t="s">
        <v>1901</v>
      </c>
      <c r="C1052" s="81">
        <f t="shared" si="49"/>
        <v>0</v>
      </c>
      <c r="D1052" s="74">
        <v>943</v>
      </c>
      <c r="E1052" s="75" t="s">
        <v>5033</v>
      </c>
      <c r="F1052" s="74">
        <v>113852</v>
      </c>
      <c r="G1052" s="74">
        <v>113852</v>
      </c>
      <c r="H1052" s="76">
        <f t="shared" si="50"/>
        <v>0</v>
      </c>
      <c r="I1052" s="76">
        <f t="shared" si="51"/>
        <v>0</v>
      </c>
      <c r="J1052" s="74">
        <v>10751</v>
      </c>
      <c r="K1052" s="75" t="s">
        <v>5073</v>
      </c>
      <c r="L1052" s="75" t="s">
        <v>5074</v>
      </c>
      <c r="M1052" s="74">
        <v>2830</v>
      </c>
      <c r="N1052" s="75" t="s">
        <v>161</v>
      </c>
      <c r="O1052" s="75" t="s">
        <v>5075</v>
      </c>
      <c r="P1052" s="75"/>
      <c r="Q1052" s="75" t="s">
        <v>5076</v>
      </c>
      <c r="R1052" s="75" t="s">
        <v>1662</v>
      </c>
      <c r="S1052" s="75" t="s">
        <v>1663</v>
      </c>
      <c r="T1052" s="75" t="s">
        <v>1664</v>
      </c>
      <c r="U1052" s="75" t="s">
        <v>385</v>
      </c>
    </row>
    <row r="1053" spans="1:21" ht="14.4" x14ac:dyDescent="0.25">
      <c r="A1053" s="74">
        <v>120485</v>
      </c>
      <c r="B1053" s="75" t="s">
        <v>1901</v>
      </c>
      <c r="C1053" s="81">
        <f t="shared" si="49"/>
        <v>0</v>
      </c>
      <c r="D1053" s="74">
        <v>943</v>
      </c>
      <c r="E1053" s="75" t="s">
        <v>5033</v>
      </c>
      <c r="F1053" s="74">
        <v>113852</v>
      </c>
      <c r="G1053" s="74">
        <v>113852</v>
      </c>
      <c r="H1053" s="76">
        <f t="shared" si="50"/>
        <v>0</v>
      </c>
      <c r="I1053" s="76">
        <f t="shared" si="51"/>
        <v>0</v>
      </c>
      <c r="J1053" s="74">
        <v>122804</v>
      </c>
      <c r="K1053" s="75" t="s">
        <v>5077</v>
      </c>
      <c r="L1053" s="75" t="s">
        <v>5078</v>
      </c>
      <c r="M1053" s="74">
        <v>2830</v>
      </c>
      <c r="N1053" s="75" t="s">
        <v>2643</v>
      </c>
      <c r="O1053" s="75" t="s">
        <v>5079</v>
      </c>
      <c r="P1053" s="75"/>
      <c r="Q1053" s="75" t="s">
        <v>5080</v>
      </c>
      <c r="R1053" s="75" t="s">
        <v>1662</v>
      </c>
      <c r="S1053" s="75" t="s">
        <v>1663</v>
      </c>
      <c r="T1053" s="75" t="s">
        <v>1664</v>
      </c>
      <c r="U1053" s="75" t="s">
        <v>385</v>
      </c>
    </row>
    <row r="1054" spans="1:21" ht="14.4" x14ac:dyDescent="0.25">
      <c r="A1054" s="74">
        <v>120493</v>
      </c>
      <c r="B1054" s="75" t="s">
        <v>1649</v>
      </c>
      <c r="C1054" s="81">
        <f t="shared" si="49"/>
        <v>0</v>
      </c>
      <c r="D1054" s="74">
        <v>19241</v>
      </c>
      <c r="E1054" s="75" t="s">
        <v>5081</v>
      </c>
      <c r="F1054" s="74">
        <v>124719</v>
      </c>
      <c r="G1054" s="74">
        <v>0</v>
      </c>
      <c r="H1054" s="76">
        <f t="shared" si="50"/>
        <v>0</v>
      </c>
      <c r="I1054" s="76">
        <f t="shared" si="51"/>
        <v>0</v>
      </c>
      <c r="J1054" s="74">
        <v>19224</v>
      </c>
      <c r="K1054" s="75" t="s">
        <v>5082</v>
      </c>
      <c r="L1054" s="75" t="s">
        <v>5083</v>
      </c>
      <c r="M1054" s="74">
        <v>8880</v>
      </c>
      <c r="N1054" s="75" t="s">
        <v>5084</v>
      </c>
      <c r="O1054" s="75" t="s">
        <v>5085</v>
      </c>
      <c r="P1054" s="75"/>
      <c r="Q1054" s="75" t="s">
        <v>5086</v>
      </c>
      <c r="R1054" s="75" t="s">
        <v>11615</v>
      </c>
      <c r="S1054" s="75" t="s">
        <v>11616</v>
      </c>
      <c r="T1054" s="75" t="s">
        <v>11617</v>
      </c>
      <c r="U1054" s="75" t="s">
        <v>385</v>
      </c>
    </row>
    <row r="1055" spans="1:21" ht="14.4" x14ac:dyDescent="0.25">
      <c r="A1055" s="74">
        <v>120493</v>
      </c>
      <c r="B1055" s="75" t="s">
        <v>1649</v>
      </c>
      <c r="C1055" s="81">
        <f t="shared" si="49"/>
        <v>0</v>
      </c>
      <c r="D1055" s="74">
        <v>19241</v>
      </c>
      <c r="E1055" s="75" t="s">
        <v>5081</v>
      </c>
      <c r="F1055" s="74">
        <v>124719</v>
      </c>
      <c r="G1055" s="74">
        <v>0</v>
      </c>
      <c r="H1055" s="76">
        <f t="shared" si="50"/>
        <v>0</v>
      </c>
      <c r="I1055" s="76">
        <f t="shared" si="51"/>
        <v>0</v>
      </c>
      <c r="J1055" s="74">
        <v>19232</v>
      </c>
      <c r="K1055" s="75" t="s">
        <v>1898</v>
      </c>
      <c r="L1055" s="75" t="s">
        <v>5087</v>
      </c>
      <c r="M1055" s="74">
        <v>8880</v>
      </c>
      <c r="N1055" s="75" t="s">
        <v>5088</v>
      </c>
      <c r="O1055" s="75" t="s">
        <v>11805</v>
      </c>
      <c r="P1055" s="75"/>
      <c r="Q1055" s="75" t="s">
        <v>5089</v>
      </c>
      <c r="R1055" s="75" t="s">
        <v>11615</v>
      </c>
      <c r="S1055" s="75" t="s">
        <v>11616</v>
      </c>
      <c r="T1055" s="75" t="s">
        <v>11617</v>
      </c>
      <c r="U1055" s="75" t="s">
        <v>385</v>
      </c>
    </row>
    <row r="1056" spans="1:21" ht="14.4" x14ac:dyDescent="0.25">
      <c r="A1056" s="74">
        <v>120493</v>
      </c>
      <c r="B1056" s="75" t="s">
        <v>1649</v>
      </c>
      <c r="C1056" s="81">
        <f t="shared" si="49"/>
        <v>0</v>
      </c>
      <c r="D1056" s="74">
        <v>19241</v>
      </c>
      <c r="E1056" s="75" t="s">
        <v>5081</v>
      </c>
      <c r="F1056" s="74">
        <v>124719</v>
      </c>
      <c r="G1056" s="74">
        <v>0</v>
      </c>
      <c r="H1056" s="76">
        <f t="shared" si="50"/>
        <v>0</v>
      </c>
      <c r="I1056" s="76">
        <f t="shared" si="51"/>
        <v>0</v>
      </c>
      <c r="J1056" s="74">
        <v>19241</v>
      </c>
      <c r="K1056" s="75" t="s">
        <v>5081</v>
      </c>
      <c r="L1056" s="75" t="s">
        <v>873</v>
      </c>
      <c r="M1056" s="74">
        <v>8890</v>
      </c>
      <c r="N1056" s="75" t="s">
        <v>874</v>
      </c>
      <c r="O1056" s="75" t="s">
        <v>875</v>
      </c>
      <c r="P1056" s="75"/>
      <c r="Q1056" s="75" t="s">
        <v>876</v>
      </c>
      <c r="R1056" s="75" t="s">
        <v>11615</v>
      </c>
      <c r="S1056" s="75" t="s">
        <v>11616</v>
      </c>
      <c r="T1056" s="75" t="s">
        <v>11617</v>
      </c>
      <c r="U1056" s="75" t="s">
        <v>385</v>
      </c>
    </row>
    <row r="1057" spans="1:21" ht="14.4" x14ac:dyDescent="0.25">
      <c r="A1057" s="74">
        <v>120493</v>
      </c>
      <c r="B1057" s="75" t="s">
        <v>1649</v>
      </c>
      <c r="C1057" s="81">
        <f t="shared" si="49"/>
        <v>0</v>
      </c>
      <c r="D1057" s="74">
        <v>19241</v>
      </c>
      <c r="E1057" s="75" t="s">
        <v>5081</v>
      </c>
      <c r="F1057" s="74">
        <v>124719</v>
      </c>
      <c r="G1057" s="74">
        <v>0</v>
      </c>
      <c r="H1057" s="76">
        <f t="shared" si="50"/>
        <v>0</v>
      </c>
      <c r="I1057" s="76">
        <f t="shared" si="51"/>
        <v>0</v>
      </c>
      <c r="J1057" s="74">
        <v>19265</v>
      </c>
      <c r="K1057" s="75" t="s">
        <v>5090</v>
      </c>
      <c r="L1057" s="75" t="s">
        <v>533</v>
      </c>
      <c r="M1057" s="74">
        <v>8890</v>
      </c>
      <c r="N1057" s="75" t="s">
        <v>5091</v>
      </c>
      <c r="O1057" s="75" t="s">
        <v>5092</v>
      </c>
      <c r="P1057" s="75"/>
      <c r="Q1057" s="75" t="s">
        <v>5093</v>
      </c>
      <c r="R1057" s="75" t="s">
        <v>11615</v>
      </c>
      <c r="S1057" s="75" t="s">
        <v>11616</v>
      </c>
      <c r="T1057" s="75" t="s">
        <v>11617</v>
      </c>
      <c r="U1057" s="75" t="s">
        <v>385</v>
      </c>
    </row>
    <row r="1058" spans="1:21" ht="14.4" x14ac:dyDescent="0.25">
      <c r="A1058" s="74">
        <v>120493</v>
      </c>
      <c r="B1058" s="75" t="s">
        <v>1649</v>
      </c>
      <c r="C1058" s="81">
        <f t="shared" si="49"/>
        <v>0</v>
      </c>
      <c r="D1058" s="74">
        <v>19241</v>
      </c>
      <c r="E1058" s="75" t="s">
        <v>5081</v>
      </c>
      <c r="F1058" s="74">
        <v>124719</v>
      </c>
      <c r="G1058" s="74">
        <v>0</v>
      </c>
      <c r="H1058" s="76">
        <f t="shared" si="50"/>
        <v>0</v>
      </c>
      <c r="I1058" s="76">
        <f t="shared" si="51"/>
        <v>0</v>
      </c>
      <c r="J1058" s="74">
        <v>19381</v>
      </c>
      <c r="K1058" s="75" t="s">
        <v>5094</v>
      </c>
      <c r="L1058" s="75" t="s">
        <v>5095</v>
      </c>
      <c r="M1058" s="74">
        <v>8890</v>
      </c>
      <c r="N1058" s="75" t="s">
        <v>5091</v>
      </c>
      <c r="O1058" s="75" t="s">
        <v>5096</v>
      </c>
      <c r="P1058" s="75"/>
      <c r="Q1058" s="75" t="s">
        <v>5097</v>
      </c>
      <c r="R1058" s="75" t="s">
        <v>11615</v>
      </c>
      <c r="S1058" s="75" t="s">
        <v>11616</v>
      </c>
      <c r="T1058" s="75" t="s">
        <v>11617</v>
      </c>
      <c r="U1058" s="75" t="s">
        <v>385</v>
      </c>
    </row>
    <row r="1059" spans="1:21" ht="14.4" x14ac:dyDescent="0.25">
      <c r="A1059" s="74">
        <v>120493</v>
      </c>
      <c r="B1059" s="75" t="s">
        <v>1649</v>
      </c>
      <c r="C1059" s="81">
        <f t="shared" si="49"/>
        <v>0</v>
      </c>
      <c r="D1059" s="74">
        <v>19241</v>
      </c>
      <c r="E1059" s="75" t="s">
        <v>5081</v>
      </c>
      <c r="F1059" s="74">
        <v>124719</v>
      </c>
      <c r="G1059" s="74">
        <v>0</v>
      </c>
      <c r="H1059" s="76">
        <f t="shared" si="50"/>
        <v>0</v>
      </c>
      <c r="I1059" s="76">
        <f t="shared" si="51"/>
        <v>0</v>
      </c>
      <c r="J1059" s="74">
        <v>19752</v>
      </c>
      <c r="K1059" s="75" t="s">
        <v>11034</v>
      </c>
      <c r="L1059" s="75" t="s">
        <v>3113</v>
      </c>
      <c r="M1059" s="74">
        <v>8880</v>
      </c>
      <c r="N1059" s="75" t="s">
        <v>5098</v>
      </c>
      <c r="O1059" s="75" t="s">
        <v>5099</v>
      </c>
      <c r="P1059" s="75"/>
      <c r="Q1059" s="75" t="s">
        <v>5100</v>
      </c>
      <c r="R1059" s="75" t="s">
        <v>11615</v>
      </c>
      <c r="S1059" s="75" t="s">
        <v>11616</v>
      </c>
      <c r="T1059" s="75" t="s">
        <v>11617</v>
      </c>
      <c r="U1059" s="75" t="s">
        <v>385</v>
      </c>
    </row>
    <row r="1060" spans="1:21" ht="14.4" x14ac:dyDescent="0.25">
      <c r="A1060" s="74">
        <v>120493</v>
      </c>
      <c r="B1060" s="75" t="s">
        <v>1649</v>
      </c>
      <c r="C1060" s="81">
        <f t="shared" si="49"/>
        <v>0</v>
      </c>
      <c r="D1060" s="74">
        <v>19241</v>
      </c>
      <c r="E1060" s="75" t="s">
        <v>5081</v>
      </c>
      <c r="F1060" s="74">
        <v>124719</v>
      </c>
      <c r="G1060" s="74">
        <v>0</v>
      </c>
      <c r="H1060" s="76">
        <f t="shared" si="50"/>
        <v>0</v>
      </c>
      <c r="I1060" s="76">
        <f t="shared" si="51"/>
        <v>0</v>
      </c>
      <c r="J1060" s="74">
        <v>110445</v>
      </c>
      <c r="K1060" s="75" t="s">
        <v>5101</v>
      </c>
      <c r="L1060" s="75" t="s">
        <v>5102</v>
      </c>
      <c r="M1060" s="74">
        <v>8980</v>
      </c>
      <c r="N1060" s="75" t="s">
        <v>5103</v>
      </c>
      <c r="O1060" s="75" t="s">
        <v>5104</v>
      </c>
      <c r="P1060" s="75"/>
      <c r="Q1060" s="75" t="s">
        <v>5105</v>
      </c>
      <c r="R1060" s="75" t="s">
        <v>11615</v>
      </c>
      <c r="S1060" s="75" t="s">
        <v>11616</v>
      </c>
      <c r="T1060" s="75" t="s">
        <v>11617</v>
      </c>
      <c r="U1060" s="75" t="s">
        <v>385</v>
      </c>
    </row>
    <row r="1061" spans="1:21" ht="14.4" x14ac:dyDescent="0.25">
      <c r="A1061" s="74">
        <v>120501</v>
      </c>
      <c r="B1061" s="75" t="s">
        <v>1649</v>
      </c>
      <c r="C1061" s="81">
        <f t="shared" si="49"/>
        <v>0</v>
      </c>
      <c r="D1061" s="74">
        <v>22988</v>
      </c>
      <c r="E1061" s="75" t="s">
        <v>5106</v>
      </c>
      <c r="F1061" s="74">
        <v>103366</v>
      </c>
      <c r="G1061" s="74">
        <v>0</v>
      </c>
      <c r="H1061" s="76">
        <f t="shared" si="50"/>
        <v>0</v>
      </c>
      <c r="I1061" s="76">
        <f t="shared" si="51"/>
        <v>0</v>
      </c>
      <c r="J1061" s="74">
        <v>21998</v>
      </c>
      <c r="K1061" s="75" t="s">
        <v>1692</v>
      </c>
      <c r="L1061" s="75" t="s">
        <v>5107</v>
      </c>
      <c r="M1061" s="74">
        <v>9200</v>
      </c>
      <c r="N1061" s="75" t="s">
        <v>4107</v>
      </c>
      <c r="O1061" s="75" t="s">
        <v>5108</v>
      </c>
      <c r="P1061" s="75"/>
      <c r="Q1061" s="75" t="s">
        <v>5109</v>
      </c>
      <c r="R1061" s="75" t="s">
        <v>1654</v>
      </c>
      <c r="S1061" s="75" t="s">
        <v>1655</v>
      </c>
      <c r="T1061" s="75" t="s">
        <v>1656</v>
      </c>
      <c r="U1061" s="75" t="s">
        <v>385</v>
      </c>
    </row>
    <row r="1062" spans="1:21" ht="14.4" x14ac:dyDescent="0.25">
      <c r="A1062" s="74">
        <v>120501</v>
      </c>
      <c r="B1062" s="75" t="s">
        <v>1649</v>
      </c>
      <c r="C1062" s="81">
        <f t="shared" si="49"/>
        <v>0</v>
      </c>
      <c r="D1062" s="74">
        <v>22988</v>
      </c>
      <c r="E1062" s="75" t="s">
        <v>5106</v>
      </c>
      <c r="F1062" s="74">
        <v>968842</v>
      </c>
      <c r="G1062" s="74">
        <v>0</v>
      </c>
      <c r="H1062" s="76">
        <f t="shared" si="50"/>
        <v>120501</v>
      </c>
      <c r="I1062" s="76">
        <f t="shared" si="51"/>
        <v>0</v>
      </c>
      <c r="J1062" s="74">
        <v>22673</v>
      </c>
      <c r="K1062" s="75" t="s">
        <v>5110</v>
      </c>
      <c r="L1062" s="75" t="s">
        <v>5111</v>
      </c>
      <c r="M1062" s="74">
        <v>9290</v>
      </c>
      <c r="N1062" s="75" t="s">
        <v>5112</v>
      </c>
      <c r="O1062" s="75" t="s">
        <v>5113</v>
      </c>
      <c r="P1062" s="75"/>
      <c r="Q1062" s="75" t="s">
        <v>11806</v>
      </c>
      <c r="R1062" s="75" t="s">
        <v>1654</v>
      </c>
      <c r="S1062" s="75" t="s">
        <v>1655</v>
      </c>
      <c r="T1062" s="75" t="s">
        <v>1656</v>
      </c>
      <c r="U1062" s="75" t="s">
        <v>385</v>
      </c>
    </row>
    <row r="1063" spans="1:21" ht="14.4" x14ac:dyDescent="0.25">
      <c r="A1063" s="74">
        <v>120501</v>
      </c>
      <c r="B1063" s="75" t="s">
        <v>1649</v>
      </c>
      <c r="C1063" s="81">
        <f t="shared" si="49"/>
        <v>0</v>
      </c>
      <c r="D1063" s="74">
        <v>22988</v>
      </c>
      <c r="E1063" s="75" t="s">
        <v>5106</v>
      </c>
      <c r="F1063" s="74">
        <v>968842</v>
      </c>
      <c r="G1063" s="74">
        <v>0</v>
      </c>
      <c r="H1063" s="76">
        <f t="shared" si="50"/>
        <v>0</v>
      </c>
      <c r="I1063" s="76">
        <f t="shared" si="51"/>
        <v>0</v>
      </c>
      <c r="J1063" s="74">
        <v>22954</v>
      </c>
      <c r="K1063" s="75" t="s">
        <v>5114</v>
      </c>
      <c r="L1063" s="75" t="s">
        <v>5115</v>
      </c>
      <c r="M1063" s="74">
        <v>9200</v>
      </c>
      <c r="N1063" s="75" t="s">
        <v>129</v>
      </c>
      <c r="O1063" s="75" t="s">
        <v>5116</v>
      </c>
      <c r="P1063" s="75"/>
      <c r="Q1063" s="75" t="s">
        <v>5117</v>
      </c>
      <c r="R1063" s="75" t="s">
        <v>1654</v>
      </c>
      <c r="S1063" s="75" t="s">
        <v>1655</v>
      </c>
      <c r="T1063" s="75" t="s">
        <v>1656</v>
      </c>
      <c r="U1063" s="75" t="s">
        <v>385</v>
      </c>
    </row>
    <row r="1064" spans="1:21" ht="14.4" x14ac:dyDescent="0.25">
      <c r="A1064" s="74">
        <v>120501</v>
      </c>
      <c r="B1064" s="75" t="s">
        <v>1649</v>
      </c>
      <c r="C1064" s="81">
        <f t="shared" si="49"/>
        <v>0</v>
      </c>
      <c r="D1064" s="74">
        <v>22988</v>
      </c>
      <c r="E1064" s="75" t="s">
        <v>5106</v>
      </c>
      <c r="F1064" s="74">
        <v>968842</v>
      </c>
      <c r="G1064" s="74">
        <v>0</v>
      </c>
      <c r="H1064" s="76">
        <f t="shared" si="50"/>
        <v>0</v>
      </c>
      <c r="I1064" s="76">
        <f t="shared" si="51"/>
        <v>0</v>
      </c>
      <c r="J1064" s="74">
        <v>22962</v>
      </c>
      <c r="K1064" s="75" t="s">
        <v>5118</v>
      </c>
      <c r="L1064" s="75" t="s">
        <v>5119</v>
      </c>
      <c r="M1064" s="74">
        <v>9200</v>
      </c>
      <c r="N1064" s="75" t="s">
        <v>5120</v>
      </c>
      <c r="O1064" s="75" t="s">
        <v>5121</v>
      </c>
      <c r="P1064" s="75"/>
      <c r="Q1064" s="75" t="s">
        <v>5122</v>
      </c>
      <c r="R1064" s="75" t="s">
        <v>1654</v>
      </c>
      <c r="S1064" s="75" t="s">
        <v>1655</v>
      </c>
      <c r="T1064" s="75" t="s">
        <v>1656</v>
      </c>
      <c r="U1064" s="75" t="s">
        <v>385</v>
      </c>
    </row>
    <row r="1065" spans="1:21" ht="14.4" x14ac:dyDescent="0.25">
      <c r="A1065" s="74">
        <v>120501</v>
      </c>
      <c r="B1065" s="75" t="s">
        <v>1649</v>
      </c>
      <c r="C1065" s="81">
        <f t="shared" si="49"/>
        <v>0</v>
      </c>
      <c r="D1065" s="74">
        <v>22988</v>
      </c>
      <c r="E1065" s="75" t="s">
        <v>5106</v>
      </c>
      <c r="F1065" s="74">
        <v>968842</v>
      </c>
      <c r="G1065" s="74">
        <v>0</v>
      </c>
      <c r="H1065" s="76">
        <f t="shared" si="50"/>
        <v>0</v>
      </c>
      <c r="I1065" s="76">
        <f t="shared" si="51"/>
        <v>0</v>
      </c>
      <c r="J1065" s="74">
        <v>22988</v>
      </c>
      <c r="K1065" s="75" t="s">
        <v>5106</v>
      </c>
      <c r="L1065" s="75" t="s">
        <v>878</v>
      </c>
      <c r="M1065" s="74">
        <v>9200</v>
      </c>
      <c r="N1065" s="75" t="s">
        <v>879</v>
      </c>
      <c r="O1065" s="75" t="s">
        <v>880</v>
      </c>
      <c r="P1065" s="75"/>
      <c r="Q1065" s="75" t="s">
        <v>881</v>
      </c>
      <c r="R1065" s="75" t="s">
        <v>1654</v>
      </c>
      <c r="S1065" s="75" t="s">
        <v>1655</v>
      </c>
      <c r="T1065" s="75" t="s">
        <v>1656</v>
      </c>
      <c r="U1065" s="75" t="s">
        <v>385</v>
      </c>
    </row>
    <row r="1066" spans="1:21" ht="14.4" x14ac:dyDescent="0.25">
      <c r="A1066" s="74">
        <v>120501</v>
      </c>
      <c r="B1066" s="75" t="s">
        <v>1649</v>
      </c>
      <c r="C1066" s="81">
        <f t="shared" si="49"/>
        <v>0</v>
      </c>
      <c r="D1066" s="74">
        <v>22988</v>
      </c>
      <c r="E1066" s="75" t="s">
        <v>5106</v>
      </c>
      <c r="F1066" s="74">
        <v>968842</v>
      </c>
      <c r="G1066" s="74">
        <v>0</v>
      </c>
      <c r="H1066" s="76">
        <f t="shared" si="50"/>
        <v>0</v>
      </c>
      <c r="I1066" s="76">
        <f t="shared" si="51"/>
        <v>0</v>
      </c>
      <c r="J1066" s="74">
        <v>22996</v>
      </c>
      <c r="K1066" s="75" t="s">
        <v>5123</v>
      </c>
      <c r="L1066" s="75" t="s">
        <v>5124</v>
      </c>
      <c r="M1066" s="74">
        <v>9200</v>
      </c>
      <c r="N1066" s="75" t="s">
        <v>129</v>
      </c>
      <c r="O1066" s="75" t="s">
        <v>5125</v>
      </c>
      <c r="P1066" s="75"/>
      <c r="Q1066" s="75" t="s">
        <v>5117</v>
      </c>
      <c r="R1066" s="75" t="s">
        <v>1654</v>
      </c>
      <c r="S1066" s="75" t="s">
        <v>1655</v>
      </c>
      <c r="T1066" s="75" t="s">
        <v>1656</v>
      </c>
      <c r="U1066" s="75" t="s">
        <v>385</v>
      </c>
    </row>
    <row r="1067" spans="1:21" ht="14.4" x14ac:dyDescent="0.25">
      <c r="A1067" s="74">
        <v>120501</v>
      </c>
      <c r="B1067" s="75" t="s">
        <v>1649</v>
      </c>
      <c r="C1067" s="81">
        <f t="shared" si="49"/>
        <v>0</v>
      </c>
      <c r="D1067" s="74">
        <v>22988</v>
      </c>
      <c r="E1067" s="75" t="s">
        <v>5106</v>
      </c>
      <c r="F1067" s="74">
        <v>968842</v>
      </c>
      <c r="G1067" s="74">
        <v>0</v>
      </c>
      <c r="H1067" s="76">
        <f t="shared" si="50"/>
        <v>0</v>
      </c>
      <c r="I1067" s="76">
        <f t="shared" si="51"/>
        <v>0</v>
      </c>
      <c r="J1067" s="74">
        <v>23011</v>
      </c>
      <c r="K1067" s="75" t="s">
        <v>5126</v>
      </c>
      <c r="L1067" s="75" t="s">
        <v>5127</v>
      </c>
      <c r="M1067" s="74">
        <v>9200</v>
      </c>
      <c r="N1067" s="75" t="s">
        <v>752</v>
      </c>
      <c r="O1067" s="75" t="s">
        <v>5128</v>
      </c>
      <c r="P1067" s="75"/>
      <c r="Q1067" s="75" t="s">
        <v>5129</v>
      </c>
      <c r="R1067" s="75" t="s">
        <v>1654</v>
      </c>
      <c r="S1067" s="75" t="s">
        <v>1655</v>
      </c>
      <c r="T1067" s="75" t="s">
        <v>1656</v>
      </c>
      <c r="U1067" s="75" t="s">
        <v>385</v>
      </c>
    </row>
    <row r="1068" spans="1:21" ht="14.4" x14ac:dyDescent="0.25">
      <c r="A1068" s="74">
        <v>120501</v>
      </c>
      <c r="B1068" s="75" t="s">
        <v>1649</v>
      </c>
      <c r="C1068" s="81">
        <f t="shared" si="49"/>
        <v>0</v>
      </c>
      <c r="D1068" s="74">
        <v>22988</v>
      </c>
      <c r="E1068" s="75" t="s">
        <v>5106</v>
      </c>
      <c r="F1068" s="74">
        <v>968842</v>
      </c>
      <c r="G1068" s="74">
        <v>0</v>
      </c>
      <c r="H1068" s="76">
        <f t="shared" si="50"/>
        <v>0</v>
      </c>
      <c r="I1068" s="76">
        <f t="shared" si="51"/>
        <v>0</v>
      </c>
      <c r="J1068" s="74">
        <v>27037</v>
      </c>
      <c r="K1068" s="75" t="s">
        <v>5130</v>
      </c>
      <c r="L1068" s="75" t="s">
        <v>5131</v>
      </c>
      <c r="M1068" s="74">
        <v>9200</v>
      </c>
      <c r="N1068" s="75" t="s">
        <v>129</v>
      </c>
      <c r="O1068" s="75" t="s">
        <v>5132</v>
      </c>
      <c r="P1068" s="75"/>
      <c r="Q1068" s="75" t="s">
        <v>5133</v>
      </c>
      <c r="R1068" s="75" t="s">
        <v>1703</v>
      </c>
      <c r="S1068" s="75" t="s">
        <v>1704</v>
      </c>
      <c r="T1068" s="75" t="s">
        <v>1705</v>
      </c>
      <c r="U1068" s="75" t="s">
        <v>496</v>
      </c>
    </row>
    <row r="1069" spans="1:21" ht="14.4" x14ac:dyDescent="0.25">
      <c r="A1069" s="74">
        <v>120501</v>
      </c>
      <c r="B1069" s="75" t="s">
        <v>1649</v>
      </c>
      <c r="C1069" s="81">
        <f t="shared" ref="C1069:C1132" si="52">IF(A1069&lt;&gt;A1068,0,IF(AND(A1069=A1068,B1069&lt;&gt;B1068),A1069,0))</f>
        <v>0</v>
      </c>
      <c r="D1069" s="74">
        <v>22988</v>
      </c>
      <c r="E1069" s="75" t="s">
        <v>5106</v>
      </c>
      <c r="F1069" s="74">
        <v>968842</v>
      </c>
      <c r="G1069" s="74">
        <v>0</v>
      </c>
      <c r="H1069" s="76">
        <f t="shared" ref="H1069:H1132" si="53">IF(A1069&lt;&gt;A1068,0,IF(AND(A1069=A1068,F1069&lt;&gt;F1068),A1069,0))</f>
        <v>0</v>
      </c>
      <c r="I1069" s="76">
        <f t="shared" ref="I1069:I1132" si="54">IF(A1069&lt;&gt;A1068,0,IF(AND(H1069&lt;&gt;0,B1069&lt;&gt;B1068),A1069,0))</f>
        <v>0</v>
      </c>
      <c r="J1069" s="74">
        <v>138487</v>
      </c>
      <c r="K1069" s="75" t="s">
        <v>11807</v>
      </c>
      <c r="L1069" s="75" t="s">
        <v>5134</v>
      </c>
      <c r="M1069" s="74">
        <v>9200</v>
      </c>
      <c r="N1069" s="75" t="s">
        <v>129</v>
      </c>
      <c r="O1069" s="75" t="s">
        <v>5135</v>
      </c>
      <c r="P1069" s="75"/>
      <c r="Q1069" s="75" t="s">
        <v>5136</v>
      </c>
      <c r="R1069" s="75" t="s">
        <v>1654</v>
      </c>
      <c r="S1069" s="75" t="s">
        <v>1655</v>
      </c>
      <c r="T1069" s="75" t="s">
        <v>1656</v>
      </c>
      <c r="U1069" s="75" t="s">
        <v>385</v>
      </c>
    </row>
    <row r="1070" spans="1:21" ht="14.4" x14ac:dyDescent="0.25">
      <c r="A1070" s="74">
        <v>120519</v>
      </c>
      <c r="B1070" s="75" t="s">
        <v>1649</v>
      </c>
      <c r="C1070" s="81">
        <f t="shared" si="52"/>
        <v>0</v>
      </c>
      <c r="D1070" s="74">
        <v>18812</v>
      </c>
      <c r="E1070" s="75" t="s">
        <v>10732</v>
      </c>
      <c r="F1070" s="74">
        <v>967315</v>
      </c>
      <c r="G1070" s="74">
        <v>0</v>
      </c>
      <c r="H1070" s="76">
        <f t="shared" si="53"/>
        <v>0</v>
      </c>
      <c r="I1070" s="76">
        <f t="shared" si="54"/>
        <v>0</v>
      </c>
      <c r="J1070" s="74">
        <v>18796</v>
      </c>
      <c r="K1070" s="75" t="s">
        <v>5137</v>
      </c>
      <c r="L1070" s="75" t="s">
        <v>5138</v>
      </c>
      <c r="M1070" s="74">
        <v>8930</v>
      </c>
      <c r="N1070" s="75" t="s">
        <v>2921</v>
      </c>
      <c r="O1070" s="75" t="s">
        <v>5139</v>
      </c>
      <c r="P1070" s="75"/>
      <c r="Q1070" s="75" t="s">
        <v>5140</v>
      </c>
      <c r="R1070" s="75" t="s">
        <v>11615</v>
      </c>
      <c r="S1070" s="75" t="s">
        <v>11616</v>
      </c>
      <c r="T1070" s="75" t="s">
        <v>11617</v>
      </c>
      <c r="U1070" s="75" t="s">
        <v>385</v>
      </c>
    </row>
    <row r="1071" spans="1:21" ht="14.4" x14ac:dyDescent="0.25">
      <c r="A1071" s="74">
        <v>120519</v>
      </c>
      <c r="B1071" s="75" t="s">
        <v>1649</v>
      </c>
      <c r="C1071" s="81">
        <f t="shared" si="52"/>
        <v>0</v>
      </c>
      <c r="D1071" s="74">
        <v>18812</v>
      </c>
      <c r="E1071" s="75" t="s">
        <v>10732</v>
      </c>
      <c r="F1071" s="74">
        <v>967315</v>
      </c>
      <c r="G1071" s="74">
        <v>0</v>
      </c>
      <c r="H1071" s="76">
        <f t="shared" si="53"/>
        <v>0</v>
      </c>
      <c r="I1071" s="76">
        <f t="shared" si="54"/>
        <v>0</v>
      </c>
      <c r="J1071" s="74">
        <v>18812</v>
      </c>
      <c r="K1071" s="75" t="s">
        <v>10732</v>
      </c>
      <c r="L1071" s="75" t="s">
        <v>5141</v>
      </c>
      <c r="M1071" s="74">
        <v>8930</v>
      </c>
      <c r="N1071" s="75" t="s">
        <v>2926</v>
      </c>
      <c r="O1071" s="75" t="s">
        <v>5142</v>
      </c>
      <c r="P1071" s="75"/>
      <c r="Q1071" s="75" t="s">
        <v>5143</v>
      </c>
      <c r="R1071" s="75" t="s">
        <v>11615</v>
      </c>
      <c r="S1071" s="75" t="s">
        <v>11616</v>
      </c>
      <c r="T1071" s="75" t="s">
        <v>11617</v>
      </c>
      <c r="U1071" s="75" t="s">
        <v>385</v>
      </c>
    </row>
    <row r="1072" spans="1:21" ht="14.4" x14ac:dyDescent="0.25">
      <c r="A1072" s="74">
        <v>120519</v>
      </c>
      <c r="B1072" s="75" t="s">
        <v>1649</v>
      </c>
      <c r="C1072" s="81">
        <f t="shared" si="52"/>
        <v>0</v>
      </c>
      <c r="D1072" s="74">
        <v>18812</v>
      </c>
      <c r="E1072" s="75" t="s">
        <v>10732</v>
      </c>
      <c r="F1072" s="74">
        <v>967315</v>
      </c>
      <c r="G1072" s="74">
        <v>0</v>
      </c>
      <c r="H1072" s="76">
        <f t="shared" si="53"/>
        <v>0</v>
      </c>
      <c r="I1072" s="76">
        <f t="shared" si="54"/>
        <v>0</v>
      </c>
      <c r="J1072" s="74">
        <v>19059</v>
      </c>
      <c r="K1072" s="75" t="s">
        <v>1692</v>
      </c>
      <c r="L1072" s="75" t="s">
        <v>5144</v>
      </c>
      <c r="M1072" s="74">
        <v>8930</v>
      </c>
      <c r="N1072" s="75" t="s">
        <v>174</v>
      </c>
      <c r="O1072" s="75" t="s">
        <v>5145</v>
      </c>
      <c r="P1072" s="75"/>
      <c r="Q1072" s="75" t="s">
        <v>5146</v>
      </c>
      <c r="R1072" s="75" t="s">
        <v>11615</v>
      </c>
      <c r="S1072" s="75" t="s">
        <v>11616</v>
      </c>
      <c r="T1072" s="75" t="s">
        <v>11617</v>
      </c>
      <c r="U1072" s="75" t="s">
        <v>385</v>
      </c>
    </row>
    <row r="1073" spans="1:21" ht="14.4" x14ac:dyDescent="0.25">
      <c r="A1073" s="74">
        <v>120519</v>
      </c>
      <c r="B1073" s="75" t="s">
        <v>1649</v>
      </c>
      <c r="C1073" s="81">
        <f t="shared" si="52"/>
        <v>0</v>
      </c>
      <c r="D1073" s="74">
        <v>18812</v>
      </c>
      <c r="E1073" s="75" t="s">
        <v>10732</v>
      </c>
      <c r="F1073" s="74">
        <v>967315</v>
      </c>
      <c r="G1073" s="74">
        <v>0</v>
      </c>
      <c r="H1073" s="76">
        <f t="shared" si="53"/>
        <v>0</v>
      </c>
      <c r="I1073" s="76">
        <f t="shared" si="54"/>
        <v>0</v>
      </c>
      <c r="J1073" s="74">
        <v>19067</v>
      </c>
      <c r="K1073" s="75" t="s">
        <v>5147</v>
      </c>
      <c r="L1073" s="75" t="s">
        <v>5148</v>
      </c>
      <c r="M1073" s="74">
        <v>8930</v>
      </c>
      <c r="N1073" s="75" t="s">
        <v>174</v>
      </c>
      <c r="O1073" s="75" t="s">
        <v>5149</v>
      </c>
      <c r="P1073" s="75"/>
      <c r="Q1073" s="75" t="s">
        <v>5150</v>
      </c>
      <c r="R1073" s="75" t="s">
        <v>11615</v>
      </c>
      <c r="S1073" s="75" t="s">
        <v>11616</v>
      </c>
      <c r="T1073" s="75" t="s">
        <v>11617</v>
      </c>
      <c r="U1073" s="75" t="s">
        <v>385</v>
      </c>
    </row>
    <row r="1074" spans="1:21" ht="14.4" x14ac:dyDescent="0.25">
      <c r="A1074" s="74">
        <v>120519</v>
      </c>
      <c r="B1074" s="75" t="s">
        <v>1649</v>
      </c>
      <c r="C1074" s="81">
        <f t="shared" si="52"/>
        <v>0</v>
      </c>
      <c r="D1074" s="74">
        <v>18812</v>
      </c>
      <c r="E1074" s="75" t="s">
        <v>10732</v>
      </c>
      <c r="F1074" s="74">
        <v>967315</v>
      </c>
      <c r="G1074" s="74">
        <v>0</v>
      </c>
      <c r="H1074" s="76">
        <f t="shared" si="53"/>
        <v>0</v>
      </c>
      <c r="I1074" s="76">
        <f t="shared" si="54"/>
        <v>0</v>
      </c>
      <c r="J1074" s="74">
        <v>19083</v>
      </c>
      <c r="K1074" s="75" t="s">
        <v>3930</v>
      </c>
      <c r="L1074" s="75" t="s">
        <v>5151</v>
      </c>
      <c r="M1074" s="74">
        <v>8930</v>
      </c>
      <c r="N1074" s="75" t="s">
        <v>174</v>
      </c>
      <c r="O1074" s="75" t="s">
        <v>5152</v>
      </c>
      <c r="P1074" s="75"/>
      <c r="Q1074" s="75" t="s">
        <v>5153</v>
      </c>
      <c r="R1074" s="75" t="s">
        <v>11615</v>
      </c>
      <c r="S1074" s="75" t="s">
        <v>11616</v>
      </c>
      <c r="T1074" s="75" t="s">
        <v>11617</v>
      </c>
      <c r="U1074" s="75" t="s">
        <v>385</v>
      </c>
    </row>
    <row r="1075" spans="1:21" ht="14.4" x14ac:dyDescent="0.25">
      <c r="A1075" s="74">
        <v>120519</v>
      </c>
      <c r="B1075" s="75" t="s">
        <v>1649</v>
      </c>
      <c r="C1075" s="81">
        <f t="shared" si="52"/>
        <v>0</v>
      </c>
      <c r="D1075" s="74">
        <v>18812</v>
      </c>
      <c r="E1075" s="75" t="s">
        <v>10732</v>
      </c>
      <c r="F1075" s="74">
        <v>967315</v>
      </c>
      <c r="G1075" s="74">
        <v>0</v>
      </c>
      <c r="H1075" s="76">
        <f t="shared" si="53"/>
        <v>0</v>
      </c>
      <c r="I1075" s="76">
        <f t="shared" si="54"/>
        <v>0</v>
      </c>
      <c r="J1075" s="74">
        <v>19091</v>
      </c>
      <c r="K1075" s="75" t="s">
        <v>5154</v>
      </c>
      <c r="L1075" s="75" t="s">
        <v>5155</v>
      </c>
      <c r="M1075" s="74">
        <v>8930</v>
      </c>
      <c r="N1075" s="75" t="s">
        <v>174</v>
      </c>
      <c r="O1075" s="75" t="s">
        <v>5156</v>
      </c>
      <c r="P1075" s="75"/>
      <c r="Q1075" s="75" t="s">
        <v>5157</v>
      </c>
      <c r="R1075" s="75" t="s">
        <v>11615</v>
      </c>
      <c r="S1075" s="75" t="s">
        <v>11616</v>
      </c>
      <c r="T1075" s="75" t="s">
        <v>11617</v>
      </c>
      <c r="U1075" s="75" t="s">
        <v>385</v>
      </c>
    </row>
    <row r="1076" spans="1:21" ht="14.4" x14ac:dyDescent="0.25">
      <c r="A1076" s="74">
        <v>120519</v>
      </c>
      <c r="B1076" s="75" t="s">
        <v>1649</v>
      </c>
      <c r="C1076" s="81">
        <f t="shared" si="52"/>
        <v>0</v>
      </c>
      <c r="D1076" s="74">
        <v>18812</v>
      </c>
      <c r="E1076" s="75" t="s">
        <v>10732</v>
      </c>
      <c r="F1076" s="74">
        <v>967315</v>
      </c>
      <c r="G1076" s="74">
        <v>0</v>
      </c>
      <c r="H1076" s="76">
        <f t="shared" si="53"/>
        <v>0</v>
      </c>
      <c r="I1076" s="76">
        <f t="shared" si="54"/>
        <v>0</v>
      </c>
      <c r="J1076" s="74">
        <v>19109</v>
      </c>
      <c r="K1076" s="75" t="s">
        <v>5158</v>
      </c>
      <c r="L1076" s="75" t="s">
        <v>5159</v>
      </c>
      <c r="M1076" s="74">
        <v>8930</v>
      </c>
      <c r="N1076" s="75" t="s">
        <v>174</v>
      </c>
      <c r="O1076" s="75" t="s">
        <v>5160</v>
      </c>
      <c r="P1076" s="75"/>
      <c r="Q1076" s="75" t="s">
        <v>5161</v>
      </c>
      <c r="R1076" s="75" t="s">
        <v>11615</v>
      </c>
      <c r="S1076" s="75" t="s">
        <v>11616</v>
      </c>
      <c r="T1076" s="75" t="s">
        <v>11617</v>
      </c>
      <c r="U1076" s="75" t="s">
        <v>385</v>
      </c>
    </row>
    <row r="1077" spans="1:21" ht="14.4" x14ac:dyDescent="0.25">
      <c r="A1077" s="74">
        <v>120519</v>
      </c>
      <c r="B1077" s="75" t="s">
        <v>1649</v>
      </c>
      <c r="C1077" s="81">
        <f t="shared" si="52"/>
        <v>0</v>
      </c>
      <c r="D1077" s="74">
        <v>18812</v>
      </c>
      <c r="E1077" s="75" t="s">
        <v>10732</v>
      </c>
      <c r="F1077" s="74">
        <v>967315</v>
      </c>
      <c r="G1077" s="74">
        <v>0</v>
      </c>
      <c r="H1077" s="76">
        <f t="shared" si="53"/>
        <v>0</v>
      </c>
      <c r="I1077" s="76">
        <f t="shared" si="54"/>
        <v>0</v>
      </c>
      <c r="J1077" s="74">
        <v>26641</v>
      </c>
      <c r="K1077" s="75" t="s">
        <v>5162</v>
      </c>
      <c r="L1077" s="75" t="s">
        <v>5163</v>
      </c>
      <c r="M1077" s="74">
        <v>8930</v>
      </c>
      <c r="N1077" s="75" t="s">
        <v>174</v>
      </c>
      <c r="O1077" s="75" t="s">
        <v>5164</v>
      </c>
      <c r="P1077" s="75"/>
      <c r="Q1077" s="75" t="s">
        <v>5165</v>
      </c>
      <c r="R1077" s="75" t="s">
        <v>10772</v>
      </c>
      <c r="S1077" s="75" t="s">
        <v>10773</v>
      </c>
      <c r="T1077" s="75" t="s">
        <v>10774</v>
      </c>
      <c r="U1077" s="75" t="s">
        <v>496</v>
      </c>
    </row>
    <row r="1078" spans="1:21" ht="14.4" x14ac:dyDescent="0.25">
      <c r="A1078" s="74">
        <v>120519</v>
      </c>
      <c r="B1078" s="75" t="s">
        <v>1649</v>
      </c>
      <c r="C1078" s="81">
        <f t="shared" si="52"/>
        <v>0</v>
      </c>
      <c r="D1078" s="74">
        <v>18812</v>
      </c>
      <c r="E1078" s="75" t="s">
        <v>10732</v>
      </c>
      <c r="F1078" s="74">
        <v>967315</v>
      </c>
      <c r="G1078" s="74">
        <v>0</v>
      </c>
      <c r="H1078" s="76">
        <f t="shared" si="53"/>
        <v>0</v>
      </c>
      <c r="I1078" s="76">
        <f t="shared" si="54"/>
        <v>0</v>
      </c>
      <c r="J1078" s="74">
        <v>26658</v>
      </c>
      <c r="K1078" s="75" t="s">
        <v>5166</v>
      </c>
      <c r="L1078" s="75" t="s">
        <v>5167</v>
      </c>
      <c r="M1078" s="74">
        <v>8560</v>
      </c>
      <c r="N1078" s="75" t="s">
        <v>704</v>
      </c>
      <c r="O1078" s="75" t="s">
        <v>5168</v>
      </c>
      <c r="P1078" s="75"/>
      <c r="Q1078" s="75" t="s">
        <v>5169</v>
      </c>
      <c r="R1078" s="75" t="s">
        <v>10772</v>
      </c>
      <c r="S1078" s="75" t="s">
        <v>10773</v>
      </c>
      <c r="T1078" s="75" t="s">
        <v>10774</v>
      </c>
      <c r="U1078" s="75" t="s">
        <v>496</v>
      </c>
    </row>
    <row r="1079" spans="1:21" ht="14.4" x14ac:dyDescent="0.25">
      <c r="A1079" s="74">
        <v>120535</v>
      </c>
      <c r="B1079" s="75" t="s">
        <v>1679</v>
      </c>
      <c r="C1079" s="81">
        <f t="shared" si="52"/>
        <v>0</v>
      </c>
      <c r="D1079" s="74">
        <v>9531</v>
      </c>
      <c r="E1079" s="75" t="s">
        <v>5170</v>
      </c>
      <c r="F1079" s="74">
        <v>960922</v>
      </c>
      <c r="G1079" s="74">
        <v>0</v>
      </c>
      <c r="H1079" s="76">
        <f t="shared" si="53"/>
        <v>0</v>
      </c>
      <c r="I1079" s="76">
        <f t="shared" si="54"/>
        <v>0</v>
      </c>
      <c r="J1079" s="74">
        <v>9531</v>
      </c>
      <c r="K1079" s="75" t="s">
        <v>5170</v>
      </c>
      <c r="L1079" s="75" t="s">
        <v>886</v>
      </c>
      <c r="M1079" s="74">
        <v>2490</v>
      </c>
      <c r="N1079" s="75" t="s">
        <v>887</v>
      </c>
      <c r="O1079" s="75" t="s">
        <v>888</v>
      </c>
      <c r="P1079" s="75"/>
      <c r="Q1079" s="75" t="s">
        <v>889</v>
      </c>
      <c r="R1079" s="75" t="s">
        <v>11612</v>
      </c>
      <c r="S1079" s="75" t="s">
        <v>11613</v>
      </c>
      <c r="T1079" s="75" t="s">
        <v>11614</v>
      </c>
      <c r="U1079" s="75" t="s">
        <v>385</v>
      </c>
    </row>
    <row r="1080" spans="1:21" ht="14.4" x14ac:dyDescent="0.25">
      <c r="A1080" s="74">
        <v>120535</v>
      </c>
      <c r="B1080" s="75" t="s">
        <v>1679</v>
      </c>
      <c r="C1080" s="81">
        <f t="shared" si="52"/>
        <v>0</v>
      </c>
      <c r="D1080" s="74">
        <v>9531</v>
      </c>
      <c r="E1080" s="75" t="s">
        <v>5170</v>
      </c>
      <c r="F1080" s="74">
        <v>960922</v>
      </c>
      <c r="G1080" s="74">
        <v>0</v>
      </c>
      <c r="H1080" s="76">
        <f t="shared" si="53"/>
        <v>0</v>
      </c>
      <c r="I1080" s="76">
        <f t="shared" si="54"/>
        <v>0</v>
      </c>
      <c r="J1080" s="74">
        <v>9548</v>
      </c>
      <c r="K1080" s="75" t="s">
        <v>4674</v>
      </c>
      <c r="L1080" s="75" t="s">
        <v>5171</v>
      </c>
      <c r="M1080" s="74">
        <v>2490</v>
      </c>
      <c r="N1080" s="75" t="s">
        <v>887</v>
      </c>
      <c r="O1080" s="75" t="s">
        <v>5172</v>
      </c>
      <c r="P1080" s="75"/>
      <c r="Q1080" s="75" t="s">
        <v>5173</v>
      </c>
      <c r="R1080" s="75" t="s">
        <v>11612</v>
      </c>
      <c r="S1080" s="75" t="s">
        <v>11613</v>
      </c>
      <c r="T1080" s="75" t="s">
        <v>11614</v>
      </c>
      <c r="U1080" s="75" t="s">
        <v>385</v>
      </c>
    </row>
    <row r="1081" spans="1:21" ht="14.4" x14ac:dyDescent="0.25">
      <c r="A1081" s="74">
        <v>120535</v>
      </c>
      <c r="B1081" s="75" t="s">
        <v>1679</v>
      </c>
      <c r="C1081" s="81">
        <f t="shared" si="52"/>
        <v>0</v>
      </c>
      <c r="D1081" s="74">
        <v>9531</v>
      </c>
      <c r="E1081" s="75" t="s">
        <v>5170</v>
      </c>
      <c r="F1081" s="74">
        <v>960922</v>
      </c>
      <c r="G1081" s="74">
        <v>0</v>
      </c>
      <c r="H1081" s="76">
        <f t="shared" si="53"/>
        <v>0</v>
      </c>
      <c r="I1081" s="76">
        <f t="shared" si="54"/>
        <v>0</v>
      </c>
      <c r="J1081" s="74">
        <v>9555</v>
      </c>
      <c r="K1081" s="75" t="s">
        <v>5174</v>
      </c>
      <c r="L1081" s="75" t="s">
        <v>5175</v>
      </c>
      <c r="M1081" s="74">
        <v>2490</v>
      </c>
      <c r="N1081" s="75" t="s">
        <v>887</v>
      </c>
      <c r="O1081" s="75" t="s">
        <v>5176</v>
      </c>
      <c r="P1081" s="75"/>
      <c r="Q1081" s="75" t="s">
        <v>11035</v>
      </c>
      <c r="R1081" s="75" t="s">
        <v>11612</v>
      </c>
      <c r="S1081" s="75" t="s">
        <v>11613</v>
      </c>
      <c r="T1081" s="75" t="s">
        <v>11614</v>
      </c>
      <c r="U1081" s="75" t="s">
        <v>385</v>
      </c>
    </row>
    <row r="1082" spans="1:21" ht="14.4" x14ac:dyDescent="0.25">
      <c r="A1082" s="74">
        <v>120535</v>
      </c>
      <c r="B1082" s="75" t="s">
        <v>1679</v>
      </c>
      <c r="C1082" s="81">
        <f t="shared" si="52"/>
        <v>0</v>
      </c>
      <c r="D1082" s="74">
        <v>9531</v>
      </c>
      <c r="E1082" s="75" t="s">
        <v>5170</v>
      </c>
      <c r="F1082" s="74">
        <v>960922</v>
      </c>
      <c r="G1082" s="74">
        <v>0</v>
      </c>
      <c r="H1082" s="76">
        <f t="shared" si="53"/>
        <v>0</v>
      </c>
      <c r="I1082" s="76">
        <f t="shared" si="54"/>
        <v>0</v>
      </c>
      <c r="J1082" s="74">
        <v>123257</v>
      </c>
      <c r="K1082" s="75" t="s">
        <v>5177</v>
      </c>
      <c r="L1082" s="75" t="s">
        <v>5178</v>
      </c>
      <c r="M1082" s="74">
        <v>2490</v>
      </c>
      <c r="N1082" s="75" t="s">
        <v>887</v>
      </c>
      <c r="O1082" s="75" t="s">
        <v>5179</v>
      </c>
      <c r="P1082" s="75"/>
      <c r="Q1082" s="75" t="s">
        <v>5180</v>
      </c>
      <c r="R1082" s="75" t="s">
        <v>11612</v>
      </c>
      <c r="S1082" s="75" t="s">
        <v>11613</v>
      </c>
      <c r="T1082" s="75" t="s">
        <v>11614</v>
      </c>
      <c r="U1082" s="75" t="s">
        <v>385</v>
      </c>
    </row>
    <row r="1083" spans="1:21" ht="14.4" x14ac:dyDescent="0.25">
      <c r="A1083" s="74">
        <v>120543</v>
      </c>
      <c r="B1083" s="75" t="s">
        <v>1901</v>
      </c>
      <c r="C1083" s="81">
        <f t="shared" si="52"/>
        <v>0</v>
      </c>
      <c r="D1083" s="74">
        <v>844</v>
      </c>
      <c r="E1083" s="75" t="s">
        <v>5181</v>
      </c>
      <c r="F1083" s="74">
        <v>113861</v>
      </c>
      <c r="G1083" s="74">
        <v>113861</v>
      </c>
      <c r="H1083" s="76">
        <f t="shared" si="53"/>
        <v>0</v>
      </c>
      <c r="I1083" s="76">
        <f t="shared" si="54"/>
        <v>0</v>
      </c>
      <c r="J1083" s="74">
        <v>562</v>
      </c>
      <c r="K1083" s="75" t="s">
        <v>5182</v>
      </c>
      <c r="L1083" s="75" t="s">
        <v>5183</v>
      </c>
      <c r="M1083" s="74">
        <v>2160</v>
      </c>
      <c r="N1083" s="75" t="s">
        <v>3235</v>
      </c>
      <c r="O1083" s="75" t="s">
        <v>5184</v>
      </c>
      <c r="P1083" s="75"/>
      <c r="Q1083" s="75" t="s">
        <v>5185</v>
      </c>
      <c r="R1083" s="75" t="s">
        <v>1662</v>
      </c>
      <c r="S1083" s="75" t="s">
        <v>1663</v>
      </c>
      <c r="T1083" s="75" t="s">
        <v>1664</v>
      </c>
      <c r="U1083" s="75" t="s">
        <v>385</v>
      </c>
    </row>
    <row r="1084" spans="1:21" ht="14.4" x14ac:dyDescent="0.25">
      <c r="A1084" s="74">
        <v>120543</v>
      </c>
      <c r="B1084" s="75" t="s">
        <v>1901</v>
      </c>
      <c r="C1084" s="81">
        <f t="shared" si="52"/>
        <v>0</v>
      </c>
      <c r="D1084" s="74">
        <v>844</v>
      </c>
      <c r="E1084" s="75" t="s">
        <v>5181</v>
      </c>
      <c r="F1084" s="74">
        <v>113861</v>
      </c>
      <c r="G1084" s="74">
        <v>113861</v>
      </c>
      <c r="H1084" s="76">
        <f t="shared" si="53"/>
        <v>0</v>
      </c>
      <c r="I1084" s="76">
        <f t="shared" si="54"/>
        <v>0</v>
      </c>
      <c r="J1084" s="74">
        <v>596</v>
      </c>
      <c r="K1084" s="75" t="s">
        <v>4264</v>
      </c>
      <c r="L1084" s="75" t="s">
        <v>5186</v>
      </c>
      <c r="M1084" s="74">
        <v>2560</v>
      </c>
      <c r="N1084" s="75" t="s">
        <v>46</v>
      </c>
      <c r="O1084" s="75" t="s">
        <v>5187</v>
      </c>
      <c r="P1084" s="75"/>
      <c r="Q1084" s="75" t="s">
        <v>5188</v>
      </c>
      <c r="R1084" s="75" t="s">
        <v>1662</v>
      </c>
      <c r="S1084" s="75" t="s">
        <v>1663</v>
      </c>
      <c r="T1084" s="75" t="s">
        <v>1664</v>
      </c>
      <c r="U1084" s="75" t="s">
        <v>385</v>
      </c>
    </row>
    <row r="1085" spans="1:21" ht="14.4" x14ac:dyDescent="0.25">
      <c r="A1085" s="74">
        <v>120543</v>
      </c>
      <c r="B1085" s="75" t="s">
        <v>1901</v>
      </c>
      <c r="C1085" s="81">
        <f t="shared" si="52"/>
        <v>0</v>
      </c>
      <c r="D1085" s="74">
        <v>844</v>
      </c>
      <c r="E1085" s="75" t="s">
        <v>5181</v>
      </c>
      <c r="F1085" s="74">
        <v>113861</v>
      </c>
      <c r="G1085" s="74">
        <v>113861</v>
      </c>
      <c r="H1085" s="76">
        <f t="shared" si="53"/>
        <v>0</v>
      </c>
      <c r="I1085" s="76">
        <f t="shared" si="54"/>
        <v>0</v>
      </c>
      <c r="J1085" s="74">
        <v>794</v>
      </c>
      <c r="K1085" s="75" t="s">
        <v>5189</v>
      </c>
      <c r="L1085" s="75" t="s">
        <v>5190</v>
      </c>
      <c r="M1085" s="74">
        <v>2500</v>
      </c>
      <c r="N1085" s="75" t="s">
        <v>52</v>
      </c>
      <c r="O1085" s="75" t="s">
        <v>5191</v>
      </c>
      <c r="P1085" s="75"/>
      <c r="Q1085" s="75" t="s">
        <v>5192</v>
      </c>
      <c r="R1085" s="75" t="s">
        <v>1662</v>
      </c>
      <c r="S1085" s="75" t="s">
        <v>1663</v>
      </c>
      <c r="T1085" s="75" t="s">
        <v>1664</v>
      </c>
      <c r="U1085" s="75" t="s">
        <v>385</v>
      </c>
    </row>
    <row r="1086" spans="1:21" ht="14.4" x14ac:dyDescent="0.25">
      <c r="A1086" s="74">
        <v>120543</v>
      </c>
      <c r="B1086" s="75" t="s">
        <v>1901</v>
      </c>
      <c r="C1086" s="81">
        <f t="shared" si="52"/>
        <v>0</v>
      </c>
      <c r="D1086" s="74">
        <v>844</v>
      </c>
      <c r="E1086" s="75" t="s">
        <v>5181</v>
      </c>
      <c r="F1086" s="74">
        <v>113861</v>
      </c>
      <c r="G1086" s="74">
        <v>113861</v>
      </c>
      <c r="H1086" s="76">
        <f t="shared" si="53"/>
        <v>0</v>
      </c>
      <c r="I1086" s="76">
        <f t="shared" si="54"/>
        <v>0</v>
      </c>
      <c r="J1086" s="74">
        <v>802</v>
      </c>
      <c r="K1086" s="75" t="s">
        <v>5193</v>
      </c>
      <c r="L1086" s="75" t="s">
        <v>5194</v>
      </c>
      <c r="M1086" s="74">
        <v>2500</v>
      </c>
      <c r="N1086" s="75" t="s">
        <v>52</v>
      </c>
      <c r="O1086" s="75" t="s">
        <v>5195</v>
      </c>
      <c r="P1086" s="75"/>
      <c r="Q1086" s="75" t="s">
        <v>5196</v>
      </c>
      <c r="R1086" s="75" t="s">
        <v>1662</v>
      </c>
      <c r="S1086" s="75" t="s">
        <v>1663</v>
      </c>
      <c r="T1086" s="75" t="s">
        <v>1664</v>
      </c>
      <c r="U1086" s="75" t="s">
        <v>385</v>
      </c>
    </row>
    <row r="1087" spans="1:21" ht="14.4" x14ac:dyDescent="0.25">
      <c r="A1087" s="74">
        <v>120543</v>
      </c>
      <c r="B1087" s="75" t="s">
        <v>1901</v>
      </c>
      <c r="C1087" s="81">
        <f t="shared" si="52"/>
        <v>0</v>
      </c>
      <c r="D1087" s="74">
        <v>844</v>
      </c>
      <c r="E1087" s="75" t="s">
        <v>5181</v>
      </c>
      <c r="F1087" s="74">
        <v>113861</v>
      </c>
      <c r="G1087" s="74">
        <v>113861</v>
      </c>
      <c r="H1087" s="76">
        <f t="shared" si="53"/>
        <v>0</v>
      </c>
      <c r="I1087" s="76">
        <f t="shared" si="54"/>
        <v>0</v>
      </c>
      <c r="J1087" s="74">
        <v>811</v>
      </c>
      <c r="K1087" s="75" t="s">
        <v>5197</v>
      </c>
      <c r="L1087" s="75" t="s">
        <v>5198</v>
      </c>
      <c r="M1087" s="74">
        <v>2560</v>
      </c>
      <c r="N1087" s="75" t="s">
        <v>5199</v>
      </c>
      <c r="O1087" s="75" t="s">
        <v>5200</v>
      </c>
      <c r="P1087" s="75"/>
      <c r="Q1087" s="75" t="s">
        <v>11036</v>
      </c>
      <c r="R1087" s="75" t="s">
        <v>1662</v>
      </c>
      <c r="S1087" s="75" t="s">
        <v>1663</v>
      </c>
      <c r="T1087" s="75" t="s">
        <v>1664</v>
      </c>
      <c r="U1087" s="75" t="s">
        <v>385</v>
      </c>
    </row>
    <row r="1088" spans="1:21" ht="14.4" x14ac:dyDescent="0.25">
      <c r="A1088" s="74">
        <v>120543</v>
      </c>
      <c r="B1088" s="75" t="s">
        <v>1901</v>
      </c>
      <c r="C1088" s="81">
        <f t="shared" si="52"/>
        <v>0</v>
      </c>
      <c r="D1088" s="74">
        <v>844</v>
      </c>
      <c r="E1088" s="75" t="s">
        <v>5181</v>
      </c>
      <c r="F1088" s="74">
        <v>113861</v>
      </c>
      <c r="G1088" s="74">
        <v>113861</v>
      </c>
      <c r="H1088" s="76">
        <f t="shared" si="53"/>
        <v>0</v>
      </c>
      <c r="I1088" s="76">
        <f t="shared" si="54"/>
        <v>0</v>
      </c>
      <c r="J1088" s="74">
        <v>828</v>
      </c>
      <c r="K1088" s="75" t="s">
        <v>5201</v>
      </c>
      <c r="L1088" s="75" t="s">
        <v>5202</v>
      </c>
      <c r="M1088" s="74">
        <v>2640</v>
      </c>
      <c r="N1088" s="75" t="s">
        <v>53</v>
      </c>
      <c r="O1088" s="75" t="s">
        <v>5203</v>
      </c>
      <c r="P1088" s="75"/>
      <c r="Q1088" s="75" t="s">
        <v>5204</v>
      </c>
      <c r="R1088" s="75" t="s">
        <v>1662</v>
      </c>
      <c r="S1088" s="75" t="s">
        <v>1663</v>
      </c>
      <c r="T1088" s="75" t="s">
        <v>1664</v>
      </c>
      <c r="U1088" s="75" t="s">
        <v>385</v>
      </c>
    </row>
    <row r="1089" spans="1:21" ht="14.4" x14ac:dyDescent="0.25">
      <c r="A1089" s="74">
        <v>120543</v>
      </c>
      <c r="B1089" s="75" t="s">
        <v>1901</v>
      </c>
      <c r="C1089" s="81">
        <f t="shared" si="52"/>
        <v>0</v>
      </c>
      <c r="D1089" s="74">
        <v>844</v>
      </c>
      <c r="E1089" s="75" t="s">
        <v>5181</v>
      </c>
      <c r="F1089" s="74">
        <v>113861</v>
      </c>
      <c r="G1089" s="74">
        <v>113861</v>
      </c>
      <c r="H1089" s="76">
        <f t="shared" si="53"/>
        <v>0</v>
      </c>
      <c r="I1089" s="76">
        <f t="shared" si="54"/>
        <v>0</v>
      </c>
      <c r="J1089" s="74">
        <v>836</v>
      </c>
      <c r="K1089" s="75" t="s">
        <v>5205</v>
      </c>
      <c r="L1089" s="75" t="s">
        <v>5206</v>
      </c>
      <c r="M1089" s="74">
        <v>2650</v>
      </c>
      <c r="N1089" s="75" t="s">
        <v>54</v>
      </c>
      <c r="O1089" s="75" t="s">
        <v>5207</v>
      </c>
      <c r="P1089" s="75"/>
      <c r="Q1089" s="75" t="s">
        <v>5208</v>
      </c>
      <c r="R1089" s="75" t="s">
        <v>1662</v>
      </c>
      <c r="S1089" s="75" t="s">
        <v>1663</v>
      </c>
      <c r="T1089" s="75" t="s">
        <v>1664</v>
      </c>
      <c r="U1089" s="75" t="s">
        <v>385</v>
      </c>
    </row>
    <row r="1090" spans="1:21" ht="14.4" x14ac:dyDescent="0.25">
      <c r="A1090" s="74">
        <v>120543</v>
      </c>
      <c r="B1090" s="75" t="s">
        <v>1901</v>
      </c>
      <c r="C1090" s="81">
        <f t="shared" si="52"/>
        <v>0</v>
      </c>
      <c r="D1090" s="74">
        <v>844</v>
      </c>
      <c r="E1090" s="75" t="s">
        <v>5181</v>
      </c>
      <c r="F1090" s="74">
        <v>113861</v>
      </c>
      <c r="G1090" s="74">
        <v>113861</v>
      </c>
      <c r="H1090" s="76">
        <f t="shared" si="53"/>
        <v>0</v>
      </c>
      <c r="I1090" s="76">
        <f t="shared" si="54"/>
        <v>0</v>
      </c>
      <c r="J1090" s="74">
        <v>844</v>
      </c>
      <c r="K1090" s="75" t="s">
        <v>5181</v>
      </c>
      <c r="L1090" s="75" t="s">
        <v>5209</v>
      </c>
      <c r="M1090" s="74">
        <v>2540</v>
      </c>
      <c r="N1090" s="75" t="s">
        <v>55</v>
      </c>
      <c r="O1090" s="75" t="s">
        <v>5210</v>
      </c>
      <c r="P1090" s="75"/>
      <c r="Q1090" s="75" t="s">
        <v>5211</v>
      </c>
      <c r="R1090" s="75" t="s">
        <v>1662</v>
      </c>
      <c r="S1090" s="75" t="s">
        <v>1663</v>
      </c>
      <c r="T1090" s="75" t="s">
        <v>1664</v>
      </c>
      <c r="U1090" s="75" t="s">
        <v>385</v>
      </c>
    </row>
    <row r="1091" spans="1:21" ht="14.4" x14ac:dyDescent="0.25">
      <c r="A1091" s="74">
        <v>120543</v>
      </c>
      <c r="B1091" s="75" t="s">
        <v>1901</v>
      </c>
      <c r="C1091" s="81">
        <f t="shared" si="52"/>
        <v>0</v>
      </c>
      <c r="D1091" s="74">
        <v>844</v>
      </c>
      <c r="E1091" s="75" t="s">
        <v>5181</v>
      </c>
      <c r="F1091" s="74">
        <v>113861</v>
      </c>
      <c r="G1091" s="74">
        <v>113861</v>
      </c>
      <c r="H1091" s="76">
        <f t="shared" si="53"/>
        <v>0</v>
      </c>
      <c r="I1091" s="76">
        <f t="shared" si="54"/>
        <v>0</v>
      </c>
      <c r="J1091" s="74">
        <v>851</v>
      </c>
      <c r="K1091" s="75" t="s">
        <v>5212</v>
      </c>
      <c r="L1091" s="75" t="s">
        <v>5213</v>
      </c>
      <c r="M1091" s="74">
        <v>2550</v>
      </c>
      <c r="N1091" s="75" t="s">
        <v>56</v>
      </c>
      <c r="O1091" s="75" t="s">
        <v>5214</v>
      </c>
      <c r="P1091" s="75"/>
      <c r="Q1091" s="75" t="s">
        <v>5215</v>
      </c>
      <c r="R1091" s="75" t="s">
        <v>1662</v>
      </c>
      <c r="S1091" s="75" t="s">
        <v>1663</v>
      </c>
      <c r="T1091" s="75" t="s">
        <v>1664</v>
      </c>
      <c r="U1091" s="75" t="s">
        <v>385</v>
      </c>
    </row>
    <row r="1092" spans="1:21" ht="14.4" x14ac:dyDescent="0.25">
      <c r="A1092" s="74">
        <v>120543</v>
      </c>
      <c r="B1092" s="75" t="s">
        <v>1901</v>
      </c>
      <c r="C1092" s="81">
        <f t="shared" si="52"/>
        <v>0</v>
      </c>
      <c r="D1092" s="74">
        <v>844</v>
      </c>
      <c r="E1092" s="75" t="s">
        <v>5181</v>
      </c>
      <c r="F1092" s="74">
        <v>113861</v>
      </c>
      <c r="G1092" s="74">
        <v>113861</v>
      </c>
      <c r="H1092" s="76">
        <f t="shared" si="53"/>
        <v>0</v>
      </c>
      <c r="I1092" s="76">
        <f t="shared" si="54"/>
        <v>0</v>
      </c>
      <c r="J1092" s="74">
        <v>869</v>
      </c>
      <c r="K1092" s="75" t="s">
        <v>5216</v>
      </c>
      <c r="L1092" s="75" t="s">
        <v>5217</v>
      </c>
      <c r="M1092" s="74">
        <v>2570</v>
      </c>
      <c r="N1092" s="75" t="s">
        <v>57</v>
      </c>
      <c r="O1092" s="75" t="s">
        <v>5218</v>
      </c>
      <c r="P1092" s="75"/>
      <c r="Q1092" s="75" t="s">
        <v>5219</v>
      </c>
      <c r="R1092" s="75" t="s">
        <v>1662</v>
      </c>
      <c r="S1092" s="75" t="s">
        <v>1663</v>
      </c>
      <c r="T1092" s="75" t="s">
        <v>1664</v>
      </c>
      <c r="U1092" s="75" t="s">
        <v>385</v>
      </c>
    </row>
    <row r="1093" spans="1:21" ht="14.4" x14ac:dyDescent="0.25">
      <c r="A1093" s="74">
        <v>120543</v>
      </c>
      <c r="B1093" s="75" t="s">
        <v>1901</v>
      </c>
      <c r="C1093" s="81">
        <f t="shared" si="52"/>
        <v>0</v>
      </c>
      <c r="D1093" s="74">
        <v>844</v>
      </c>
      <c r="E1093" s="75" t="s">
        <v>5181</v>
      </c>
      <c r="F1093" s="74">
        <v>113861</v>
      </c>
      <c r="G1093" s="74">
        <v>113861</v>
      </c>
      <c r="H1093" s="76">
        <f t="shared" si="53"/>
        <v>0</v>
      </c>
      <c r="I1093" s="76">
        <f t="shared" si="54"/>
        <v>0</v>
      </c>
      <c r="J1093" s="74">
        <v>877</v>
      </c>
      <c r="K1093" s="75" t="s">
        <v>11037</v>
      </c>
      <c r="L1093" s="75" t="s">
        <v>5220</v>
      </c>
      <c r="M1093" s="74">
        <v>2500</v>
      </c>
      <c r="N1093" s="75" t="s">
        <v>5221</v>
      </c>
      <c r="O1093" s="75" t="s">
        <v>5222</v>
      </c>
      <c r="P1093" s="75"/>
      <c r="Q1093" s="75" t="s">
        <v>11808</v>
      </c>
      <c r="R1093" s="75" t="s">
        <v>1662</v>
      </c>
      <c r="S1093" s="75" t="s">
        <v>1663</v>
      </c>
      <c r="T1093" s="75" t="s">
        <v>1664</v>
      </c>
      <c r="U1093" s="75" t="s">
        <v>385</v>
      </c>
    </row>
    <row r="1094" spans="1:21" ht="14.4" x14ac:dyDescent="0.25">
      <c r="A1094" s="74">
        <v>120543</v>
      </c>
      <c r="B1094" s="75" t="s">
        <v>1901</v>
      </c>
      <c r="C1094" s="81">
        <f t="shared" si="52"/>
        <v>0</v>
      </c>
      <c r="D1094" s="74">
        <v>844</v>
      </c>
      <c r="E1094" s="75" t="s">
        <v>5181</v>
      </c>
      <c r="F1094" s="74">
        <v>113861</v>
      </c>
      <c r="G1094" s="74">
        <v>113861</v>
      </c>
      <c r="H1094" s="76">
        <f t="shared" si="53"/>
        <v>0</v>
      </c>
      <c r="I1094" s="76">
        <f t="shared" si="54"/>
        <v>0</v>
      </c>
      <c r="J1094" s="74">
        <v>8177</v>
      </c>
      <c r="K1094" s="75" t="s">
        <v>11038</v>
      </c>
      <c r="L1094" s="75" t="s">
        <v>5223</v>
      </c>
      <c r="M1094" s="74">
        <v>2160</v>
      </c>
      <c r="N1094" s="75" t="s">
        <v>3235</v>
      </c>
      <c r="O1094" s="75" t="s">
        <v>5224</v>
      </c>
      <c r="P1094" s="75"/>
      <c r="Q1094" s="75" t="s">
        <v>11039</v>
      </c>
      <c r="R1094" s="75" t="s">
        <v>1662</v>
      </c>
      <c r="S1094" s="75" t="s">
        <v>1663</v>
      </c>
      <c r="T1094" s="75" t="s">
        <v>1664</v>
      </c>
      <c r="U1094" s="75" t="s">
        <v>385</v>
      </c>
    </row>
    <row r="1095" spans="1:21" ht="14.4" x14ac:dyDescent="0.25">
      <c r="A1095" s="74">
        <v>120543</v>
      </c>
      <c r="B1095" s="75" t="s">
        <v>1901</v>
      </c>
      <c r="C1095" s="81">
        <f t="shared" si="52"/>
        <v>0</v>
      </c>
      <c r="D1095" s="74">
        <v>844</v>
      </c>
      <c r="E1095" s="75" t="s">
        <v>5181</v>
      </c>
      <c r="F1095" s="74">
        <v>113861</v>
      </c>
      <c r="G1095" s="74">
        <v>113861</v>
      </c>
      <c r="H1095" s="76">
        <f t="shared" si="53"/>
        <v>0</v>
      </c>
      <c r="I1095" s="76">
        <f t="shared" si="54"/>
        <v>0</v>
      </c>
      <c r="J1095" s="74">
        <v>9936</v>
      </c>
      <c r="K1095" s="75" t="s">
        <v>11040</v>
      </c>
      <c r="L1095" s="75" t="s">
        <v>4784</v>
      </c>
      <c r="M1095" s="74">
        <v>2547</v>
      </c>
      <c r="N1095" s="75" t="s">
        <v>1543</v>
      </c>
      <c r="O1095" s="75" t="s">
        <v>4785</v>
      </c>
      <c r="P1095" s="75"/>
      <c r="Q1095" s="75" t="s">
        <v>11041</v>
      </c>
      <c r="R1095" s="75" t="s">
        <v>1662</v>
      </c>
      <c r="S1095" s="75" t="s">
        <v>1663</v>
      </c>
      <c r="T1095" s="75" t="s">
        <v>1664</v>
      </c>
      <c r="U1095" s="75" t="s">
        <v>385</v>
      </c>
    </row>
    <row r="1096" spans="1:21" ht="14.4" x14ac:dyDescent="0.25">
      <c r="A1096" s="74">
        <v>120543</v>
      </c>
      <c r="B1096" s="75" t="s">
        <v>1901</v>
      </c>
      <c r="C1096" s="81">
        <f t="shared" si="52"/>
        <v>0</v>
      </c>
      <c r="D1096" s="74">
        <v>844</v>
      </c>
      <c r="E1096" s="75" t="s">
        <v>5181</v>
      </c>
      <c r="F1096" s="74">
        <v>113861</v>
      </c>
      <c r="G1096" s="74">
        <v>113861</v>
      </c>
      <c r="H1096" s="76">
        <f t="shared" si="53"/>
        <v>0</v>
      </c>
      <c r="I1096" s="76">
        <f t="shared" si="54"/>
        <v>0</v>
      </c>
      <c r="J1096" s="74">
        <v>62166</v>
      </c>
      <c r="K1096" s="75" t="s">
        <v>11042</v>
      </c>
      <c r="L1096" s="75" t="s">
        <v>5225</v>
      </c>
      <c r="M1096" s="74">
        <v>2160</v>
      </c>
      <c r="N1096" s="75" t="s">
        <v>3235</v>
      </c>
      <c r="O1096" s="75" t="s">
        <v>11043</v>
      </c>
      <c r="P1096" s="75"/>
      <c r="Q1096" s="75" t="s">
        <v>11044</v>
      </c>
      <c r="R1096" s="75" t="s">
        <v>1662</v>
      </c>
      <c r="S1096" s="75" t="s">
        <v>1663</v>
      </c>
      <c r="T1096" s="75" t="s">
        <v>1664</v>
      </c>
      <c r="U1096" s="75" t="s">
        <v>385</v>
      </c>
    </row>
    <row r="1097" spans="1:21" ht="14.4" x14ac:dyDescent="0.25">
      <c r="A1097" s="74">
        <v>120543</v>
      </c>
      <c r="B1097" s="75" t="s">
        <v>1901</v>
      </c>
      <c r="C1097" s="81">
        <f t="shared" si="52"/>
        <v>0</v>
      </c>
      <c r="D1097" s="74">
        <v>844</v>
      </c>
      <c r="E1097" s="75" t="s">
        <v>5181</v>
      </c>
      <c r="F1097" s="74">
        <v>113861</v>
      </c>
      <c r="G1097" s="74">
        <v>113861</v>
      </c>
      <c r="H1097" s="76">
        <f t="shared" si="53"/>
        <v>0</v>
      </c>
      <c r="I1097" s="76">
        <f t="shared" si="54"/>
        <v>0</v>
      </c>
      <c r="J1097" s="74">
        <v>110726</v>
      </c>
      <c r="K1097" s="75" t="s">
        <v>5226</v>
      </c>
      <c r="L1097" s="75" t="s">
        <v>5227</v>
      </c>
      <c r="M1097" s="74">
        <v>2590</v>
      </c>
      <c r="N1097" s="75" t="s">
        <v>58</v>
      </c>
      <c r="O1097" s="75" t="s">
        <v>5228</v>
      </c>
      <c r="P1097" s="75"/>
      <c r="Q1097" s="75" t="s">
        <v>5229</v>
      </c>
      <c r="R1097" s="75" t="s">
        <v>10772</v>
      </c>
      <c r="S1097" s="75" t="s">
        <v>10773</v>
      </c>
      <c r="T1097" s="75" t="s">
        <v>10774</v>
      </c>
      <c r="U1097" s="75" t="s">
        <v>496</v>
      </c>
    </row>
    <row r="1098" spans="1:21" ht="14.4" x14ac:dyDescent="0.25">
      <c r="A1098" s="74">
        <v>120543</v>
      </c>
      <c r="B1098" s="75" t="s">
        <v>1901</v>
      </c>
      <c r="C1098" s="81">
        <f t="shared" si="52"/>
        <v>0</v>
      </c>
      <c r="D1098" s="74">
        <v>844</v>
      </c>
      <c r="E1098" s="75" t="s">
        <v>5181</v>
      </c>
      <c r="F1098" s="74">
        <v>113861</v>
      </c>
      <c r="G1098" s="74">
        <v>113861</v>
      </c>
      <c r="H1098" s="76">
        <f t="shared" si="53"/>
        <v>0</v>
      </c>
      <c r="I1098" s="76">
        <f t="shared" si="54"/>
        <v>0</v>
      </c>
      <c r="J1098" s="74">
        <v>118679</v>
      </c>
      <c r="K1098" s="75" t="s">
        <v>5230</v>
      </c>
      <c r="L1098" s="75" t="s">
        <v>5231</v>
      </c>
      <c r="M1098" s="74">
        <v>2547</v>
      </c>
      <c r="N1098" s="75" t="s">
        <v>1543</v>
      </c>
      <c r="O1098" s="75" t="s">
        <v>5232</v>
      </c>
      <c r="P1098" s="75"/>
      <c r="Q1098" s="75" t="s">
        <v>5233</v>
      </c>
      <c r="R1098" s="75" t="s">
        <v>1662</v>
      </c>
      <c r="S1098" s="75" t="s">
        <v>1663</v>
      </c>
      <c r="T1098" s="75" t="s">
        <v>1664</v>
      </c>
      <c r="U1098" s="75" t="s">
        <v>385</v>
      </c>
    </row>
    <row r="1099" spans="1:21" ht="14.4" x14ac:dyDescent="0.25">
      <c r="A1099" s="74">
        <v>120543</v>
      </c>
      <c r="B1099" s="75" t="s">
        <v>1901</v>
      </c>
      <c r="C1099" s="81">
        <f t="shared" si="52"/>
        <v>0</v>
      </c>
      <c r="D1099" s="74">
        <v>844</v>
      </c>
      <c r="E1099" s="75" t="s">
        <v>5181</v>
      </c>
      <c r="F1099" s="74">
        <v>113861</v>
      </c>
      <c r="G1099" s="74">
        <v>113861</v>
      </c>
      <c r="H1099" s="76">
        <f t="shared" si="53"/>
        <v>0</v>
      </c>
      <c r="I1099" s="76">
        <f t="shared" si="54"/>
        <v>0</v>
      </c>
      <c r="J1099" s="74">
        <v>131938</v>
      </c>
      <c r="K1099" s="75" t="s">
        <v>5234</v>
      </c>
      <c r="L1099" s="75" t="s">
        <v>5235</v>
      </c>
      <c r="M1099" s="74">
        <v>2590</v>
      </c>
      <c r="N1099" s="75" t="s">
        <v>58</v>
      </c>
      <c r="O1099" s="75" t="s">
        <v>5236</v>
      </c>
      <c r="P1099" s="75"/>
      <c r="Q1099" s="75" t="s">
        <v>5237</v>
      </c>
      <c r="R1099" s="75" t="s">
        <v>1662</v>
      </c>
      <c r="S1099" s="75" t="s">
        <v>1663</v>
      </c>
      <c r="T1099" s="75" t="s">
        <v>1664</v>
      </c>
      <c r="U1099" s="75" t="s">
        <v>385</v>
      </c>
    </row>
    <row r="1100" spans="1:21" ht="14.4" x14ac:dyDescent="0.25">
      <c r="A1100" s="74">
        <v>120543</v>
      </c>
      <c r="B1100" s="75" t="s">
        <v>1901</v>
      </c>
      <c r="C1100" s="81">
        <f t="shared" si="52"/>
        <v>0</v>
      </c>
      <c r="D1100" s="74">
        <v>844</v>
      </c>
      <c r="E1100" s="75" t="s">
        <v>5181</v>
      </c>
      <c r="F1100" s="74">
        <v>113861</v>
      </c>
      <c r="G1100" s="74">
        <v>113861</v>
      </c>
      <c r="H1100" s="76">
        <f t="shared" si="53"/>
        <v>0</v>
      </c>
      <c r="I1100" s="76">
        <f t="shared" si="54"/>
        <v>0</v>
      </c>
      <c r="J1100" s="74">
        <v>137612</v>
      </c>
      <c r="K1100" s="75" t="s">
        <v>11045</v>
      </c>
      <c r="L1100" s="75" t="s">
        <v>5238</v>
      </c>
      <c r="M1100" s="74">
        <v>2640</v>
      </c>
      <c r="N1100" s="75" t="s">
        <v>53</v>
      </c>
      <c r="O1100" s="75" t="s">
        <v>5239</v>
      </c>
      <c r="P1100" s="75"/>
      <c r="Q1100" s="75" t="s">
        <v>5204</v>
      </c>
      <c r="R1100" s="75" t="s">
        <v>1662</v>
      </c>
      <c r="S1100" s="75" t="s">
        <v>1663</v>
      </c>
      <c r="T1100" s="75" t="s">
        <v>1664</v>
      </c>
      <c r="U1100" s="75" t="s">
        <v>385</v>
      </c>
    </row>
    <row r="1101" spans="1:21" ht="14.4" x14ac:dyDescent="0.25">
      <c r="A1101" s="74">
        <v>120543</v>
      </c>
      <c r="B1101" s="75" t="s">
        <v>1901</v>
      </c>
      <c r="C1101" s="81">
        <f t="shared" si="52"/>
        <v>0</v>
      </c>
      <c r="D1101" s="74">
        <v>844</v>
      </c>
      <c r="E1101" s="75" t="s">
        <v>5181</v>
      </c>
      <c r="F1101" s="74">
        <v>113861</v>
      </c>
      <c r="G1101" s="74">
        <v>113861</v>
      </c>
      <c r="H1101" s="76">
        <f t="shared" si="53"/>
        <v>0</v>
      </c>
      <c r="I1101" s="76">
        <f t="shared" si="54"/>
        <v>0</v>
      </c>
      <c r="J1101" s="74">
        <v>137621</v>
      </c>
      <c r="K1101" s="75" t="s">
        <v>5240</v>
      </c>
      <c r="L1101" s="75" t="s">
        <v>5241</v>
      </c>
      <c r="M1101" s="74">
        <v>2650</v>
      </c>
      <c r="N1101" s="75" t="s">
        <v>54</v>
      </c>
      <c r="O1101" s="75" t="s">
        <v>5242</v>
      </c>
      <c r="P1101" s="75"/>
      <c r="Q1101" s="75" t="s">
        <v>5243</v>
      </c>
      <c r="R1101" s="75" t="s">
        <v>1662</v>
      </c>
      <c r="S1101" s="75" t="s">
        <v>1663</v>
      </c>
      <c r="T1101" s="75" t="s">
        <v>1664</v>
      </c>
      <c r="U1101" s="75" t="s">
        <v>385</v>
      </c>
    </row>
    <row r="1102" spans="1:21" ht="14.4" x14ac:dyDescent="0.25">
      <c r="A1102" s="74">
        <v>120543</v>
      </c>
      <c r="B1102" s="75" t="s">
        <v>1901</v>
      </c>
      <c r="C1102" s="81">
        <f t="shared" si="52"/>
        <v>0</v>
      </c>
      <c r="D1102" s="74">
        <v>844</v>
      </c>
      <c r="E1102" s="75" t="s">
        <v>5181</v>
      </c>
      <c r="F1102" s="74">
        <v>113861</v>
      </c>
      <c r="G1102" s="74">
        <v>113861</v>
      </c>
      <c r="H1102" s="76">
        <f t="shared" si="53"/>
        <v>0</v>
      </c>
      <c r="I1102" s="76">
        <f t="shared" si="54"/>
        <v>0</v>
      </c>
      <c r="J1102" s="74">
        <v>144576</v>
      </c>
      <c r="K1102" s="75" t="s">
        <v>11046</v>
      </c>
      <c r="L1102" s="75" t="s">
        <v>11047</v>
      </c>
      <c r="M1102" s="74">
        <v>2500</v>
      </c>
      <c r="N1102" s="75" t="s">
        <v>52</v>
      </c>
      <c r="O1102" s="75" t="s">
        <v>11048</v>
      </c>
      <c r="P1102" s="75"/>
      <c r="Q1102" s="75" t="s">
        <v>11809</v>
      </c>
      <c r="R1102" s="75" t="s">
        <v>10772</v>
      </c>
      <c r="S1102" s="75" t="s">
        <v>10773</v>
      </c>
      <c r="T1102" s="75" t="s">
        <v>10774</v>
      </c>
      <c r="U1102" s="75" t="s">
        <v>496</v>
      </c>
    </row>
    <row r="1103" spans="1:21" ht="14.4" x14ac:dyDescent="0.25">
      <c r="A1103" s="74">
        <v>120551</v>
      </c>
      <c r="B1103" s="75" t="s">
        <v>1679</v>
      </c>
      <c r="C1103" s="81">
        <f t="shared" si="52"/>
        <v>0</v>
      </c>
      <c r="D1103" s="74">
        <v>17848</v>
      </c>
      <c r="E1103" s="75" t="s">
        <v>11605</v>
      </c>
      <c r="F1103" s="74">
        <v>975318</v>
      </c>
      <c r="G1103" s="74">
        <v>0</v>
      </c>
      <c r="H1103" s="76">
        <f t="shared" si="53"/>
        <v>0</v>
      </c>
      <c r="I1103" s="76">
        <f t="shared" si="54"/>
        <v>0</v>
      </c>
      <c r="J1103" s="74">
        <v>17079</v>
      </c>
      <c r="K1103" s="75" t="s">
        <v>5244</v>
      </c>
      <c r="L1103" s="75" t="s">
        <v>5245</v>
      </c>
      <c r="M1103" s="74">
        <v>8730</v>
      </c>
      <c r="N1103" s="75" t="s">
        <v>92</v>
      </c>
      <c r="O1103" s="75" t="s">
        <v>5246</v>
      </c>
      <c r="P1103" s="75"/>
      <c r="Q1103" s="75" t="s">
        <v>5247</v>
      </c>
      <c r="R1103" s="75" t="s">
        <v>11615</v>
      </c>
      <c r="S1103" s="75" t="s">
        <v>11616</v>
      </c>
      <c r="T1103" s="75" t="s">
        <v>11617</v>
      </c>
      <c r="U1103" s="75" t="s">
        <v>385</v>
      </c>
    </row>
    <row r="1104" spans="1:21" ht="14.4" x14ac:dyDescent="0.25">
      <c r="A1104" s="74">
        <v>120551</v>
      </c>
      <c r="B1104" s="75" t="s">
        <v>1679</v>
      </c>
      <c r="C1104" s="81">
        <f t="shared" si="52"/>
        <v>0</v>
      </c>
      <c r="D1104" s="74">
        <v>17848</v>
      </c>
      <c r="E1104" s="75" t="s">
        <v>11605</v>
      </c>
      <c r="F1104" s="74">
        <v>975441</v>
      </c>
      <c r="G1104" s="74">
        <v>0</v>
      </c>
      <c r="H1104" s="76">
        <f t="shared" si="53"/>
        <v>120551</v>
      </c>
      <c r="I1104" s="76">
        <f t="shared" si="54"/>
        <v>0</v>
      </c>
      <c r="J1104" s="74">
        <v>17848</v>
      </c>
      <c r="K1104" s="75" t="s">
        <v>10733</v>
      </c>
      <c r="L1104" s="75" t="s">
        <v>894</v>
      </c>
      <c r="M1104" s="74">
        <v>8300</v>
      </c>
      <c r="N1104" s="75" t="s">
        <v>304</v>
      </c>
      <c r="O1104" s="75" t="s">
        <v>895</v>
      </c>
      <c r="P1104" s="75"/>
      <c r="Q1104" s="75" t="s">
        <v>896</v>
      </c>
      <c r="R1104" s="75" t="s">
        <v>11615</v>
      </c>
      <c r="S1104" s="75" t="s">
        <v>11616</v>
      </c>
      <c r="T1104" s="75" t="s">
        <v>11617</v>
      </c>
      <c r="U1104" s="75" t="s">
        <v>385</v>
      </c>
    </row>
    <row r="1105" spans="1:21" ht="14.4" x14ac:dyDescent="0.25">
      <c r="A1105" s="74">
        <v>120551</v>
      </c>
      <c r="B1105" s="75" t="s">
        <v>1679</v>
      </c>
      <c r="C1105" s="81">
        <f t="shared" si="52"/>
        <v>0</v>
      </c>
      <c r="D1105" s="74">
        <v>17848</v>
      </c>
      <c r="E1105" s="75" t="s">
        <v>11605</v>
      </c>
      <c r="F1105" s="74">
        <v>975458</v>
      </c>
      <c r="G1105" s="74">
        <v>0</v>
      </c>
      <c r="H1105" s="76">
        <f t="shared" si="53"/>
        <v>120551</v>
      </c>
      <c r="I1105" s="76">
        <f t="shared" si="54"/>
        <v>0</v>
      </c>
      <c r="J1105" s="74">
        <v>17988</v>
      </c>
      <c r="K1105" s="75" t="s">
        <v>5248</v>
      </c>
      <c r="L1105" s="75" t="s">
        <v>5249</v>
      </c>
      <c r="M1105" s="74">
        <v>8340</v>
      </c>
      <c r="N1105" s="75" t="s">
        <v>4689</v>
      </c>
      <c r="O1105" s="75" t="s">
        <v>5250</v>
      </c>
      <c r="P1105" s="75"/>
      <c r="Q1105" s="75" t="s">
        <v>5251</v>
      </c>
      <c r="R1105" s="75" t="s">
        <v>11615</v>
      </c>
      <c r="S1105" s="75" t="s">
        <v>11616</v>
      </c>
      <c r="T1105" s="75" t="s">
        <v>11617</v>
      </c>
      <c r="U1105" s="75" t="s">
        <v>385</v>
      </c>
    </row>
    <row r="1106" spans="1:21" ht="14.4" x14ac:dyDescent="0.25">
      <c r="A1106" s="74">
        <v>120551</v>
      </c>
      <c r="B1106" s="75" t="s">
        <v>1679</v>
      </c>
      <c r="C1106" s="81">
        <f t="shared" si="52"/>
        <v>0</v>
      </c>
      <c r="D1106" s="74">
        <v>17848</v>
      </c>
      <c r="E1106" s="75" t="s">
        <v>11605</v>
      </c>
      <c r="F1106" s="74">
        <v>975441</v>
      </c>
      <c r="G1106" s="74">
        <v>0</v>
      </c>
      <c r="H1106" s="76">
        <f t="shared" si="53"/>
        <v>120551</v>
      </c>
      <c r="I1106" s="76">
        <f t="shared" si="54"/>
        <v>0</v>
      </c>
      <c r="J1106" s="74">
        <v>18077</v>
      </c>
      <c r="K1106" s="75" t="s">
        <v>5252</v>
      </c>
      <c r="L1106" s="75" t="s">
        <v>5253</v>
      </c>
      <c r="M1106" s="74">
        <v>8301</v>
      </c>
      <c r="N1106" s="75" t="s">
        <v>953</v>
      </c>
      <c r="O1106" s="75" t="s">
        <v>5254</v>
      </c>
      <c r="P1106" s="75"/>
      <c r="Q1106" s="75" t="s">
        <v>5255</v>
      </c>
      <c r="R1106" s="75" t="s">
        <v>11615</v>
      </c>
      <c r="S1106" s="75" t="s">
        <v>11616</v>
      </c>
      <c r="T1106" s="75" t="s">
        <v>11617</v>
      </c>
      <c r="U1106" s="75" t="s">
        <v>385</v>
      </c>
    </row>
    <row r="1107" spans="1:21" ht="14.4" x14ac:dyDescent="0.25">
      <c r="A1107" s="74">
        <v>120551</v>
      </c>
      <c r="B1107" s="75" t="s">
        <v>1679</v>
      </c>
      <c r="C1107" s="81">
        <f t="shared" si="52"/>
        <v>0</v>
      </c>
      <c r="D1107" s="74">
        <v>17848</v>
      </c>
      <c r="E1107" s="75" t="s">
        <v>11605</v>
      </c>
      <c r="F1107" s="74">
        <v>975474</v>
      </c>
      <c r="G1107" s="74">
        <v>0</v>
      </c>
      <c r="H1107" s="76">
        <f t="shared" si="53"/>
        <v>120551</v>
      </c>
      <c r="I1107" s="76">
        <f t="shared" si="54"/>
        <v>0</v>
      </c>
      <c r="J1107" s="74">
        <v>18341</v>
      </c>
      <c r="K1107" s="75" t="s">
        <v>5256</v>
      </c>
      <c r="L1107" s="75" t="s">
        <v>5257</v>
      </c>
      <c r="M1107" s="74">
        <v>8377</v>
      </c>
      <c r="N1107" s="75" t="s">
        <v>5258</v>
      </c>
      <c r="O1107" s="75" t="s">
        <v>5259</v>
      </c>
      <c r="P1107" s="75"/>
      <c r="Q1107" s="75" t="s">
        <v>11810</v>
      </c>
      <c r="R1107" s="75" t="s">
        <v>11615</v>
      </c>
      <c r="S1107" s="75" t="s">
        <v>11616</v>
      </c>
      <c r="T1107" s="75" t="s">
        <v>11617</v>
      </c>
      <c r="U1107" s="75" t="s">
        <v>385</v>
      </c>
    </row>
    <row r="1108" spans="1:21" ht="14.4" x14ac:dyDescent="0.25">
      <c r="A1108" s="74">
        <v>120576</v>
      </c>
      <c r="B1108" s="75" t="s">
        <v>1649</v>
      </c>
      <c r="C1108" s="81">
        <f t="shared" si="52"/>
        <v>0</v>
      </c>
      <c r="D1108" s="74">
        <v>12575</v>
      </c>
      <c r="E1108" s="75" t="s">
        <v>5267</v>
      </c>
      <c r="F1108" s="74">
        <v>61838</v>
      </c>
      <c r="G1108" s="74">
        <v>0</v>
      </c>
      <c r="H1108" s="76">
        <f t="shared" si="53"/>
        <v>0</v>
      </c>
      <c r="I1108" s="76">
        <f t="shared" si="54"/>
        <v>0</v>
      </c>
      <c r="J1108" s="74">
        <v>5851</v>
      </c>
      <c r="K1108" s="75" t="s">
        <v>1842</v>
      </c>
      <c r="L1108" s="75" t="s">
        <v>5260</v>
      </c>
      <c r="M1108" s="74">
        <v>1820</v>
      </c>
      <c r="N1108" s="75" t="s">
        <v>5261</v>
      </c>
      <c r="O1108" s="75" t="s">
        <v>5262</v>
      </c>
      <c r="P1108" s="75"/>
      <c r="Q1108" s="75" t="s">
        <v>5263</v>
      </c>
      <c r="R1108" s="75" t="s">
        <v>1786</v>
      </c>
      <c r="S1108" s="75" t="s">
        <v>1787</v>
      </c>
      <c r="T1108" s="75" t="s">
        <v>1788</v>
      </c>
      <c r="U1108" s="75" t="s">
        <v>385</v>
      </c>
    </row>
    <row r="1109" spans="1:21" ht="14.4" x14ac:dyDescent="0.25">
      <c r="A1109" s="74">
        <v>120576</v>
      </c>
      <c r="B1109" s="75" t="s">
        <v>1649</v>
      </c>
      <c r="C1109" s="81">
        <f t="shared" si="52"/>
        <v>0</v>
      </c>
      <c r="D1109" s="74">
        <v>12575</v>
      </c>
      <c r="E1109" s="75" t="s">
        <v>5267</v>
      </c>
      <c r="F1109" s="74">
        <v>54718</v>
      </c>
      <c r="G1109" s="74">
        <v>0</v>
      </c>
      <c r="H1109" s="76">
        <f t="shared" si="53"/>
        <v>120576</v>
      </c>
      <c r="I1109" s="76">
        <f t="shared" si="54"/>
        <v>0</v>
      </c>
      <c r="J1109" s="74">
        <v>5934</v>
      </c>
      <c r="K1109" s="75" t="s">
        <v>1692</v>
      </c>
      <c r="L1109" s="75" t="s">
        <v>5264</v>
      </c>
      <c r="M1109" s="74">
        <v>1933</v>
      </c>
      <c r="N1109" s="75" t="s">
        <v>5265</v>
      </c>
      <c r="O1109" s="75" t="s">
        <v>5266</v>
      </c>
      <c r="P1109" s="75"/>
      <c r="Q1109" s="75" t="s">
        <v>11049</v>
      </c>
      <c r="R1109" s="75" t="s">
        <v>1786</v>
      </c>
      <c r="S1109" s="75" t="s">
        <v>1787</v>
      </c>
      <c r="T1109" s="75" t="s">
        <v>1788</v>
      </c>
      <c r="U1109" s="75" t="s">
        <v>385</v>
      </c>
    </row>
    <row r="1110" spans="1:21" ht="14.4" x14ac:dyDescent="0.25">
      <c r="A1110" s="74">
        <v>120576</v>
      </c>
      <c r="B1110" s="75" t="s">
        <v>1649</v>
      </c>
      <c r="C1110" s="81">
        <f t="shared" si="52"/>
        <v>0</v>
      </c>
      <c r="D1110" s="74">
        <v>12575</v>
      </c>
      <c r="E1110" s="75" t="s">
        <v>5267</v>
      </c>
      <c r="F1110" s="74">
        <v>964502</v>
      </c>
      <c r="G1110" s="74">
        <v>0</v>
      </c>
      <c r="H1110" s="76">
        <f t="shared" si="53"/>
        <v>120576</v>
      </c>
      <c r="I1110" s="76">
        <f t="shared" si="54"/>
        <v>0</v>
      </c>
      <c r="J1110" s="74">
        <v>12575</v>
      </c>
      <c r="K1110" s="75" t="s">
        <v>5267</v>
      </c>
      <c r="L1110" s="75" t="s">
        <v>5268</v>
      </c>
      <c r="M1110" s="74">
        <v>3071</v>
      </c>
      <c r="N1110" s="75" t="s">
        <v>5269</v>
      </c>
      <c r="O1110" s="75" t="s">
        <v>5270</v>
      </c>
      <c r="P1110" s="75"/>
      <c r="Q1110" s="75" t="s">
        <v>5271</v>
      </c>
      <c r="R1110" s="75" t="s">
        <v>1786</v>
      </c>
      <c r="S1110" s="75" t="s">
        <v>1787</v>
      </c>
      <c r="T1110" s="75" t="s">
        <v>1788</v>
      </c>
      <c r="U1110" s="75" t="s">
        <v>385</v>
      </c>
    </row>
    <row r="1111" spans="1:21" ht="14.4" x14ac:dyDescent="0.25">
      <c r="A1111" s="74">
        <v>120576</v>
      </c>
      <c r="B1111" s="75" t="s">
        <v>1649</v>
      </c>
      <c r="C1111" s="81">
        <f t="shared" si="52"/>
        <v>0</v>
      </c>
      <c r="D1111" s="74">
        <v>12575</v>
      </c>
      <c r="E1111" s="75" t="s">
        <v>5267</v>
      </c>
      <c r="F1111" s="74">
        <v>112334</v>
      </c>
      <c r="G1111" s="74">
        <v>0</v>
      </c>
      <c r="H1111" s="76">
        <f t="shared" si="53"/>
        <v>120576</v>
      </c>
      <c r="I1111" s="76">
        <f t="shared" si="54"/>
        <v>0</v>
      </c>
      <c r="J1111" s="74">
        <v>12583</v>
      </c>
      <c r="K1111" s="75" t="s">
        <v>2656</v>
      </c>
      <c r="L1111" s="75" t="s">
        <v>5272</v>
      </c>
      <c r="M1111" s="74">
        <v>1930</v>
      </c>
      <c r="N1111" s="75" t="s">
        <v>5273</v>
      </c>
      <c r="O1111" s="75" t="s">
        <v>5274</v>
      </c>
      <c r="P1111" s="75"/>
      <c r="Q1111" s="75" t="s">
        <v>5275</v>
      </c>
      <c r="R1111" s="75" t="s">
        <v>1786</v>
      </c>
      <c r="S1111" s="75" t="s">
        <v>1787</v>
      </c>
      <c r="T1111" s="75" t="s">
        <v>1788</v>
      </c>
      <c r="U1111" s="75" t="s">
        <v>385</v>
      </c>
    </row>
    <row r="1112" spans="1:21" ht="14.4" x14ac:dyDescent="0.25">
      <c r="A1112" s="74">
        <v>120576</v>
      </c>
      <c r="B1112" s="75" t="s">
        <v>1649</v>
      </c>
      <c r="C1112" s="81">
        <f t="shared" si="52"/>
        <v>0</v>
      </c>
      <c r="D1112" s="74">
        <v>12575</v>
      </c>
      <c r="E1112" s="75" t="s">
        <v>5267</v>
      </c>
      <c r="F1112" s="74">
        <v>964528</v>
      </c>
      <c r="G1112" s="74">
        <v>0</v>
      </c>
      <c r="H1112" s="76">
        <f t="shared" si="53"/>
        <v>120576</v>
      </c>
      <c r="I1112" s="76">
        <f t="shared" si="54"/>
        <v>0</v>
      </c>
      <c r="J1112" s="74">
        <v>12617</v>
      </c>
      <c r="K1112" s="75" t="s">
        <v>11050</v>
      </c>
      <c r="L1112" s="75" t="s">
        <v>898</v>
      </c>
      <c r="M1112" s="74">
        <v>1820</v>
      </c>
      <c r="N1112" s="75" t="s">
        <v>899</v>
      </c>
      <c r="O1112" s="75" t="s">
        <v>900</v>
      </c>
      <c r="P1112" s="75"/>
      <c r="Q1112" s="75" t="s">
        <v>5276</v>
      </c>
      <c r="R1112" s="75" t="s">
        <v>1786</v>
      </c>
      <c r="S1112" s="75" t="s">
        <v>1787</v>
      </c>
      <c r="T1112" s="75" t="s">
        <v>1788</v>
      </c>
      <c r="U1112" s="75" t="s">
        <v>385</v>
      </c>
    </row>
    <row r="1113" spans="1:21" ht="14.4" x14ac:dyDescent="0.25">
      <c r="A1113" s="74">
        <v>120576</v>
      </c>
      <c r="B1113" s="75" t="s">
        <v>1649</v>
      </c>
      <c r="C1113" s="81">
        <f t="shared" si="52"/>
        <v>0</v>
      </c>
      <c r="D1113" s="74">
        <v>12575</v>
      </c>
      <c r="E1113" s="75" t="s">
        <v>5267</v>
      </c>
      <c r="F1113" s="74">
        <v>104729</v>
      </c>
      <c r="G1113" s="74">
        <v>0</v>
      </c>
      <c r="H1113" s="76">
        <f t="shared" si="53"/>
        <v>120576</v>
      </c>
      <c r="I1113" s="76">
        <f t="shared" si="54"/>
        <v>0</v>
      </c>
      <c r="J1113" s="74">
        <v>55939</v>
      </c>
      <c r="K1113" s="75" t="s">
        <v>5277</v>
      </c>
      <c r="L1113" s="75" t="s">
        <v>5278</v>
      </c>
      <c r="M1113" s="74">
        <v>1930</v>
      </c>
      <c r="N1113" s="75" t="s">
        <v>34</v>
      </c>
      <c r="O1113" s="75" t="s">
        <v>5279</v>
      </c>
      <c r="P1113" s="75"/>
      <c r="Q1113" s="75" t="s">
        <v>5280</v>
      </c>
      <c r="R1113" s="75" t="s">
        <v>1786</v>
      </c>
      <c r="S1113" s="75" t="s">
        <v>1787</v>
      </c>
      <c r="T1113" s="75" t="s">
        <v>1788</v>
      </c>
      <c r="U1113" s="75" t="s">
        <v>385</v>
      </c>
    </row>
    <row r="1114" spans="1:21" ht="14.4" x14ac:dyDescent="0.25">
      <c r="A1114" s="74">
        <v>120576</v>
      </c>
      <c r="B1114" s="75" t="s">
        <v>1649</v>
      </c>
      <c r="C1114" s="81">
        <f t="shared" si="52"/>
        <v>0</v>
      </c>
      <c r="D1114" s="74">
        <v>12575</v>
      </c>
      <c r="E1114" s="75" t="s">
        <v>5267</v>
      </c>
      <c r="F1114" s="74">
        <v>964528</v>
      </c>
      <c r="G1114" s="74">
        <v>0</v>
      </c>
      <c r="H1114" s="76">
        <f t="shared" si="53"/>
        <v>120576</v>
      </c>
      <c r="I1114" s="76">
        <f t="shared" si="54"/>
        <v>0</v>
      </c>
      <c r="J1114" s="74">
        <v>104521</v>
      </c>
      <c r="K1114" s="75" t="s">
        <v>5281</v>
      </c>
      <c r="L1114" s="75" t="s">
        <v>5282</v>
      </c>
      <c r="M1114" s="74">
        <v>1820</v>
      </c>
      <c r="N1114" s="75" t="s">
        <v>5283</v>
      </c>
      <c r="O1114" s="75" t="s">
        <v>5284</v>
      </c>
      <c r="P1114" s="75"/>
      <c r="Q1114" s="75" t="s">
        <v>11811</v>
      </c>
      <c r="R1114" s="75" t="s">
        <v>1786</v>
      </c>
      <c r="S1114" s="75" t="s">
        <v>1787</v>
      </c>
      <c r="T1114" s="75" t="s">
        <v>1788</v>
      </c>
      <c r="U1114" s="75" t="s">
        <v>385</v>
      </c>
    </row>
    <row r="1115" spans="1:21" ht="14.4" x14ac:dyDescent="0.25">
      <c r="A1115" s="74">
        <v>120584</v>
      </c>
      <c r="B1115" s="75" t="s">
        <v>1649</v>
      </c>
      <c r="C1115" s="81">
        <f t="shared" si="52"/>
        <v>0</v>
      </c>
      <c r="D1115" s="74">
        <v>24059</v>
      </c>
      <c r="E1115" s="75" t="s">
        <v>11051</v>
      </c>
      <c r="F1115" s="74">
        <v>122374</v>
      </c>
      <c r="G1115" s="74">
        <v>0</v>
      </c>
      <c r="H1115" s="76">
        <f t="shared" si="53"/>
        <v>0</v>
      </c>
      <c r="I1115" s="76">
        <f t="shared" si="54"/>
        <v>0</v>
      </c>
      <c r="J1115" s="74">
        <v>24001</v>
      </c>
      <c r="K1115" s="75" t="s">
        <v>5286</v>
      </c>
      <c r="L1115" s="75" t="s">
        <v>5287</v>
      </c>
      <c r="M1115" s="74">
        <v>9630</v>
      </c>
      <c r="N1115" s="75" t="s">
        <v>5288</v>
      </c>
      <c r="O1115" s="75" t="s">
        <v>5289</v>
      </c>
      <c r="P1115" s="75"/>
      <c r="Q1115" s="75" t="s">
        <v>5290</v>
      </c>
      <c r="R1115" s="75" t="s">
        <v>1654</v>
      </c>
      <c r="S1115" s="75" t="s">
        <v>1655</v>
      </c>
      <c r="T1115" s="75" t="s">
        <v>1656</v>
      </c>
      <c r="U1115" s="75" t="s">
        <v>385</v>
      </c>
    </row>
    <row r="1116" spans="1:21" ht="14.4" x14ac:dyDescent="0.25">
      <c r="A1116" s="74">
        <v>120584</v>
      </c>
      <c r="B1116" s="75" t="s">
        <v>1649</v>
      </c>
      <c r="C1116" s="81">
        <f t="shared" si="52"/>
        <v>0</v>
      </c>
      <c r="D1116" s="74">
        <v>24059</v>
      </c>
      <c r="E1116" s="75" t="s">
        <v>11051</v>
      </c>
      <c r="F1116" s="74">
        <v>122374</v>
      </c>
      <c r="G1116" s="74">
        <v>0</v>
      </c>
      <c r="H1116" s="76">
        <f t="shared" si="53"/>
        <v>0</v>
      </c>
      <c r="I1116" s="76">
        <f t="shared" si="54"/>
        <v>0</v>
      </c>
      <c r="J1116" s="74">
        <v>24059</v>
      </c>
      <c r="K1116" s="75" t="s">
        <v>11051</v>
      </c>
      <c r="L1116" s="75" t="s">
        <v>5291</v>
      </c>
      <c r="M1116" s="74">
        <v>9660</v>
      </c>
      <c r="N1116" s="75" t="s">
        <v>5292</v>
      </c>
      <c r="O1116" s="75" t="s">
        <v>5293</v>
      </c>
      <c r="P1116" s="75"/>
      <c r="Q1116" s="75" t="s">
        <v>5294</v>
      </c>
      <c r="R1116" s="75" t="s">
        <v>1654</v>
      </c>
      <c r="S1116" s="75" t="s">
        <v>1655</v>
      </c>
      <c r="T1116" s="75" t="s">
        <v>1656</v>
      </c>
      <c r="U1116" s="75" t="s">
        <v>385</v>
      </c>
    </row>
    <row r="1117" spans="1:21" ht="14.4" x14ac:dyDescent="0.25">
      <c r="A1117" s="74">
        <v>120584</v>
      </c>
      <c r="B1117" s="75" t="s">
        <v>1649</v>
      </c>
      <c r="C1117" s="81">
        <f t="shared" si="52"/>
        <v>0</v>
      </c>
      <c r="D1117" s="74">
        <v>24059</v>
      </c>
      <c r="E1117" s="75" t="s">
        <v>11051</v>
      </c>
      <c r="F1117" s="74">
        <v>969238</v>
      </c>
      <c r="G1117" s="74">
        <v>0</v>
      </c>
      <c r="H1117" s="76">
        <f t="shared" si="53"/>
        <v>120584</v>
      </c>
      <c r="I1117" s="76">
        <f t="shared" si="54"/>
        <v>0</v>
      </c>
      <c r="J1117" s="74">
        <v>117382</v>
      </c>
      <c r="K1117" s="75" t="s">
        <v>5285</v>
      </c>
      <c r="L1117" s="75" t="s">
        <v>902</v>
      </c>
      <c r="M1117" s="74">
        <v>9620</v>
      </c>
      <c r="N1117" s="75" t="s">
        <v>136</v>
      </c>
      <c r="O1117" s="75" t="s">
        <v>903</v>
      </c>
      <c r="P1117" s="75"/>
      <c r="Q1117" s="75" t="s">
        <v>11812</v>
      </c>
      <c r="R1117" s="75" t="s">
        <v>1654</v>
      </c>
      <c r="S1117" s="75" t="s">
        <v>1655</v>
      </c>
      <c r="T1117" s="75" t="s">
        <v>1656</v>
      </c>
      <c r="U1117" s="75" t="s">
        <v>385</v>
      </c>
    </row>
    <row r="1118" spans="1:21" ht="14.4" x14ac:dyDescent="0.25">
      <c r="A1118" s="74">
        <v>120601</v>
      </c>
      <c r="B1118" s="75" t="s">
        <v>1649</v>
      </c>
      <c r="C1118" s="81">
        <f t="shared" si="52"/>
        <v>0</v>
      </c>
      <c r="D1118" s="74">
        <v>17947</v>
      </c>
      <c r="E1118" s="75" t="s">
        <v>5295</v>
      </c>
      <c r="F1118" s="74">
        <v>116137</v>
      </c>
      <c r="G1118" s="74">
        <v>0</v>
      </c>
      <c r="H1118" s="76">
        <f t="shared" si="53"/>
        <v>0</v>
      </c>
      <c r="I1118" s="76">
        <f t="shared" si="54"/>
        <v>0</v>
      </c>
      <c r="J1118" s="74">
        <v>16931</v>
      </c>
      <c r="K1118" s="75" t="s">
        <v>5296</v>
      </c>
      <c r="L1118" s="75" t="s">
        <v>11052</v>
      </c>
      <c r="M1118" s="74">
        <v>8000</v>
      </c>
      <c r="N1118" s="75" t="s">
        <v>90</v>
      </c>
      <c r="O1118" s="75" t="s">
        <v>11053</v>
      </c>
      <c r="P1118" s="75"/>
      <c r="Q1118" s="75" t="s">
        <v>11054</v>
      </c>
      <c r="R1118" s="75" t="s">
        <v>11615</v>
      </c>
      <c r="S1118" s="75" t="s">
        <v>11616</v>
      </c>
      <c r="T1118" s="75" t="s">
        <v>11617</v>
      </c>
      <c r="U1118" s="75" t="s">
        <v>385</v>
      </c>
    </row>
    <row r="1119" spans="1:21" ht="14.4" x14ac:dyDescent="0.25">
      <c r="A1119" s="74">
        <v>120601</v>
      </c>
      <c r="B1119" s="75" t="s">
        <v>1649</v>
      </c>
      <c r="C1119" s="81">
        <f t="shared" si="52"/>
        <v>0</v>
      </c>
      <c r="D1119" s="74">
        <v>17947</v>
      </c>
      <c r="E1119" s="75" t="s">
        <v>5295</v>
      </c>
      <c r="F1119" s="74">
        <v>116137</v>
      </c>
      <c r="G1119" s="74">
        <v>0</v>
      </c>
      <c r="H1119" s="76">
        <f t="shared" si="53"/>
        <v>0</v>
      </c>
      <c r="I1119" s="76">
        <f t="shared" si="54"/>
        <v>0</v>
      </c>
      <c r="J1119" s="74">
        <v>16981</v>
      </c>
      <c r="K1119" s="75" t="s">
        <v>5297</v>
      </c>
      <c r="L1119" s="75" t="s">
        <v>11813</v>
      </c>
      <c r="M1119" s="74">
        <v>8000</v>
      </c>
      <c r="N1119" s="75" t="s">
        <v>90</v>
      </c>
      <c r="O1119" s="75" t="s">
        <v>5298</v>
      </c>
      <c r="P1119" s="75"/>
      <c r="Q1119" s="75" t="s">
        <v>5299</v>
      </c>
      <c r="R1119" s="75" t="s">
        <v>11615</v>
      </c>
      <c r="S1119" s="75" t="s">
        <v>11616</v>
      </c>
      <c r="T1119" s="75" t="s">
        <v>11617</v>
      </c>
      <c r="U1119" s="75" t="s">
        <v>385</v>
      </c>
    </row>
    <row r="1120" spans="1:21" ht="14.4" x14ac:dyDescent="0.25">
      <c r="A1120" s="74">
        <v>120601</v>
      </c>
      <c r="B1120" s="75" t="s">
        <v>1649</v>
      </c>
      <c r="C1120" s="81">
        <f t="shared" si="52"/>
        <v>0</v>
      </c>
      <c r="D1120" s="74">
        <v>17947</v>
      </c>
      <c r="E1120" s="75" t="s">
        <v>5295</v>
      </c>
      <c r="F1120" s="74">
        <v>116137</v>
      </c>
      <c r="G1120" s="74">
        <v>0</v>
      </c>
      <c r="H1120" s="76">
        <f t="shared" si="53"/>
        <v>0</v>
      </c>
      <c r="I1120" s="76">
        <f t="shared" si="54"/>
        <v>0</v>
      </c>
      <c r="J1120" s="74">
        <v>17905</v>
      </c>
      <c r="K1120" s="75" t="s">
        <v>5300</v>
      </c>
      <c r="L1120" s="75" t="s">
        <v>5301</v>
      </c>
      <c r="M1120" s="74">
        <v>8310</v>
      </c>
      <c r="N1120" s="75" t="s">
        <v>301</v>
      </c>
      <c r="O1120" s="75" t="s">
        <v>192</v>
      </c>
      <c r="P1120" s="75"/>
      <c r="Q1120" s="75" t="s">
        <v>5302</v>
      </c>
      <c r="R1120" s="75" t="s">
        <v>11615</v>
      </c>
      <c r="S1120" s="75" t="s">
        <v>11616</v>
      </c>
      <c r="T1120" s="75" t="s">
        <v>11617</v>
      </c>
      <c r="U1120" s="75" t="s">
        <v>385</v>
      </c>
    </row>
    <row r="1121" spans="1:21" ht="14.4" x14ac:dyDescent="0.25">
      <c r="A1121" s="74">
        <v>120601</v>
      </c>
      <c r="B1121" s="75" t="s">
        <v>1649</v>
      </c>
      <c r="C1121" s="81">
        <f t="shared" si="52"/>
        <v>0</v>
      </c>
      <c r="D1121" s="74">
        <v>17947</v>
      </c>
      <c r="E1121" s="75" t="s">
        <v>5295</v>
      </c>
      <c r="F1121" s="74">
        <v>116137</v>
      </c>
      <c r="G1121" s="74">
        <v>0</v>
      </c>
      <c r="H1121" s="76">
        <f t="shared" si="53"/>
        <v>0</v>
      </c>
      <c r="I1121" s="76">
        <f t="shared" si="54"/>
        <v>0</v>
      </c>
      <c r="J1121" s="74">
        <v>17921</v>
      </c>
      <c r="K1121" s="75" t="s">
        <v>5303</v>
      </c>
      <c r="L1121" s="75" t="s">
        <v>5304</v>
      </c>
      <c r="M1121" s="74">
        <v>8310</v>
      </c>
      <c r="N1121" s="75" t="s">
        <v>282</v>
      </c>
      <c r="O1121" s="75" t="s">
        <v>5305</v>
      </c>
      <c r="P1121" s="75"/>
      <c r="Q1121" s="75" t="s">
        <v>5306</v>
      </c>
      <c r="R1121" s="75" t="s">
        <v>11615</v>
      </c>
      <c r="S1121" s="75" t="s">
        <v>11616</v>
      </c>
      <c r="T1121" s="75" t="s">
        <v>11617</v>
      </c>
      <c r="U1121" s="75" t="s">
        <v>385</v>
      </c>
    </row>
    <row r="1122" spans="1:21" ht="14.4" x14ac:dyDescent="0.25">
      <c r="A1122" s="74">
        <v>120601</v>
      </c>
      <c r="B1122" s="75" t="s">
        <v>1649</v>
      </c>
      <c r="C1122" s="81">
        <f t="shared" si="52"/>
        <v>0</v>
      </c>
      <c r="D1122" s="74">
        <v>17947</v>
      </c>
      <c r="E1122" s="75" t="s">
        <v>5295</v>
      </c>
      <c r="F1122" s="74">
        <v>116137</v>
      </c>
      <c r="G1122" s="74">
        <v>0</v>
      </c>
      <c r="H1122" s="76">
        <f t="shared" si="53"/>
        <v>0</v>
      </c>
      <c r="I1122" s="76">
        <f t="shared" si="54"/>
        <v>0</v>
      </c>
      <c r="J1122" s="74">
        <v>17939</v>
      </c>
      <c r="K1122" s="75" t="s">
        <v>5307</v>
      </c>
      <c r="L1122" s="75" t="s">
        <v>5308</v>
      </c>
      <c r="M1122" s="74">
        <v>8310</v>
      </c>
      <c r="N1122" s="75" t="s">
        <v>282</v>
      </c>
      <c r="O1122" s="75" t="s">
        <v>5309</v>
      </c>
      <c r="P1122" s="75"/>
      <c r="Q1122" s="75" t="s">
        <v>11055</v>
      </c>
      <c r="R1122" s="75" t="s">
        <v>11615</v>
      </c>
      <c r="S1122" s="75" t="s">
        <v>11616</v>
      </c>
      <c r="T1122" s="75" t="s">
        <v>11617</v>
      </c>
      <c r="U1122" s="75" t="s">
        <v>385</v>
      </c>
    </row>
    <row r="1123" spans="1:21" ht="14.4" x14ac:dyDescent="0.25">
      <c r="A1123" s="74">
        <v>120601</v>
      </c>
      <c r="B1123" s="75" t="s">
        <v>1649</v>
      </c>
      <c r="C1123" s="81">
        <f t="shared" si="52"/>
        <v>0</v>
      </c>
      <c r="D1123" s="74">
        <v>17947</v>
      </c>
      <c r="E1123" s="75" t="s">
        <v>5295</v>
      </c>
      <c r="F1123" s="74">
        <v>116137</v>
      </c>
      <c r="G1123" s="74">
        <v>0</v>
      </c>
      <c r="H1123" s="76">
        <f t="shared" si="53"/>
        <v>0</v>
      </c>
      <c r="I1123" s="76">
        <f t="shared" si="54"/>
        <v>0</v>
      </c>
      <c r="J1123" s="74">
        <v>17947</v>
      </c>
      <c r="K1123" s="75" t="s">
        <v>5295</v>
      </c>
      <c r="L1123" s="75" t="s">
        <v>5310</v>
      </c>
      <c r="M1123" s="74">
        <v>8310</v>
      </c>
      <c r="N1123" s="75" t="s">
        <v>282</v>
      </c>
      <c r="O1123" s="75" t="s">
        <v>5311</v>
      </c>
      <c r="P1123" s="75"/>
      <c r="Q1123" s="75" t="s">
        <v>5312</v>
      </c>
      <c r="R1123" s="75" t="s">
        <v>11615</v>
      </c>
      <c r="S1123" s="75" t="s">
        <v>11616</v>
      </c>
      <c r="T1123" s="75" t="s">
        <v>11617</v>
      </c>
      <c r="U1123" s="75" t="s">
        <v>385</v>
      </c>
    </row>
    <row r="1124" spans="1:21" ht="14.4" x14ac:dyDescent="0.25">
      <c r="A1124" s="74">
        <v>120601</v>
      </c>
      <c r="B1124" s="75" t="s">
        <v>1649</v>
      </c>
      <c r="C1124" s="81">
        <f t="shared" si="52"/>
        <v>0</v>
      </c>
      <c r="D1124" s="74">
        <v>17947</v>
      </c>
      <c r="E1124" s="75" t="s">
        <v>5295</v>
      </c>
      <c r="F1124" s="74">
        <v>116137</v>
      </c>
      <c r="G1124" s="74">
        <v>0</v>
      </c>
      <c r="H1124" s="76">
        <f t="shared" si="53"/>
        <v>0</v>
      </c>
      <c r="I1124" s="76">
        <f t="shared" si="54"/>
        <v>0</v>
      </c>
      <c r="J1124" s="74">
        <v>17954</v>
      </c>
      <c r="K1124" s="75" t="s">
        <v>5313</v>
      </c>
      <c r="L1124" s="75" t="s">
        <v>5314</v>
      </c>
      <c r="M1124" s="74">
        <v>8310</v>
      </c>
      <c r="N1124" s="75" t="s">
        <v>282</v>
      </c>
      <c r="O1124" s="75" t="s">
        <v>5315</v>
      </c>
      <c r="P1124" s="75"/>
      <c r="Q1124" s="75" t="s">
        <v>5316</v>
      </c>
      <c r="R1124" s="75" t="s">
        <v>11615</v>
      </c>
      <c r="S1124" s="75" t="s">
        <v>11616</v>
      </c>
      <c r="T1124" s="75" t="s">
        <v>11617</v>
      </c>
      <c r="U1124" s="75" t="s">
        <v>385</v>
      </c>
    </row>
    <row r="1125" spans="1:21" ht="14.4" x14ac:dyDescent="0.25">
      <c r="A1125" s="74">
        <v>120601</v>
      </c>
      <c r="B1125" s="75" t="s">
        <v>1649</v>
      </c>
      <c r="C1125" s="81">
        <f t="shared" si="52"/>
        <v>0</v>
      </c>
      <c r="D1125" s="74">
        <v>17947</v>
      </c>
      <c r="E1125" s="75" t="s">
        <v>5295</v>
      </c>
      <c r="F1125" s="74">
        <v>116137</v>
      </c>
      <c r="G1125" s="74">
        <v>0</v>
      </c>
      <c r="H1125" s="76">
        <f t="shared" si="53"/>
        <v>0</v>
      </c>
      <c r="I1125" s="76">
        <f t="shared" si="54"/>
        <v>0</v>
      </c>
      <c r="J1125" s="74">
        <v>17996</v>
      </c>
      <c r="K1125" s="75" t="s">
        <v>11056</v>
      </c>
      <c r="L1125" s="75" t="s">
        <v>5317</v>
      </c>
      <c r="M1125" s="74">
        <v>8340</v>
      </c>
      <c r="N1125" s="75" t="s">
        <v>5318</v>
      </c>
      <c r="O1125" s="75" t="s">
        <v>5319</v>
      </c>
      <c r="P1125" s="75"/>
      <c r="Q1125" s="75" t="s">
        <v>5320</v>
      </c>
      <c r="R1125" s="75" t="s">
        <v>11615</v>
      </c>
      <c r="S1125" s="75" t="s">
        <v>11616</v>
      </c>
      <c r="T1125" s="75" t="s">
        <v>11617</v>
      </c>
      <c r="U1125" s="75" t="s">
        <v>385</v>
      </c>
    </row>
    <row r="1126" spans="1:21" ht="14.4" x14ac:dyDescent="0.25">
      <c r="A1126" s="74">
        <v>120601</v>
      </c>
      <c r="B1126" s="75" t="s">
        <v>1649</v>
      </c>
      <c r="C1126" s="81">
        <f t="shared" si="52"/>
        <v>0</v>
      </c>
      <c r="D1126" s="74">
        <v>17947</v>
      </c>
      <c r="E1126" s="75" t="s">
        <v>5295</v>
      </c>
      <c r="F1126" s="74">
        <v>116137</v>
      </c>
      <c r="G1126" s="74">
        <v>0</v>
      </c>
      <c r="H1126" s="76">
        <f t="shared" si="53"/>
        <v>0</v>
      </c>
      <c r="I1126" s="76">
        <f t="shared" si="54"/>
        <v>0</v>
      </c>
      <c r="J1126" s="74">
        <v>105825</v>
      </c>
      <c r="K1126" s="75" t="s">
        <v>5321</v>
      </c>
      <c r="L1126" s="75" t="s">
        <v>5322</v>
      </c>
      <c r="M1126" s="74">
        <v>8000</v>
      </c>
      <c r="N1126" s="75" t="s">
        <v>90</v>
      </c>
      <c r="O1126" s="75" t="s">
        <v>196</v>
      </c>
      <c r="P1126" s="75"/>
      <c r="Q1126" s="75" t="s">
        <v>5323</v>
      </c>
      <c r="R1126" s="75" t="s">
        <v>11615</v>
      </c>
      <c r="S1126" s="75" t="s">
        <v>11616</v>
      </c>
      <c r="T1126" s="75" t="s">
        <v>11617</v>
      </c>
      <c r="U1126" s="75" t="s">
        <v>385</v>
      </c>
    </row>
    <row r="1127" spans="1:21" ht="14.4" x14ac:dyDescent="0.25">
      <c r="A1127" s="74">
        <v>120601</v>
      </c>
      <c r="B1127" s="75" t="s">
        <v>1649</v>
      </c>
      <c r="C1127" s="81">
        <f t="shared" si="52"/>
        <v>0</v>
      </c>
      <c r="D1127" s="74">
        <v>17947</v>
      </c>
      <c r="E1127" s="75" t="s">
        <v>5295</v>
      </c>
      <c r="F1127" s="74">
        <v>116137</v>
      </c>
      <c r="G1127" s="74">
        <v>0</v>
      </c>
      <c r="H1127" s="76">
        <f t="shared" si="53"/>
        <v>0</v>
      </c>
      <c r="I1127" s="76">
        <f t="shared" si="54"/>
        <v>0</v>
      </c>
      <c r="J1127" s="74">
        <v>115642</v>
      </c>
      <c r="K1127" s="75" t="s">
        <v>5324</v>
      </c>
      <c r="L1127" s="75" t="s">
        <v>5301</v>
      </c>
      <c r="M1127" s="74">
        <v>8310</v>
      </c>
      <c r="N1127" s="75" t="s">
        <v>301</v>
      </c>
      <c r="O1127" s="75" t="s">
        <v>192</v>
      </c>
      <c r="P1127" s="75"/>
      <c r="Q1127" s="75" t="s">
        <v>5325</v>
      </c>
      <c r="R1127" s="75" t="s">
        <v>11615</v>
      </c>
      <c r="S1127" s="75" t="s">
        <v>11616</v>
      </c>
      <c r="T1127" s="75" t="s">
        <v>11617</v>
      </c>
      <c r="U1127" s="75" t="s">
        <v>385</v>
      </c>
    </row>
    <row r="1128" spans="1:21" ht="14.4" x14ac:dyDescent="0.25">
      <c r="A1128" s="74">
        <v>120601</v>
      </c>
      <c r="B1128" s="75" t="s">
        <v>1649</v>
      </c>
      <c r="C1128" s="81">
        <f t="shared" si="52"/>
        <v>0</v>
      </c>
      <c r="D1128" s="74">
        <v>17947</v>
      </c>
      <c r="E1128" s="75" t="s">
        <v>5295</v>
      </c>
      <c r="F1128" s="74">
        <v>116137</v>
      </c>
      <c r="G1128" s="74">
        <v>0</v>
      </c>
      <c r="H1128" s="76">
        <f t="shared" si="53"/>
        <v>0</v>
      </c>
      <c r="I1128" s="76">
        <f t="shared" si="54"/>
        <v>0</v>
      </c>
      <c r="J1128" s="74">
        <v>130815</v>
      </c>
      <c r="K1128" s="75" t="s">
        <v>5326</v>
      </c>
      <c r="L1128" s="75" t="s">
        <v>5327</v>
      </c>
      <c r="M1128" s="74">
        <v>8310</v>
      </c>
      <c r="N1128" s="75" t="s">
        <v>282</v>
      </c>
      <c r="O1128" s="75" t="s">
        <v>5328</v>
      </c>
      <c r="P1128" s="75"/>
      <c r="Q1128" s="75" t="s">
        <v>5329</v>
      </c>
      <c r="R1128" s="75" t="s">
        <v>10772</v>
      </c>
      <c r="S1128" s="75" t="s">
        <v>10773</v>
      </c>
      <c r="T1128" s="75" t="s">
        <v>10774</v>
      </c>
      <c r="U1128" s="75" t="s">
        <v>496</v>
      </c>
    </row>
    <row r="1129" spans="1:21" ht="14.4" x14ac:dyDescent="0.25">
      <c r="A1129" s="74">
        <v>120618</v>
      </c>
      <c r="B1129" s="75" t="s">
        <v>1679</v>
      </c>
      <c r="C1129" s="81">
        <f t="shared" si="52"/>
        <v>0</v>
      </c>
      <c r="D1129" s="74">
        <v>8383</v>
      </c>
      <c r="E1129" s="75" t="s">
        <v>1680</v>
      </c>
      <c r="F1129" s="74">
        <v>960716</v>
      </c>
      <c r="G1129" s="74">
        <v>0</v>
      </c>
      <c r="H1129" s="76">
        <f t="shared" si="53"/>
        <v>0</v>
      </c>
      <c r="I1129" s="76">
        <f t="shared" si="54"/>
        <v>0</v>
      </c>
      <c r="J1129" s="74">
        <v>8383</v>
      </c>
      <c r="K1129" s="75" t="s">
        <v>1680</v>
      </c>
      <c r="L1129" s="75" t="s">
        <v>908</v>
      </c>
      <c r="M1129" s="74">
        <v>2560</v>
      </c>
      <c r="N1129" s="75" t="s">
        <v>46</v>
      </c>
      <c r="O1129" s="75" t="s">
        <v>909</v>
      </c>
      <c r="P1129" s="75"/>
      <c r="Q1129" s="75" t="s">
        <v>910</v>
      </c>
      <c r="R1129" s="75" t="s">
        <v>11612</v>
      </c>
      <c r="S1129" s="75" t="s">
        <v>11613</v>
      </c>
      <c r="T1129" s="75" t="s">
        <v>11614</v>
      </c>
      <c r="U1129" s="75" t="s">
        <v>385</v>
      </c>
    </row>
    <row r="1130" spans="1:21" ht="14.4" x14ac:dyDescent="0.25">
      <c r="A1130" s="74">
        <v>120618</v>
      </c>
      <c r="B1130" s="75" t="s">
        <v>1679</v>
      </c>
      <c r="C1130" s="81">
        <f t="shared" si="52"/>
        <v>0</v>
      </c>
      <c r="D1130" s="74">
        <v>8383</v>
      </c>
      <c r="E1130" s="75" t="s">
        <v>1680</v>
      </c>
      <c r="F1130" s="74">
        <v>960724</v>
      </c>
      <c r="G1130" s="74">
        <v>0</v>
      </c>
      <c r="H1130" s="76">
        <f t="shared" si="53"/>
        <v>120618</v>
      </c>
      <c r="I1130" s="76">
        <f t="shared" si="54"/>
        <v>0</v>
      </c>
      <c r="J1130" s="74">
        <v>8425</v>
      </c>
      <c r="K1130" s="75" t="s">
        <v>5330</v>
      </c>
      <c r="L1130" s="75" t="s">
        <v>5331</v>
      </c>
      <c r="M1130" s="74">
        <v>2270</v>
      </c>
      <c r="N1130" s="75" t="s">
        <v>3284</v>
      </c>
      <c r="O1130" s="75" t="s">
        <v>5332</v>
      </c>
      <c r="P1130" s="75"/>
      <c r="Q1130" s="75" t="s">
        <v>11057</v>
      </c>
      <c r="R1130" s="75" t="s">
        <v>11612</v>
      </c>
      <c r="S1130" s="75" t="s">
        <v>11613</v>
      </c>
      <c r="T1130" s="75" t="s">
        <v>11614</v>
      </c>
      <c r="U1130" s="75" t="s">
        <v>385</v>
      </c>
    </row>
    <row r="1131" spans="1:21" ht="14.4" x14ac:dyDescent="0.25">
      <c r="A1131" s="74">
        <v>120618</v>
      </c>
      <c r="B1131" s="75" t="s">
        <v>1679</v>
      </c>
      <c r="C1131" s="81">
        <f t="shared" si="52"/>
        <v>0</v>
      </c>
      <c r="D1131" s="74">
        <v>8383</v>
      </c>
      <c r="E1131" s="75" t="s">
        <v>1680</v>
      </c>
      <c r="F1131" s="74">
        <v>960732</v>
      </c>
      <c r="G1131" s="74">
        <v>0</v>
      </c>
      <c r="H1131" s="76">
        <f t="shared" si="53"/>
        <v>120618</v>
      </c>
      <c r="I1131" s="76">
        <f t="shared" si="54"/>
        <v>0</v>
      </c>
      <c r="J1131" s="74">
        <v>8466</v>
      </c>
      <c r="K1131" s="75" t="s">
        <v>5333</v>
      </c>
      <c r="L1131" s="75" t="s">
        <v>5334</v>
      </c>
      <c r="M1131" s="74">
        <v>2280</v>
      </c>
      <c r="N1131" s="75" t="s">
        <v>1162</v>
      </c>
      <c r="O1131" s="75" t="s">
        <v>5335</v>
      </c>
      <c r="P1131" s="75"/>
      <c r="Q1131" s="75" t="s">
        <v>5336</v>
      </c>
      <c r="R1131" s="75" t="s">
        <v>11612</v>
      </c>
      <c r="S1131" s="75" t="s">
        <v>11613</v>
      </c>
      <c r="T1131" s="75" t="s">
        <v>11614</v>
      </c>
      <c r="U1131" s="75" t="s">
        <v>385</v>
      </c>
    </row>
    <row r="1132" spans="1:21" ht="14.4" x14ac:dyDescent="0.25">
      <c r="A1132" s="74">
        <v>120618</v>
      </c>
      <c r="B1132" s="75" t="s">
        <v>1679</v>
      </c>
      <c r="C1132" s="81">
        <f t="shared" si="52"/>
        <v>0</v>
      </c>
      <c r="D1132" s="74">
        <v>8383</v>
      </c>
      <c r="E1132" s="75" t="s">
        <v>1680</v>
      </c>
      <c r="F1132" s="74">
        <v>960716</v>
      </c>
      <c r="G1132" s="74">
        <v>0</v>
      </c>
      <c r="H1132" s="76">
        <f t="shared" si="53"/>
        <v>120618</v>
      </c>
      <c r="I1132" s="76">
        <f t="shared" si="54"/>
        <v>0</v>
      </c>
      <c r="J1132" s="74">
        <v>9671</v>
      </c>
      <c r="K1132" s="75" t="s">
        <v>11058</v>
      </c>
      <c r="L1132" s="75" t="s">
        <v>5337</v>
      </c>
      <c r="M1132" s="74">
        <v>2560</v>
      </c>
      <c r="N1132" s="75" t="s">
        <v>5199</v>
      </c>
      <c r="O1132" s="75" t="s">
        <v>5338</v>
      </c>
      <c r="P1132" s="75"/>
      <c r="Q1132" s="75" t="s">
        <v>5339</v>
      </c>
      <c r="R1132" s="75" t="s">
        <v>11612</v>
      </c>
      <c r="S1132" s="75" t="s">
        <v>11613</v>
      </c>
      <c r="T1132" s="75" t="s">
        <v>11614</v>
      </c>
      <c r="U1132" s="75" t="s">
        <v>385</v>
      </c>
    </row>
    <row r="1133" spans="1:21" ht="14.4" x14ac:dyDescent="0.25">
      <c r="A1133" s="74">
        <v>120618</v>
      </c>
      <c r="B1133" s="75" t="s">
        <v>1679</v>
      </c>
      <c r="C1133" s="81">
        <f t="shared" ref="C1133:C1196" si="55">IF(A1133&lt;&gt;A1132,0,IF(AND(A1133=A1132,B1133&lt;&gt;B1132),A1133,0))</f>
        <v>0</v>
      </c>
      <c r="D1133" s="74">
        <v>8383</v>
      </c>
      <c r="E1133" s="75" t="s">
        <v>1680</v>
      </c>
      <c r="F1133" s="74">
        <v>960732</v>
      </c>
      <c r="G1133" s="74">
        <v>0</v>
      </c>
      <c r="H1133" s="76">
        <f t="shared" ref="H1133:H1196" si="56">IF(A1133&lt;&gt;A1132,0,IF(AND(A1133=A1132,F1133&lt;&gt;F1132),A1133,0))</f>
        <v>120618</v>
      </c>
      <c r="I1133" s="76">
        <f t="shared" ref="I1133:I1196" si="57">IF(A1133&lt;&gt;A1132,0,IF(AND(H1133&lt;&gt;0,B1133&lt;&gt;B1132),A1133,0))</f>
        <v>0</v>
      </c>
      <c r="J1133" s="74">
        <v>118646</v>
      </c>
      <c r="K1133" s="75" t="s">
        <v>5340</v>
      </c>
      <c r="L1133" s="75" t="s">
        <v>5341</v>
      </c>
      <c r="M1133" s="74">
        <v>2288</v>
      </c>
      <c r="N1133" s="75" t="s">
        <v>5342</v>
      </c>
      <c r="O1133" s="75" t="s">
        <v>5343</v>
      </c>
      <c r="P1133" s="75"/>
      <c r="Q1133" s="75" t="s">
        <v>5344</v>
      </c>
      <c r="R1133" s="75" t="s">
        <v>11612</v>
      </c>
      <c r="S1133" s="75" t="s">
        <v>11613</v>
      </c>
      <c r="T1133" s="75" t="s">
        <v>11614</v>
      </c>
      <c r="U1133" s="75" t="s">
        <v>385</v>
      </c>
    </row>
    <row r="1134" spans="1:21" ht="14.4" x14ac:dyDescent="0.25">
      <c r="A1134" s="74">
        <v>120618</v>
      </c>
      <c r="B1134" s="75" t="s">
        <v>1679</v>
      </c>
      <c r="C1134" s="81">
        <f t="shared" si="55"/>
        <v>0</v>
      </c>
      <c r="D1134" s="74">
        <v>8383</v>
      </c>
      <c r="E1134" s="75" t="s">
        <v>1680</v>
      </c>
      <c r="F1134" s="74">
        <v>960716</v>
      </c>
      <c r="G1134" s="74">
        <v>0</v>
      </c>
      <c r="H1134" s="76">
        <f t="shared" si="56"/>
        <v>120618</v>
      </c>
      <c r="I1134" s="76">
        <f t="shared" si="57"/>
        <v>0</v>
      </c>
      <c r="J1134" s="74">
        <v>118661</v>
      </c>
      <c r="K1134" s="75" t="s">
        <v>11058</v>
      </c>
      <c r="L1134" s="75" t="s">
        <v>5345</v>
      </c>
      <c r="M1134" s="74">
        <v>2560</v>
      </c>
      <c r="N1134" s="75" t="s">
        <v>46</v>
      </c>
      <c r="O1134" s="75" t="s">
        <v>5346</v>
      </c>
      <c r="P1134" s="75"/>
      <c r="Q1134" s="75" t="s">
        <v>5347</v>
      </c>
      <c r="R1134" s="75" t="s">
        <v>11612</v>
      </c>
      <c r="S1134" s="75" t="s">
        <v>11613</v>
      </c>
      <c r="T1134" s="75" t="s">
        <v>11614</v>
      </c>
      <c r="U1134" s="75" t="s">
        <v>385</v>
      </c>
    </row>
    <row r="1135" spans="1:21" ht="14.4" x14ac:dyDescent="0.25">
      <c r="A1135" s="74">
        <v>120626</v>
      </c>
      <c r="B1135" s="75" t="s">
        <v>1679</v>
      </c>
      <c r="C1135" s="81">
        <f t="shared" si="55"/>
        <v>0</v>
      </c>
      <c r="D1135" s="74">
        <v>12591</v>
      </c>
      <c r="E1135" s="75" t="s">
        <v>5348</v>
      </c>
      <c r="F1135" s="74">
        <v>961284</v>
      </c>
      <c r="G1135" s="74">
        <v>0</v>
      </c>
      <c r="H1135" s="76">
        <f t="shared" si="56"/>
        <v>0</v>
      </c>
      <c r="I1135" s="76">
        <f t="shared" si="57"/>
        <v>0</v>
      </c>
      <c r="J1135" s="74">
        <v>12559</v>
      </c>
      <c r="K1135" s="75" t="s">
        <v>2762</v>
      </c>
      <c r="L1135" s="75" t="s">
        <v>5349</v>
      </c>
      <c r="M1135" s="74">
        <v>3070</v>
      </c>
      <c r="N1135" s="75" t="s">
        <v>5350</v>
      </c>
      <c r="O1135" s="75" t="s">
        <v>5351</v>
      </c>
      <c r="P1135" s="75"/>
      <c r="Q1135" s="75" t="s">
        <v>5352</v>
      </c>
      <c r="R1135" s="75" t="s">
        <v>1786</v>
      </c>
      <c r="S1135" s="75" t="s">
        <v>1787</v>
      </c>
      <c r="T1135" s="75" t="s">
        <v>1788</v>
      </c>
      <c r="U1135" s="75" t="s">
        <v>385</v>
      </c>
    </row>
    <row r="1136" spans="1:21" ht="14.4" x14ac:dyDescent="0.25">
      <c r="A1136" s="74">
        <v>120626</v>
      </c>
      <c r="B1136" s="75" t="s">
        <v>1679</v>
      </c>
      <c r="C1136" s="81">
        <f t="shared" si="55"/>
        <v>0</v>
      </c>
      <c r="D1136" s="74">
        <v>12591</v>
      </c>
      <c r="E1136" s="75" t="s">
        <v>5348</v>
      </c>
      <c r="F1136" s="74">
        <v>961284</v>
      </c>
      <c r="G1136" s="74">
        <v>0</v>
      </c>
      <c r="H1136" s="76">
        <f t="shared" si="56"/>
        <v>0</v>
      </c>
      <c r="I1136" s="76">
        <f t="shared" si="57"/>
        <v>0</v>
      </c>
      <c r="J1136" s="74">
        <v>12567</v>
      </c>
      <c r="K1136" s="75" t="s">
        <v>5353</v>
      </c>
      <c r="L1136" s="75" t="s">
        <v>5354</v>
      </c>
      <c r="M1136" s="74">
        <v>3071</v>
      </c>
      <c r="N1136" s="75" t="s">
        <v>5269</v>
      </c>
      <c r="O1136" s="75" t="s">
        <v>5355</v>
      </c>
      <c r="P1136" s="75"/>
      <c r="Q1136" s="75" t="s">
        <v>5356</v>
      </c>
      <c r="R1136" s="75" t="s">
        <v>1786</v>
      </c>
      <c r="S1136" s="75" t="s">
        <v>1787</v>
      </c>
      <c r="T1136" s="75" t="s">
        <v>1788</v>
      </c>
      <c r="U1136" s="75" t="s">
        <v>385</v>
      </c>
    </row>
    <row r="1137" spans="1:21" ht="14.4" x14ac:dyDescent="0.25">
      <c r="A1137" s="74">
        <v>120626</v>
      </c>
      <c r="B1137" s="75" t="s">
        <v>1679</v>
      </c>
      <c r="C1137" s="81">
        <f t="shared" si="55"/>
        <v>0</v>
      </c>
      <c r="D1137" s="74">
        <v>12591</v>
      </c>
      <c r="E1137" s="75" t="s">
        <v>5348</v>
      </c>
      <c r="F1137" s="74">
        <v>961284</v>
      </c>
      <c r="G1137" s="74">
        <v>0</v>
      </c>
      <c r="H1137" s="76">
        <f t="shared" si="56"/>
        <v>0</v>
      </c>
      <c r="I1137" s="76">
        <f t="shared" si="57"/>
        <v>0</v>
      </c>
      <c r="J1137" s="74">
        <v>12591</v>
      </c>
      <c r="K1137" s="75" t="s">
        <v>5348</v>
      </c>
      <c r="L1137" s="75" t="s">
        <v>912</v>
      </c>
      <c r="M1137" s="74">
        <v>3078</v>
      </c>
      <c r="N1137" s="75" t="s">
        <v>913</v>
      </c>
      <c r="O1137" s="75" t="s">
        <v>914</v>
      </c>
      <c r="P1137" s="75"/>
      <c r="Q1137" s="75" t="s">
        <v>915</v>
      </c>
      <c r="R1137" s="75" t="s">
        <v>1786</v>
      </c>
      <c r="S1137" s="75" t="s">
        <v>1787</v>
      </c>
      <c r="T1137" s="75" t="s">
        <v>1788</v>
      </c>
      <c r="U1137" s="75" t="s">
        <v>385</v>
      </c>
    </row>
    <row r="1138" spans="1:21" ht="14.4" x14ac:dyDescent="0.25">
      <c r="A1138" s="74">
        <v>120626</v>
      </c>
      <c r="B1138" s="75" t="s">
        <v>1679</v>
      </c>
      <c r="C1138" s="81">
        <f t="shared" si="55"/>
        <v>0</v>
      </c>
      <c r="D1138" s="74">
        <v>12591</v>
      </c>
      <c r="E1138" s="75" t="s">
        <v>5348</v>
      </c>
      <c r="F1138" s="74">
        <v>961284</v>
      </c>
      <c r="G1138" s="74">
        <v>0</v>
      </c>
      <c r="H1138" s="76">
        <f t="shared" si="56"/>
        <v>0</v>
      </c>
      <c r="I1138" s="76">
        <f t="shared" si="57"/>
        <v>0</v>
      </c>
      <c r="J1138" s="74">
        <v>12609</v>
      </c>
      <c r="K1138" s="75" t="s">
        <v>5357</v>
      </c>
      <c r="L1138" s="75" t="s">
        <v>5358</v>
      </c>
      <c r="M1138" s="74">
        <v>3078</v>
      </c>
      <c r="N1138" s="75" t="s">
        <v>5359</v>
      </c>
      <c r="O1138" s="75" t="s">
        <v>5360</v>
      </c>
      <c r="P1138" s="75"/>
      <c r="Q1138" s="75" t="s">
        <v>5361</v>
      </c>
      <c r="R1138" s="75" t="s">
        <v>1786</v>
      </c>
      <c r="S1138" s="75" t="s">
        <v>1787</v>
      </c>
      <c r="T1138" s="75" t="s">
        <v>1788</v>
      </c>
      <c r="U1138" s="75" t="s">
        <v>385</v>
      </c>
    </row>
    <row r="1139" spans="1:21" ht="14.4" x14ac:dyDescent="0.25">
      <c r="A1139" s="74">
        <v>120634</v>
      </c>
      <c r="B1139" s="75" t="s">
        <v>1901</v>
      </c>
      <c r="C1139" s="81">
        <f t="shared" si="55"/>
        <v>0</v>
      </c>
      <c r="D1139" s="74">
        <v>113621</v>
      </c>
      <c r="E1139" s="75" t="s">
        <v>5362</v>
      </c>
      <c r="F1139" s="74">
        <v>114041</v>
      </c>
      <c r="G1139" s="74">
        <v>114041</v>
      </c>
      <c r="H1139" s="76">
        <f t="shared" si="56"/>
        <v>0</v>
      </c>
      <c r="I1139" s="76">
        <f t="shared" si="57"/>
        <v>0</v>
      </c>
      <c r="J1139" s="74">
        <v>1958</v>
      </c>
      <c r="K1139" s="75" t="s">
        <v>11059</v>
      </c>
      <c r="L1139" s="75" t="s">
        <v>5363</v>
      </c>
      <c r="M1139" s="74">
        <v>8000</v>
      </c>
      <c r="N1139" s="75" t="s">
        <v>90</v>
      </c>
      <c r="O1139" s="75" t="s">
        <v>5364</v>
      </c>
      <c r="P1139" s="75"/>
      <c r="Q1139" s="75" t="s">
        <v>5365</v>
      </c>
      <c r="R1139" s="75" t="s">
        <v>11615</v>
      </c>
      <c r="S1139" s="75" t="s">
        <v>11616</v>
      </c>
      <c r="T1139" s="75" t="s">
        <v>11617</v>
      </c>
      <c r="U1139" s="75" t="s">
        <v>385</v>
      </c>
    </row>
    <row r="1140" spans="1:21" ht="14.4" x14ac:dyDescent="0.25">
      <c r="A1140" s="74">
        <v>120634</v>
      </c>
      <c r="B1140" s="75" t="s">
        <v>1901</v>
      </c>
      <c r="C1140" s="81">
        <f t="shared" si="55"/>
        <v>0</v>
      </c>
      <c r="D1140" s="74">
        <v>113621</v>
      </c>
      <c r="E1140" s="75" t="s">
        <v>5362</v>
      </c>
      <c r="F1140" s="74">
        <v>114041</v>
      </c>
      <c r="G1140" s="74">
        <v>114041</v>
      </c>
      <c r="H1140" s="76">
        <f t="shared" si="56"/>
        <v>0</v>
      </c>
      <c r="I1140" s="76">
        <f t="shared" si="57"/>
        <v>0</v>
      </c>
      <c r="J1140" s="74">
        <v>1974</v>
      </c>
      <c r="K1140" s="75" t="s">
        <v>5366</v>
      </c>
      <c r="L1140" s="75" t="s">
        <v>5367</v>
      </c>
      <c r="M1140" s="74">
        <v>8000</v>
      </c>
      <c r="N1140" s="75" t="s">
        <v>90</v>
      </c>
      <c r="O1140" s="75" t="s">
        <v>5368</v>
      </c>
      <c r="P1140" s="75"/>
      <c r="Q1140" s="75" t="s">
        <v>5369</v>
      </c>
      <c r="R1140" s="75" t="s">
        <v>11615</v>
      </c>
      <c r="S1140" s="75" t="s">
        <v>11616</v>
      </c>
      <c r="T1140" s="75" t="s">
        <v>11617</v>
      </c>
      <c r="U1140" s="75" t="s">
        <v>385</v>
      </c>
    </row>
    <row r="1141" spans="1:21" ht="14.4" x14ac:dyDescent="0.25">
      <c r="A1141" s="74">
        <v>120634</v>
      </c>
      <c r="B1141" s="75" t="s">
        <v>1901</v>
      </c>
      <c r="C1141" s="81">
        <f t="shared" si="55"/>
        <v>0</v>
      </c>
      <c r="D1141" s="74">
        <v>113621</v>
      </c>
      <c r="E1141" s="75" t="s">
        <v>5362</v>
      </c>
      <c r="F1141" s="74">
        <v>114041</v>
      </c>
      <c r="G1141" s="74">
        <v>114041</v>
      </c>
      <c r="H1141" s="76">
        <f t="shared" si="56"/>
        <v>0</v>
      </c>
      <c r="I1141" s="76">
        <f t="shared" si="57"/>
        <v>0</v>
      </c>
      <c r="J1141" s="74">
        <v>1982</v>
      </c>
      <c r="K1141" s="75" t="s">
        <v>11060</v>
      </c>
      <c r="L1141" s="75" t="s">
        <v>5370</v>
      </c>
      <c r="M1141" s="74">
        <v>8020</v>
      </c>
      <c r="N1141" s="75" t="s">
        <v>91</v>
      </c>
      <c r="O1141" s="75" t="s">
        <v>5371</v>
      </c>
      <c r="P1141" s="75"/>
      <c r="Q1141" s="75" t="s">
        <v>11061</v>
      </c>
      <c r="R1141" s="75" t="s">
        <v>11615</v>
      </c>
      <c r="S1141" s="75" t="s">
        <v>11616</v>
      </c>
      <c r="T1141" s="75" t="s">
        <v>11617</v>
      </c>
      <c r="U1141" s="75" t="s">
        <v>385</v>
      </c>
    </row>
    <row r="1142" spans="1:21" ht="14.4" x14ac:dyDescent="0.25">
      <c r="A1142" s="74">
        <v>120634</v>
      </c>
      <c r="B1142" s="75" t="s">
        <v>1901</v>
      </c>
      <c r="C1142" s="81">
        <f t="shared" si="55"/>
        <v>0</v>
      </c>
      <c r="D1142" s="74">
        <v>113621</v>
      </c>
      <c r="E1142" s="75" t="s">
        <v>5362</v>
      </c>
      <c r="F1142" s="74">
        <v>114041</v>
      </c>
      <c r="G1142" s="74">
        <v>114041</v>
      </c>
      <c r="H1142" s="76">
        <f t="shared" si="56"/>
        <v>0</v>
      </c>
      <c r="I1142" s="76">
        <f t="shared" si="57"/>
        <v>0</v>
      </c>
      <c r="J1142" s="74">
        <v>1991</v>
      </c>
      <c r="K1142" s="75" t="s">
        <v>11062</v>
      </c>
      <c r="L1142" s="75" t="s">
        <v>5372</v>
      </c>
      <c r="M1142" s="74">
        <v>8730</v>
      </c>
      <c r="N1142" s="75" t="s">
        <v>92</v>
      </c>
      <c r="O1142" s="75" t="s">
        <v>5373</v>
      </c>
      <c r="P1142" s="75"/>
      <c r="Q1142" s="75" t="s">
        <v>11063</v>
      </c>
      <c r="R1142" s="75" t="s">
        <v>11615</v>
      </c>
      <c r="S1142" s="75" t="s">
        <v>11616</v>
      </c>
      <c r="T1142" s="75" t="s">
        <v>11617</v>
      </c>
      <c r="U1142" s="75" t="s">
        <v>385</v>
      </c>
    </row>
    <row r="1143" spans="1:21" ht="14.4" x14ac:dyDescent="0.25">
      <c r="A1143" s="74">
        <v>120634</v>
      </c>
      <c r="B1143" s="75" t="s">
        <v>1901</v>
      </c>
      <c r="C1143" s="81">
        <f t="shared" si="55"/>
        <v>0</v>
      </c>
      <c r="D1143" s="74">
        <v>113621</v>
      </c>
      <c r="E1143" s="75" t="s">
        <v>5362</v>
      </c>
      <c r="F1143" s="74">
        <v>114041</v>
      </c>
      <c r="G1143" s="74">
        <v>114041</v>
      </c>
      <c r="H1143" s="76">
        <f t="shared" si="56"/>
        <v>0</v>
      </c>
      <c r="I1143" s="76">
        <f t="shared" si="57"/>
        <v>0</v>
      </c>
      <c r="J1143" s="74">
        <v>2006</v>
      </c>
      <c r="K1143" s="75" t="s">
        <v>11064</v>
      </c>
      <c r="L1143" s="75" t="s">
        <v>5374</v>
      </c>
      <c r="M1143" s="74">
        <v>8310</v>
      </c>
      <c r="N1143" s="75" t="s">
        <v>282</v>
      </c>
      <c r="O1143" s="75" t="s">
        <v>5375</v>
      </c>
      <c r="P1143" s="75"/>
      <c r="Q1143" s="75" t="s">
        <v>5376</v>
      </c>
      <c r="R1143" s="75" t="s">
        <v>11615</v>
      </c>
      <c r="S1143" s="75" t="s">
        <v>11616</v>
      </c>
      <c r="T1143" s="75" t="s">
        <v>11617</v>
      </c>
      <c r="U1143" s="75" t="s">
        <v>385</v>
      </c>
    </row>
    <row r="1144" spans="1:21" ht="14.4" x14ac:dyDescent="0.25">
      <c r="A1144" s="74">
        <v>120634</v>
      </c>
      <c r="B1144" s="75" t="s">
        <v>1901</v>
      </c>
      <c r="C1144" s="81">
        <f t="shared" si="55"/>
        <v>0</v>
      </c>
      <c r="D1144" s="74">
        <v>113621</v>
      </c>
      <c r="E1144" s="75" t="s">
        <v>5362</v>
      </c>
      <c r="F1144" s="74">
        <v>114041</v>
      </c>
      <c r="G1144" s="74">
        <v>114041</v>
      </c>
      <c r="H1144" s="76">
        <f t="shared" si="56"/>
        <v>0</v>
      </c>
      <c r="I1144" s="76">
        <f t="shared" si="57"/>
        <v>0</v>
      </c>
      <c r="J1144" s="74">
        <v>2014</v>
      </c>
      <c r="K1144" s="75" t="s">
        <v>5377</v>
      </c>
      <c r="L1144" s="75" t="s">
        <v>5378</v>
      </c>
      <c r="M1144" s="74">
        <v>8810</v>
      </c>
      <c r="N1144" s="75" t="s">
        <v>1184</v>
      </c>
      <c r="O1144" s="75" t="s">
        <v>5379</v>
      </c>
      <c r="P1144" s="75"/>
      <c r="Q1144" s="75" t="s">
        <v>5380</v>
      </c>
      <c r="R1144" s="75" t="s">
        <v>11615</v>
      </c>
      <c r="S1144" s="75" t="s">
        <v>11616</v>
      </c>
      <c r="T1144" s="75" t="s">
        <v>11617</v>
      </c>
      <c r="U1144" s="75" t="s">
        <v>385</v>
      </c>
    </row>
    <row r="1145" spans="1:21" ht="14.4" x14ac:dyDescent="0.25">
      <c r="A1145" s="74">
        <v>120634</v>
      </c>
      <c r="B1145" s="75" t="s">
        <v>1901</v>
      </c>
      <c r="C1145" s="81">
        <f t="shared" si="55"/>
        <v>0</v>
      </c>
      <c r="D1145" s="74">
        <v>113621</v>
      </c>
      <c r="E1145" s="75" t="s">
        <v>5362</v>
      </c>
      <c r="F1145" s="74">
        <v>114041</v>
      </c>
      <c r="G1145" s="74">
        <v>114041</v>
      </c>
      <c r="H1145" s="76">
        <f t="shared" si="56"/>
        <v>0</v>
      </c>
      <c r="I1145" s="76">
        <f t="shared" si="57"/>
        <v>0</v>
      </c>
      <c r="J1145" s="74">
        <v>2022</v>
      </c>
      <c r="K1145" s="75" t="s">
        <v>11065</v>
      </c>
      <c r="L1145" s="75" t="s">
        <v>5381</v>
      </c>
      <c r="M1145" s="74">
        <v>8820</v>
      </c>
      <c r="N1145" s="75" t="s">
        <v>93</v>
      </c>
      <c r="O1145" s="75" t="s">
        <v>181</v>
      </c>
      <c r="P1145" s="75"/>
      <c r="Q1145" s="75" t="s">
        <v>5382</v>
      </c>
      <c r="R1145" s="75" t="s">
        <v>11615</v>
      </c>
      <c r="S1145" s="75" t="s">
        <v>11616</v>
      </c>
      <c r="T1145" s="75" t="s">
        <v>11617</v>
      </c>
      <c r="U1145" s="75" t="s">
        <v>385</v>
      </c>
    </row>
    <row r="1146" spans="1:21" ht="14.4" x14ac:dyDescent="0.25">
      <c r="A1146" s="74">
        <v>120634</v>
      </c>
      <c r="B1146" s="75" t="s">
        <v>1901</v>
      </c>
      <c r="C1146" s="81">
        <f t="shared" si="55"/>
        <v>0</v>
      </c>
      <c r="D1146" s="74">
        <v>113621</v>
      </c>
      <c r="E1146" s="75" t="s">
        <v>5362</v>
      </c>
      <c r="F1146" s="74">
        <v>114041</v>
      </c>
      <c r="G1146" s="74">
        <v>114041</v>
      </c>
      <c r="H1146" s="76">
        <f t="shared" si="56"/>
        <v>0</v>
      </c>
      <c r="I1146" s="76">
        <f t="shared" si="57"/>
        <v>0</v>
      </c>
      <c r="J1146" s="74">
        <v>2071</v>
      </c>
      <c r="K1146" s="75" t="s">
        <v>5383</v>
      </c>
      <c r="L1146" s="75" t="s">
        <v>5384</v>
      </c>
      <c r="M1146" s="74">
        <v>8200</v>
      </c>
      <c r="N1146" s="75" t="s">
        <v>270</v>
      </c>
      <c r="O1146" s="75" t="s">
        <v>5385</v>
      </c>
      <c r="P1146" s="75"/>
      <c r="Q1146" s="75" t="s">
        <v>5386</v>
      </c>
      <c r="R1146" s="75" t="s">
        <v>11615</v>
      </c>
      <c r="S1146" s="75" t="s">
        <v>11616</v>
      </c>
      <c r="T1146" s="75" t="s">
        <v>11617</v>
      </c>
      <c r="U1146" s="75" t="s">
        <v>385</v>
      </c>
    </row>
    <row r="1147" spans="1:21" ht="14.4" x14ac:dyDescent="0.25">
      <c r="A1147" s="74">
        <v>120634</v>
      </c>
      <c r="B1147" s="75" t="s">
        <v>1901</v>
      </c>
      <c r="C1147" s="81">
        <f t="shared" si="55"/>
        <v>0</v>
      </c>
      <c r="D1147" s="74">
        <v>113621</v>
      </c>
      <c r="E1147" s="75" t="s">
        <v>5362</v>
      </c>
      <c r="F1147" s="74">
        <v>114041</v>
      </c>
      <c r="G1147" s="74">
        <v>114041</v>
      </c>
      <c r="H1147" s="76">
        <f t="shared" si="56"/>
        <v>0</v>
      </c>
      <c r="I1147" s="76">
        <f t="shared" si="57"/>
        <v>0</v>
      </c>
      <c r="J1147" s="74">
        <v>2089</v>
      </c>
      <c r="K1147" s="75" t="s">
        <v>11066</v>
      </c>
      <c r="L1147" s="75" t="s">
        <v>5387</v>
      </c>
      <c r="M1147" s="74">
        <v>8210</v>
      </c>
      <c r="N1147" s="75" t="s">
        <v>95</v>
      </c>
      <c r="O1147" s="75" t="s">
        <v>5388</v>
      </c>
      <c r="P1147" s="75"/>
      <c r="Q1147" s="75" t="s">
        <v>5389</v>
      </c>
      <c r="R1147" s="75" t="s">
        <v>11615</v>
      </c>
      <c r="S1147" s="75" t="s">
        <v>11616</v>
      </c>
      <c r="T1147" s="75" t="s">
        <v>11617</v>
      </c>
      <c r="U1147" s="75" t="s">
        <v>385</v>
      </c>
    </row>
    <row r="1148" spans="1:21" ht="14.4" x14ac:dyDescent="0.25">
      <c r="A1148" s="74">
        <v>120634</v>
      </c>
      <c r="B1148" s="75" t="s">
        <v>1901</v>
      </c>
      <c r="C1148" s="81">
        <f t="shared" si="55"/>
        <v>0</v>
      </c>
      <c r="D1148" s="74">
        <v>113621</v>
      </c>
      <c r="E1148" s="75" t="s">
        <v>5362</v>
      </c>
      <c r="F1148" s="74">
        <v>114041</v>
      </c>
      <c r="G1148" s="74">
        <v>114041</v>
      </c>
      <c r="H1148" s="76">
        <f t="shared" si="56"/>
        <v>0</v>
      </c>
      <c r="I1148" s="76">
        <f t="shared" si="57"/>
        <v>0</v>
      </c>
      <c r="J1148" s="74">
        <v>2097</v>
      </c>
      <c r="K1148" s="75" t="s">
        <v>11067</v>
      </c>
      <c r="L1148" s="75" t="s">
        <v>5390</v>
      </c>
      <c r="M1148" s="74">
        <v>8490</v>
      </c>
      <c r="N1148" s="75" t="s">
        <v>2906</v>
      </c>
      <c r="O1148" s="75" t="s">
        <v>5391</v>
      </c>
      <c r="P1148" s="75"/>
      <c r="Q1148" s="75" t="s">
        <v>5392</v>
      </c>
      <c r="R1148" s="75" t="s">
        <v>11615</v>
      </c>
      <c r="S1148" s="75" t="s">
        <v>11616</v>
      </c>
      <c r="T1148" s="75" t="s">
        <v>11617</v>
      </c>
      <c r="U1148" s="75" t="s">
        <v>385</v>
      </c>
    </row>
    <row r="1149" spans="1:21" ht="14.4" x14ac:dyDescent="0.25">
      <c r="A1149" s="74">
        <v>120634</v>
      </c>
      <c r="B1149" s="75" t="s">
        <v>1901</v>
      </c>
      <c r="C1149" s="81">
        <f t="shared" si="55"/>
        <v>0</v>
      </c>
      <c r="D1149" s="74">
        <v>113621</v>
      </c>
      <c r="E1149" s="75" t="s">
        <v>5362</v>
      </c>
      <c r="F1149" s="74">
        <v>114041</v>
      </c>
      <c r="G1149" s="74">
        <v>114041</v>
      </c>
      <c r="H1149" s="76">
        <f t="shared" si="56"/>
        <v>0</v>
      </c>
      <c r="I1149" s="76">
        <f t="shared" si="57"/>
        <v>0</v>
      </c>
      <c r="J1149" s="74">
        <v>2147</v>
      </c>
      <c r="K1149" s="75" t="s">
        <v>5393</v>
      </c>
      <c r="L1149" s="75" t="s">
        <v>5394</v>
      </c>
      <c r="M1149" s="74">
        <v>8300</v>
      </c>
      <c r="N1149" s="75" t="s">
        <v>98</v>
      </c>
      <c r="O1149" s="75" t="s">
        <v>5395</v>
      </c>
      <c r="P1149" s="75"/>
      <c r="Q1149" s="75" t="s">
        <v>5396</v>
      </c>
      <c r="R1149" s="75" t="s">
        <v>11615</v>
      </c>
      <c r="S1149" s="75" t="s">
        <v>11616</v>
      </c>
      <c r="T1149" s="75" t="s">
        <v>11617</v>
      </c>
      <c r="U1149" s="75" t="s">
        <v>385</v>
      </c>
    </row>
    <row r="1150" spans="1:21" ht="14.4" x14ac:dyDescent="0.25">
      <c r="A1150" s="74">
        <v>120634</v>
      </c>
      <c r="B1150" s="75" t="s">
        <v>1901</v>
      </c>
      <c r="C1150" s="81">
        <f t="shared" si="55"/>
        <v>0</v>
      </c>
      <c r="D1150" s="74">
        <v>113621</v>
      </c>
      <c r="E1150" s="75" t="s">
        <v>5362</v>
      </c>
      <c r="F1150" s="74">
        <v>114041</v>
      </c>
      <c r="G1150" s="74">
        <v>114041</v>
      </c>
      <c r="H1150" s="76">
        <f t="shared" si="56"/>
        <v>0</v>
      </c>
      <c r="I1150" s="76">
        <f t="shared" si="57"/>
        <v>0</v>
      </c>
      <c r="J1150" s="74">
        <v>2154</v>
      </c>
      <c r="K1150" s="75" t="s">
        <v>11814</v>
      </c>
      <c r="L1150" s="75" t="s">
        <v>5397</v>
      </c>
      <c r="M1150" s="74">
        <v>8310</v>
      </c>
      <c r="N1150" s="75" t="s">
        <v>301</v>
      </c>
      <c r="O1150" s="75" t="s">
        <v>5398</v>
      </c>
      <c r="P1150" s="75"/>
      <c r="Q1150" s="75" t="s">
        <v>11068</v>
      </c>
      <c r="R1150" s="75" t="s">
        <v>11615</v>
      </c>
      <c r="S1150" s="75" t="s">
        <v>11616</v>
      </c>
      <c r="T1150" s="75" t="s">
        <v>11617</v>
      </c>
      <c r="U1150" s="75" t="s">
        <v>385</v>
      </c>
    </row>
    <row r="1151" spans="1:21" ht="14.4" x14ac:dyDescent="0.25">
      <c r="A1151" s="74">
        <v>120634</v>
      </c>
      <c r="B1151" s="75" t="s">
        <v>1901</v>
      </c>
      <c r="C1151" s="81">
        <f t="shared" si="55"/>
        <v>0</v>
      </c>
      <c r="D1151" s="74">
        <v>113621</v>
      </c>
      <c r="E1151" s="75" t="s">
        <v>5362</v>
      </c>
      <c r="F1151" s="74">
        <v>114041</v>
      </c>
      <c r="G1151" s="74">
        <v>114041</v>
      </c>
      <c r="H1151" s="76">
        <f t="shared" si="56"/>
        <v>0</v>
      </c>
      <c r="I1151" s="76">
        <f t="shared" si="57"/>
        <v>0</v>
      </c>
      <c r="J1151" s="74">
        <v>2162</v>
      </c>
      <c r="K1151" s="75" t="s">
        <v>11069</v>
      </c>
      <c r="L1151" s="75" t="s">
        <v>11070</v>
      </c>
      <c r="M1151" s="74">
        <v>8310</v>
      </c>
      <c r="N1151" s="75" t="s">
        <v>282</v>
      </c>
      <c r="O1151" s="75" t="s">
        <v>5399</v>
      </c>
      <c r="P1151" s="75"/>
      <c r="Q1151" s="75" t="s">
        <v>11071</v>
      </c>
      <c r="R1151" s="75" t="s">
        <v>11615</v>
      </c>
      <c r="S1151" s="75" t="s">
        <v>11616</v>
      </c>
      <c r="T1151" s="75" t="s">
        <v>11617</v>
      </c>
      <c r="U1151" s="75" t="s">
        <v>385</v>
      </c>
    </row>
    <row r="1152" spans="1:21" ht="14.4" x14ac:dyDescent="0.25">
      <c r="A1152" s="74">
        <v>120634</v>
      </c>
      <c r="B1152" s="75" t="s">
        <v>1901</v>
      </c>
      <c r="C1152" s="81">
        <f t="shared" si="55"/>
        <v>0</v>
      </c>
      <c r="D1152" s="74">
        <v>113621</v>
      </c>
      <c r="E1152" s="75" t="s">
        <v>5362</v>
      </c>
      <c r="F1152" s="74">
        <v>114041</v>
      </c>
      <c r="G1152" s="74">
        <v>114041</v>
      </c>
      <c r="H1152" s="76">
        <f t="shared" si="56"/>
        <v>0</v>
      </c>
      <c r="I1152" s="76">
        <f t="shared" si="57"/>
        <v>0</v>
      </c>
      <c r="J1152" s="74">
        <v>2171</v>
      </c>
      <c r="K1152" s="75" t="s">
        <v>11072</v>
      </c>
      <c r="L1152" s="75" t="s">
        <v>5400</v>
      </c>
      <c r="M1152" s="74">
        <v>8370</v>
      </c>
      <c r="N1152" s="75" t="s">
        <v>99</v>
      </c>
      <c r="O1152" s="75" t="s">
        <v>5401</v>
      </c>
      <c r="P1152" s="75"/>
      <c r="Q1152" s="75" t="s">
        <v>5402</v>
      </c>
      <c r="R1152" s="75" t="s">
        <v>11615</v>
      </c>
      <c r="S1152" s="75" t="s">
        <v>11616</v>
      </c>
      <c r="T1152" s="75" t="s">
        <v>11617</v>
      </c>
      <c r="U1152" s="75" t="s">
        <v>385</v>
      </c>
    </row>
    <row r="1153" spans="1:21" ht="14.4" x14ac:dyDescent="0.25">
      <c r="A1153" s="74">
        <v>120634</v>
      </c>
      <c r="B1153" s="75" t="s">
        <v>1901</v>
      </c>
      <c r="C1153" s="81">
        <f t="shared" si="55"/>
        <v>0</v>
      </c>
      <c r="D1153" s="74">
        <v>113621</v>
      </c>
      <c r="E1153" s="75" t="s">
        <v>5362</v>
      </c>
      <c r="F1153" s="74">
        <v>114041</v>
      </c>
      <c r="G1153" s="74">
        <v>114041</v>
      </c>
      <c r="H1153" s="76">
        <f t="shared" si="56"/>
        <v>0</v>
      </c>
      <c r="I1153" s="76">
        <f t="shared" si="57"/>
        <v>0</v>
      </c>
      <c r="J1153" s="74">
        <v>2188</v>
      </c>
      <c r="K1153" s="75" t="s">
        <v>11073</v>
      </c>
      <c r="L1153" s="75" t="s">
        <v>5403</v>
      </c>
      <c r="M1153" s="74">
        <v>8370</v>
      </c>
      <c r="N1153" s="75" t="s">
        <v>99</v>
      </c>
      <c r="O1153" s="75" t="s">
        <v>5404</v>
      </c>
      <c r="P1153" s="75"/>
      <c r="Q1153" s="75" t="s">
        <v>5405</v>
      </c>
      <c r="R1153" s="75" t="s">
        <v>11615</v>
      </c>
      <c r="S1153" s="75" t="s">
        <v>11616</v>
      </c>
      <c r="T1153" s="75" t="s">
        <v>11617</v>
      </c>
      <c r="U1153" s="75" t="s">
        <v>385</v>
      </c>
    </row>
    <row r="1154" spans="1:21" ht="14.4" x14ac:dyDescent="0.25">
      <c r="A1154" s="74">
        <v>120634</v>
      </c>
      <c r="B1154" s="75" t="s">
        <v>1901</v>
      </c>
      <c r="C1154" s="81">
        <f t="shared" si="55"/>
        <v>0</v>
      </c>
      <c r="D1154" s="74">
        <v>113621</v>
      </c>
      <c r="E1154" s="75" t="s">
        <v>5362</v>
      </c>
      <c r="F1154" s="74">
        <v>114041</v>
      </c>
      <c r="G1154" s="74">
        <v>114041</v>
      </c>
      <c r="H1154" s="76">
        <f t="shared" si="56"/>
        <v>0</v>
      </c>
      <c r="I1154" s="76">
        <f t="shared" si="57"/>
        <v>0</v>
      </c>
      <c r="J1154" s="74">
        <v>2246</v>
      </c>
      <c r="K1154" s="75" t="s">
        <v>11074</v>
      </c>
      <c r="L1154" s="75" t="s">
        <v>5406</v>
      </c>
      <c r="M1154" s="74">
        <v>8420</v>
      </c>
      <c r="N1154" s="75" t="s">
        <v>101</v>
      </c>
      <c r="O1154" s="75" t="s">
        <v>5407</v>
      </c>
      <c r="P1154" s="75"/>
      <c r="Q1154" s="75" t="s">
        <v>5408</v>
      </c>
      <c r="R1154" s="75" t="s">
        <v>11615</v>
      </c>
      <c r="S1154" s="75" t="s">
        <v>11616</v>
      </c>
      <c r="T1154" s="75" t="s">
        <v>11617</v>
      </c>
      <c r="U1154" s="75" t="s">
        <v>385</v>
      </c>
    </row>
    <row r="1155" spans="1:21" ht="14.4" x14ac:dyDescent="0.25">
      <c r="A1155" s="74">
        <v>120634</v>
      </c>
      <c r="B1155" s="75" t="s">
        <v>1901</v>
      </c>
      <c r="C1155" s="81">
        <f t="shared" si="55"/>
        <v>0</v>
      </c>
      <c r="D1155" s="74">
        <v>113621</v>
      </c>
      <c r="E1155" s="75" t="s">
        <v>5362</v>
      </c>
      <c r="F1155" s="74">
        <v>114041</v>
      </c>
      <c r="G1155" s="74">
        <v>114041</v>
      </c>
      <c r="H1155" s="76">
        <f t="shared" si="56"/>
        <v>0</v>
      </c>
      <c r="I1155" s="76">
        <f t="shared" si="57"/>
        <v>0</v>
      </c>
      <c r="J1155" s="74">
        <v>3509</v>
      </c>
      <c r="K1155" s="75" t="s">
        <v>11075</v>
      </c>
      <c r="L1155" s="75" t="s">
        <v>5409</v>
      </c>
      <c r="M1155" s="74">
        <v>8200</v>
      </c>
      <c r="N1155" s="75" t="s">
        <v>281</v>
      </c>
      <c r="O1155" s="75" t="s">
        <v>5410</v>
      </c>
      <c r="P1155" s="75"/>
      <c r="Q1155" s="75" t="s">
        <v>5411</v>
      </c>
      <c r="R1155" s="75" t="s">
        <v>10772</v>
      </c>
      <c r="S1155" s="75" t="s">
        <v>10773</v>
      </c>
      <c r="T1155" s="75" t="s">
        <v>10774</v>
      </c>
      <c r="U1155" s="75" t="s">
        <v>496</v>
      </c>
    </row>
    <row r="1156" spans="1:21" ht="14.4" x14ac:dyDescent="0.25">
      <c r="A1156" s="74">
        <v>120634</v>
      </c>
      <c r="B1156" s="75" t="s">
        <v>1901</v>
      </c>
      <c r="C1156" s="81">
        <f t="shared" si="55"/>
        <v>0</v>
      </c>
      <c r="D1156" s="74">
        <v>113621</v>
      </c>
      <c r="E1156" s="75" t="s">
        <v>5362</v>
      </c>
      <c r="F1156" s="74">
        <v>114041</v>
      </c>
      <c r="G1156" s="74">
        <v>114041</v>
      </c>
      <c r="H1156" s="76">
        <f t="shared" si="56"/>
        <v>0</v>
      </c>
      <c r="I1156" s="76">
        <f t="shared" si="57"/>
        <v>0</v>
      </c>
      <c r="J1156" s="74">
        <v>3517</v>
      </c>
      <c r="K1156" s="75" t="s">
        <v>11076</v>
      </c>
      <c r="L1156" s="75" t="s">
        <v>5412</v>
      </c>
      <c r="M1156" s="74">
        <v>8730</v>
      </c>
      <c r="N1156" s="75" t="s">
        <v>305</v>
      </c>
      <c r="O1156" s="75" t="s">
        <v>5413</v>
      </c>
      <c r="P1156" s="75"/>
      <c r="Q1156" s="75" t="s">
        <v>5414</v>
      </c>
      <c r="R1156" s="75" t="s">
        <v>10772</v>
      </c>
      <c r="S1156" s="75" t="s">
        <v>10773</v>
      </c>
      <c r="T1156" s="75" t="s">
        <v>10774</v>
      </c>
      <c r="U1156" s="75" t="s">
        <v>496</v>
      </c>
    </row>
    <row r="1157" spans="1:21" ht="14.4" x14ac:dyDescent="0.25">
      <c r="A1157" s="74">
        <v>120634</v>
      </c>
      <c r="B1157" s="75" t="s">
        <v>1901</v>
      </c>
      <c r="C1157" s="81">
        <f t="shared" si="55"/>
        <v>0</v>
      </c>
      <c r="D1157" s="74">
        <v>113621</v>
      </c>
      <c r="E1157" s="75" t="s">
        <v>5362</v>
      </c>
      <c r="F1157" s="74">
        <v>114041</v>
      </c>
      <c r="G1157" s="74">
        <v>114041</v>
      </c>
      <c r="H1157" s="76">
        <f t="shared" si="56"/>
        <v>0</v>
      </c>
      <c r="I1157" s="76">
        <f t="shared" si="57"/>
        <v>0</v>
      </c>
      <c r="J1157" s="74">
        <v>18333</v>
      </c>
      <c r="K1157" s="75" t="s">
        <v>11077</v>
      </c>
      <c r="L1157" s="75" t="s">
        <v>5415</v>
      </c>
      <c r="M1157" s="74">
        <v>8420</v>
      </c>
      <c r="N1157" s="75" t="s">
        <v>5416</v>
      </c>
      <c r="O1157" s="75" t="s">
        <v>5417</v>
      </c>
      <c r="P1157" s="75"/>
      <c r="Q1157" s="75" t="s">
        <v>11078</v>
      </c>
      <c r="R1157" s="75" t="s">
        <v>11615</v>
      </c>
      <c r="S1157" s="75" t="s">
        <v>11616</v>
      </c>
      <c r="T1157" s="75" t="s">
        <v>11617</v>
      </c>
      <c r="U1157" s="75" t="s">
        <v>385</v>
      </c>
    </row>
    <row r="1158" spans="1:21" ht="14.4" x14ac:dyDescent="0.25">
      <c r="A1158" s="74">
        <v>120634</v>
      </c>
      <c r="B1158" s="75" t="s">
        <v>1901</v>
      </c>
      <c r="C1158" s="81">
        <f t="shared" si="55"/>
        <v>0</v>
      </c>
      <c r="D1158" s="74">
        <v>113621</v>
      </c>
      <c r="E1158" s="75" t="s">
        <v>5362</v>
      </c>
      <c r="F1158" s="74">
        <v>114041</v>
      </c>
      <c r="G1158" s="74">
        <v>114041</v>
      </c>
      <c r="H1158" s="76">
        <f t="shared" si="56"/>
        <v>0</v>
      </c>
      <c r="I1158" s="76">
        <f t="shared" si="57"/>
        <v>0</v>
      </c>
      <c r="J1158" s="74">
        <v>26484</v>
      </c>
      <c r="K1158" s="75" t="s">
        <v>5418</v>
      </c>
      <c r="L1158" s="75" t="s">
        <v>5419</v>
      </c>
      <c r="M1158" s="74">
        <v>8420</v>
      </c>
      <c r="N1158" s="75" t="s">
        <v>101</v>
      </c>
      <c r="O1158" s="75" t="s">
        <v>5420</v>
      </c>
      <c r="P1158" s="75"/>
      <c r="Q1158" s="75" t="s">
        <v>5421</v>
      </c>
      <c r="R1158" s="75" t="s">
        <v>10772</v>
      </c>
      <c r="S1158" s="75" t="s">
        <v>10773</v>
      </c>
      <c r="T1158" s="75" t="s">
        <v>10774</v>
      </c>
      <c r="U1158" s="75" t="s">
        <v>496</v>
      </c>
    </row>
    <row r="1159" spans="1:21" ht="14.4" x14ac:dyDescent="0.25">
      <c r="A1159" s="74">
        <v>120634</v>
      </c>
      <c r="B1159" s="75" t="s">
        <v>1901</v>
      </c>
      <c r="C1159" s="81">
        <f t="shared" si="55"/>
        <v>0</v>
      </c>
      <c r="D1159" s="78">
        <v>113621</v>
      </c>
      <c r="E1159" s="75" t="s">
        <v>5362</v>
      </c>
      <c r="F1159" s="74">
        <v>114041</v>
      </c>
      <c r="G1159" s="74">
        <v>114041</v>
      </c>
      <c r="H1159" s="76">
        <f t="shared" si="56"/>
        <v>0</v>
      </c>
      <c r="I1159" s="76">
        <f t="shared" si="57"/>
        <v>0</v>
      </c>
      <c r="J1159" s="74">
        <v>109851</v>
      </c>
      <c r="K1159" s="75" t="s">
        <v>5422</v>
      </c>
      <c r="L1159" s="75" t="s">
        <v>5423</v>
      </c>
      <c r="M1159" s="74">
        <v>8310</v>
      </c>
      <c r="N1159" s="75" t="s">
        <v>301</v>
      </c>
      <c r="O1159" s="75" t="s">
        <v>5424</v>
      </c>
      <c r="P1159" s="75"/>
      <c r="Q1159" s="75" t="s">
        <v>5425</v>
      </c>
      <c r="R1159" s="75" t="s">
        <v>11615</v>
      </c>
      <c r="S1159" s="75" t="s">
        <v>11616</v>
      </c>
      <c r="T1159" s="75" t="s">
        <v>11617</v>
      </c>
      <c r="U1159" s="75" t="s">
        <v>385</v>
      </c>
    </row>
    <row r="1160" spans="1:21" ht="14.4" x14ac:dyDescent="0.25">
      <c r="A1160" s="74">
        <v>120634</v>
      </c>
      <c r="B1160" s="75" t="s">
        <v>1901</v>
      </c>
      <c r="C1160" s="81">
        <f t="shared" si="55"/>
        <v>0</v>
      </c>
      <c r="D1160" s="74">
        <v>113621</v>
      </c>
      <c r="E1160" s="75" t="s">
        <v>5362</v>
      </c>
      <c r="F1160" s="74">
        <v>114041</v>
      </c>
      <c r="G1160" s="74">
        <v>114041</v>
      </c>
      <c r="H1160" s="76">
        <f t="shared" si="56"/>
        <v>0</v>
      </c>
      <c r="I1160" s="76">
        <f t="shared" si="57"/>
        <v>0</v>
      </c>
      <c r="J1160" s="74">
        <v>113621</v>
      </c>
      <c r="K1160" s="75" t="s">
        <v>5362</v>
      </c>
      <c r="L1160" s="75" t="s">
        <v>5426</v>
      </c>
      <c r="M1160" s="74">
        <v>8200</v>
      </c>
      <c r="N1160" s="75" t="s">
        <v>270</v>
      </c>
      <c r="O1160" s="75" t="s">
        <v>917</v>
      </c>
      <c r="P1160" s="75"/>
      <c r="Q1160" s="75" t="s">
        <v>10654</v>
      </c>
      <c r="R1160" s="75" t="s">
        <v>11615</v>
      </c>
      <c r="S1160" s="75" t="s">
        <v>11616</v>
      </c>
      <c r="T1160" s="75" t="s">
        <v>11617</v>
      </c>
      <c r="U1160" s="75" t="s">
        <v>385</v>
      </c>
    </row>
    <row r="1161" spans="1:21" ht="14.4" x14ac:dyDescent="0.25">
      <c r="A1161" s="74">
        <v>120634</v>
      </c>
      <c r="B1161" s="75" t="s">
        <v>1901</v>
      </c>
      <c r="C1161" s="81">
        <f t="shared" si="55"/>
        <v>0</v>
      </c>
      <c r="D1161" s="74">
        <v>113621</v>
      </c>
      <c r="E1161" s="75" t="s">
        <v>5362</v>
      </c>
      <c r="F1161" s="74">
        <v>114041</v>
      </c>
      <c r="G1161" s="74">
        <v>114041</v>
      </c>
      <c r="H1161" s="76">
        <f t="shared" si="56"/>
        <v>0</v>
      </c>
      <c r="I1161" s="76">
        <f t="shared" si="57"/>
        <v>0</v>
      </c>
      <c r="J1161" s="74">
        <v>132316</v>
      </c>
      <c r="K1161" s="75" t="s">
        <v>11079</v>
      </c>
      <c r="L1161" s="75" t="s">
        <v>5427</v>
      </c>
      <c r="M1161" s="74">
        <v>8000</v>
      </c>
      <c r="N1161" s="75" t="s">
        <v>90</v>
      </c>
      <c r="O1161" s="75" t="s">
        <v>5428</v>
      </c>
      <c r="P1161" s="75"/>
      <c r="Q1161" s="75" t="s">
        <v>11815</v>
      </c>
      <c r="R1161" s="75" t="s">
        <v>11615</v>
      </c>
      <c r="S1161" s="75" t="s">
        <v>11616</v>
      </c>
      <c r="T1161" s="75" t="s">
        <v>11617</v>
      </c>
      <c r="U1161" s="75" t="s">
        <v>385</v>
      </c>
    </row>
    <row r="1162" spans="1:21" ht="14.4" x14ac:dyDescent="0.25">
      <c r="A1162" s="74">
        <v>120634</v>
      </c>
      <c r="B1162" s="75" t="s">
        <v>1901</v>
      </c>
      <c r="C1162" s="81">
        <f t="shared" si="55"/>
        <v>0</v>
      </c>
      <c r="D1162" s="74">
        <v>113621</v>
      </c>
      <c r="E1162" s="75" t="s">
        <v>5362</v>
      </c>
      <c r="F1162" s="74">
        <v>114041</v>
      </c>
      <c r="G1162" s="74">
        <v>114041</v>
      </c>
      <c r="H1162" s="76">
        <f t="shared" si="56"/>
        <v>0</v>
      </c>
      <c r="I1162" s="76">
        <f t="shared" si="57"/>
        <v>0</v>
      </c>
      <c r="J1162" s="74">
        <v>138644</v>
      </c>
      <c r="K1162" s="75" t="s">
        <v>11080</v>
      </c>
      <c r="L1162" s="75" t="s">
        <v>5429</v>
      </c>
      <c r="M1162" s="74">
        <v>8000</v>
      </c>
      <c r="N1162" s="75" t="s">
        <v>90</v>
      </c>
      <c r="O1162" s="75" t="s">
        <v>5430</v>
      </c>
      <c r="P1162" s="75"/>
      <c r="Q1162" s="75" t="s">
        <v>5431</v>
      </c>
      <c r="R1162" s="75" t="s">
        <v>11615</v>
      </c>
      <c r="S1162" s="75" t="s">
        <v>11616</v>
      </c>
      <c r="T1162" s="75" t="s">
        <v>11617</v>
      </c>
      <c r="U1162" s="75" t="s">
        <v>385</v>
      </c>
    </row>
    <row r="1163" spans="1:21" ht="14.4" x14ac:dyDescent="0.25">
      <c r="A1163" s="74">
        <v>120659</v>
      </c>
      <c r="B1163" s="75" t="s">
        <v>1679</v>
      </c>
      <c r="C1163" s="81">
        <f t="shared" si="55"/>
        <v>0</v>
      </c>
      <c r="D1163" s="74">
        <v>46268</v>
      </c>
      <c r="E1163" s="75" t="s">
        <v>5432</v>
      </c>
      <c r="F1163" s="74">
        <v>960799</v>
      </c>
      <c r="G1163" s="74">
        <v>0</v>
      </c>
      <c r="H1163" s="76">
        <f t="shared" si="56"/>
        <v>0</v>
      </c>
      <c r="I1163" s="76">
        <f t="shared" si="57"/>
        <v>0</v>
      </c>
      <c r="J1163" s="74">
        <v>8771</v>
      </c>
      <c r="K1163" s="75" t="s">
        <v>11081</v>
      </c>
      <c r="L1163" s="75" t="s">
        <v>1006</v>
      </c>
      <c r="M1163" s="74">
        <v>2340</v>
      </c>
      <c r="N1163" s="75" t="s">
        <v>919</v>
      </c>
      <c r="O1163" s="75" t="s">
        <v>5433</v>
      </c>
      <c r="P1163" s="75"/>
      <c r="Q1163" s="75" t="s">
        <v>11816</v>
      </c>
      <c r="R1163" s="75" t="s">
        <v>11612</v>
      </c>
      <c r="S1163" s="75" t="s">
        <v>11613</v>
      </c>
      <c r="T1163" s="75" t="s">
        <v>11614</v>
      </c>
      <c r="U1163" s="75" t="s">
        <v>385</v>
      </c>
    </row>
    <row r="1164" spans="1:21" ht="14.4" x14ac:dyDescent="0.25">
      <c r="A1164" s="74">
        <v>120659</v>
      </c>
      <c r="B1164" s="75" t="s">
        <v>1679</v>
      </c>
      <c r="C1164" s="81">
        <f t="shared" si="55"/>
        <v>0</v>
      </c>
      <c r="D1164" s="74">
        <v>46268</v>
      </c>
      <c r="E1164" s="75" t="s">
        <v>5432</v>
      </c>
      <c r="F1164" s="74">
        <v>960799</v>
      </c>
      <c r="G1164" s="74">
        <v>0</v>
      </c>
      <c r="H1164" s="76">
        <f t="shared" si="56"/>
        <v>0</v>
      </c>
      <c r="I1164" s="76">
        <f t="shared" si="57"/>
        <v>0</v>
      </c>
      <c r="J1164" s="74">
        <v>8789</v>
      </c>
      <c r="K1164" s="75" t="s">
        <v>1680</v>
      </c>
      <c r="L1164" s="75" t="s">
        <v>5434</v>
      </c>
      <c r="M1164" s="74">
        <v>2340</v>
      </c>
      <c r="N1164" s="75" t="s">
        <v>919</v>
      </c>
      <c r="O1164" s="75" t="s">
        <v>5435</v>
      </c>
      <c r="P1164" s="75"/>
      <c r="Q1164" s="75" t="s">
        <v>11817</v>
      </c>
      <c r="R1164" s="75" t="s">
        <v>11612</v>
      </c>
      <c r="S1164" s="75" t="s">
        <v>11613</v>
      </c>
      <c r="T1164" s="75" t="s">
        <v>11614</v>
      </c>
      <c r="U1164" s="75" t="s">
        <v>385</v>
      </c>
    </row>
    <row r="1165" spans="1:21" ht="14.4" x14ac:dyDescent="0.25">
      <c r="A1165" s="74">
        <v>120659</v>
      </c>
      <c r="B1165" s="75" t="s">
        <v>1679</v>
      </c>
      <c r="C1165" s="81">
        <f t="shared" si="55"/>
        <v>0</v>
      </c>
      <c r="D1165" s="74">
        <v>46268</v>
      </c>
      <c r="E1165" s="75" t="s">
        <v>5432</v>
      </c>
      <c r="F1165" s="74">
        <v>960799</v>
      </c>
      <c r="G1165" s="74">
        <v>0</v>
      </c>
      <c r="H1165" s="76">
        <f t="shared" si="56"/>
        <v>0</v>
      </c>
      <c r="I1165" s="76">
        <f t="shared" si="57"/>
        <v>0</v>
      </c>
      <c r="J1165" s="74">
        <v>25701</v>
      </c>
      <c r="K1165" s="75" t="s">
        <v>11082</v>
      </c>
      <c r="L1165" s="75" t="s">
        <v>5436</v>
      </c>
      <c r="M1165" s="74">
        <v>2340</v>
      </c>
      <c r="N1165" s="75" t="s">
        <v>919</v>
      </c>
      <c r="O1165" s="75" t="s">
        <v>5437</v>
      </c>
      <c r="P1165" s="75"/>
      <c r="Q1165" s="75" t="s">
        <v>11818</v>
      </c>
      <c r="R1165" s="75" t="s">
        <v>10772</v>
      </c>
      <c r="S1165" s="75" t="s">
        <v>10773</v>
      </c>
      <c r="T1165" s="75" t="s">
        <v>10774</v>
      </c>
      <c r="U1165" s="75" t="s">
        <v>496</v>
      </c>
    </row>
    <row r="1166" spans="1:21" ht="14.4" x14ac:dyDescent="0.25">
      <c r="A1166" s="74">
        <v>120659</v>
      </c>
      <c r="B1166" s="75" t="s">
        <v>1679</v>
      </c>
      <c r="C1166" s="81">
        <f t="shared" si="55"/>
        <v>0</v>
      </c>
      <c r="D1166" s="74">
        <v>46268</v>
      </c>
      <c r="E1166" s="75" t="s">
        <v>5432</v>
      </c>
      <c r="F1166" s="74">
        <v>960799</v>
      </c>
      <c r="G1166" s="74">
        <v>0</v>
      </c>
      <c r="H1166" s="76">
        <f t="shared" si="56"/>
        <v>0</v>
      </c>
      <c r="I1166" s="76">
        <f t="shared" si="57"/>
        <v>0</v>
      </c>
      <c r="J1166" s="74">
        <v>46268</v>
      </c>
      <c r="K1166" s="75" t="s">
        <v>5432</v>
      </c>
      <c r="L1166" s="75" t="s">
        <v>918</v>
      </c>
      <c r="M1166" s="74">
        <v>2340</v>
      </c>
      <c r="N1166" s="75" t="s">
        <v>919</v>
      </c>
      <c r="O1166" s="75" t="s">
        <v>920</v>
      </c>
      <c r="P1166" s="75"/>
      <c r="Q1166" s="75" t="s">
        <v>11819</v>
      </c>
      <c r="R1166" s="75" t="s">
        <v>11612</v>
      </c>
      <c r="S1166" s="75" t="s">
        <v>11613</v>
      </c>
      <c r="T1166" s="75" t="s">
        <v>11614</v>
      </c>
      <c r="U1166" s="75" t="s">
        <v>385</v>
      </c>
    </row>
    <row r="1167" spans="1:21" ht="14.4" x14ac:dyDescent="0.25">
      <c r="A1167" s="74">
        <v>120659</v>
      </c>
      <c r="B1167" s="75" t="s">
        <v>1679</v>
      </c>
      <c r="C1167" s="81">
        <f t="shared" si="55"/>
        <v>0</v>
      </c>
      <c r="D1167" s="74">
        <v>46268</v>
      </c>
      <c r="E1167" s="75" t="s">
        <v>5432</v>
      </c>
      <c r="F1167" s="74">
        <v>960799</v>
      </c>
      <c r="G1167" s="74">
        <v>0</v>
      </c>
      <c r="H1167" s="76">
        <f t="shared" si="56"/>
        <v>0</v>
      </c>
      <c r="I1167" s="76">
        <f t="shared" si="57"/>
        <v>0</v>
      </c>
      <c r="J1167" s="74">
        <v>128579</v>
      </c>
      <c r="K1167" s="75" t="s">
        <v>5438</v>
      </c>
      <c r="L1167" s="75" t="s">
        <v>5439</v>
      </c>
      <c r="M1167" s="74">
        <v>2340</v>
      </c>
      <c r="N1167" s="75" t="s">
        <v>919</v>
      </c>
      <c r="O1167" s="75" t="s">
        <v>5440</v>
      </c>
      <c r="P1167" s="75"/>
      <c r="Q1167" s="75" t="s">
        <v>11818</v>
      </c>
      <c r="R1167" s="75" t="s">
        <v>10772</v>
      </c>
      <c r="S1167" s="75" t="s">
        <v>10773</v>
      </c>
      <c r="T1167" s="75" t="s">
        <v>10774</v>
      </c>
      <c r="U1167" s="75" t="s">
        <v>496</v>
      </c>
    </row>
    <row r="1168" spans="1:21" ht="14.4" x14ac:dyDescent="0.25">
      <c r="A1168" s="74">
        <v>120667</v>
      </c>
      <c r="B1168" s="75" t="s">
        <v>1649</v>
      </c>
      <c r="C1168" s="81">
        <f t="shared" si="55"/>
        <v>0</v>
      </c>
      <c r="D1168" s="74">
        <v>18325</v>
      </c>
      <c r="E1168" s="75" t="s">
        <v>5446</v>
      </c>
      <c r="F1168" s="74">
        <v>971391</v>
      </c>
      <c r="G1168" s="74">
        <v>0</v>
      </c>
      <c r="H1168" s="76">
        <f t="shared" si="56"/>
        <v>0</v>
      </c>
      <c r="I1168" s="76">
        <f t="shared" si="57"/>
        <v>0</v>
      </c>
      <c r="J1168" s="74">
        <v>18011</v>
      </c>
      <c r="K1168" s="75" t="s">
        <v>5441</v>
      </c>
      <c r="L1168" s="75" t="s">
        <v>922</v>
      </c>
      <c r="M1168" s="74">
        <v>8370</v>
      </c>
      <c r="N1168" s="75" t="s">
        <v>99</v>
      </c>
      <c r="O1168" s="75" t="s">
        <v>923</v>
      </c>
      <c r="P1168" s="75"/>
      <c r="Q1168" s="75" t="s">
        <v>11820</v>
      </c>
      <c r="R1168" s="75" t="s">
        <v>11615</v>
      </c>
      <c r="S1168" s="75" t="s">
        <v>11616</v>
      </c>
      <c r="T1168" s="75" t="s">
        <v>11617</v>
      </c>
      <c r="U1168" s="75" t="s">
        <v>385</v>
      </c>
    </row>
    <row r="1169" spans="1:21" ht="14.4" x14ac:dyDescent="0.25">
      <c r="A1169" s="74">
        <v>120667</v>
      </c>
      <c r="B1169" s="75" t="s">
        <v>1649</v>
      </c>
      <c r="C1169" s="81">
        <f t="shared" si="55"/>
        <v>0</v>
      </c>
      <c r="D1169" s="74">
        <v>18325</v>
      </c>
      <c r="E1169" s="75" t="s">
        <v>5446</v>
      </c>
      <c r="F1169" s="74">
        <v>971391</v>
      </c>
      <c r="G1169" s="74">
        <v>0</v>
      </c>
      <c r="H1169" s="76">
        <f t="shared" si="56"/>
        <v>0</v>
      </c>
      <c r="I1169" s="76">
        <f t="shared" si="57"/>
        <v>0</v>
      </c>
      <c r="J1169" s="74">
        <v>18028</v>
      </c>
      <c r="K1169" s="75" t="s">
        <v>5442</v>
      </c>
      <c r="L1169" s="75" t="s">
        <v>5443</v>
      </c>
      <c r="M1169" s="74">
        <v>8370</v>
      </c>
      <c r="N1169" s="75" t="s">
        <v>99</v>
      </c>
      <c r="O1169" s="75" t="s">
        <v>5444</v>
      </c>
      <c r="P1169" s="75"/>
      <c r="Q1169" s="75" t="s">
        <v>5445</v>
      </c>
      <c r="R1169" s="75" t="s">
        <v>11615</v>
      </c>
      <c r="S1169" s="75" t="s">
        <v>11616</v>
      </c>
      <c r="T1169" s="75" t="s">
        <v>11617</v>
      </c>
      <c r="U1169" s="75" t="s">
        <v>385</v>
      </c>
    </row>
    <row r="1170" spans="1:21" ht="14.4" x14ac:dyDescent="0.25">
      <c r="A1170" s="74">
        <v>120667</v>
      </c>
      <c r="B1170" s="75" t="s">
        <v>1649</v>
      </c>
      <c r="C1170" s="81">
        <f t="shared" si="55"/>
        <v>0</v>
      </c>
      <c r="D1170" s="74">
        <v>18325</v>
      </c>
      <c r="E1170" s="75" t="s">
        <v>5446</v>
      </c>
      <c r="F1170" s="74">
        <v>971391</v>
      </c>
      <c r="G1170" s="74">
        <v>0</v>
      </c>
      <c r="H1170" s="76">
        <f t="shared" si="56"/>
        <v>0</v>
      </c>
      <c r="I1170" s="76">
        <f t="shared" si="57"/>
        <v>0</v>
      </c>
      <c r="J1170" s="74">
        <v>18325</v>
      </c>
      <c r="K1170" s="75" t="s">
        <v>5446</v>
      </c>
      <c r="L1170" s="75" t="s">
        <v>5447</v>
      </c>
      <c r="M1170" s="74">
        <v>8420</v>
      </c>
      <c r="N1170" s="75" t="s">
        <v>5416</v>
      </c>
      <c r="O1170" s="75" t="s">
        <v>5448</v>
      </c>
      <c r="P1170" s="75"/>
      <c r="Q1170" s="75" t="s">
        <v>5449</v>
      </c>
      <c r="R1170" s="75" t="s">
        <v>11615</v>
      </c>
      <c r="S1170" s="75" t="s">
        <v>11616</v>
      </c>
      <c r="T1170" s="75" t="s">
        <v>11617</v>
      </c>
      <c r="U1170" s="75" t="s">
        <v>385</v>
      </c>
    </row>
    <row r="1171" spans="1:21" ht="14.4" x14ac:dyDescent="0.25">
      <c r="A1171" s="74">
        <v>120667</v>
      </c>
      <c r="B1171" s="75" t="s">
        <v>1649</v>
      </c>
      <c r="C1171" s="81">
        <f t="shared" si="55"/>
        <v>0</v>
      </c>
      <c r="D1171" s="74">
        <v>18325</v>
      </c>
      <c r="E1171" s="75" t="s">
        <v>5446</v>
      </c>
      <c r="F1171" s="74">
        <v>53926</v>
      </c>
      <c r="G1171" s="74">
        <v>0</v>
      </c>
      <c r="H1171" s="76">
        <f t="shared" si="56"/>
        <v>120667</v>
      </c>
      <c r="I1171" s="76">
        <f t="shared" si="57"/>
        <v>0</v>
      </c>
      <c r="J1171" s="74">
        <v>18358</v>
      </c>
      <c r="K1171" s="75" t="s">
        <v>5450</v>
      </c>
      <c r="L1171" s="75" t="s">
        <v>5451</v>
      </c>
      <c r="M1171" s="74">
        <v>8420</v>
      </c>
      <c r="N1171" s="75" t="s">
        <v>101</v>
      </c>
      <c r="O1171" s="75" t="s">
        <v>5452</v>
      </c>
      <c r="P1171" s="75"/>
      <c r="Q1171" s="75" t="s">
        <v>11083</v>
      </c>
      <c r="R1171" s="75" t="s">
        <v>11615</v>
      </c>
      <c r="S1171" s="75" t="s">
        <v>11616</v>
      </c>
      <c r="T1171" s="75" t="s">
        <v>11617</v>
      </c>
      <c r="U1171" s="75" t="s">
        <v>385</v>
      </c>
    </row>
    <row r="1172" spans="1:21" ht="14.4" x14ac:dyDescent="0.25">
      <c r="A1172" s="74">
        <v>120667</v>
      </c>
      <c r="B1172" s="75" t="s">
        <v>1649</v>
      </c>
      <c r="C1172" s="81">
        <f t="shared" si="55"/>
        <v>0</v>
      </c>
      <c r="D1172" s="74">
        <v>18325</v>
      </c>
      <c r="E1172" s="75" t="s">
        <v>5446</v>
      </c>
      <c r="F1172" s="74">
        <v>53926</v>
      </c>
      <c r="G1172" s="74">
        <v>0</v>
      </c>
      <c r="H1172" s="76">
        <f t="shared" si="56"/>
        <v>0</v>
      </c>
      <c r="I1172" s="76">
        <f t="shared" si="57"/>
        <v>0</v>
      </c>
      <c r="J1172" s="74">
        <v>18366</v>
      </c>
      <c r="K1172" s="75" t="s">
        <v>5453</v>
      </c>
      <c r="L1172" s="75" t="s">
        <v>5454</v>
      </c>
      <c r="M1172" s="74">
        <v>8420</v>
      </c>
      <c r="N1172" s="75" t="s">
        <v>101</v>
      </c>
      <c r="O1172" s="75" t="s">
        <v>5455</v>
      </c>
      <c r="P1172" s="75"/>
      <c r="Q1172" s="75" t="s">
        <v>11084</v>
      </c>
      <c r="R1172" s="75" t="s">
        <v>11615</v>
      </c>
      <c r="S1172" s="75" t="s">
        <v>11616</v>
      </c>
      <c r="T1172" s="75" t="s">
        <v>11617</v>
      </c>
      <c r="U1172" s="75" t="s">
        <v>385</v>
      </c>
    </row>
    <row r="1173" spans="1:21" ht="14.4" x14ac:dyDescent="0.25">
      <c r="A1173" s="74">
        <v>120667</v>
      </c>
      <c r="B1173" s="75" t="s">
        <v>1649</v>
      </c>
      <c r="C1173" s="81">
        <f t="shared" si="55"/>
        <v>0</v>
      </c>
      <c r="D1173" s="74">
        <v>18325</v>
      </c>
      <c r="E1173" s="75" t="s">
        <v>5446</v>
      </c>
      <c r="F1173" s="74">
        <v>971391</v>
      </c>
      <c r="G1173" s="74">
        <v>0</v>
      </c>
      <c r="H1173" s="76">
        <f t="shared" si="56"/>
        <v>120667</v>
      </c>
      <c r="I1173" s="76">
        <f t="shared" si="57"/>
        <v>0</v>
      </c>
      <c r="J1173" s="74">
        <v>26451</v>
      </c>
      <c r="K1173" s="75" t="s">
        <v>5456</v>
      </c>
      <c r="L1173" s="75" t="s">
        <v>5457</v>
      </c>
      <c r="M1173" s="74">
        <v>8370</v>
      </c>
      <c r="N1173" s="75" t="s">
        <v>99</v>
      </c>
      <c r="O1173" s="75" t="s">
        <v>5458</v>
      </c>
      <c r="P1173" s="75"/>
      <c r="Q1173" s="75" t="s">
        <v>11820</v>
      </c>
      <c r="R1173" s="75" t="s">
        <v>10772</v>
      </c>
      <c r="S1173" s="75" t="s">
        <v>10773</v>
      </c>
      <c r="T1173" s="75" t="s">
        <v>10774</v>
      </c>
      <c r="U1173" s="75" t="s">
        <v>496</v>
      </c>
    </row>
    <row r="1174" spans="1:21" ht="14.4" x14ac:dyDescent="0.25">
      <c r="A1174" s="74">
        <v>120667</v>
      </c>
      <c r="B1174" s="75" t="s">
        <v>1649</v>
      </c>
      <c r="C1174" s="81">
        <f t="shared" si="55"/>
        <v>0</v>
      </c>
      <c r="D1174" s="74">
        <v>18325</v>
      </c>
      <c r="E1174" s="75" t="s">
        <v>5446</v>
      </c>
      <c r="F1174" s="74">
        <v>971391</v>
      </c>
      <c r="G1174" s="74">
        <v>0</v>
      </c>
      <c r="H1174" s="76">
        <f t="shared" si="56"/>
        <v>0</v>
      </c>
      <c r="I1174" s="76">
        <f t="shared" si="57"/>
        <v>0</v>
      </c>
      <c r="J1174" s="74">
        <v>105478</v>
      </c>
      <c r="K1174" s="75" t="s">
        <v>5459</v>
      </c>
      <c r="L1174" s="75" t="s">
        <v>5460</v>
      </c>
      <c r="M1174" s="74">
        <v>8370</v>
      </c>
      <c r="N1174" s="75" t="s">
        <v>99</v>
      </c>
      <c r="O1174" s="75" t="s">
        <v>5461</v>
      </c>
      <c r="P1174" s="75"/>
      <c r="Q1174" s="75" t="s">
        <v>5462</v>
      </c>
      <c r="R1174" s="75" t="s">
        <v>11615</v>
      </c>
      <c r="S1174" s="75" t="s">
        <v>11616</v>
      </c>
      <c r="T1174" s="75" t="s">
        <v>11617</v>
      </c>
      <c r="U1174" s="75" t="s">
        <v>385</v>
      </c>
    </row>
    <row r="1175" spans="1:21" ht="14.4" x14ac:dyDescent="0.25">
      <c r="A1175" s="74">
        <v>120683</v>
      </c>
      <c r="B1175" s="75" t="s">
        <v>1649</v>
      </c>
      <c r="C1175" s="81">
        <f t="shared" si="55"/>
        <v>0</v>
      </c>
      <c r="D1175" s="74">
        <v>20511</v>
      </c>
      <c r="E1175" s="75" t="s">
        <v>1692</v>
      </c>
      <c r="F1175" s="74">
        <v>56192</v>
      </c>
      <c r="G1175" s="74">
        <v>0</v>
      </c>
      <c r="H1175" s="76">
        <f t="shared" si="56"/>
        <v>0</v>
      </c>
      <c r="I1175" s="76">
        <f t="shared" si="57"/>
        <v>0</v>
      </c>
      <c r="J1175" s="74">
        <v>19331</v>
      </c>
      <c r="K1175" s="75" t="s">
        <v>5463</v>
      </c>
      <c r="L1175" s="75" t="s">
        <v>5464</v>
      </c>
      <c r="M1175" s="74">
        <v>8980</v>
      </c>
      <c r="N1175" s="75" t="s">
        <v>5465</v>
      </c>
      <c r="O1175" s="75" t="s">
        <v>5466</v>
      </c>
      <c r="P1175" s="75"/>
      <c r="Q1175" s="75" t="s">
        <v>5467</v>
      </c>
      <c r="R1175" s="75" t="s">
        <v>11615</v>
      </c>
      <c r="S1175" s="75" t="s">
        <v>11616</v>
      </c>
      <c r="T1175" s="75" t="s">
        <v>11617</v>
      </c>
      <c r="U1175" s="75" t="s">
        <v>385</v>
      </c>
    </row>
    <row r="1176" spans="1:21" ht="14.4" x14ac:dyDescent="0.25">
      <c r="A1176" s="74">
        <v>120683</v>
      </c>
      <c r="B1176" s="75" t="s">
        <v>1649</v>
      </c>
      <c r="C1176" s="81">
        <f t="shared" si="55"/>
        <v>0</v>
      </c>
      <c r="D1176" s="74">
        <v>20511</v>
      </c>
      <c r="E1176" s="75" t="s">
        <v>1692</v>
      </c>
      <c r="F1176" s="74">
        <v>56192</v>
      </c>
      <c r="G1176" s="74">
        <v>0</v>
      </c>
      <c r="H1176" s="76">
        <f t="shared" si="56"/>
        <v>0</v>
      </c>
      <c r="I1176" s="76">
        <f t="shared" si="57"/>
        <v>0</v>
      </c>
      <c r="J1176" s="74">
        <v>19372</v>
      </c>
      <c r="K1176" s="75" t="s">
        <v>5468</v>
      </c>
      <c r="L1176" s="75" t="s">
        <v>5469</v>
      </c>
      <c r="M1176" s="74">
        <v>8980</v>
      </c>
      <c r="N1176" s="75" t="s">
        <v>1556</v>
      </c>
      <c r="O1176" s="75" t="s">
        <v>5470</v>
      </c>
      <c r="P1176" s="75"/>
      <c r="Q1176" s="75" t="s">
        <v>5471</v>
      </c>
      <c r="R1176" s="75" t="s">
        <v>11615</v>
      </c>
      <c r="S1176" s="75" t="s">
        <v>11616</v>
      </c>
      <c r="T1176" s="75" t="s">
        <v>11617</v>
      </c>
      <c r="U1176" s="75" t="s">
        <v>385</v>
      </c>
    </row>
    <row r="1177" spans="1:21" ht="14.4" x14ac:dyDescent="0.25">
      <c r="A1177" s="74">
        <v>120683</v>
      </c>
      <c r="B1177" s="75" t="s">
        <v>1649</v>
      </c>
      <c r="C1177" s="81">
        <f t="shared" si="55"/>
        <v>0</v>
      </c>
      <c r="D1177" s="74">
        <v>20511</v>
      </c>
      <c r="E1177" s="75" t="s">
        <v>1692</v>
      </c>
      <c r="F1177" s="74">
        <v>53637</v>
      </c>
      <c r="G1177" s="74">
        <v>0</v>
      </c>
      <c r="H1177" s="76">
        <f t="shared" si="56"/>
        <v>120683</v>
      </c>
      <c r="I1177" s="76">
        <f t="shared" si="57"/>
        <v>0</v>
      </c>
      <c r="J1177" s="74">
        <v>20503</v>
      </c>
      <c r="K1177" s="75" t="s">
        <v>5472</v>
      </c>
      <c r="L1177" s="75" t="s">
        <v>5473</v>
      </c>
      <c r="M1177" s="74">
        <v>8920</v>
      </c>
      <c r="N1177" s="75" t="s">
        <v>926</v>
      </c>
      <c r="O1177" s="75" t="s">
        <v>5474</v>
      </c>
      <c r="P1177" s="75"/>
      <c r="Q1177" s="75" t="s">
        <v>5475</v>
      </c>
      <c r="R1177" s="75" t="s">
        <v>11615</v>
      </c>
      <c r="S1177" s="75" t="s">
        <v>11616</v>
      </c>
      <c r="T1177" s="75" t="s">
        <v>11617</v>
      </c>
      <c r="U1177" s="75" t="s">
        <v>385</v>
      </c>
    </row>
    <row r="1178" spans="1:21" ht="14.4" x14ac:dyDescent="0.25">
      <c r="A1178" s="74">
        <v>120683</v>
      </c>
      <c r="B1178" s="75" t="s">
        <v>1649</v>
      </c>
      <c r="C1178" s="81">
        <f t="shared" si="55"/>
        <v>0</v>
      </c>
      <c r="D1178" s="74">
        <v>20511</v>
      </c>
      <c r="E1178" s="75" t="s">
        <v>1692</v>
      </c>
      <c r="F1178" s="74">
        <v>53637</v>
      </c>
      <c r="G1178" s="74">
        <v>0</v>
      </c>
      <c r="H1178" s="76">
        <f t="shared" si="56"/>
        <v>0</v>
      </c>
      <c r="I1178" s="76">
        <f t="shared" si="57"/>
        <v>0</v>
      </c>
      <c r="J1178" s="74">
        <v>20511</v>
      </c>
      <c r="K1178" s="75" t="s">
        <v>1692</v>
      </c>
      <c r="L1178" s="75" t="s">
        <v>925</v>
      </c>
      <c r="M1178" s="74">
        <v>8920</v>
      </c>
      <c r="N1178" s="75" t="s">
        <v>926</v>
      </c>
      <c r="O1178" s="75" t="s">
        <v>927</v>
      </c>
      <c r="P1178" s="75"/>
      <c r="Q1178" s="75" t="s">
        <v>5476</v>
      </c>
      <c r="R1178" s="75" t="s">
        <v>11615</v>
      </c>
      <c r="S1178" s="75" t="s">
        <v>11616</v>
      </c>
      <c r="T1178" s="75" t="s">
        <v>11617</v>
      </c>
      <c r="U1178" s="75" t="s">
        <v>385</v>
      </c>
    </row>
    <row r="1179" spans="1:21" ht="14.4" x14ac:dyDescent="0.25">
      <c r="A1179" s="74">
        <v>120683</v>
      </c>
      <c r="B1179" s="75" t="s">
        <v>1649</v>
      </c>
      <c r="C1179" s="81">
        <f t="shared" si="55"/>
        <v>0</v>
      </c>
      <c r="D1179" s="74">
        <v>20511</v>
      </c>
      <c r="E1179" s="75" t="s">
        <v>1692</v>
      </c>
      <c r="F1179" s="74">
        <v>113795</v>
      </c>
      <c r="G1179" s="74">
        <v>0</v>
      </c>
      <c r="H1179" s="76">
        <f t="shared" si="56"/>
        <v>120683</v>
      </c>
      <c r="I1179" s="76">
        <f t="shared" si="57"/>
        <v>0</v>
      </c>
      <c r="J1179" s="74">
        <v>20537</v>
      </c>
      <c r="K1179" s="75" t="s">
        <v>5477</v>
      </c>
      <c r="L1179" s="75" t="s">
        <v>5478</v>
      </c>
      <c r="M1179" s="74">
        <v>8920</v>
      </c>
      <c r="N1179" s="75" t="s">
        <v>5479</v>
      </c>
      <c r="O1179" s="75" t="s">
        <v>5480</v>
      </c>
      <c r="P1179" s="75"/>
      <c r="Q1179" s="75" t="s">
        <v>5481</v>
      </c>
      <c r="R1179" s="75" t="s">
        <v>11615</v>
      </c>
      <c r="S1179" s="75" t="s">
        <v>11616</v>
      </c>
      <c r="T1179" s="75" t="s">
        <v>11617</v>
      </c>
      <c r="U1179" s="75" t="s">
        <v>385</v>
      </c>
    </row>
    <row r="1180" spans="1:21" ht="14.4" x14ac:dyDescent="0.25">
      <c r="A1180" s="74">
        <v>120725</v>
      </c>
      <c r="B1180" s="75" t="s">
        <v>1649</v>
      </c>
      <c r="C1180" s="81">
        <f t="shared" si="55"/>
        <v>0</v>
      </c>
      <c r="D1180" s="74">
        <v>17541</v>
      </c>
      <c r="E1180" s="75" t="s">
        <v>1692</v>
      </c>
      <c r="F1180" s="74">
        <v>966598</v>
      </c>
      <c r="G1180" s="74">
        <v>0</v>
      </c>
      <c r="H1180" s="76">
        <f t="shared" si="56"/>
        <v>0</v>
      </c>
      <c r="I1180" s="76">
        <f t="shared" si="57"/>
        <v>0</v>
      </c>
      <c r="J1180" s="74">
        <v>16865</v>
      </c>
      <c r="K1180" s="75" t="s">
        <v>5482</v>
      </c>
      <c r="L1180" s="75" t="s">
        <v>5483</v>
      </c>
      <c r="M1180" s="74">
        <v>8000</v>
      </c>
      <c r="N1180" s="75" t="s">
        <v>90</v>
      </c>
      <c r="O1180" s="75" t="s">
        <v>5484</v>
      </c>
      <c r="P1180" s="75"/>
      <c r="Q1180" s="75" t="s">
        <v>5485</v>
      </c>
      <c r="R1180" s="75" t="s">
        <v>11615</v>
      </c>
      <c r="S1180" s="75" t="s">
        <v>11616</v>
      </c>
      <c r="T1180" s="75" t="s">
        <v>11617</v>
      </c>
      <c r="U1180" s="75" t="s">
        <v>385</v>
      </c>
    </row>
    <row r="1181" spans="1:21" ht="14.4" x14ac:dyDescent="0.25">
      <c r="A1181" s="74">
        <v>120725</v>
      </c>
      <c r="B1181" s="75" t="s">
        <v>1649</v>
      </c>
      <c r="C1181" s="81">
        <f t="shared" si="55"/>
        <v>0</v>
      </c>
      <c r="D1181" s="74">
        <v>17541</v>
      </c>
      <c r="E1181" s="75" t="s">
        <v>1692</v>
      </c>
      <c r="F1181" s="74">
        <v>966598</v>
      </c>
      <c r="G1181" s="74">
        <v>0</v>
      </c>
      <c r="H1181" s="76">
        <f t="shared" si="56"/>
        <v>0</v>
      </c>
      <c r="I1181" s="76">
        <f t="shared" si="57"/>
        <v>0</v>
      </c>
      <c r="J1181" s="74">
        <v>17541</v>
      </c>
      <c r="K1181" s="75" t="s">
        <v>1692</v>
      </c>
      <c r="L1181" s="75" t="s">
        <v>930</v>
      </c>
      <c r="M1181" s="74">
        <v>8200</v>
      </c>
      <c r="N1181" s="75" t="s">
        <v>270</v>
      </c>
      <c r="O1181" s="75" t="s">
        <v>931</v>
      </c>
      <c r="P1181" s="75"/>
      <c r="Q1181" s="75" t="s">
        <v>932</v>
      </c>
      <c r="R1181" s="75" t="s">
        <v>11615</v>
      </c>
      <c r="S1181" s="75" t="s">
        <v>11616</v>
      </c>
      <c r="T1181" s="75" t="s">
        <v>11617</v>
      </c>
      <c r="U1181" s="75" t="s">
        <v>385</v>
      </c>
    </row>
    <row r="1182" spans="1:21" ht="14.4" x14ac:dyDescent="0.25">
      <c r="A1182" s="74">
        <v>120725</v>
      </c>
      <c r="B1182" s="75" t="s">
        <v>1649</v>
      </c>
      <c r="C1182" s="81">
        <f t="shared" si="55"/>
        <v>0</v>
      </c>
      <c r="D1182" s="74">
        <v>17541</v>
      </c>
      <c r="E1182" s="75" t="s">
        <v>1692</v>
      </c>
      <c r="F1182" s="74">
        <v>966598</v>
      </c>
      <c r="G1182" s="74">
        <v>0</v>
      </c>
      <c r="H1182" s="76">
        <f t="shared" si="56"/>
        <v>0</v>
      </c>
      <c r="I1182" s="76">
        <f t="shared" si="57"/>
        <v>0</v>
      </c>
      <c r="J1182" s="74">
        <v>17558</v>
      </c>
      <c r="K1182" s="75" t="s">
        <v>5486</v>
      </c>
      <c r="L1182" s="75" t="s">
        <v>5487</v>
      </c>
      <c r="M1182" s="74">
        <v>8200</v>
      </c>
      <c r="N1182" s="75" t="s">
        <v>270</v>
      </c>
      <c r="O1182" s="75" t="s">
        <v>5488</v>
      </c>
      <c r="P1182" s="75"/>
      <c r="Q1182" s="75" t="s">
        <v>11085</v>
      </c>
      <c r="R1182" s="75" t="s">
        <v>11615</v>
      </c>
      <c r="S1182" s="75" t="s">
        <v>11616</v>
      </c>
      <c r="T1182" s="75" t="s">
        <v>11617</v>
      </c>
      <c r="U1182" s="75" t="s">
        <v>385</v>
      </c>
    </row>
    <row r="1183" spans="1:21" ht="14.4" x14ac:dyDescent="0.25">
      <c r="A1183" s="74">
        <v>120725</v>
      </c>
      <c r="B1183" s="75" t="s">
        <v>1649</v>
      </c>
      <c r="C1183" s="81">
        <f t="shared" si="55"/>
        <v>0</v>
      </c>
      <c r="D1183" s="74">
        <v>17541</v>
      </c>
      <c r="E1183" s="75" t="s">
        <v>1692</v>
      </c>
      <c r="F1183" s="74">
        <v>966598</v>
      </c>
      <c r="G1183" s="74">
        <v>0</v>
      </c>
      <c r="H1183" s="76">
        <f t="shared" si="56"/>
        <v>0</v>
      </c>
      <c r="I1183" s="76">
        <f t="shared" si="57"/>
        <v>0</v>
      </c>
      <c r="J1183" s="74">
        <v>17566</v>
      </c>
      <c r="K1183" s="75" t="s">
        <v>5489</v>
      </c>
      <c r="L1183" s="75" t="s">
        <v>5490</v>
      </c>
      <c r="M1183" s="74">
        <v>8200</v>
      </c>
      <c r="N1183" s="75" t="s">
        <v>270</v>
      </c>
      <c r="O1183" s="75" t="s">
        <v>5491</v>
      </c>
      <c r="P1183" s="75"/>
      <c r="Q1183" s="75" t="s">
        <v>5492</v>
      </c>
      <c r="R1183" s="75" t="s">
        <v>11615</v>
      </c>
      <c r="S1183" s="75" t="s">
        <v>11616</v>
      </c>
      <c r="T1183" s="75" t="s">
        <v>11617</v>
      </c>
      <c r="U1183" s="75" t="s">
        <v>385</v>
      </c>
    </row>
    <row r="1184" spans="1:21" ht="14.4" x14ac:dyDescent="0.25">
      <c r="A1184" s="74">
        <v>120725</v>
      </c>
      <c r="B1184" s="75" t="s">
        <v>1649</v>
      </c>
      <c r="C1184" s="81">
        <f t="shared" si="55"/>
        <v>0</v>
      </c>
      <c r="D1184" s="74">
        <v>17541</v>
      </c>
      <c r="E1184" s="75" t="s">
        <v>1692</v>
      </c>
      <c r="F1184" s="74">
        <v>966598</v>
      </c>
      <c r="G1184" s="74">
        <v>0</v>
      </c>
      <c r="H1184" s="76">
        <f t="shared" si="56"/>
        <v>0</v>
      </c>
      <c r="I1184" s="76">
        <f t="shared" si="57"/>
        <v>0</v>
      </c>
      <c r="J1184" s="74">
        <v>17574</v>
      </c>
      <c r="K1184" s="75" t="s">
        <v>5493</v>
      </c>
      <c r="L1184" s="75" t="s">
        <v>5494</v>
      </c>
      <c r="M1184" s="74">
        <v>8200</v>
      </c>
      <c r="N1184" s="75" t="s">
        <v>281</v>
      </c>
      <c r="O1184" s="75" t="s">
        <v>5495</v>
      </c>
      <c r="P1184" s="75"/>
      <c r="Q1184" s="75" t="s">
        <v>5496</v>
      </c>
      <c r="R1184" s="75" t="s">
        <v>11615</v>
      </c>
      <c r="S1184" s="75" t="s">
        <v>11616</v>
      </c>
      <c r="T1184" s="75" t="s">
        <v>11617</v>
      </c>
      <c r="U1184" s="75" t="s">
        <v>385</v>
      </c>
    </row>
    <row r="1185" spans="1:21" ht="14.4" x14ac:dyDescent="0.25">
      <c r="A1185" s="74">
        <v>120725</v>
      </c>
      <c r="B1185" s="75" t="s">
        <v>1649</v>
      </c>
      <c r="C1185" s="81">
        <f t="shared" si="55"/>
        <v>0</v>
      </c>
      <c r="D1185" s="74">
        <v>17541</v>
      </c>
      <c r="E1185" s="75" t="s">
        <v>1692</v>
      </c>
      <c r="F1185" s="74">
        <v>966598</v>
      </c>
      <c r="G1185" s="74">
        <v>0</v>
      </c>
      <c r="H1185" s="76">
        <f t="shared" si="56"/>
        <v>0</v>
      </c>
      <c r="I1185" s="76">
        <f t="shared" si="57"/>
        <v>0</v>
      </c>
      <c r="J1185" s="74">
        <v>17582</v>
      </c>
      <c r="K1185" s="75" t="s">
        <v>5497</v>
      </c>
      <c r="L1185" s="75" t="s">
        <v>5498</v>
      </c>
      <c r="M1185" s="74">
        <v>8200</v>
      </c>
      <c r="N1185" s="75" t="s">
        <v>281</v>
      </c>
      <c r="O1185" s="75" t="s">
        <v>5499</v>
      </c>
      <c r="P1185" s="75"/>
      <c r="Q1185" s="75" t="s">
        <v>5500</v>
      </c>
      <c r="R1185" s="75" t="s">
        <v>11615</v>
      </c>
      <c r="S1185" s="75" t="s">
        <v>11616</v>
      </c>
      <c r="T1185" s="75" t="s">
        <v>11617</v>
      </c>
      <c r="U1185" s="75" t="s">
        <v>385</v>
      </c>
    </row>
    <row r="1186" spans="1:21" ht="14.4" x14ac:dyDescent="0.25">
      <c r="A1186" s="74">
        <v>120725</v>
      </c>
      <c r="B1186" s="75" t="s">
        <v>1649</v>
      </c>
      <c r="C1186" s="81">
        <f t="shared" si="55"/>
        <v>0</v>
      </c>
      <c r="D1186" s="74">
        <v>17541</v>
      </c>
      <c r="E1186" s="75" t="s">
        <v>1692</v>
      </c>
      <c r="F1186" s="74">
        <v>144519</v>
      </c>
      <c r="G1186" s="74">
        <v>0</v>
      </c>
      <c r="H1186" s="76">
        <f t="shared" si="56"/>
        <v>120725</v>
      </c>
      <c r="I1186" s="76">
        <f t="shared" si="57"/>
        <v>0</v>
      </c>
      <c r="J1186" s="74">
        <v>26369</v>
      </c>
      <c r="K1186" s="75" t="s">
        <v>5501</v>
      </c>
      <c r="L1186" s="75" t="s">
        <v>5502</v>
      </c>
      <c r="M1186" s="74">
        <v>8200</v>
      </c>
      <c r="N1186" s="75" t="s">
        <v>270</v>
      </c>
      <c r="O1186" s="75" t="s">
        <v>5503</v>
      </c>
      <c r="P1186" s="75"/>
      <c r="Q1186" s="75" t="s">
        <v>5504</v>
      </c>
      <c r="R1186" s="75" t="s">
        <v>10772</v>
      </c>
      <c r="S1186" s="75" t="s">
        <v>10773</v>
      </c>
      <c r="T1186" s="75" t="s">
        <v>10774</v>
      </c>
      <c r="U1186" s="75" t="s">
        <v>496</v>
      </c>
    </row>
    <row r="1187" spans="1:21" ht="14.4" x14ac:dyDescent="0.25">
      <c r="A1187" s="74">
        <v>120725</v>
      </c>
      <c r="B1187" s="75" t="s">
        <v>1649</v>
      </c>
      <c r="C1187" s="81">
        <f t="shared" si="55"/>
        <v>0</v>
      </c>
      <c r="D1187" s="74">
        <v>17541</v>
      </c>
      <c r="E1187" s="75" t="s">
        <v>1692</v>
      </c>
      <c r="F1187" s="74">
        <v>144519</v>
      </c>
      <c r="G1187" s="74">
        <v>0</v>
      </c>
      <c r="H1187" s="76">
        <f t="shared" si="56"/>
        <v>0</v>
      </c>
      <c r="I1187" s="76">
        <f t="shared" si="57"/>
        <v>0</v>
      </c>
      <c r="J1187" s="74">
        <v>26393</v>
      </c>
      <c r="K1187" s="75" t="s">
        <v>1721</v>
      </c>
      <c r="L1187" s="75" t="s">
        <v>1722</v>
      </c>
      <c r="M1187" s="74">
        <v>8200</v>
      </c>
      <c r="N1187" s="75" t="s">
        <v>281</v>
      </c>
      <c r="O1187" s="75" t="s">
        <v>11086</v>
      </c>
      <c r="P1187" s="75"/>
      <c r="Q1187" s="75" t="s">
        <v>11821</v>
      </c>
      <c r="R1187" s="75" t="s">
        <v>10772</v>
      </c>
      <c r="S1187" s="75" t="s">
        <v>10773</v>
      </c>
      <c r="T1187" s="75" t="s">
        <v>10774</v>
      </c>
      <c r="U1187" s="75" t="s">
        <v>496</v>
      </c>
    </row>
    <row r="1188" spans="1:21" ht="14.4" x14ac:dyDescent="0.25">
      <c r="A1188" s="74">
        <v>120733</v>
      </c>
      <c r="B1188" s="75" t="s">
        <v>1679</v>
      </c>
      <c r="C1188" s="81">
        <f t="shared" si="55"/>
        <v>0</v>
      </c>
      <c r="D1188" s="74">
        <v>5801</v>
      </c>
      <c r="E1188" s="75" t="s">
        <v>5505</v>
      </c>
      <c r="F1188" s="74">
        <v>960492</v>
      </c>
      <c r="G1188" s="74">
        <v>0</v>
      </c>
      <c r="H1188" s="76">
        <f t="shared" si="56"/>
        <v>0</v>
      </c>
      <c r="I1188" s="76">
        <f t="shared" si="57"/>
        <v>0</v>
      </c>
      <c r="J1188" s="74">
        <v>5793</v>
      </c>
      <c r="K1188" s="75" t="s">
        <v>1680</v>
      </c>
      <c r="L1188" s="75" t="s">
        <v>5506</v>
      </c>
      <c r="M1188" s="74">
        <v>3090</v>
      </c>
      <c r="N1188" s="75" t="s">
        <v>33</v>
      </c>
      <c r="O1188" s="75" t="s">
        <v>5507</v>
      </c>
      <c r="P1188" s="75"/>
      <c r="Q1188" s="75" t="s">
        <v>5508</v>
      </c>
      <c r="R1188" s="75" t="s">
        <v>1786</v>
      </c>
      <c r="S1188" s="75" t="s">
        <v>1787</v>
      </c>
      <c r="T1188" s="75" t="s">
        <v>1788</v>
      </c>
      <c r="U1188" s="75" t="s">
        <v>385</v>
      </c>
    </row>
    <row r="1189" spans="1:21" ht="14.4" x14ac:dyDescent="0.25">
      <c r="A1189" s="74">
        <v>120733</v>
      </c>
      <c r="B1189" s="75" t="s">
        <v>1679</v>
      </c>
      <c r="C1189" s="81">
        <f t="shared" si="55"/>
        <v>0</v>
      </c>
      <c r="D1189" s="74">
        <v>5801</v>
      </c>
      <c r="E1189" s="75" t="s">
        <v>5505</v>
      </c>
      <c r="F1189" s="74">
        <v>960492</v>
      </c>
      <c r="G1189" s="74">
        <v>0</v>
      </c>
      <c r="H1189" s="76">
        <f t="shared" si="56"/>
        <v>0</v>
      </c>
      <c r="I1189" s="76">
        <f t="shared" si="57"/>
        <v>0</v>
      </c>
      <c r="J1189" s="74">
        <v>5801</v>
      </c>
      <c r="K1189" s="75" t="s">
        <v>5505</v>
      </c>
      <c r="L1189" s="75" t="s">
        <v>934</v>
      </c>
      <c r="M1189" s="74">
        <v>3090</v>
      </c>
      <c r="N1189" s="75" t="s">
        <v>33</v>
      </c>
      <c r="O1189" s="75" t="s">
        <v>935</v>
      </c>
      <c r="P1189" s="75"/>
      <c r="Q1189" s="75" t="s">
        <v>936</v>
      </c>
      <c r="R1189" s="75" t="s">
        <v>1786</v>
      </c>
      <c r="S1189" s="75" t="s">
        <v>1787</v>
      </c>
      <c r="T1189" s="75" t="s">
        <v>1788</v>
      </c>
      <c r="U1189" s="75" t="s">
        <v>385</v>
      </c>
    </row>
    <row r="1190" spans="1:21" ht="14.4" x14ac:dyDescent="0.25">
      <c r="A1190" s="74">
        <v>120733</v>
      </c>
      <c r="B1190" s="75" t="s">
        <v>1679</v>
      </c>
      <c r="C1190" s="81">
        <f t="shared" si="55"/>
        <v>0</v>
      </c>
      <c r="D1190" s="74">
        <v>5801</v>
      </c>
      <c r="E1190" s="75" t="s">
        <v>5505</v>
      </c>
      <c r="F1190" s="74">
        <v>960492</v>
      </c>
      <c r="G1190" s="74">
        <v>0</v>
      </c>
      <c r="H1190" s="76">
        <f t="shared" si="56"/>
        <v>0</v>
      </c>
      <c r="I1190" s="76">
        <f t="shared" si="57"/>
        <v>0</v>
      </c>
      <c r="J1190" s="74">
        <v>5843</v>
      </c>
      <c r="K1190" s="75" t="s">
        <v>5509</v>
      </c>
      <c r="L1190" s="75" t="s">
        <v>5510</v>
      </c>
      <c r="M1190" s="74">
        <v>3090</v>
      </c>
      <c r="N1190" s="75" t="s">
        <v>33</v>
      </c>
      <c r="O1190" s="75" t="s">
        <v>5511</v>
      </c>
      <c r="P1190" s="75"/>
      <c r="Q1190" s="75" t="s">
        <v>5512</v>
      </c>
      <c r="R1190" s="75" t="s">
        <v>1786</v>
      </c>
      <c r="S1190" s="75" t="s">
        <v>1787</v>
      </c>
      <c r="T1190" s="75" t="s">
        <v>1788</v>
      </c>
      <c r="U1190" s="75" t="s">
        <v>385</v>
      </c>
    </row>
    <row r="1191" spans="1:21" ht="14.4" x14ac:dyDescent="0.25">
      <c r="A1191" s="74">
        <v>120733</v>
      </c>
      <c r="B1191" s="75" t="s">
        <v>1679</v>
      </c>
      <c r="C1191" s="81">
        <f t="shared" si="55"/>
        <v>0</v>
      </c>
      <c r="D1191" s="74">
        <v>5801</v>
      </c>
      <c r="E1191" s="75" t="s">
        <v>5505</v>
      </c>
      <c r="F1191" s="74">
        <v>961243</v>
      </c>
      <c r="G1191" s="74">
        <v>0</v>
      </c>
      <c r="H1191" s="76">
        <f t="shared" si="56"/>
        <v>120733</v>
      </c>
      <c r="I1191" s="76">
        <f t="shared" si="57"/>
        <v>0</v>
      </c>
      <c r="J1191" s="74">
        <v>12427</v>
      </c>
      <c r="K1191" s="75" t="s">
        <v>5513</v>
      </c>
      <c r="L1191" s="75" t="s">
        <v>5514</v>
      </c>
      <c r="M1191" s="74">
        <v>3050</v>
      </c>
      <c r="N1191" s="75" t="s">
        <v>5515</v>
      </c>
      <c r="O1191" s="75" t="s">
        <v>5516</v>
      </c>
      <c r="P1191" s="75"/>
      <c r="Q1191" s="75" t="s">
        <v>5517</v>
      </c>
      <c r="R1191" s="75" t="s">
        <v>1786</v>
      </c>
      <c r="S1191" s="75" t="s">
        <v>1787</v>
      </c>
      <c r="T1191" s="75" t="s">
        <v>1788</v>
      </c>
      <c r="U1191" s="75" t="s">
        <v>385</v>
      </c>
    </row>
    <row r="1192" spans="1:21" ht="14.4" x14ac:dyDescent="0.25">
      <c r="A1192" s="74">
        <v>120733</v>
      </c>
      <c r="B1192" s="75" t="s">
        <v>1679</v>
      </c>
      <c r="C1192" s="81">
        <f t="shared" si="55"/>
        <v>0</v>
      </c>
      <c r="D1192" s="74">
        <v>5801</v>
      </c>
      <c r="E1192" s="75" t="s">
        <v>5505</v>
      </c>
      <c r="F1192" s="74">
        <v>961243</v>
      </c>
      <c r="G1192" s="74">
        <v>0</v>
      </c>
      <c r="H1192" s="76">
        <f t="shared" si="56"/>
        <v>0</v>
      </c>
      <c r="I1192" s="76">
        <f t="shared" si="57"/>
        <v>0</v>
      </c>
      <c r="J1192" s="74">
        <v>12476</v>
      </c>
      <c r="K1192" s="75" t="s">
        <v>1680</v>
      </c>
      <c r="L1192" s="75" t="s">
        <v>5518</v>
      </c>
      <c r="M1192" s="74">
        <v>3053</v>
      </c>
      <c r="N1192" s="75" t="s">
        <v>5519</v>
      </c>
      <c r="O1192" s="75" t="s">
        <v>5520</v>
      </c>
      <c r="P1192" s="75"/>
      <c r="Q1192" s="75" t="s">
        <v>5521</v>
      </c>
      <c r="R1192" s="75" t="s">
        <v>1786</v>
      </c>
      <c r="S1192" s="75" t="s">
        <v>1787</v>
      </c>
      <c r="T1192" s="75" t="s">
        <v>1788</v>
      </c>
      <c r="U1192" s="75" t="s">
        <v>385</v>
      </c>
    </row>
    <row r="1193" spans="1:21" ht="14.4" x14ac:dyDescent="0.25">
      <c r="A1193" s="74">
        <v>120733</v>
      </c>
      <c r="B1193" s="75" t="s">
        <v>1679</v>
      </c>
      <c r="C1193" s="81">
        <f t="shared" si="55"/>
        <v>0</v>
      </c>
      <c r="D1193" s="74">
        <v>5801</v>
      </c>
      <c r="E1193" s="75" t="s">
        <v>5505</v>
      </c>
      <c r="F1193" s="74">
        <v>961243</v>
      </c>
      <c r="G1193" s="74">
        <v>0</v>
      </c>
      <c r="H1193" s="76">
        <f t="shared" si="56"/>
        <v>0</v>
      </c>
      <c r="I1193" s="76">
        <f t="shared" si="57"/>
        <v>0</v>
      </c>
      <c r="J1193" s="74">
        <v>12484</v>
      </c>
      <c r="K1193" s="75" t="s">
        <v>5522</v>
      </c>
      <c r="L1193" s="75" t="s">
        <v>5523</v>
      </c>
      <c r="M1193" s="74">
        <v>3052</v>
      </c>
      <c r="N1193" s="75" t="s">
        <v>5524</v>
      </c>
      <c r="O1193" s="75" t="s">
        <v>5525</v>
      </c>
      <c r="P1193" s="75"/>
      <c r="Q1193" s="75" t="s">
        <v>5526</v>
      </c>
      <c r="R1193" s="75" t="s">
        <v>1786</v>
      </c>
      <c r="S1193" s="75" t="s">
        <v>1787</v>
      </c>
      <c r="T1193" s="75" t="s">
        <v>1788</v>
      </c>
      <c r="U1193" s="75" t="s">
        <v>385</v>
      </c>
    </row>
    <row r="1194" spans="1:21" ht="14.4" x14ac:dyDescent="0.25">
      <c r="A1194" s="74">
        <v>120733</v>
      </c>
      <c r="B1194" s="75" t="s">
        <v>1679</v>
      </c>
      <c r="C1194" s="81">
        <f t="shared" si="55"/>
        <v>0</v>
      </c>
      <c r="D1194" s="74">
        <v>5801</v>
      </c>
      <c r="E1194" s="75" t="s">
        <v>5505</v>
      </c>
      <c r="F1194" s="74">
        <v>961268</v>
      </c>
      <c r="G1194" s="74">
        <v>0</v>
      </c>
      <c r="H1194" s="76">
        <f t="shared" si="56"/>
        <v>120733</v>
      </c>
      <c r="I1194" s="76">
        <f t="shared" si="57"/>
        <v>0</v>
      </c>
      <c r="J1194" s="74">
        <v>12501</v>
      </c>
      <c r="K1194" s="75" t="s">
        <v>5527</v>
      </c>
      <c r="L1194" s="75" t="s">
        <v>5528</v>
      </c>
      <c r="M1194" s="74">
        <v>3040</v>
      </c>
      <c r="N1194" s="75" t="s">
        <v>5529</v>
      </c>
      <c r="O1194" s="75" t="s">
        <v>5530</v>
      </c>
      <c r="P1194" s="75"/>
      <c r="Q1194" s="75" t="s">
        <v>5531</v>
      </c>
      <c r="R1194" s="75" t="s">
        <v>1786</v>
      </c>
      <c r="S1194" s="75" t="s">
        <v>1787</v>
      </c>
      <c r="T1194" s="75" t="s">
        <v>1788</v>
      </c>
      <c r="U1194" s="75" t="s">
        <v>385</v>
      </c>
    </row>
    <row r="1195" spans="1:21" ht="14.4" x14ac:dyDescent="0.25">
      <c r="A1195" s="74">
        <v>120733</v>
      </c>
      <c r="B1195" s="75" t="s">
        <v>1679</v>
      </c>
      <c r="C1195" s="81">
        <f t="shared" si="55"/>
        <v>0</v>
      </c>
      <c r="D1195" s="74">
        <v>5801</v>
      </c>
      <c r="E1195" s="75" t="s">
        <v>5505</v>
      </c>
      <c r="F1195" s="74">
        <v>961268</v>
      </c>
      <c r="G1195" s="74">
        <v>0</v>
      </c>
      <c r="H1195" s="76">
        <f t="shared" si="56"/>
        <v>0</v>
      </c>
      <c r="I1195" s="76">
        <f t="shared" si="57"/>
        <v>0</v>
      </c>
      <c r="J1195" s="74">
        <v>12518</v>
      </c>
      <c r="K1195" s="75" t="s">
        <v>5532</v>
      </c>
      <c r="L1195" s="75" t="s">
        <v>5533</v>
      </c>
      <c r="M1195" s="74">
        <v>3040</v>
      </c>
      <c r="N1195" s="75" t="s">
        <v>5534</v>
      </c>
      <c r="O1195" s="75" t="s">
        <v>5535</v>
      </c>
      <c r="P1195" s="75"/>
      <c r="Q1195" s="75" t="s">
        <v>5536</v>
      </c>
      <c r="R1195" s="75" t="s">
        <v>1786</v>
      </c>
      <c r="S1195" s="75" t="s">
        <v>1787</v>
      </c>
      <c r="T1195" s="75" t="s">
        <v>1788</v>
      </c>
      <c r="U1195" s="75" t="s">
        <v>385</v>
      </c>
    </row>
    <row r="1196" spans="1:21" ht="14.4" x14ac:dyDescent="0.25">
      <c r="A1196" s="74">
        <v>120733</v>
      </c>
      <c r="B1196" s="75" t="s">
        <v>1679</v>
      </c>
      <c r="C1196" s="81">
        <f t="shared" si="55"/>
        <v>0</v>
      </c>
      <c r="D1196" s="74">
        <v>5801</v>
      </c>
      <c r="E1196" s="75" t="s">
        <v>5505</v>
      </c>
      <c r="F1196" s="74">
        <v>961268</v>
      </c>
      <c r="G1196" s="74">
        <v>0</v>
      </c>
      <c r="H1196" s="76">
        <f t="shared" si="56"/>
        <v>0</v>
      </c>
      <c r="I1196" s="76">
        <f t="shared" si="57"/>
        <v>0</v>
      </c>
      <c r="J1196" s="74">
        <v>133413</v>
      </c>
      <c r="K1196" s="75" t="s">
        <v>5537</v>
      </c>
      <c r="L1196" s="75" t="s">
        <v>5538</v>
      </c>
      <c r="M1196" s="74">
        <v>3040</v>
      </c>
      <c r="N1196" s="75" t="s">
        <v>5539</v>
      </c>
      <c r="O1196" s="75" t="s">
        <v>5540</v>
      </c>
      <c r="P1196" s="75"/>
      <c r="Q1196" s="75" t="s">
        <v>5541</v>
      </c>
      <c r="R1196" s="75" t="s">
        <v>1786</v>
      </c>
      <c r="S1196" s="75" t="s">
        <v>1787</v>
      </c>
      <c r="T1196" s="75" t="s">
        <v>1788</v>
      </c>
      <c r="U1196" s="75" t="s">
        <v>385</v>
      </c>
    </row>
    <row r="1197" spans="1:21" ht="14.4" x14ac:dyDescent="0.25">
      <c r="A1197" s="74">
        <v>120741</v>
      </c>
      <c r="B1197" s="75" t="s">
        <v>1649</v>
      </c>
      <c r="C1197" s="81">
        <f t="shared" ref="C1197:C1260" si="58">IF(A1197&lt;&gt;A1196,0,IF(AND(A1197=A1196,B1197&lt;&gt;B1196),A1197,0))</f>
        <v>0</v>
      </c>
      <c r="D1197" s="74">
        <v>115634</v>
      </c>
      <c r="E1197" s="75" t="s">
        <v>5542</v>
      </c>
      <c r="F1197" s="74">
        <v>61821</v>
      </c>
      <c r="G1197" s="74">
        <v>0</v>
      </c>
      <c r="H1197" s="76">
        <f t="shared" ref="H1197:H1260" si="59">IF(A1197&lt;&gt;A1196,0,IF(AND(A1197=A1196,F1197&lt;&gt;F1196),A1197,0))</f>
        <v>0</v>
      </c>
      <c r="I1197" s="76">
        <f t="shared" ref="I1197:I1260" si="60">IF(A1197&lt;&gt;A1196,0,IF(AND(H1197&lt;&gt;0,B1197&lt;&gt;B1196),A1197,0))</f>
        <v>0</v>
      </c>
      <c r="J1197" s="74">
        <v>18176</v>
      </c>
      <c r="K1197" s="75" t="s">
        <v>1692</v>
      </c>
      <c r="L1197" s="75" t="s">
        <v>4753</v>
      </c>
      <c r="M1197" s="74">
        <v>8400</v>
      </c>
      <c r="N1197" s="75" t="s">
        <v>100</v>
      </c>
      <c r="O1197" s="75" t="s">
        <v>5543</v>
      </c>
      <c r="P1197" s="75"/>
      <c r="Q1197" s="75" t="s">
        <v>11822</v>
      </c>
      <c r="R1197" s="75" t="s">
        <v>11615</v>
      </c>
      <c r="S1197" s="75" t="s">
        <v>11616</v>
      </c>
      <c r="T1197" s="75" t="s">
        <v>11617</v>
      </c>
      <c r="U1197" s="75" t="s">
        <v>385</v>
      </c>
    </row>
    <row r="1198" spans="1:21" ht="14.4" x14ac:dyDescent="0.25">
      <c r="A1198" s="74">
        <v>120741</v>
      </c>
      <c r="B1198" s="75" t="s">
        <v>1649</v>
      </c>
      <c r="C1198" s="81">
        <f t="shared" si="58"/>
        <v>0</v>
      </c>
      <c r="D1198" s="74">
        <v>115634</v>
      </c>
      <c r="E1198" s="75" t="s">
        <v>5542</v>
      </c>
      <c r="F1198" s="74">
        <v>61821</v>
      </c>
      <c r="G1198" s="74">
        <v>0</v>
      </c>
      <c r="H1198" s="76">
        <f t="shared" si="59"/>
        <v>0</v>
      </c>
      <c r="I1198" s="76">
        <f t="shared" si="60"/>
        <v>0</v>
      </c>
      <c r="J1198" s="74">
        <v>18184</v>
      </c>
      <c r="K1198" s="75" t="s">
        <v>1692</v>
      </c>
      <c r="L1198" s="75" t="s">
        <v>5544</v>
      </c>
      <c r="M1198" s="74">
        <v>8400</v>
      </c>
      <c r="N1198" s="75" t="s">
        <v>100</v>
      </c>
      <c r="O1198" s="75" t="s">
        <v>5545</v>
      </c>
      <c r="P1198" s="75"/>
      <c r="Q1198" s="75" t="s">
        <v>5546</v>
      </c>
      <c r="R1198" s="75" t="s">
        <v>11615</v>
      </c>
      <c r="S1198" s="75" t="s">
        <v>11616</v>
      </c>
      <c r="T1198" s="75" t="s">
        <v>11617</v>
      </c>
      <c r="U1198" s="75" t="s">
        <v>385</v>
      </c>
    </row>
    <row r="1199" spans="1:21" ht="14.4" x14ac:dyDescent="0.25">
      <c r="A1199" s="74">
        <v>120741</v>
      </c>
      <c r="B1199" s="75" t="s">
        <v>1649</v>
      </c>
      <c r="C1199" s="81">
        <f t="shared" si="58"/>
        <v>0</v>
      </c>
      <c r="D1199" s="74">
        <v>115634</v>
      </c>
      <c r="E1199" s="75" t="s">
        <v>5542</v>
      </c>
      <c r="F1199" s="74">
        <v>61821</v>
      </c>
      <c r="G1199" s="74">
        <v>0</v>
      </c>
      <c r="H1199" s="76">
        <f t="shared" si="59"/>
        <v>0</v>
      </c>
      <c r="I1199" s="76">
        <f t="shared" si="60"/>
        <v>0</v>
      </c>
      <c r="J1199" s="74">
        <v>18234</v>
      </c>
      <c r="K1199" s="75" t="s">
        <v>5547</v>
      </c>
      <c r="L1199" s="75" t="s">
        <v>5548</v>
      </c>
      <c r="M1199" s="74">
        <v>8400</v>
      </c>
      <c r="N1199" s="75" t="s">
        <v>100</v>
      </c>
      <c r="O1199" s="75" t="s">
        <v>5549</v>
      </c>
      <c r="P1199" s="75"/>
      <c r="Q1199" s="75" t="s">
        <v>5550</v>
      </c>
      <c r="R1199" s="75" t="s">
        <v>11615</v>
      </c>
      <c r="S1199" s="75" t="s">
        <v>11616</v>
      </c>
      <c r="T1199" s="75" t="s">
        <v>11617</v>
      </c>
      <c r="U1199" s="75" t="s">
        <v>385</v>
      </c>
    </row>
    <row r="1200" spans="1:21" ht="14.4" x14ac:dyDescent="0.25">
      <c r="A1200" s="74">
        <v>120741</v>
      </c>
      <c r="B1200" s="75" t="s">
        <v>1649</v>
      </c>
      <c r="C1200" s="81">
        <f t="shared" si="58"/>
        <v>0</v>
      </c>
      <c r="D1200" s="74">
        <v>115634</v>
      </c>
      <c r="E1200" s="75" t="s">
        <v>5542</v>
      </c>
      <c r="F1200" s="74">
        <v>61821</v>
      </c>
      <c r="G1200" s="74">
        <v>0</v>
      </c>
      <c r="H1200" s="76">
        <f t="shared" si="59"/>
        <v>0</v>
      </c>
      <c r="I1200" s="76">
        <f t="shared" si="60"/>
        <v>0</v>
      </c>
      <c r="J1200" s="74">
        <v>18259</v>
      </c>
      <c r="K1200" s="75" t="s">
        <v>11087</v>
      </c>
      <c r="L1200" s="75" t="s">
        <v>5551</v>
      </c>
      <c r="M1200" s="74">
        <v>8400</v>
      </c>
      <c r="N1200" s="75" t="s">
        <v>100</v>
      </c>
      <c r="O1200" s="75" t="s">
        <v>5552</v>
      </c>
      <c r="P1200" s="75"/>
      <c r="Q1200" s="75" t="s">
        <v>11823</v>
      </c>
      <c r="R1200" s="75" t="s">
        <v>11615</v>
      </c>
      <c r="S1200" s="75" t="s">
        <v>11616</v>
      </c>
      <c r="T1200" s="75" t="s">
        <v>11617</v>
      </c>
      <c r="U1200" s="75" t="s">
        <v>385</v>
      </c>
    </row>
    <row r="1201" spans="1:21" ht="14.4" x14ac:dyDescent="0.25">
      <c r="A1201" s="74">
        <v>120741</v>
      </c>
      <c r="B1201" s="75" t="s">
        <v>1649</v>
      </c>
      <c r="C1201" s="81">
        <f t="shared" si="58"/>
        <v>0</v>
      </c>
      <c r="D1201" s="74">
        <v>115634</v>
      </c>
      <c r="E1201" s="75" t="s">
        <v>5542</v>
      </c>
      <c r="F1201" s="74">
        <v>966945</v>
      </c>
      <c r="G1201" s="74">
        <v>0</v>
      </c>
      <c r="H1201" s="76">
        <f t="shared" si="59"/>
        <v>120741</v>
      </c>
      <c r="I1201" s="76">
        <f t="shared" si="60"/>
        <v>0</v>
      </c>
      <c r="J1201" s="74">
        <v>18291</v>
      </c>
      <c r="K1201" s="75" t="s">
        <v>1692</v>
      </c>
      <c r="L1201" s="75" t="s">
        <v>5553</v>
      </c>
      <c r="M1201" s="74">
        <v>8450</v>
      </c>
      <c r="N1201" s="75" t="s">
        <v>5</v>
      </c>
      <c r="O1201" s="75" t="s">
        <v>5554</v>
      </c>
      <c r="P1201" s="75"/>
      <c r="Q1201" s="75" t="s">
        <v>5555</v>
      </c>
      <c r="R1201" s="75" t="s">
        <v>11615</v>
      </c>
      <c r="S1201" s="75" t="s">
        <v>11616</v>
      </c>
      <c r="T1201" s="75" t="s">
        <v>11617</v>
      </c>
      <c r="U1201" s="75" t="s">
        <v>385</v>
      </c>
    </row>
    <row r="1202" spans="1:21" ht="14.4" x14ac:dyDescent="0.25">
      <c r="A1202" s="74">
        <v>120741</v>
      </c>
      <c r="B1202" s="75" t="s">
        <v>1649</v>
      </c>
      <c r="C1202" s="81">
        <f t="shared" si="58"/>
        <v>0</v>
      </c>
      <c r="D1202" s="74">
        <v>115634</v>
      </c>
      <c r="E1202" s="75" t="s">
        <v>5542</v>
      </c>
      <c r="F1202" s="74">
        <v>966945</v>
      </c>
      <c r="G1202" s="74">
        <v>0</v>
      </c>
      <c r="H1202" s="76">
        <f t="shared" si="59"/>
        <v>0</v>
      </c>
      <c r="I1202" s="76">
        <f t="shared" si="60"/>
        <v>0</v>
      </c>
      <c r="J1202" s="74">
        <v>18309</v>
      </c>
      <c r="K1202" s="75" t="s">
        <v>3229</v>
      </c>
      <c r="L1202" s="75" t="s">
        <v>5556</v>
      </c>
      <c r="M1202" s="74">
        <v>8450</v>
      </c>
      <c r="N1202" s="75" t="s">
        <v>5</v>
      </c>
      <c r="O1202" s="75" t="s">
        <v>5557</v>
      </c>
      <c r="P1202" s="75"/>
      <c r="Q1202" s="75" t="s">
        <v>11088</v>
      </c>
      <c r="R1202" s="75" t="s">
        <v>11615</v>
      </c>
      <c r="S1202" s="75" t="s">
        <v>11616</v>
      </c>
      <c r="T1202" s="75" t="s">
        <v>11617</v>
      </c>
      <c r="U1202" s="75" t="s">
        <v>385</v>
      </c>
    </row>
    <row r="1203" spans="1:21" ht="14.4" x14ac:dyDescent="0.25">
      <c r="A1203" s="74">
        <v>120741</v>
      </c>
      <c r="B1203" s="75" t="s">
        <v>1649</v>
      </c>
      <c r="C1203" s="81">
        <f t="shared" si="58"/>
        <v>0</v>
      </c>
      <c r="D1203" s="74">
        <v>115634</v>
      </c>
      <c r="E1203" s="75" t="s">
        <v>5542</v>
      </c>
      <c r="F1203" s="74">
        <v>61821</v>
      </c>
      <c r="G1203" s="74">
        <v>0</v>
      </c>
      <c r="H1203" s="76">
        <f t="shared" si="59"/>
        <v>120741</v>
      </c>
      <c r="I1203" s="76">
        <f t="shared" si="60"/>
        <v>0</v>
      </c>
      <c r="J1203" s="74">
        <v>106203</v>
      </c>
      <c r="K1203" s="75" t="s">
        <v>1842</v>
      </c>
      <c r="L1203" s="75" t="s">
        <v>5558</v>
      </c>
      <c r="M1203" s="74">
        <v>8400</v>
      </c>
      <c r="N1203" s="75" t="s">
        <v>100</v>
      </c>
      <c r="O1203" s="75" t="s">
        <v>5559</v>
      </c>
      <c r="P1203" s="75"/>
      <c r="Q1203" s="75" t="s">
        <v>5560</v>
      </c>
      <c r="R1203" s="75" t="s">
        <v>11615</v>
      </c>
      <c r="S1203" s="75" t="s">
        <v>11616</v>
      </c>
      <c r="T1203" s="75" t="s">
        <v>11617</v>
      </c>
      <c r="U1203" s="75" t="s">
        <v>385</v>
      </c>
    </row>
    <row r="1204" spans="1:21" ht="14.4" x14ac:dyDescent="0.25">
      <c r="A1204" s="74">
        <v>120741</v>
      </c>
      <c r="B1204" s="75" t="s">
        <v>1649</v>
      </c>
      <c r="C1204" s="81">
        <f t="shared" si="58"/>
        <v>0</v>
      </c>
      <c r="D1204" s="74">
        <v>115634</v>
      </c>
      <c r="E1204" s="75" t="s">
        <v>5542</v>
      </c>
      <c r="F1204" s="74">
        <v>61821</v>
      </c>
      <c r="G1204" s="74">
        <v>0</v>
      </c>
      <c r="H1204" s="76">
        <f t="shared" si="59"/>
        <v>0</v>
      </c>
      <c r="I1204" s="76">
        <f t="shared" si="60"/>
        <v>0</v>
      </c>
      <c r="J1204" s="74">
        <v>115634</v>
      </c>
      <c r="K1204" s="75" t="s">
        <v>5542</v>
      </c>
      <c r="L1204" s="75" t="s">
        <v>938</v>
      </c>
      <c r="M1204" s="74">
        <v>8400</v>
      </c>
      <c r="N1204" s="75" t="s">
        <v>100</v>
      </c>
      <c r="O1204" s="75" t="s">
        <v>939</v>
      </c>
      <c r="P1204" s="75"/>
      <c r="Q1204" s="75" t="s">
        <v>940</v>
      </c>
      <c r="R1204" s="75" t="s">
        <v>11615</v>
      </c>
      <c r="S1204" s="75" t="s">
        <v>11616</v>
      </c>
      <c r="T1204" s="75" t="s">
        <v>11617</v>
      </c>
      <c r="U1204" s="75" t="s">
        <v>385</v>
      </c>
    </row>
    <row r="1205" spans="1:21" ht="14.4" x14ac:dyDescent="0.25">
      <c r="A1205" s="74">
        <v>120741</v>
      </c>
      <c r="B1205" s="75" t="s">
        <v>1649</v>
      </c>
      <c r="C1205" s="81">
        <f t="shared" si="58"/>
        <v>0</v>
      </c>
      <c r="D1205" s="74">
        <v>115634</v>
      </c>
      <c r="E1205" s="75" t="s">
        <v>5542</v>
      </c>
      <c r="F1205" s="74">
        <v>966945</v>
      </c>
      <c r="G1205" s="74">
        <v>0</v>
      </c>
      <c r="H1205" s="76">
        <f t="shared" si="59"/>
        <v>120741</v>
      </c>
      <c r="I1205" s="76">
        <f t="shared" si="60"/>
        <v>0</v>
      </c>
      <c r="J1205" s="74">
        <v>118653</v>
      </c>
      <c r="K1205" s="75" t="s">
        <v>5561</v>
      </c>
      <c r="L1205" s="75" t="s">
        <v>5562</v>
      </c>
      <c r="M1205" s="74">
        <v>8450</v>
      </c>
      <c r="N1205" s="75" t="s">
        <v>5</v>
      </c>
      <c r="O1205" s="75" t="s">
        <v>5563</v>
      </c>
      <c r="P1205" s="75"/>
      <c r="Q1205" s="75" t="s">
        <v>5564</v>
      </c>
      <c r="R1205" s="75" t="s">
        <v>11615</v>
      </c>
      <c r="S1205" s="75" t="s">
        <v>11616</v>
      </c>
      <c r="T1205" s="75" t="s">
        <v>11617</v>
      </c>
      <c r="U1205" s="75" t="s">
        <v>385</v>
      </c>
    </row>
    <row r="1206" spans="1:21" ht="14.4" x14ac:dyDescent="0.25">
      <c r="A1206" s="74">
        <v>120758</v>
      </c>
      <c r="B1206" s="75" t="s">
        <v>1679</v>
      </c>
      <c r="C1206" s="81">
        <f t="shared" si="58"/>
        <v>0</v>
      </c>
      <c r="D1206" s="74">
        <v>8714</v>
      </c>
      <c r="E1206" s="75" t="s">
        <v>5565</v>
      </c>
      <c r="F1206" s="74">
        <v>960773</v>
      </c>
      <c r="G1206" s="74">
        <v>0</v>
      </c>
      <c r="H1206" s="76">
        <f t="shared" si="59"/>
        <v>0</v>
      </c>
      <c r="I1206" s="76">
        <f t="shared" si="60"/>
        <v>0</v>
      </c>
      <c r="J1206" s="74">
        <v>8706</v>
      </c>
      <c r="K1206" s="75" t="s">
        <v>1680</v>
      </c>
      <c r="L1206" s="75" t="s">
        <v>5566</v>
      </c>
      <c r="M1206" s="74">
        <v>2320</v>
      </c>
      <c r="N1206" s="75" t="s">
        <v>154</v>
      </c>
      <c r="O1206" s="75" t="s">
        <v>5567</v>
      </c>
      <c r="P1206" s="75"/>
      <c r="Q1206" s="75" t="s">
        <v>5568</v>
      </c>
      <c r="R1206" s="75" t="s">
        <v>11612</v>
      </c>
      <c r="S1206" s="75" t="s">
        <v>11613</v>
      </c>
      <c r="T1206" s="75" t="s">
        <v>11614</v>
      </c>
      <c r="U1206" s="75" t="s">
        <v>385</v>
      </c>
    </row>
    <row r="1207" spans="1:21" ht="14.4" x14ac:dyDescent="0.25">
      <c r="A1207" s="74">
        <v>120758</v>
      </c>
      <c r="B1207" s="75" t="s">
        <v>1679</v>
      </c>
      <c r="C1207" s="81">
        <f t="shared" si="58"/>
        <v>0</v>
      </c>
      <c r="D1207" s="74">
        <v>8714</v>
      </c>
      <c r="E1207" s="75" t="s">
        <v>5565</v>
      </c>
      <c r="F1207" s="74">
        <v>960773</v>
      </c>
      <c r="G1207" s="74">
        <v>0</v>
      </c>
      <c r="H1207" s="76">
        <f t="shared" si="59"/>
        <v>0</v>
      </c>
      <c r="I1207" s="76">
        <f t="shared" si="60"/>
        <v>0</v>
      </c>
      <c r="J1207" s="74">
        <v>8714</v>
      </c>
      <c r="K1207" s="75" t="s">
        <v>5565</v>
      </c>
      <c r="L1207" s="75" t="s">
        <v>942</v>
      </c>
      <c r="M1207" s="74">
        <v>2328</v>
      </c>
      <c r="N1207" s="75" t="s">
        <v>943</v>
      </c>
      <c r="O1207" s="75" t="s">
        <v>944</v>
      </c>
      <c r="P1207" s="75"/>
      <c r="Q1207" s="75" t="s">
        <v>945</v>
      </c>
      <c r="R1207" s="75" t="s">
        <v>11612</v>
      </c>
      <c r="S1207" s="75" t="s">
        <v>11613</v>
      </c>
      <c r="T1207" s="75" t="s">
        <v>11614</v>
      </c>
      <c r="U1207" s="75" t="s">
        <v>385</v>
      </c>
    </row>
    <row r="1208" spans="1:21" ht="14.4" x14ac:dyDescent="0.25">
      <c r="A1208" s="74">
        <v>120758</v>
      </c>
      <c r="B1208" s="75" t="s">
        <v>1679</v>
      </c>
      <c r="C1208" s="81">
        <f t="shared" si="58"/>
        <v>0</v>
      </c>
      <c r="D1208" s="74">
        <v>8714</v>
      </c>
      <c r="E1208" s="75" t="s">
        <v>5565</v>
      </c>
      <c r="F1208" s="74">
        <v>960773</v>
      </c>
      <c r="G1208" s="74">
        <v>0</v>
      </c>
      <c r="H1208" s="76">
        <f t="shared" si="59"/>
        <v>0</v>
      </c>
      <c r="I1208" s="76">
        <f t="shared" si="60"/>
        <v>0</v>
      </c>
      <c r="J1208" s="74">
        <v>47142</v>
      </c>
      <c r="K1208" s="75" t="s">
        <v>5569</v>
      </c>
      <c r="L1208" s="75" t="s">
        <v>11824</v>
      </c>
      <c r="M1208" s="74">
        <v>2323</v>
      </c>
      <c r="N1208" s="75" t="s">
        <v>5570</v>
      </c>
      <c r="O1208" s="75" t="s">
        <v>5571</v>
      </c>
      <c r="P1208" s="75"/>
      <c r="Q1208" s="75" t="s">
        <v>5572</v>
      </c>
      <c r="R1208" s="75" t="s">
        <v>11612</v>
      </c>
      <c r="S1208" s="75" t="s">
        <v>11613</v>
      </c>
      <c r="T1208" s="75" t="s">
        <v>11614</v>
      </c>
      <c r="U1208" s="75" t="s">
        <v>385</v>
      </c>
    </row>
    <row r="1209" spans="1:21" ht="14.4" x14ac:dyDescent="0.25">
      <c r="A1209" s="74">
        <v>120758</v>
      </c>
      <c r="B1209" s="75" t="s">
        <v>1679</v>
      </c>
      <c r="C1209" s="81">
        <f t="shared" si="58"/>
        <v>0</v>
      </c>
      <c r="D1209" s="74">
        <v>8714</v>
      </c>
      <c r="E1209" s="75" t="s">
        <v>5565</v>
      </c>
      <c r="F1209" s="74">
        <v>960773</v>
      </c>
      <c r="G1209" s="74">
        <v>0</v>
      </c>
      <c r="H1209" s="76">
        <f t="shared" si="59"/>
        <v>0</v>
      </c>
      <c r="I1209" s="76">
        <f t="shared" si="60"/>
        <v>0</v>
      </c>
      <c r="J1209" s="74">
        <v>55822</v>
      </c>
      <c r="K1209" s="75" t="s">
        <v>11089</v>
      </c>
      <c r="L1209" s="75" t="s">
        <v>5573</v>
      </c>
      <c r="M1209" s="74">
        <v>2321</v>
      </c>
      <c r="N1209" s="75" t="s">
        <v>5574</v>
      </c>
      <c r="O1209" s="75" t="s">
        <v>5575</v>
      </c>
      <c r="P1209" s="75"/>
      <c r="Q1209" s="75" t="s">
        <v>11090</v>
      </c>
      <c r="R1209" s="75" t="s">
        <v>11612</v>
      </c>
      <c r="S1209" s="75" t="s">
        <v>11613</v>
      </c>
      <c r="T1209" s="75" t="s">
        <v>11614</v>
      </c>
      <c r="U1209" s="75" t="s">
        <v>385</v>
      </c>
    </row>
    <row r="1210" spans="1:21" ht="14.4" x14ac:dyDescent="0.25">
      <c r="A1210" s="74">
        <v>120766</v>
      </c>
      <c r="B1210" s="75" t="s">
        <v>1649</v>
      </c>
      <c r="C1210" s="81">
        <f t="shared" si="58"/>
        <v>0</v>
      </c>
      <c r="D1210" s="74">
        <v>44818</v>
      </c>
      <c r="E1210" s="75" t="s">
        <v>5576</v>
      </c>
      <c r="F1210" s="74">
        <v>964411</v>
      </c>
      <c r="G1210" s="74">
        <v>0</v>
      </c>
      <c r="H1210" s="76">
        <f t="shared" si="59"/>
        <v>0</v>
      </c>
      <c r="I1210" s="76">
        <f t="shared" si="60"/>
        <v>0</v>
      </c>
      <c r="J1210" s="74">
        <v>12369</v>
      </c>
      <c r="K1210" s="75" t="s">
        <v>5577</v>
      </c>
      <c r="L1210" s="75" t="s">
        <v>5578</v>
      </c>
      <c r="M1210" s="74">
        <v>3010</v>
      </c>
      <c r="N1210" s="75" t="s">
        <v>298</v>
      </c>
      <c r="O1210" s="75" t="s">
        <v>5579</v>
      </c>
      <c r="P1210" s="75"/>
      <c r="Q1210" s="75" t="s">
        <v>5580</v>
      </c>
      <c r="R1210" s="75" t="s">
        <v>3065</v>
      </c>
      <c r="S1210" s="75" t="s">
        <v>3066</v>
      </c>
      <c r="T1210" s="75" t="s">
        <v>3067</v>
      </c>
      <c r="U1210" s="75" t="s">
        <v>385</v>
      </c>
    </row>
    <row r="1211" spans="1:21" ht="14.4" x14ac:dyDescent="0.25">
      <c r="A1211" s="74">
        <v>120766</v>
      </c>
      <c r="B1211" s="75" t="s">
        <v>1649</v>
      </c>
      <c r="C1211" s="81">
        <f t="shared" si="58"/>
        <v>0</v>
      </c>
      <c r="D1211" s="74">
        <v>44818</v>
      </c>
      <c r="E1211" s="75" t="s">
        <v>5576</v>
      </c>
      <c r="F1211" s="74">
        <v>962217</v>
      </c>
      <c r="G1211" s="74">
        <v>0</v>
      </c>
      <c r="H1211" s="76">
        <f t="shared" si="59"/>
        <v>120766</v>
      </c>
      <c r="I1211" s="76">
        <f t="shared" si="60"/>
        <v>0</v>
      </c>
      <c r="J1211" s="74">
        <v>12377</v>
      </c>
      <c r="K1211" s="75" t="s">
        <v>5581</v>
      </c>
      <c r="L1211" s="75" t="s">
        <v>5582</v>
      </c>
      <c r="M1211" s="74">
        <v>3001</v>
      </c>
      <c r="N1211" s="75" t="s">
        <v>269</v>
      </c>
      <c r="O1211" s="75" t="s">
        <v>5583</v>
      </c>
      <c r="P1211" s="75"/>
      <c r="Q1211" s="75" t="s">
        <v>5584</v>
      </c>
      <c r="R1211" s="75" t="s">
        <v>3065</v>
      </c>
      <c r="S1211" s="75" t="s">
        <v>3066</v>
      </c>
      <c r="T1211" s="75" t="s">
        <v>3067</v>
      </c>
      <c r="U1211" s="75" t="s">
        <v>385</v>
      </c>
    </row>
    <row r="1212" spans="1:21" ht="14.4" x14ac:dyDescent="0.25">
      <c r="A1212" s="74">
        <v>120766</v>
      </c>
      <c r="B1212" s="75" t="s">
        <v>1649</v>
      </c>
      <c r="C1212" s="81">
        <f t="shared" si="58"/>
        <v>0</v>
      </c>
      <c r="D1212" s="74">
        <v>44818</v>
      </c>
      <c r="E1212" s="75" t="s">
        <v>5576</v>
      </c>
      <c r="F1212" s="74">
        <v>962217</v>
      </c>
      <c r="G1212" s="74">
        <v>0</v>
      </c>
      <c r="H1212" s="76">
        <f t="shared" si="59"/>
        <v>0</v>
      </c>
      <c r="I1212" s="76">
        <f t="shared" si="60"/>
        <v>0</v>
      </c>
      <c r="J1212" s="74">
        <v>12401</v>
      </c>
      <c r="K1212" s="75" t="s">
        <v>3229</v>
      </c>
      <c r="L1212" s="75" t="s">
        <v>5585</v>
      </c>
      <c r="M1212" s="74">
        <v>3001</v>
      </c>
      <c r="N1212" s="75" t="s">
        <v>269</v>
      </c>
      <c r="O1212" s="75" t="s">
        <v>5586</v>
      </c>
      <c r="P1212" s="75"/>
      <c r="Q1212" s="75" t="s">
        <v>11825</v>
      </c>
      <c r="R1212" s="75" t="s">
        <v>3065</v>
      </c>
      <c r="S1212" s="75" t="s">
        <v>3066</v>
      </c>
      <c r="T1212" s="75" t="s">
        <v>3067</v>
      </c>
      <c r="U1212" s="75" t="s">
        <v>385</v>
      </c>
    </row>
    <row r="1213" spans="1:21" ht="14.4" x14ac:dyDescent="0.25">
      <c r="A1213" s="74">
        <v>120766</v>
      </c>
      <c r="B1213" s="75" t="s">
        <v>1649</v>
      </c>
      <c r="C1213" s="81">
        <f t="shared" si="58"/>
        <v>0</v>
      </c>
      <c r="D1213" s="74">
        <v>44818</v>
      </c>
      <c r="E1213" s="75" t="s">
        <v>5576</v>
      </c>
      <c r="F1213" s="74">
        <v>972398</v>
      </c>
      <c r="G1213" s="74">
        <v>0</v>
      </c>
      <c r="H1213" s="76">
        <f t="shared" si="59"/>
        <v>120766</v>
      </c>
      <c r="I1213" s="76">
        <f t="shared" si="60"/>
        <v>0</v>
      </c>
      <c r="J1213" s="74">
        <v>25891</v>
      </c>
      <c r="K1213" s="75" t="s">
        <v>5587</v>
      </c>
      <c r="L1213" s="75" t="s">
        <v>5588</v>
      </c>
      <c r="M1213" s="74">
        <v>3000</v>
      </c>
      <c r="N1213" s="75" t="s">
        <v>165</v>
      </c>
      <c r="O1213" s="75" t="s">
        <v>335</v>
      </c>
      <c r="P1213" s="75"/>
      <c r="Q1213" s="75" t="s">
        <v>11826</v>
      </c>
      <c r="R1213" s="75" t="s">
        <v>1703</v>
      </c>
      <c r="S1213" s="75" t="s">
        <v>1704</v>
      </c>
      <c r="T1213" s="75" t="s">
        <v>1705</v>
      </c>
      <c r="U1213" s="75" t="s">
        <v>496</v>
      </c>
    </row>
    <row r="1214" spans="1:21" ht="14.4" x14ac:dyDescent="0.25">
      <c r="A1214" s="74">
        <v>120766</v>
      </c>
      <c r="B1214" s="75" t="s">
        <v>1649</v>
      </c>
      <c r="C1214" s="81">
        <f t="shared" si="58"/>
        <v>0</v>
      </c>
      <c r="D1214" s="74">
        <v>44818</v>
      </c>
      <c r="E1214" s="75" t="s">
        <v>5576</v>
      </c>
      <c r="F1214" s="74">
        <v>972422</v>
      </c>
      <c r="G1214" s="74">
        <v>0</v>
      </c>
      <c r="H1214" s="76">
        <f t="shared" si="59"/>
        <v>120766</v>
      </c>
      <c r="I1214" s="76">
        <f t="shared" si="60"/>
        <v>0</v>
      </c>
      <c r="J1214" s="74">
        <v>25941</v>
      </c>
      <c r="K1214" s="75" t="s">
        <v>5589</v>
      </c>
      <c r="L1214" s="75" t="s">
        <v>5590</v>
      </c>
      <c r="M1214" s="74">
        <v>3040</v>
      </c>
      <c r="N1214" s="75" t="s">
        <v>5534</v>
      </c>
      <c r="O1214" s="75" t="s">
        <v>5591</v>
      </c>
      <c r="P1214" s="75"/>
      <c r="Q1214" s="75" t="s">
        <v>5592</v>
      </c>
      <c r="R1214" s="75" t="s">
        <v>1703</v>
      </c>
      <c r="S1214" s="75" t="s">
        <v>1704</v>
      </c>
      <c r="T1214" s="75" t="s">
        <v>1705</v>
      </c>
      <c r="U1214" s="75" t="s">
        <v>496</v>
      </c>
    </row>
    <row r="1215" spans="1:21" ht="14.4" x14ac:dyDescent="0.25">
      <c r="A1215" s="74">
        <v>120766</v>
      </c>
      <c r="B1215" s="75" t="s">
        <v>1649</v>
      </c>
      <c r="C1215" s="81">
        <f t="shared" si="58"/>
        <v>0</v>
      </c>
      <c r="D1215" s="74">
        <v>44818</v>
      </c>
      <c r="E1215" s="75" t="s">
        <v>5576</v>
      </c>
      <c r="F1215" s="74">
        <v>970236</v>
      </c>
      <c r="G1215" s="74">
        <v>0</v>
      </c>
      <c r="H1215" s="76">
        <f t="shared" si="59"/>
        <v>120766</v>
      </c>
      <c r="I1215" s="76">
        <f t="shared" si="60"/>
        <v>0</v>
      </c>
      <c r="J1215" s="74">
        <v>44818</v>
      </c>
      <c r="K1215" s="75" t="s">
        <v>5576</v>
      </c>
      <c r="L1215" s="75" t="s">
        <v>947</v>
      </c>
      <c r="M1215" s="74">
        <v>3020</v>
      </c>
      <c r="N1215" s="75" t="s">
        <v>948</v>
      </c>
      <c r="O1215" s="75" t="s">
        <v>949</v>
      </c>
      <c r="P1215" s="75"/>
      <c r="Q1215" s="75" t="s">
        <v>950</v>
      </c>
      <c r="R1215" s="75" t="s">
        <v>3065</v>
      </c>
      <c r="S1215" s="75" t="s">
        <v>3066</v>
      </c>
      <c r="T1215" s="75" t="s">
        <v>3067</v>
      </c>
      <c r="U1215" s="75" t="s">
        <v>385</v>
      </c>
    </row>
    <row r="1216" spans="1:21" ht="14.4" x14ac:dyDescent="0.25">
      <c r="A1216" s="74">
        <v>120766</v>
      </c>
      <c r="B1216" s="75" t="s">
        <v>1649</v>
      </c>
      <c r="C1216" s="81">
        <f t="shared" si="58"/>
        <v>0</v>
      </c>
      <c r="D1216" s="74">
        <v>44818</v>
      </c>
      <c r="E1216" s="75" t="s">
        <v>5576</v>
      </c>
      <c r="F1216" s="74">
        <v>964411</v>
      </c>
      <c r="G1216" s="74">
        <v>0</v>
      </c>
      <c r="H1216" s="76">
        <f t="shared" si="59"/>
        <v>120766</v>
      </c>
      <c r="I1216" s="76">
        <f t="shared" si="60"/>
        <v>0</v>
      </c>
      <c r="J1216" s="74">
        <v>47134</v>
      </c>
      <c r="K1216" s="75" t="s">
        <v>5593</v>
      </c>
      <c r="L1216" s="75" t="s">
        <v>5594</v>
      </c>
      <c r="M1216" s="74">
        <v>3001</v>
      </c>
      <c r="N1216" s="75" t="s">
        <v>269</v>
      </c>
      <c r="O1216" s="75" t="s">
        <v>5579</v>
      </c>
      <c r="P1216" s="75"/>
      <c r="Q1216" s="75" t="s">
        <v>5580</v>
      </c>
      <c r="R1216" s="75" t="s">
        <v>3065</v>
      </c>
      <c r="S1216" s="75" t="s">
        <v>3066</v>
      </c>
      <c r="T1216" s="75" t="s">
        <v>3067</v>
      </c>
      <c r="U1216" s="75" t="s">
        <v>385</v>
      </c>
    </row>
    <row r="1217" spans="1:21" ht="14.4" x14ac:dyDescent="0.25">
      <c r="A1217" s="74">
        <v>120766</v>
      </c>
      <c r="B1217" s="75" t="s">
        <v>1649</v>
      </c>
      <c r="C1217" s="81">
        <f t="shared" si="58"/>
        <v>0</v>
      </c>
      <c r="D1217" s="74">
        <v>44818</v>
      </c>
      <c r="E1217" s="75" t="s">
        <v>5576</v>
      </c>
      <c r="F1217" s="74">
        <v>970236</v>
      </c>
      <c r="G1217" s="74">
        <v>0</v>
      </c>
      <c r="H1217" s="76">
        <f t="shared" si="59"/>
        <v>120766</v>
      </c>
      <c r="I1217" s="76">
        <f t="shared" si="60"/>
        <v>0</v>
      </c>
      <c r="J1217" s="74">
        <v>106179</v>
      </c>
      <c r="K1217" s="75" t="s">
        <v>1692</v>
      </c>
      <c r="L1217" s="75" t="s">
        <v>5595</v>
      </c>
      <c r="M1217" s="74">
        <v>3020</v>
      </c>
      <c r="N1217" s="75" t="s">
        <v>5596</v>
      </c>
      <c r="O1217" s="75" t="s">
        <v>949</v>
      </c>
      <c r="P1217" s="75"/>
      <c r="Q1217" s="75" t="s">
        <v>950</v>
      </c>
      <c r="R1217" s="75" t="s">
        <v>3065</v>
      </c>
      <c r="S1217" s="75" t="s">
        <v>3066</v>
      </c>
      <c r="T1217" s="75" t="s">
        <v>3067</v>
      </c>
      <c r="U1217" s="75" t="s">
        <v>385</v>
      </c>
    </row>
    <row r="1218" spans="1:21" ht="14.4" x14ac:dyDescent="0.25">
      <c r="A1218" s="74">
        <v>120766</v>
      </c>
      <c r="B1218" s="75" t="s">
        <v>1649</v>
      </c>
      <c r="C1218" s="81">
        <f t="shared" si="58"/>
        <v>0</v>
      </c>
      <c r="D1218" s="74">
        <v>44818</v>
      </c>
      <c r="E1218" s="75" t="s">
        <v>5576</v>
      </c>
      <c r="F1218" s="74">
        <v>970236</v>
      </c>
      <c r="G1218" s="74">
        <v>0</v>
      </c>
      <c r="H1218" s="76">
        <f t="shared" si="59"/>
        <v>0</v>
      </c>
      <c r="I1218" s="76">
        <f t="shared" si="60"/>
        <v>0</v>
      </c>
      <c r="J1218" s="74">
        <v>110254</v>
      </c>
      <c r="K1218" s="75" t="s">
        <v>5597</v>
      </c>
      <c r="L1218" s="75" t="s">
        <v>5598</v>
      </c>
      <c r="M1218" s="74">
        <v>3020</v>
      </c>
      <c r="N1218" s="75" t="s">
        <v>948</v>
      </c>
      <c r="O1218" s="75" t="s">
        <v>949</v>
      </c>
      <c r="P1218" s="75"/>
      <c r="Q1218" s="75" t="s">
        <v>950</v>
      </c>
      <c r="R1218" s="75" t="s">
        <v>3065</v>
      </c>
      <c r="S1218" s="75" t="s">
        <v>3066</v>
      </c>
      <c r="T1218" s="75" t="s">
        <v>3067</v>
      </c>
      <c r="U1218" s="75" t="s">
        <v>385</v>
      </c>
    </row>
    <row r="1219" spans="1:21" ht="14.4" x14ac:dyDescent="0.25">
      <c r="A1219" s="74">
        <v>120766</v>
      </c>
      <c r="B1219" s="75" t="s">
        <v>1649</v>
      </c>
      <c r="C1219" s="81">
        <f t="shared" si="58"/>
        <v>0</v>
      </c>
      <c r="D1219" s="74">
        <v>44818</v>
      </c>
      <c r="E1219" s="75" t="s">
        <v>5576</v>
      </c>
      <c r="F1219" s="74">
        <v>970236</v>
      </c>
      <c r="G1219" s="74">
        <v>0</v>
      </c>
      <c r="H1219" s="76">
        <f t="shared" si="59"/>
        <v>0</v>
      </c>
      <c r="I1219" s="76">
        <f t="shared" si="60"/>
        <v>0</v>
      </c>
      <c r="J1219" s="74">
        <v>128488</v>
      </c>
      <c r="K1219" s="75" t="s">
        <v>5599</v>
      </c>
      <c r="L1219" s="75" t="s">
        <v>5600</v>
      </c>
      <c r="M1219" s="74">
        <v>3020</v>
      </c>
      <c r="N1219" s="75" t="s">
        <v>948</v>
      </c>
      <c r="O1219" s="75" t="s">
        <v>949</v>
      </c>
      <c r="P1219" s="75"/>
      <c r="Q1219" s="75" t="s">
        <v>950</v>
      </c>
      <c r="R1219" s="75" t="s">
        <v>3065</v>
      </c>
      <c r="S1219" s="75" t="s">
        <v>3066</v>
      </c>
      <c r="T1219" s="75" t="s">
        <v>3067</v>
      </c>
      <c r="U1219" s="75" t="s">
        <v>385</v>
      </c>
    </row>
    <row r="1220" spans="1:21" ht="14.4" x14ac:dyDescent="0.25">
      <c r="A1220" s="74">
        <v>120766</v>
      </c>
      <c r="B1220" s="75" t="s">
        <v>1649</v>
      </c>
      <c r="C1220" s="81">
        <f t="shared" si="58"/>
        <v>0</v>
      </c>
      <c r="D1220" s="74">
        <v>44818</v>
      </c>
      <c r="E1220" s="75" t="s">
        <v>5576</v>
      </c>
      <c r="F1220" s="74">
        <v>970236</v>
      </c>
      <c r="G1220" s="74">
        <v>0</v>
      </c>
      <c r="H1220" s="76">
        <f t="shared" si="59"/>
        <v>0</v>
      </c>
      <c r="I1220" s="76">
        <f t="shared" si="60"/>
        <v>0</v>
      </c>
      <c r="J1220" s="74">
        <v>130906</v>
      </c>
      <c r="K1220" s="75" t="s">
        <v>5599</v>
      </c>
      <c r="L1220" s="75" t="s">
        <v>5601</v>
      </c>
      <c r="M1220" s="74">
        <v>3020</v>
      </c>
      <c r="N1220" s="75" t="s">
        <v>948</v>
      </c>
      <c r="O1220" s="75" t="s">
        <v>949</v>
      </c>
      <c r="P1220" s="75"/>
      <c r="Q1220" s="75" t="s">
        <v>950</v>
      </c>
      <c r="R1220" s="75" t="s">
        <v>3065</v>
      </c>
      <c r="S1220" s="75" t="s">
        <v>3066</v>
      </c>
      <c r="T1220" s="75" t="s">
        <v>3067</v>
      </c>
      <c r="U1220" s="75" t="s">
        <v>385</v>
      </c>
    </row>
    <row r="1221" spans="1:21" ht="14.4" x14ac:dyDescent="0.25">
      <c r="A1221" s="74">
        <v>120782</v>
      </c>
      <c r="B1221" s="75" t="s">
        <v>1649</v>
      </c>
      <c r="C1221" s="81">
        <f t="shared" si="58"/>
        <v>0</v>
      </c>
      <c r="D1221" s="74">
        <v>18085</v>
      </c>
      <c r="E1221" s="75" t="s">
        <v>5602</v>
      </c>
      <c r="F1221" s="74">
        <v>966887</v>
      </c>
      <c r="G1221" s="74">
        <v>0</v>
      </c>
      <c r="H1221" s="76">
        <f t="shared" si="59"/>
        <v>0</v>
      </c>
      <c r="I1221" s="76">
        <f t="shared" si="60"/>
        <v>0</v>
      </c>
      <c r="J1221" s="74">
        <v>17831</v>
      </c>
      <c r="K1221" s="75" t="s">
        <v>5603</v>
      </c>
      <c r="L1221" s="75" t="s">
        <v>5604</v>
      </c>
      <c r="M1221" s="74">
        <v>8300</v>
      </c>
      <c r="N1221" s="75" t="s">
        <v>304</v>
      </c>
      <c r="O1221" s="75" t="s">
        <v>5605</v>
      </c>
      <c r="P1221" s="75"/>
      <c r="Q1221" s="75" t="s">
        <v>5606</v>
      </c>
      <c r="R1221" s="75" t="s">
        <v>11615</v>
      </c>
      <c r="S1221" s="75" t="s">
        <v>11616</v>
      </c>
      <c r="T1221" s="75" t="s">
        <v>11617</v>
      </c>
      <c r="U1221" s="75" t="s">
        <v>385</v>
      </c>
    </row>
    <row r="1222" spans="1:21" ht="14.4" x14ac:dyDescent="0.25">
      <c r="A1222" s="74">
        <v>120782</v>
      </c>
      <c r="B1222" s="75" t="s">
        <v>1649</v>
      </c>
      <c r="C1222" s="81">
        <f t="shared" si="58"/>
        <v>0</v>
      </c>
      <c r="D1222" s="74">
        <v>18085</v>
      </c>
      <c r="E1222" s="75" t="s">
        <v>5602</v>
      </c>
      <c r="F1222" s="74">
        <v>966887</v>
      </c>
      <c r="G1222" s="74">
        <v>0</v>
      </c>
      <c r="H1222" s="76">
        <f t="shared" si="59"/>
        <v>0</v>
      </c>
      <c r="I1222" s="76">
        <f t="shared" si="60"/>
        <v>0</v>
      </c>
      <c r="J1222" s="74">
        <v>17855</v>
      </c>
      <c r="K1222" s="75" t="s">
        <v>5607</v>
      </c>
      <c r="L1222" s="75" t="s">
        <v>5608</v>
      </c>
      <c r="M1222" s="74">
        <v>8300</v>
      </c>
      <c r="N1222" s="75" t="s">
        <v>304</v>
      </c>
      <c r="O1222" s="75" t="s">
        <v>5609</v>
      </c>
      <c r="P1222" s="75"/>
      <c r="Q1222" s="75" t="s">
        <v>5610</v>
      </c>
      <c r="R1222" s="75" t="s">
        <v>11615</v>
      </c>
      <c r="S1222" s="75" t="s">
        <v>11616</v>
      </c>
      <c r="T1222" s="75" t="s">
        <v>11617</v>
      </c>
      <c r="U1222" s="75" t="s">
        <v>385</v>
      </c>
    </row>
    <row r="1223" spans="1:21" ht="14.4" x14ac:dyDescent="0.25">
      <c r="A1223" s="74">
        <v>120782</v>
      </c>
      <c r="B1223" s="75" t="s">
        <v>1649</v>
      </c>
      <c r="C1223" s="81">
        <f t="shared" si="58"/>
        <v>0</v>
      </c>
      <c r="D1223" s="74">
        <v>18085</v>
      </c>
      <c r="E1223" s="75" t="s">
        <v>5602</v>
      </c>
      <c r="F1223" s="74">
        <v>966887</v>
      </c>
      <c r="G1223" s="74">
        <v>0</v>
      </c>
      <c r="H1223" s="76">
        <f t="shared" si="59"/>
        <v>0</v>
      </c>
      <c r="I1223" s="76">
        <f t="shared" si="60"/>
        <v>0</v>
      </c>
      <c r="J1223" s="74">
        <v>17863</v>
      </c>
      <c r="K1223" s="75" t="s">
        <v>6990</v>
      </c>
      <c r="L1223" s="75" t="s">
        <v>5611</v>
      </c>
      <c r="M1223" s="74">
        <v>8300</v>
      </c>
      <c r="N1223" s="75" t="s">
        <v>304</v>
      </c>
      <c r="O1223" s="75" t="s">
        <v>5612</v>
      </c>
      <c r="P1223" s="75"/>
      <c r="Q1223" s="75" t="s">
        <v>5613</v>
      </c>
      <c r="R1223" s="75" t="s">
        <v>11615</v>
      </c>
      <c r="S1223" s="75" t="s">
        <v>11616</v>
      </c>
      <c r="T1223" s="75" t="s">
        <v>11617</v>
      </c>
      <c r="U1223" s="75" t="s">
        <v>385</v>
      </c>
    </row>
    <row r="1224" spans="1:21" ht="14.4" x14ac:dyDescent="0.25">
      <c r="A1224" s="74">
        <v>120782</v>
      </c>
      <c r="B1224" s="75" t="s">
        <v>1649</v>
      </c>
      <c r="C1224" s="81">
        <f t="shared" si="58"/>
        <v>0</v>
      </c>
      <c r="D1224" s="74">
        <v>18085</v>
      </c>
      <c r="E1224" s="75" t="s">
        <v>5602</v>
      </c>
      <c r="F1224" s="74">
        <v>966887</v>
      </c>
      <c r="G1224" s="74">
        <v>0</v>
      </c>
      <c r="H1224" s="76">
        <f t="shared" si="59"/>
        <v>0</v>
      </c>
      <c r="I1224" s="76">
        <f t="shared" si="60"/>
        <v>0</v>
      </c>
      <c r="J1224" s="74">
        <v>17871</v>
      </c>
      <c r="K1224" s="75" t="s">
        <v>5614</v>
      </c>
      <c r="L1224" s="75" t="s">
        <v>5615</v>
      </c>
      <c r="M1224" s="74">
        <v>8300</v>
      </c>
      <c r="N1224" s="75" t="s">
        <v>98</v>
      </c>
      <c r="O1224" s="75" t="s">
        <v>5616</v>
      </c>
      <c r="P1224" s="75"/>
      <c r="Q1224" s="75" t="s">
        <v>5617</v>
      </c>
      <c r="R1224" s="75" t="s">
        <v>11615</v>
      </c>
      <c r="S1224" s="75" t="s">
        <v>11616</v>
      </c>
      <c r="T1224" s="75" t="s">
        <v>11617</v>
      </c>
      <c r="U1224" s="75" t="s">
        <v>385</v>
      </c>
    </row>
    <row r="1225" spans="1:21" ht="14.4" x14ac:dyDescent="0.25">
      <c r="A1225" s="74">
        <v>120782</v>
      </c>
      <c r="B1225" s="75" t="s">
        <v>1649</v>
      </c>
      <c r="C1225" s="81">
        <f t="shared" si="58"/>
        <v>0</v>
      </c>
      <c r="D1225" s="74">
        <v>18085</v>
      </c>
      <c r="E1225" s="75" t="s">
        <v>5602</v>
      </c>
      <c r="F1225" s="74">
        <v>966887</v>
      </c>
      <c r="G1225" s="74">
        <v>0</v>
      </c>
      <c r="H1225" s="76">
        <f t="shared" si="59"/>
        <v>0</v>
      </c>
      <c r="I1225" s="76">
        <f t="shared" si="60"/>
        <v>0</v>
      </c>
      <c r="J1225" s="74">
        <v>18044</v>
      </c>
      <c r="K1225" s="75" t="s">
        <v>5618</v>
      </c>
      <c r="L1225" s="75" t="s">
        <v>5619</v>
      </c>
      <c r="M1225" s="74">
        <v>8380</v>
      </c>
      <c r="N1225" s="75" t="s">
        <v>4318</v>
      </c>
      <c r="O1225" s="75" t="s">
        <v>5620</v>
      </c>
      <c r="P1225" s="75"/>
      <c r="Q1225" s="75" t="s">
        <v>5621</v>
      </c>
      <c r="R1225" s="75" t="s">
        <v>11615</v>
      </c>
      <c r="S1225" s="75" t="s">
        <v>11616</v>
      </c>
      <c r="T1225" s="75" t="s">
        <v>11617</v>
      </c>
      <c r="U1225" s="75" t="s">
        <v>385</v>
      </c>
    </row>
    <row r="1226" spans="1:21" ht="14.4" x14ac:dyDescent="0.25">
      <c r="A1226" s="74">
        <v>120782</v>
      </c>
      <c r="B1226" s="75" t="s">
        <v>1649</v>
      </c>
      <c r="C1226" s="81">
        <f t="shared" si="58"/>
        <v>0</v>
      </c>
      <c r="D1226" s="74">
        <v>18085</v>
      </c>
      <c r="E1226" s="75" t="s">
        <v>5602</v>
      </c>
      <c r="F1226" s="74">
        <v>966887</v>
      </c>
      <c r="G1226" s="74">
        <v>0</v>
      </c>
      <c r="H1226" s="76">
        <f t="shared" si="59"/>
        <v>0</v>
      </c>
      <c r="I1226" s="76">
        <f t="shared" si="60"/>
        <v>0</v>
      </c>
      <c r="J1226" s="74">
        <v>18051</v>
      </c>
      <c r="K1226" s="75" t="s">
        <v>5622</v>
      </c>
      <c r="L1226" s="75" t="s">
        <v>5623</v>
      </c>
      <c r="M1226" s="74">
        <v>8380</v>
      </c>
      <c r="N1226" s="75" t="s">
        <v>346</v>
      </c>
      <c r="O1226" s="75" t="s">
        <v>5624</v>
      </c>
      <c r="P1226" s="75"/>
      <c r="Q1226" s="75" t="s">
        <v>5625</v>
      </c>
      <c r="R1226" s="75" t="s">
        <v>11615</v>
      </c>
      <c r="S1226" s="75" t="s">
        <v>11616</v>
      </c>
      <c r="T1226" s="75" t="s">
        <v>11617</v>
      </c>
      <c r="U1226" s="75" t="s">
        <v>385</v>
      </c>
    </row>
    <row r="1227" spans="1:21" ht="14.4" x14ac:dyDescent="0.25">
      <c r="A1227" s="74">
        <v>120782</v>
      </c>
      <c r="B1227" s="75" t="s">
        <v>1649</v>
      </c>
      <c r="C1227" s="81">
        <f t="shared" si="58"/>
        <v>0</v>
      </c>
      <c r="D1227" s="74">
        <v>18085</v>
      </c>
      <c r="E1227" s="75" t="s">
        <v>5602</v>
      </c>
      <c r="F1227" s="74">
        <v>966887</v>
      </c>
      <c r="G1227" s="74">
        <v>0</v>
      </c>
      <c r="H1227" s="76">
        <f t="shared" si="59"/>
        <v>0</v>
      </c>
      <c r="I1227" s="76">
        <f t="shared" si="60"/>
        <v>0</v>
      </c>
      <c r="J1227" s="74">
        <v>18085</v>
      </c>
      <c r="K1227" s="75" t="s">
        <v>5602</v>
      </c>
      <c r="L1227" s="75" t="s">
        <v>952</v>
      </c>
      <c r="M1227" s="74">
        <v>8301</v>
      </c>
      <c r="N1227" s="75" t="s">
        <v>953</v>
      </c>
      <c r="O1227" s="75" t="s">
        <v>5626</v>
      </c>
      <c r="P1227" s="75"/>
      <c r="Q1227" s="75" t="s">
        <v>5627</v>
      </c>
      <c r="R1227" s="75" t="s">
        <v>11615</v>
      </c>
      <c r="S1227" s="75" t="s">
        <v>11616</v>
      </c>
      <c r="T1227" s="75" t="s">
        <v>11617</v>
      </c>
      <c r="U1227" s="75" t="s">
        <v>385</v>
      </c>
    </row>
    <row r="1228" spans="1:21" ht="14.4" x14ac:dyDescent="0.25">
      <c r="A1228" s="74">
        <v>120782</v>
      </c>
      <c r="B1228" s="75" t="s">
        <v>1649</v>
      </c>
      <c r="C1228" s="81">
        <f t="shared" si="58"/>
        <v>0</v>
      </c>
      <c r="D1228" s="74">
        <v>18085</v>
      </c>
      <c r="E1228" s="75" t="s">
        <v>5602</v>
      </c>
      <c r="F1228" s="74">
        <v>966887</v>
      </c>
      <c r="G1228" s="74">
        <v>0</v>
      </c>
      <c r="H1228" s="76">
        <f t="shared" si="59"/>
        <v>0</v>
      </c>
      <c r="I1228" s="76">
        <f t="shared" si="60"/>
        <v>0</v>
      </c>
      <c r="J1228" s="74">
        <v>26468</v>
      </c>
      <c r="K1228" s="75" t="s">
        <v>5628</v>
      </c>
      <c r="L1228" s="75" t="s">
        <v>11091</v>
      </c>
      <c r="M1228" s="74">
        <v>8301</v>
      </c>
      <c r="N1228" s="75" t="s">
        <v>953</v>
      </c>
      <c r="O1228" s="75" t="s">
        <v>5629</v>
      </c>
      <c r="P1228" s="75"/>
      <c r="Q1228" s="75" t="s">
        <v>5630</v>
      </c>
      <c r="R1228" s="75" t="s">
        <v>10772</v>
      </c>
      <c r="S1228" s="75" t="s">
        <v>10773</v>
      </c>
      <c r="T1228" s="75" t="s">
        <v>10774</v>
      </c>
      <c r="U1228" s="75" t="s">
        <v>496</v>
      </c>
    </row>
    <row r="1229" spans="1:21" ht="14.4" x14ac:dyDescent="0.25">
      <c r="A1229" s="74">
        <v>120791</v>
      </c>
      <c r="B1229" s="75" t="s">
        <v>1649</v>
      </c>
      <c r="C1229" s="81">
        <f t="shared" si="58"/>
        <v>0</v>
      </c>
      <c r="D1229" s="74">
        <v>5777</v>
      </c>
      <c r="E1229" s="75" t="s">
        <v>5631</v>
      </c>
      <c r="F1229" s="74">
        <v>973727</v>
      </c>
      <c r="G1229" s="74">
        <v>0</v>
      </c>
      <c r="H1229" s="76">
        <f t="shared" si="59"/>
        <v>0</v>
      </c>
      <c r="I1229" s="76">
        <f t="shared" si="60"/>
        <v>0</v>
      </c>
      <c r="J1229" s="74">
        <v>5058</v>
      </c>
      <c r="K1229" s="75" t="s">
        <v>5632</v>
      </c>
      <c r="L1229" s="75" t="s">
        <v>5633</v>
      </c>
      <c r="M1229" s="74">
        <v>1730</v>
      </c>
      <c r="N1229" s="75" t="s">
        <v>25</v>
      </c>
      <c r="O1229" s="75" t="s">
        <v>5634</v>
      </c>
      <c r="P1229" s="75"/>
      <c r="Q1229" s="75" t="s">
        <v>5635</v>
      </c>
      <c r="R1229" s="75" t="s">
        <v>1786</v>
      </c>
      <c r="S1229" s="75" t="s">
        <v>1787</v>
      </c>
      <c r="T1229" s="75" t="s">
        <v>1788</v>
      </c>
      <c r="U1229" s="75" t="s">
        <v>385</v>
      </c>
    </row>
    <row r="1230" spans="1:21" ht="14.4" x14ac:dyDescent="0.25">
      <c r="A1230" s="74">
        <v>120791</v>
      </c>
      <c r="B1230" s="75" t="s">
        <v>1649</v>
      </c>
      <c r="C1230" s="81">
        <f t="shared" si="58"/>
        <v>0</v>
      </c>
      <c r="D1230" s="74">
        <v>5777</v>
      </c>
      <c r="E1230" s="75" t="s">
        <v>5631</v>
      </c>
      <c r="F1230" s="74">
        <v>973727</v>
      </c>
      <c r="G1230" s="74">
        <v>0</v>
      </c>
      <c r="H1230" s="76">
        <f t="shared" si="59"/>
        <v>0</v>
      </c>
      <c r="I1230" s="76">
        <f t="shared" si="60"/>
        <v>0</v>
      </c>
      <c r="J1230" s="74">
        <v>5082</v>
      </c>
      <c r="K1230" s="75" t="s">
        <v>5636</v>
      </c>
      <c r="L1230" s="75" t="s">
        <v>5637</v>
      </c>
      <c r="M1230" s="74">
        <v>1730</v>
      </c>
      <c r="N1230" s="75" t="s">
        <v>25</v>
      </c>
      <c r="O1230" s="75" t="s">
        <v>5638</v>
      </c>
      <c r="P1230" s="75"/>
      <c r="Q1230" s="75" t="s">
        <v>5639</v>
      </c>
      <c r="R1230" s="75" t="s">
        <v>11612</v>
      </c>
      <c r="S1230" s="75" t="s">
        <v>11613</v>
      </c>
      <c r="T1230" s="75" t="s">
        <v>11614</v>
      </c>
      <c r="U1230" s="75" t="s">
        <v>385</v>
      </c>
    </row>
    <row r="1231" spans="1:21" ht="14.4" x14ac:dyDescent="0.25">
      <c r="A1231" s="74">
        <v>120791</v>
      </c>
      <c r="B1231" s="75" t="s">
        <v>1649</v>
      </c>
      <c r="C1231" s="81">
        <f t="shared" si="58"/>
        <v>0</v>
      </c>
      <c r="D1231" s="74">
        <v>5777</v>
      </c>
      <c r="E1231" s="75" t="s">
        <v>5631</v>
      </c>
      <c r="F1231" s="74">
        <v>962753</v>
      </c>
      <c r="G1231" s="74">
        <v>0</v>
      </c>
      <c r="H1231" s="76">
        <f t="shared" si="59"/>
        <v>120791</v>
      </c>
      <c r="I1231" s="76">
        <f t="shared" si="60"/>
        <v>0</v>
      </c>
      <c r="J1231" s="74">
        <v>5751</v>
      </c>
      <c r="K1231" s="75" t="s">
        <v>11092</v>
      </c>
      <c r="L1231" s="75" t="s">
        <v>5640</v>
      </c>
      <c r="M1231" s="74">
        <v>1745</v>
      </c>
      <c r="N1231" s="75" t="s">
        <v>32</v>
      </c>
      <c r="O1231" s="75" t="s">
        <v>5641</v>
      </c>
      <c r="P1231" s="75"/>
      <c r="Q1231" s="75" t="s">
        <v>5642</v>
      </c>
      <c r="R1231" s="75" t="s">
        <v>1786</v>
      </c>
      <c r="S1231" s="75" t="s">
        <v>1787</v>
      </c>
      <c r="T1231" s="75" t="s">
        <v>1788</v>
      </c>
      <c r="U1231" s="75" t="s">
        <v>385</v>
      </c>
    </row>
    <row r="1232" spans="1:21" ht="14.4" x14ac:dyDescent="0.25">
      <c r="A1232" s="74">
        <v>120791</v>
      </c>
      <c r="B1232" s="75" t="s">
        <v>1649</v>
      </c>
      <c r="C1232" s="81">
        <f t="shared" si="58"/>
        <v>0</v>
      </c>
      <c r="D1232" s="74">
        <v>5777</v>
      </c>
      <c r="E1232" s="75" t="s">
        <v>5631</v>
      </c>
      <c r="F1232" s="74">
        <v>962753</v>
      </c>
      <c r="G1232" s="74">
        <v>0</v>
      </c>
      <c r="H1232" s="76">
        <f t="shared" si="59"/>
        <v>0</v>
      </c>
      <c r="I1232" s="76">
        <f t="shared" si="60"/>
        <v>0</v>
      </c>
      <c r="J1232" s="74">
        <v>5769</v>
      </c>
      <c r="K1232" s="75" t="s">
        <v>5643</v>
      </c>
      <c r="L1232" s="75" t="s">
        <v>5644</v>
      </c>
      <c r="M1232" s="74">
        <v>1745</v>
      </c>
      <c r="N1232" s="75" t="s">
        <v>32</v>
      </c>
      <c r="O1232" s="75" t="s">
        <v>5645</v>
      </c>
      <c r="P1232" s="75"/>
      <c r="Q1232" s="75" t="s">
        <v>5646</v>
      </c>
      <c r="R1232" s="75" t="s">
        <v>1786</v>
      </c>
      <c r="S1232" s="75" t="s">
        <v>1787</v>
      </c>
      <c r="T1232" s="75" t="s">
        <v>1788</v>
      </c>
      <c r="U1232" s="75" t="s">
        <v>385</v>
      </c>
    </row>
    <row r="1233" spans="1:21" ht="14.4" x14ac:dyDescent="0.25">
      <c r="A1233" s="74">
        <v>120791</v>
      </c>
      <c r="B1233" s="75" t="s">
        <v>1649</v>
      </c>
      <c r="C1233" s="81">
        <f t="shared" si="58"/>
        <v>0</v>
      </c>
      <c r="D1233" s="74">
        <v>5777</v>
      </c>
      <c r="E1233" s="75" t="s">
        <v>5631</v>
      </c>
      <c r="F1233" s="74">
        <v>962753</v>
      </c>
      <c r="G1233" s="74">
        <v>0</v>
      </c>
      <c r="H1233" s="76">
        <f t="shared" si="59"/>
        <v>0</v>
      </c>
      <c r="I1233" s="76">
        <f t="shared" si="60"/>
        <v>0</v>
      </c>
      <c r="J1233" s="74">
        <v>5777</v>
      </c>
      <c r="K1233" s="75" t="s">
        <v>5631</v>
      </c>
      <c r="L1233" s="75" t="s">
        <v>957</v>
      </c>
      <c r="M1233" s="74">
        <v>1745</v>
      </c>
      <c r="N1233" s="75" t="s">
        <v>32</v>
      </c>
      <c r="O1233" s="75" t="s">
        <v>958</v>
      </c>
      <c r="P1233" s="75"/>
      <c r="Q1233" s="75" t="s">
        <v>959</v>
      </c>
      <c r="R1233" s="75" t="s">
        <v>1786</v>
      </c>
      <c r="S1233" s="75" t="s">
        <v>1787</v>
      </c>
      <c r="T1233" s="75" t="s">
        <v>1788</v>
      </c>
      <c r="U1233" s="75" t="s">
        <v>385</v>
      </c>
    </row>
    <row r="1234" spans="1:21" ht="14.4" x14ac:dyDescent="0.25">
      <c r="A1234" s="74">
        <v>120791</v>
      </c>
      <c r="B1234" s="75" t="s">
        <v>1649</v>
      </c>
      <c r="C1234" s="81">
        <f t="shared" si="58"/>
        <v>0</v>
      </c>
      <c r="D1234" s="74">
        <v>5777</v>
      </c>
      <c r="E1234" s="75" t="s">
        <v>5631</v>
      </c>
      <c r="F1234" s="74">
        <v>973727</v>
      </c>
      <c r="G1234" s="74">
        <v>0</v>
      </c>
      <c r="H1234" s="76">
        <f t="shared" si="59"/>
        <v>120791</v>
      </c>
      <c r="I1234" s="76">
        <f t="shared" si="60"/>
        <v>0</v>
      </c>
      <c r="J1234" s="74">
        <v>130881</v>
      </c>
      <c r="K1234" s="75" t="s">
        <v>5647</v>
      </c>
      <c r="L1234" s="75" t="s">
        <v>4278</v>
      </c>
      <c r="M1234" s="74">
        <v>1730</v>
      </c>
      <c r="N1234" s="75" t="s">
        <v>25</v>
      </c>
      <c r="O1234" s="75" t="s">
        <v>5648</v>
      </c>
      <c r="P1234" s="75"/>
      <c r="Q1234" s="75" t="s">
        <v>5649</v>
      </c>
      <c r="R1234" s="75" t="s">
        <v>1786</v>
      </c>
      <c r="S1234" s="75" t="s">
        <v>1787</v>
      </c>
      <c r="T1234" s="75" t="s">
        <v>1788</v>
      </c>
      <c r="U1234" s="75" t="s">
        <v>385</v>
      </c>
    </row>
    <row r="1235" spans="1:21" ht="14.4" x14ac:dyDescent="0.25">
      <c r="A1235" s="74">
        <v>120816</v>
      </c>
      <c r="B1235" s="75" t="s">
        <v>1679</v>
      </c>
      <c r="C1235" s="81">
        <f t="shared" si="58"/>
        <v>0</v>
      </c>
      <c r="D1235" s="74">
        <v>13805</v>
      </c>
      <c r="E1235" s="75" t="s">
        <v>1680</v>
      </c>
      <c r="F1235" s="74">
        <v>961516</v>
      </c>
      <c r="G1235" s="74">
        <v>0</v>
      </c>
      <c r="H1235" s="76">
        <f t="shared" si="59"/>
        <v>0</v>
      </c>
      <c r="I1235" s="76">
        <f t="shared" si="60"/>
        <v>0</v>
      </c>
      <c r="J1235" s="74">
        <v>13805</v>
      </c>
      <c r="K1235" s="75" t="s">
        <v>1680</v>
      </c>
      <c r="L1235" s="75" t="s">
        <v>5651</v>
      </c>
      <c r="M1235" s="74">
        <v>3545</v>
      </c>
      <c r="N1235" s="75" t="s">
        <v>5652</v>
      </c>
      <c r="O1235" s="75" t="s">
        <v>5653</v>
      </c>
      <c r="P1235" s="75"/>
      <c r="Q1235" s="75" t="s">
        <v>5654</v>
      </c>
      <c r="R1235" s="75" t="s">
        <v>11612</v>
      </c>
      <c r="S1235" s="75" t="s">
        <v>11613</v>
      </c>
      <c r="T1235" s="75" t="s">
        <v>11614</v>
      </c>
      <c r="U1235" s="75" t="s">
        <v>385</v>
      </c>
    </row>
    <row r="1236" spans="1:21" ht="14.4" x14ac:dyDescent="0.25">
      <c r="A1236" s="74">
        <v>120816</v>
      </c>
      <c r="B1236" s="75" t="s">
        <v>1679</v>
      </c>
      <c r="C1236" s="81">
        <f t="shared" si="58"/>
        <v>0</v>
      </c>
      <c r="D1236" s="74">
        <v>13805</v>
      </c>
      <c r="E1236" s="75" t="s">
        <v>1680</v>
      </c>
      <c r="F1236" s="74">
        <v>961797</v>
      </c>
      <c r="G1236" s="74">
        <v>0</v>
      </c>
      <c r="H1236" s="76">
        <f t="shared" si="59"/>
        <v>120816</v>
      </c>
      <c r="I1236" s="76">
        <f t="shared" si="60"/>
        <v>0</v>
      </c>
      <c r="J1236" s="74">
        <v>14308</v>
      </c>
      <c r="K1236" s="75" t="s">
        <v>11093</v>
      </c>
      <c r="L1236" s="75" t="s">
        <v>5655</v>
      </c>
      <c r="M1236" s="74">
        <v>3582</v>
      </c>
      <c r="N1236" s="75" t="s">
        <v>502</v>
      </c>
      <c r="O1236" s="75" t="s">
        <v>5656</v>
      </c>
      <c r="P1236" s="75"/>
      <c r="Q1236" s="75" t="s">
        <v>5657</v>
      </c>
      <c r="R1236" s="75" t="s">
        <v>11612</v>
      </c>
      <c r="S1236" s="75" t="s">
        <v>11613</v>
      </c>
      <c r="T1236" s="75" t="s">
        <v>11614</v>
      </c>
      <c r="U1236" s="75" t="s">
        <v>385</v>
      </c>
    </row>
    <row r="1237" spans="1:21" ht="14.4" x14ac:dyDescent="0.25">
      <c r="A1237" s="74">
        <v>120816</v>
      </c>
      <c r="B1237" s="75" t="s">
        <v>1679</v>
      </c>
      <c r="C1237" s="81">
        <f t="shared" si="58"/>
        <v>0</v>
      </c>
      <c r="D1237" s="74">
        <v>13805</v>
      </c>
      <c r="E1237" s="75" t="s">
        <v>1680</v>
      </c>
      <c r="F1237" s="74">
        <v>961789</v>
      </c>
      <c r="G1237" s="74">
        <v>0</v>
      </c>
      <c r="H1237" s="76">
        <f t="shared" si="59"/>
        <v>120816</v>
      </c>
      <c r="I1237" s="76">
        <f t="shared" si="60"/>
        <v>0</v>
      </c>
      <c r="J1237" s="74">
        <v>16501</v>
      </c>
      <c r="K1237" s="75" t="s">
        <v>5650</v>
      </c>
      <c r="L1237" s="75" t="s">
        <v>961</v>
      </c>
      <c r="M1237" s="74">
        <v>3560</v>
      </c>
      <c r="N1237" s="75" t="s">
        <v>87</v>
      </c>
      <c r="O1237" s="75" t="s">
        <v>962</v>
      </c>
      <c r="P1237" s="75"/>
      <c r="Q1237" s="75" t="s">
        <v>963</v>
      </c>
      <c r="R1237" s="75" t="s">
        <v>11612</v>
      </c>
      <c r="S1237" s="75" t="s">
        <v>11613</v>
      </c>
      <c r="T1237" s="75" t="s">
        <v>11614</v>
      </c>
      <c r="U1237" s="75" t="s">
        <v>385</v>
      </c>
    </row>
    <row r="1238" spans="1:21" ht="14.4" x14ac:dyDescent="0.25">
      <c r="A1238" s="74">
        <v>120816</v>
      </c>
      <c r="B1238" s="75" t="s">
        <v>1679</v>
      </c>
      <c r="C1238" s="81">
        <f t="shared" si="58"/>
        <v>0</v>
      </c>
      <c r="D1238" s="74">
        <v>13805</v>
      </c>
      <c r="E1238" s="75" t="s">
        <v>1680</v>
      </c>
      <c r="F1238" s="74">
        <v>961797</v>
      </c>
      <c r="G1238" s="74">
        <v>0</v>
      </c>
      <c r="H1238" s="76">
        <f t="shared" si="59"/>
        <v>120816</v>
      </c>
      <c r="I1238" s="76">
        <f t="shared" si="60"/>
        <v>0</v>
      </c>
      <c r="J1238" s="74">
        <v>16634</v>
      </c>
      <c r="K1238" s="75" t="s">
        <v>5658</v>
      </c>
      <c r="L1238" s="75" t="s">
        <v>5659</v>
      </c>
      <c r="M1238" s="74">
        <v>3581</v>
      </c>
      <c r="N1238" s="75" t="s">
        <v>2080</v>
      </c>
      <c r="O1238" s="75" t="s">
        <v>5660</v>
      </c>
      <c r="P1238" s="75"/>
      <c r="Q1238" s="75" t="s">
        <v>5661</v>
      </c>
      <c r="R1238" s="75" t="s">
        <v>11612</v>
      </c>
      <c r="S1238" s="75" t="s">
        <v>11613</v>
      </c>
      <c r="T1238" s="75" t="s">
        <v>11614</v>
      </c>
      <c r="U1238" s="75" t="s">
        <v>385</v>
      </c>
    </row>
    <row r="1239" spans="1:21" ht="14.4" x14ac:dyDescent="0.25">
      <c r="A1239" s="74">
        <v>120824</v>
      </c>
      <c r="B1239" s="75" t="s">
        <v>1649</v>
      </c>
      <c r="C1239" s="81">
        <f t="shared" si="58"/>
        <v>0</v>
      </c>
      <c r="D1239" s="74">
        <v>18705</v>
      </c>
      <c r="E1239" s="75" t="s">
        <v>5662</v>
      </c>
      <c r="F1239" s="74">
        <v>115717</v>
      </c>
      <c r="G1239" s="74">
        <v>0</v>
      </c>
      <c r="H1239" s="76">
        <f t="shared" si="59"/>
        <v>0</v>
      </c>
      <c r="I1239" s="76">
        <f t="shared" si="60"/>
        <v>0</v>
      </c>
      <c r="J1239" s="74">
        <v>18655</v>
      </c>
      <c r="K1239" s="75" t="s">
        <v>11094</v>
      </c>
      <c r="L1239" s="75" t="s">
        <v>5663</v>
      </c>
      <c r="M1239" s="74">
        <v>8500</v>
      </c>
      <c r="N1239" s="75" t="s">
        <v>106</v>
      </c>
      <c r="O1239" s="75" t="s">
        <v>5664</v>
      </c>
      <c r="P1239" s="75"/>
      <c r="Q1239" s="75" t="s">
        <v>5665</v>
      </c>
      <c r="R1239" s="75" t="s">
        <v>11615</v>
      </c>
      <c r="S1239" s="75" t="s">
        <v>11616</v>
      </c>
      <c r="T1239" s="75" t="s">
        <v>11617</v>
      </c>
      <c r="U1239" s="75" t="s">
        <v>385</v>
      </c>
    </row>
    <row r="1240" spans="1:21" ht="14.4" x14ac:dyDescent="0.25">
      <c r="A1240" s="74">
        <v>120824</v>
      </c>
      <c r="B1240" s="75" t="s">
        <v>1649</v>
      </c>
      <c r="C1240" s="81">
        <f t="shared" si="58"/>
        <v>0</v>
      </c>
      <c r="D1240" s="74">
        <v>18705</v>
      </c>
      <c r="E1240" s="75" t="s">
        <v>5662</v>
      </c>
      <c r="F1240" s="74">
        <v>115717</v>
      </c>
      <c r="G1240" s="74">
        <v>0</v>
      </c>
      <c r="H1240" s="76">
        <f t="shared" si="59"/>
        <v>0</v>
      </c>
      <c r="I1240" s="76">
        <f t="shared" si="60"/>
        <v>0</v>
      </c>
      <c r="J1240" s="74">
        <v>18663</v>
      </c>
      <c r="K1240" s="75" t="s">
        <v>5666</v>
      </c>
      <c r="L1240" s="75" t="s">
        <v>5667</v>
      </c>
      <c r="M1240" s="74">
        <v>8500</v>
      </c>
      <c r="N1240" s="75" t="s">
        <v>106</v>
      </c>
      <c r="O1240" s="75" t="s">
        <v>5668</v>
      </c>
      <c r="P1240" s="75"/>
      <c r="Q1240" s="75" t="s">
        <v>5669</v>
      </c>
      <c r="R1240" s="75" t="s">
        <v>11615</v>
      </c>
      <c r="S1240" s="75" t="s">
        <v>11616</v>
      </c>
      <c r="T1240" s="75" t="s">
        <v>11617</v>
      </c>
      <c r="U1240" s="75" t="s">
        <v>385</v>
      </c>
    </row>
    <row r="1241" spans="1:21" ht="14.4" x14ac:dyDescent="0.25">
      <c r="A1241" s="74">
        <v>120824</v>
      </c>
      <c r="B1241" s="75" t="s">
        <v>1649</v>
      </c>
      <c r="C1241" s="81">
        <f t="shared" si="58"/>
        <v>0</v>
      </c>
      <c r="D1241" s="74">
        <v>18705</v>
      </c>
      <c r="E1241" s="75" t="s">
        <v>5662</v>
      </c>
      <c r="F1241" s="74">
        <v>115717</v>
      </c>
      <c r="G1241" s="74">
        <v>0</v>
      </c>
      <c r="H1241" s="76">
        <f t="shared" si="59"/>
        <v>0</v>
      </c>
      <c r="I1241" s="76">
        <f t="shared" si="60"/>
        <v>0</v>
      </c>
      <c r="J1241" s="74">
        <v>18705</v>
      </c>
      <c r="K1241" s="75" t="s">
        <v>5662</v>
      </c>
      <c r="L1241" s="75" t="s">
        <v>965</v>
      </c>
      <c r="M1241" s="74">
        <v>8500</v>
      </c>
      <c r="N1241" s="75" t="s">
        <v>106</v>
      </c>
      <c r="O1241" s="75" t="s">
        <v>966</v>
      </c>
      <c r="P1241" s="75"/>
      <c r="Q1241" s="75" t="s">
        <v>5670</v>
      </c>
      <c r="R1241" s="75" t="s">
        <v>11615</v>
      </c>
      <c r="S1241" s="75" t="s">
        <v>11616</v>
      </c>
      <c r="T1241" s="75" t="s">
        <v>11617</v>
      </c>
      <c r="U1241" s="75" t="s">
        <v>385</v>
      </c>
    </row>
    <row r="1242" spans="1:21" ht="14.4" x14ac:dyDescent="0.25">
      <c r="A1242" s="74">
        <v>120824</v>
      </c>
      <c r="B1242" s="75" t="s">
        <v>1649</v>
      </c>
      <c r="C1242" s="81">
        <f t="shared" si="58"/>
        <v>0</v>
      </c>
      <c r="D1242" s="74">
        <v>18705</v>
      </c>
      <c r="E1242" s="75" t="s">
        <v>5662</v>
      </c>
      <c r="F1242" s="74">
        <v>115717</v>
      </c>
      <c r="G1242" s="74">
        <v>0</v>
      </c>
      <c r="H1242" s="76">
        <f t="shared" si="59"/>
        <v>0</v>
      </c>
      <c r="I1242" s="76">
        <f t="shared" si="60"/>
        <v>0</v>
      </c>
      <c r="J1242" s="74">
        <v>18713</v>
      </c>
      <c r="K1242" s="75" t="s">
        <v>2669</v>
      </c>
      <c r="L1242" s="75" t="s">
        <v>5671</v>
      </c>
      <c r="M1242" s="74">
        <v>8500</v>
      </c>
      <c r="N1242" s="75" t="s">
        <v>106</v>
      </c>
      <c r="O1242" s="75" t="s">
        <v>5672</v>
      </c>
      <c r="P1242" s="75"/>
      <c r="Q1242" s="75" t="s">
        <v>5673</v>
      </c>
      <c r="R1242" s="75" t="s">
        <v>11615</v>
      </c>
      <c r="S1242" s="75" t="s">
        <v>11616</v>
      </c>
      <c r="T1242" s="75" t="s">
        <v>11617</v>
      </c>
      <c r="U1242" s="75" t="s">
        <v>385</v>
      </c>
    </row>
    <row r="1243" spans="1:21" ht="14.4" x14ac:dyDescent="0.25">
      <c r="A1243" s="74">
        <v>120824</v>
      </c>
      <c r="B1243" s="75" t="s">
        <v>1649</v>
      </c>
      <c r="C1243" s="81">
        <f t="shared" si="58"/>
        <v>0</v>
      </c>
      <c r="D1243" s="74">
        <v>18705</v>
      </c>
      <c r="E1243" s="75" t="s">
        <v>5662</v>
      </c>
      <c r="F1243" s="74">
        <v>115717</v>
      </c>
      <c r="G1243" s="74">
        <v>0</v>
      </c>
      <c r="H1243" s="76">
        <f t="shared" si="59"/>
        <v>0</v>
      </c>
      <c r="I1243" s="76">
        <f t="shared" si="60"/>
        <v>0</v>
      </c>
      <c r="J1243" s="74">
        <v>18721</v>
      </c>
      <c r="K1243" s="75" t="s">
        <v>5674</v>
      </c>
      <c r="L1243" s="75" t="s">
        <v>5675</v>
      </c>
      <c r="M1243" s="74">
        <v>8500</v>
      </c>
      <c r="N1243" s="75" t="s">
        <v>106</v>
      </c>
      <c r="O1243" s="75" t="s">
        <v>5676</v>
      </c>
      <c r="P1243" s="75"/>
      <c r="Q1243" s="75" t="s">
        <v>5677</v>
      </c>
      <c r="R1243" s="75" t="s">
        <v>11615</v>
      </c>
      <c r="S1243" s="75" t="s">
        <v>11616</v>
      </c>
      <c r="T1243" s="75" t="s">
        <v>11617</v>
      </c>
      <c r="U1243" s="75" t="s">
        <v>385</v>
      </c>
    </row>
    <row r="1244" spans="1:21" ht="14.4" x14ac:dyDescent="0.25">
      <c r="A1244" s="74">
        <v>120824</v>
      </c>
      <c r="B1244" s="75" t="s">
        <v>1649</v>
      </c>
      <c r="C1244" s="81">
        <f t="shared" si="58"/>
        <v>0</v>
      </c>
      <c r="D1244" s="74">
        <v>18705</v>
      </c>
      <c r="E1244" s="75" t="s">
        <v>5662</v>
      </c>
      <c r="F1244" s="74">
        <v>115717</v>
      </c>
      <c r="G1244" s="74">
        <v>0</v>
      </c>
      <c r="H1244" s="76">
        <f t="shared" si="59"/>
        <v>0</v>
      </c>
      <c r="I1244" s="76">
        <f t="shared" si="60"/>
        <v>0</v>
      </c>
      <c r="J1244" s="74">
        <v>18747</v>
      </c>
      <c r="K1244" s="75" t="s">
        <v>5678</v>
      </c>
      <c r="L1244" s="75" t="s">
        <v>11095</v>
      </c>
      <c r="M1244" s="74">
        <v>8500</v>
      </c>
      <c r="N1244" s="75" t="s">
        <v>106</v>
      </c>
      <c r="O1244" s="75" t="s">
        <v>5679</v>
      </c>
      <c r="P1244" s="75"/>
      <c r="Q1244" s="75" t="s">
        <v>5680</v>
      </c>
      <c r="R1244" s="75" t="s">
        <v>11615</v>
      </c>
      <c r="S1244" s="75" t="s">
        <v>11616</v>
      </c>
      <c r="T1244" s="75" t="s">
        <v>11617</v>
      </c>
      <c r="U1244" s="75" t="s">
        <v>385</v>
      </c>
    </row>
    <row r="1245" spans="1:21" ht="14.4" x14ac:dyDescent="0.25">
      <c r="A1245" s="74">
        <v>120824</v>
      </c>
      <c r="B1245" s="75" t="s">
        <v>1649</v>
      </c>
      <c r="C1245" s="81">
        <f t="shared" si="58"/>
        <v>0</v>
      </c>
      <c r="D1245" s="74">
        <v>18705</v>
      </c>
      <c r="E1245" s="75" t="s">
        <v>5662</v>
      </c>
      <c r="F1245" s="74">
        <v>115717</v>
      </c>
      <c r="G1245" s="74">
        <v>0</v>
      </c>
      <c r="H1245" s="76">
        <f t="shared" si="59"/>
        <v>0</v>
      </c>
      <c r="I1245" s="76">
        <f t="shared" si="60"/>
        <v>0</v>
      </c>
      <c r="J1245" s="74">
        <v>115709</v>
      </c>
      <c r="K1245" s="75" t="s">
        <v>5662</v>
      </c>
      <c r="L1245" s="75" t="s">
        <v>965</v>
      </c>
      <c r="M1245" s="74">
        <v>8500</v>
      </c>
      <c r="N1245" s="75" t="s">
        <v>106</v>
      </c>
      <c r="O1245" s="75" t="s">
        <v>966</v>
      </c>
      <c r="P1245" s="75"/>
      <c r="Q1245" s="75" t="s">
        <v>5670</v>
      </c>
      <c r="R1245" s="75" t="s">
        <v>11615</v>
      </c>
      <c r="S1245" s="75" t="s">
        <v>11616</v>
      </c>
      <c r="T1245" s="75" t="s">
        <v>11617</v>
      </c>
      <c r="U1245" s="75" t="s">
        <v>385</v>
      </c>
    </row>
    <row r="1246" spans="1:21" ht="14.4" x14ac:dyDescent="0.25">
      <c r="A1246" s="74">
        <v>120824</v>
      </c>
      <c r="B1246" s="75" t="s">
        <v>1649</v>
      </c>
      <c r="C1246" s="81">
        <f t="shared" si="58"/>
        <v>0</v>
      </c>
      <c r="D1246" s="74">
        <v>18705</v>
      </c>
      <c r="E1246" s="75" t="s">
        <v>5662</v>
      </c>
      <c r="F1246" s="74">
        <v>115717</v>
      </c>
      <c r="G1246" s="74">
        <v>0</v>
      </c>
      <c r="H1246" s="76">
        <f t="shared" si="59"/>
        <v>0</v>
      </c>
      <c r="I1246" s="76">
        <f t="shared" si="60"/>
        <v>0</v>
      </c>
      <c r="J1246" s="74">
        <v>137497</v>
      </c>
      <c r="K1246" s="75" t="s">
        <v>5681</v>
      </c>
      <c r="L1246" s="75" t="s">
        <v>5682</v>
      </c>
      <c r="M1246" s="74">
        <v>8500</v>
      </c>
      <c r="N1246" s="75" t="s">
        <v>106</v>
      </c>
      <c r="O1246" s="75" t="s">
        <v>5683</v>
      </c>
      <c r="P1246" s="75"/>
      <c r="Q1246" s="75" t="s">
        <v>5684</v>
      </c>
      <c r="R1246" s="75" t="s">
        <v>11615</v>
      </c>
      <c r="S1246" s="75" t="s">
        <v>11616</v>
      </c>
      <c r="T1246" s="75" t="s">
        <v>11617</v>
      </c>
      <c r="U1246" s="75" t="s">
        <v>385</v>
      </c>
    </row>
    <row r="1247" spans="1:21" ht="14.4" x14ac:dyDescent="0.25">
      <c r="A1247" s="74">
        <v>120841</v>
      </c>
      <c r="B1247" s="75" t="s">
        <v>1901</v>
      </c>
      <c r="C1247" s="81">
        <f t="shared" si="58"/>
        <v>0</v>
      </c>
      <c r="D1247" s="74">
        <v>13433</v>
      </c>
      <c r="E1247" s="75" t="s">
        <v>10734</v>
      </c>
      <c r="F1247" s="74">
        <v>113902</v>
      </c>
      <c r="G1247" s="74">
        <v>113902</v>
      </c>
      <c r="H1247" s="76">
        <f t="shared" si="59"/>
        <v>0</v>
      </c>
      <c r="I1247" s="76">
        <f t="shared" si="60"/>
        <v>0</v>
      </c>
      <c r="J1247" s="74">
        <v>1149</v>
      </c>
      <c r="K1247" s="75" t="s">
        <v>11096</v>
      </c>
      <c r="L1247" s="75" t="s">
        <v>5685</v>
      </c>
      <c r="M1247" s="74">
        <v>3012</v>
      </c>
      <c r="N1247" s="75" t="s">
        <v>5686</v>
      </c>
      <c r="O1247" s="75" t="s">
        <v>5687</v>
      </c>
      <c r="P1247" s="75"/>
      <c r="Q1247" s="75" t="s">
        <v>5688</v>
      </c>
      <c r="R1247" s="75" t="s">
        <v>3065</v>
      </c>
      <c r="S1247" s="75" t="s">
        <v>3066</v>
      </c>
      <c r="T1247" s="75" t="s">
        <v>3067</v>
      </c>
      <c r="U1247" s="75" t="s">
        <v>385</v>
      </c>
    </row>
    <row r="1248" spans="1:21" ht="14.4" x14ac:dyDescent="0.25">
      <c r="A1248" s="74">
        <v>120841</v>
      </c>
      <c r="B1248" s="75" t="s">
        <v>1901</v>
      </c>
      <c r="C1248" s="81">
        <f t="shared" si="58"/>
        <v>0</v>
      </c>
      <c r="D1248" s="74">
        <v>13433</v>
      </c>
      <c r="E1248" s="75" t="s">
        <v>10734</v>
      </c>
      <c r="F1248" s="74">
        <v>113902</v>
      </c>
      <c r="G1248" s="74">
        <v>113902</v>
      </c>
      <c r="H1248" s="76">
        <f t="shared" si="59"/>
        <v>0</v>
      </c>
      <c r="I1248" s="76">
        <f t="shared" si="60"/>
        <v>0</v>
      </c>
      <c r="J1248" s="74">
        <v>1156</v>
      </c>
      <c r="K1248" s="75" t="s">
        <v>5689</v>
      </c>
      <c r="L1248" s="75" t="s">
        <v>5690</v>
      </c>
      <c r="M1248" s="74">
        <v>3000</v>
      </c>
      <c r="N1248" s="75" t="s">
        <v>165</v>
      </c>
      <c r="O1248" s="75" t="s">
        <v>5691</v>
      </c>
      <c r="P1248" s="75"/>
      <c r="Q1248" s="75" t="s">
        <v>5692</v>
      </c>
      <c r="R1248" s="75" t="s">
        <v>3065</v>
      </c>
      <c r="S1248" s="75" t="s">
        <v>3066</v>
      </c>
      <c r="T1248" s="75" t="s">
        <v>3067</v>
      </c>
      <c r="U1248" s="75" t="s">
        <v>385</v>
      </c>
    </row>
    <row r="1249" spans="1:21" ht="14.4" x14ac:dyDescent="0.25">
      <c r="A1249" s="74">
        <v>120841</v>
      </c>
      <c r="B1249" s="75" t="s">
        <v>1901</v>
      </c>
      <c r="C1249" s="81">
        <f t="shared" si="58"/>
        <v>0</v>
      </c>
      <c r="D1249" s="74">
        <v>13433</v>
      </c>
      <c r="E1249" s="75" t="s">
        <v>10734</v>
      </c>
      <c r="F1249" s="74">
        <v>113902</v>
      </c>
      <c r="G1249" s="74">
        <v>113902</v>
      </c>
      <c r="H1249" s="76">
        <f t="shared" si="59"/>
        <v>0</v>
      </c>
      <c r="I1249" s="76">
        <f t="shared" si="60"/>
        <v>0</v>
      </c>
      <c r="J1249" s="74">
        <v>1164</v>
      </c>
      <c r="K1249" s="75" t="s">
        <v>5693</v>
      </c>
      <c r="L1249" s="75" t="s">
        <v>5694</v>
      </c>
      <c r="M1249" s="74">
        <v>3001</v>
      </c>
      <c r="N1249" s="75" t="s">
        <v>269</v>
      </c>
      <c r="O1249" s="75" t="s">
        <v>5695</v>
      </c>
      <c r="P1249" s="75"/>
      <c r="Q1249" s="75" t="s">
        <v>11097</v>
      </c>
      <c r="R1249" s="75" t="s">
        <v>3065</v>
      </c>
      <c r="S1249" s="75" t="s">
        <v>3066</v>
      </c>
      <c r="T1249" s="75" t="s">
        <v>3067</v>
      </c>
      <c r="U1249" s="75" t="s">
        <v>385</v>
      </c>
    </row>
    <row r="1250" spans="1:21" ht="14.4" x14ac:dyDescent="0.25">
      <c r="A1250" s="74">
        <v>120841</v>
      </c>
      <c r="B1250" s="75" t="s">
        <v>1901</v>
      </c>
      <c r="C1250" s="81">
        <f t="shared" si="58"/>
        <v>0</v>
      </c>
      <c r="D1250" s="74">
        <v>13433</v>
      </c>
      <c r="E1250" s="75" t="s">
        <v>10734</v>
      </c>
      <c r="F1250" s="74">
        <v>113902</v>
      </c>
      <c r="G1250" s="74">
        <v>113902</v>
      </c>
      <c r="H1250" s="76">
        <f t="shared" si="59"/>
        <v>0</v>
      </c>
      <c r="I1250" s="76">
        <f t="shared" si="60"/>
        <v>0</v>
      </c>
      <c r="J1250" s="74">
        <v>1248</v>
      </c>
      <c r="K1250" s="75" t="s">
        <v>11098</v>
      </c>
      <c r="L1250" s="75" t="s">
        <v>1950</v>
      </c>
      <c r="M1250" s="74">
        <v>3010</v>
      </c>
      <c r="N1250" s="75" t="s">
        <v>298</v>
      </c>
      <c r="O1250" s="75" t="s">
        <v>5696</v>
      </c>
      <c r="P1250" s="75"/>
      <c r="Q1250" s="75" t="s">
        <v>11827</v>
      </c>
      <c r="R1250" s="75" t="s">
        <v>3065</v>
      </c>
      <c r="S1250" s="75" t="s">
        <v>3066</v>
      </c>
      <c r="T1250" s="75" t="s">
        <v>3067</v>
      </c>
      <c r="U1250" s="75" t="s">
        <v>385</v>
      </c>
    </row>
    <row r="1251" spans="1:21" ht="14.4" x14ac:dyDescent="0.25">
      <c r="A1251" s="74">
        <v>120841</v>
      </c>
      <c r="B1251" s="75" t="s">
        <v>1901</v>
      </c>
      <c r="C1251" s="81">
        <f t="shared" si="58"/>
        <v>0</v>
      </c>
      <c r="D1251" s="74">
        <v>13433</v>
      </c>
      <c r="E1251" s="75" t="s">
        <v>10734</v>
      </c>
      <c r="F1251" s="74">
        <v>113902</v>
      </c>
      <c r="G1251" s="74">
        <v>113902</v>
      </c>
      <c r="H1251" s="76">
        <f t="shared" si="59"/>
        <v>0</v>
      </c>
      <c r="I1251" s="76">
        <f t="shared" si="60"/>
        <v>0</v>
      </c>
      <c r="J1251" s="74">
        <v>1313</v>
      </c>
      <c r="K1251" s="75" t="s">
        <v>11099</v>
      </c>
      <c r="L1251" s="75" t="s">
        <v>5697</v>
      </c>
      <c r="M1251" s="74">
        <v>3300</v>
      </c>
      <c r="N1251" s="75" t="s">
        <v>69</v>
      </c>
      <c r="O1251" s="75" t="s">
        <v>5698</v>
      </c>
      <c r="P1251" s="75"/>
      <c r="Q1251" s="75" t="s">
        <v>11828</v>
      </c>
      <c r="R1251" s="75" t="s">
        <v>3065</v>
      </c>
      <c r="S1251" s="75" t="s">
        <v>3066</v>
      </c>
      <c r="T1251" s="75" t="s">
        <v>3067</v>
      </c>
      <c r="U1251" s="75" t="s">
        <v>385</v>
      </c>
    </row>
    <row r="1252" spans="1:21" ht="14.4" x14ac:dyDescent="0.25">
      <c r="A1252" s="74">
        <v>120841</v>
      </c>
      <c r="B1252" s="75" t="s">
        <v>1901</v>
      </c>
      <c r="C1252" s="81">
        <f t="shared" si="58"/>
        <v>0</v>
      </c>
      <c r="D1252" s="74">
        <v>13433</v>
      </c>
      <c r="E1252" s="75" t="s">
        <v>10734</v>
      </c>
      <c r="F1252" s="74">
        <v>113902</v>
      </c>
      <c r="G1252" s="74">
        <v>113902</v>
      </c>
      <c r="H1252" s="76">
        <f t="shared" si="59"/>
        <v>0</v>
      </c>
      <c r="I1252" s="76">
        <f t="shared" si="60"/>
        <v>0</v>
      </c>
      <c r="J1252" s="74">
        <v>1339</v>
      </c>
      <c r="K1252" s="75" t="s">
        <v>5699</v>
      </c>
      <c r="L1252" s="75" t="s">
        <v>5700</v>
      </c>
      <c r="M1252" s="74">
        <v>3000</v>
      </c>
      <c r="N1252" s="75" t="s">
        <v>165</v>
      </c>
      <c r="O1252" s="75" t="s">
        <v>5701</v>
      </c>
      <c r="P1252" s="75"/>
      <c r="Q1252" s="75" t="s">
        <v>5702</v>
      </c>
      <c r="R1252" s="75" t="s">
        <v>3065</v>
      </c>
      <c r="S1252" s="75" t="s">
        <v>3066</v>
      </c>
      <c r="T1252" s="75" t="s">
        <v>3067</v>
      </c>
      <c r="U1252" s="75" t="s">
        <v>385</v>
      </c>
    </row>
    <row r="1253" spans="1:21" ht="14.4" x14ac:dyDescent="0.25">
      <c r="A1253" s="74">
        <v>120841</v>
      </c>
      <c r="B1253" s="75" t="s">
        <v>1901</v>
      </c>
      <c r="C1253" s="81">
        <f t="shared" si="58"/>
        <v>0</v>
      </c>
      <c r="D1253" s="74">
        <v>13433</v>
      </c>
      <c r="E1253" s="75" t="s">
        <v>10734</v>
      </c>
      <c r="F1253" s="74">
        <v>113902</v>
      </c>
      <c r="G1253" s="74">
        <v>113902</v>
      </c>
      <c r="H1253" s="76">
        <f t="shared" si="59"/>
        <v>0</v>
      </c>
      <c r="I1253" s="76">
        <f t="shared" si="60"/>
        <v>0</v>
      </c>
      <c r="J1253" s="74">
        <v>1354</v>
      </c>
      <c r="K1253" s="75" t="s">
        <v>5703</v>
      </c>
      <c r="L1253" s="75" t="s">
        <v>5704</v>
      </c>
      <c r="M1253" s="74">
        <v>3400</v>
      </c>
      <c r="N1253" s="75" t="s">
        <v>70</v>
      </c>
      <c r="O1253" s="75" t="s">
        <v>5705</v>
      </c>
      <c r="P1253" s="75"/>
      <c r="Q1253" s="75" t="s">
        <v>5706</v>
      </c>
      <c r="R1253" s="75" t="s">
        <v>3065</v>
      </c>
      <c r="S1253" s="75" t="s">
        <v>3066</v>
      </c>
      <c r="T1253" s="75" t="s">
        <v>3067</v>
      </c>
      <c r="U1253" s="75" t="s">
        <v>385</v>
      </c>
    </row>
    <row r="1254" spans="1:21" ht="14.4" x14ac:dyDescent="0.25">
      <c r="A1254" s="74">
        <v>120841</v>
      </c>
      <c r="B1254" s="75" t="s">
        <v>1901</v>
      </c>
      <c r="C1254" s="81">
        <f t="shared" si="58"/>
        <v>0</v>
      </c>
      <c r="D1254" s="74">
        <v>13433</v>
      </c>
      <c r="E1254" s="75" t="s">
        <v>10734</v>
      </c>
      <c r="F1254" s="74">
        <v>113902</v>
      </c>
      <c r="G1254" s="74">
        <v>113902</v>
      </c>
      <c r="H1254" s="76">
        <f t="shared" si="59"/>
        <v>0</v>
      </c>
      <c r="I1254" s="76">
        <f t="shared" si="60"/>
        <v>0</v>
      </c>
      <c r="J1254" s="74">
        <v>3401</v>
      </c>
      <c r="K1254" s="75" t="s">
        <v>5707</v>
      </c>
      <c r="L1254" s="75" t="s">
        <v>5708</v>
      </c>
      <c r="M1254" s="74">
        <v>3001</v>
      </c>
      <c r="N1254" s="75" t="s">
        <v>269</v>
      </c>
      <c r="O1254" s="75" t="s">
        <v>327</v>
      </c>
      <c r="P1254" s="75"/>
      <c r="Q1254" s="75" t="s">
        <v>11829</v>
      </c>
      <c r="R1254" s="75" t="s">
        <v>1703</v>
      </c>
      <c r="S1254" s="75" t="s">
        <v>1704</v>
      </c>
      <c r="T1254" s="75" t="s">
        <v>1705</v>
      </c>
      <c r="U1254" s="75" t="s">
        <v>496</v>
      </c>
    </row>
    <row r="1255" spans="1:21" ht="14.4" x14ac:dyDescent="0.25">
      <c r="A1255" s="74">
        <v>120841</v>
      </c>
      <c r="B1255" s="75" t="s">
        <v>1901</v>
      </c>
      <c r="C1255" s="81">
        <f t="shared" si="58"/>
        <v>0</v>
      </c>
      <c r="D1255" s="74">
        <v>13433</v>
      </c>
      <c r="E1255" s="75" t="s">
        <v>10734</v>
      </c>
      <c r="F1255" s="74">
        <v>113902</v>
      </c>
      <c r="G1255" s="74">
        <v>113902</v>
      </c>
      <c r="H1255" s="76">
        <f t="shared" si="59"/>
        <v>0</v>
      </c>
      <c r="I1255" s="76">
        <f t="shared" si="60"/>
        <v>0</v>
      </c>
      <c r="J1255" s="74">
        <v>12351</v>
      </c>
      <c r="K1255" s="75" t="s">
        <v>11830</v>
      </c>
      <c r="L1255" s="75" t="s">
        <v>11831</v>
      </c>
      <c r="M1255" s="74">
        <v>3001</v>
      </c>
      <c r="N1255" s="75" t="s">
        <v>269</v>
      </c>
      <c r="O1255" s="75" t="s">
        <v>11832</v>
      </c>
      <c r="P1255" s="75"/>
      <c r="Q1255" s="75" t="s">
        <v>11833</v>
      </c>
      <c r="R1255" s="75" t="s">
        <v>3065</v>
      </c>
      <c r="S1255" s="75" t="s">
        <v>3066</v>
      </c>
      <c r="T1255" s="75" t="s">
        <v>3067</v>
      </c>
      <c r="U1255" s="75" t="s">
        <v>385</v>
      </c>
    </row>
    <row r="1256" spans="1:21" ht="14.4" x14ac:dyDescent="0.25">
      <c r="A1256" s="74">
        <v>120841</v>
      </c>
      <c r="B1256" s="75" t="s">
        <v>1901</v>
      </c>
      <c r="C1256" s="81">
        <f t="shared" si="58"/>
        <v>0</v>
      </c>
      <c r="D1256" s="74">
        <v>13433</v>
      </c>
      <c r="E1256" s="75" t="s">
        <v>10734</v>
      </c>
      <c r="F1256" s="74">
        <v>113902</v>
      </c>
      <c r="G1256" s="74">
        <v>113902</v>
      </c>
      <c r="H1256" s="76">
        <f t="shared" si="59"/>
        <v>0</v>
      </c>
      <c r="I1256" s="76">
        <f t="shared" si="60"/>
        <v>0</v>
      </c>
      <c r="J1256" s="74">
        <v>13425</v>
      </c>
      <c r="K1256" s="75" t="s">
        <v>5709</v>
      </c>
      <c r="L1256" s="75" t="s">
        <v>5710</v>
      </c>
      <c r="M1256" s="74">
        <v>3300</v>
      </c>
      <c r="N1256" s="75" t="s">
        <v>5711</v>
      </c>
      <c r="O1256" s="75" t="s">
        <v>5712</v>
      </c>
      <c r="P1256" s="75"/>
      <c r="Q1256" s="75" t="s">
        <v>5713</v>
      </c>
      <c r="R1256" s="75" t="s">
        <v>3065</v>
      </c>
      <c r="S1256" s="75" t="s">
        <v>3066</v>
      </c>
      <c r="T1256" s="75" t="s">
        <v>3067</v>
      </c>
      <c r="U1256" s="75" t="s">
        <v>385</v>
      </c>
    </row>
    <row r="1257" spans="1:21" ht="14.4" x14ac:dyDescent="0.25">
      <c r="A1257" s="74">
        <v>120841</v>
      </c>
      <c r="B1257" s="75" t="s">
        <v>1901</v>
      </c>
      <c r="C1257" s="81">
        <f t="shared" si="58"/>
        <v>0</v>
      </c>
      <c r="D1257" s="74">
        <v>13433</v>
      </c>
      <c r="E1257" s="75" t="s">
        <v>10734</v>
      </c>
      <c r="F1257" s="74">
        <v>113902</v>
      </c>
      <c r="G1257" s="74">
        <v>113902</v>
      </c>
      <c r="H1257" s="76">
        <f t="shared" si="59"/>
        <v>0</v>
      </c>
      <c r="I1257" s="76">
        <f t="shared" si="60"/>
        <v>0</v>
      </c>
      <c r="J1257" s="74">
        <v>13433</v>
      </c>
      <c r="K1257" s="75" t="s">
        <v>10734</v>
      </c>
      <c r="L1257" s="75" t="s">
        <v>969</v>
      </c>
      <c r="M1257" s="74">
        <v>3300</v>
      </c>
      <c r="N1257" s="75" t="s">
        <v>69</v>
      </c>
      <c r="O1257" s="75" t="s">
        <v>970</v>
      </c>
      <c r="P1257" s="75"/>
      <c r="Q1257" s="75" t="s">
        <v>971</v>
      </c>
      <c r="R1257" s="75" t="s">
        <v>3065</v>
      </c>
      <c r="S1257" s="75" t="s">
        <v>3066</v>
      </c>
      <c r="T1257" s="75" t="s">
        <v>3067</v>
      </c>
      <c r="U1257" s="75" t="s">
        <v>385</v>
      </c>
    </row>
    <row r="1258" spans="1:21" ht="14.4" x14ac:dyDescent="0.25">
      <c r="A1258" s="74">
        <v>120841</v>
      </c>
      <c r="B1258" s="75" t="s">
        <v>1901</v>
      </c>
      <c r="C1258" s="81">
        <f t="shared" si="58"/>
        <v>0</v>
      </c>
      <c r="D1258" s="74">
        <v>13433</v>
      </c>
      <c r="E1258" s="75" t="s">
        <v>10734</v>
      </c>
      <c r="F1258" s="74">
        <v>113902</v>
      </c>
      <c r="G1258" s="74">
        <v>113902</v>
      </c>
      <c r="H1258" s="76">
        <f t="shared" si="59"/>
        <v>0</v>
      </c>
      <c r="I1258" s="76">
        <f t="shared" si="60"/>
        <v>0</v>
      </c>
      <c r="J1258" s="74">
        <v>13656</v>
      </c>
      <c r="K1258" s="75" t="s">
        <v>5714</v>
      </c>
      <c r="L1258" s="75" t="s">
        <v>5715</v>
      </c>
      <c r="M1258" s="74">
        <v>3401</v>
      </c>
      <c r="N1258" s="75" t="s">
        <v>5716</v>
      </c>
      <c r="O1258" s="75" t="s">
        <v>5717</v>
      </c>
      <c r="P1258" s="75"/>
      <c r="Q1258" s="75" t="s">
        <v>5718</v>
      </c>
      <c r="R1258" s="75" t="s">
        <v>3065</v>
      </c>
      <c r="S1258" s="75" t="s">
        <v>3066</v>
      </c>
      <c r="T1258" s="75" t="s">
        <v>3067</v>
      </c>
      <c r="U1258" s="75" t="s">
        <v>385</v>
      </c>
    </row>
    <row r="1259" spans="1:21" ht="14.4" x14ac:dyDescent="0.25">
      <c r="A1259" s="74">
        <v>120841</v>
      </c>
      <c r="B1259" s="75" t="s">
        <v>1901</v>
      </c>
      <c r="C1259" s="81">
        <f t="shared" si="58"/>
        <v>0</v>
      </c>
      <c r="D1259" s="74">
        <v>13433</v>
      </c>
      <c r="E1259" s="75" t="s">
        <v>10734</v>
      </c>
      <c r="F1259" s="74">
        <v>113902</v>
      </c>
      <c r="G1259" s="74">
        <v>113902</v>
      </c>
      <c r="H1259" s="76">
        <f t="shared" si="59"/>
        <v>0</v>
      </c>
      <c r="I1259" s="76">
        <f t="shared" si="60"/>
        <v>0</v>
      </c>
      <c r="J1259" s="74">
        <v>55897</v>
      </c>
      <c r="K1259" s="75" t="s">
        <v>5719</v>
      </c>
      <c r="L1259" s="75" t="s">
        <v>5720</v>
      </c>
      <c r="M1259" s="74">
        <v>3010</v>
      </c>
      <c r="N1259" s="75" t="s">
        <v>298</v>
      </c>
      <c r="O1259" s="75" t="s">
        <v>5721</v>
      </c>
      <c r="P1259" s="75"/>
      <c r="Q1259" s="75" t="s">
        <v>5722</v>
      </c>
      <c r="R1259" s="75" t="s">
        <v>3065</v>
      </c>
      <c r="S1259" s="75" t="s">
        <v>3066</v>
      </c>
      <c r="T1259" s="75" t="s">
        <v>3067</v>
      </c>
      <c r="U1259" s="75" t="s">
        <v>385</v>
      </c>
    </row>
    <row r="1260" spans="1:21" ht="14.4" x14ac:dyDescent="0.25">
      <c r="A1260" s="74">
        <v>120841</v>
      </c>
      <c r="B1260" s="75" t="s">
        <v>1901</v>
      </c>
      <c r="C1260" s="81">
        <f t="shared" si="58"/>
        <v>0</v>
      </c>
      <c r="D1260" s="74">
        <v>13433</v>
      </c>
      <c r="E1260" s="75" t="s">
        <v>10734</v>
      </c>
      <c r="F1260" s="74">
        <v>113902</v>
      </c>
      <c r="G1260" s="74">
        <v>113902</v>
      </c>
      <c r="H1260" s="76">
        <f t="shared" si="59"/>
        <v>0</v>
      </c>
      <c r="I1260" s="76">
        <f t="shared" si="60"/>
        <v>0</v>
      </c>
      <c r="J1260" s="74">
        <v>56011</v>
      </c>
      <c r="K1260" s="75" t="s">
        <v>11100</v>
      </c>
      <c r="L1260" s="75" t="s">
        <v>5723</v>
      </c>
      <c r="M1260" s="74">
        <v>3000</v>
      </c>
      <c r="N1260" s="75" t="s">
        <v>165</v>
      </c>
      <c r="O1260" s="75" t="s">
        <v>5724</v>
      </c>
      <c r="P1260" s="75"/>
      <c r="Q1260" s="75" t="s">
        <v>5725</v>
      </c>
      <c r="R1260" s="75" t="s">
        <v>3065</v>
      </c>
      <c r="S1260" s="75" t="s">
        <v>3066</v>
      </c>
      <c r="T1260" s="75" t="s">
        <v>3067</v>
      </c>
      <c r="U1260" s="75" t="s">
        <v>385</v>
      </c>
    </row>
    <row r="1261" spans="1:21" ht="14.4" x14ac:dyDescent="0.25">
      <c r="A1261" s="74">
        <v>120841</v>
      </c>
      <c r="B1261" s="75" t="s">
        <v>1901</v>
      </c>
      <c r="C1261" s="81">
        <f t="shared" ref="C1261:C1324" si="61">IF(A1261&lt;&gt;A1260,0,IF(AND(A1261=A1260,B1261&lt;&gt;B1260),A1261,0))</f>
        <v>0</v>
      </c>
      <c r="D1261" s="74">
        <v>13433</v>
      </c>
      <c r="E1261" s="75" t="s">
        <v>10734</v>
      </c>
      <c r="F1261" s="74">
        <v>113902</v>
      </c>
      <c r="G1261" s="74">
        <v>113902</v>
      </c>
      <c r="H1261" s="76">
        <f t="shared" ref="H1261:H1324" si="62">IF(A1261&lt;&gt;A1260,0,IF(AND(A1261=A1260,F1261&lt;&gt;F1260),A1261,0))</f>
        <v>0</v>
      </c>
      <c r="I1261" s="76">
        <f t="shared" ref="I1261:I1324" si="63">IF(A1261&lt;&gt;A1260,0,IF(AND(H1261&lt;&gt;0,B1261&lt;&gt;B1260),A1261,0))</f>
        <v>0</v>
      </c>
      <c r="J1261" s="74">
        <v>123091</v>
      </c>
      <c r="K1261" s="75" t="s">
        <v>11101</v>
      </c>
      <c r="L1261" s="75" t="s">
        <v>5726</v>
      </c>
      <c r="M1261" s="74">
        <v>3300</v>
      </c>
      <c r="N1261" s="75" t="s">
        <v>69</v>
      </c>
      <c r="O1261" s="75" t="s">
        <v>5727</v>
      </c>
      <c r="P1261" s="75"/>
      <c r="Q1261" s="75" t="s">
        <v>5728</v>
      </c>
      <c r="R1261" s="75" t="s">
        <v>3065</v>
      </c>
      <c r="S1261" s="75" t="s">
        <v>3066</v>
      </c>
      <c r="T1261" s="75" t="s">
        <v>3067</v>
      </c>
      <c r="U1261" s="75" t="s">
        <v>385</v>
      </c>
    </row>
    <row r="1262" spans="1:21" ht="14.4" x14ac:dyDescent="0.25">
      <c r="A1262" s="74">
        <v>120841</v>
      </c>
      <c r="B1262" s="75" t="s">
        <v>1901</v>
      </c>
      <c r="C1262" s="81">
        <f t="shared" si="61"/>
        <v>0</v>
      </c>
      <c r="D1262" s="74">
        <v>13433</v>
      </c>
      <c r="E1262" s="75" t="s">
        <v>10734</v>
      </c>
      <c r="F1262" s="74">
        <v>113902</v>
      </c>
      <c r="G1262" s="74">
        <v>113902</v>
      </c>
      <c r="H1262" s="76">
        <f t="shared" si="62"/>
        <v>0</v>
      </c>
      <c r="I1262" s="76">
        <f t="shared" si="63"/>
        <v>0</v>
      </c>
      <c r="J1262" s="74">
        <v>128231</v>
      </c>
      <c r="K1262" s="75" t="s">
        <v>5729</v>
      </c>
      <c r="L1262" s="75" t="s">
        <v>5730</v>
      </c>
      <c r="M1262" s="74">
        <v>3440</v>
      </c>
      <c r="N1262" s="75" t="s">
        <v>168</v>
      </c>
      <c r="O1262" s="75" t="s">
        <v>5731</v>
      </c>
      <c r="P1262" s="75"/>
      <c r="Q1262" s="75" t="s">
        <v>5732</v>
      </c>
      <c r="R1262" s="75" t="s">
        <v>3065</v>
      </c>
      <c r="S1262" s="75" t="s">
        <v>3066</v>
      </c>
      <c r="T1262" s="75" t="s">
        <v>3067</v>
      </c>
      <c r="U1262" s="75" t="s">
        <v>385</v>
      </c>
    </row>
    <row r="1263" spans="1:21" ht="14.4" x14ac:dyDescent="0.25">
      <c r="A1263" s="74">
        <v>120841</v>
      </c>
      <c r="B1263" s="75" t="s">
        <v>1901</v>
      </c>
      <c r="C1263" s="81">
        <f t="shared" si="61"/>
        <v>0</v>
      </c>
      <c r="D1263" s="78">
        <v>13433</v>
      </c>
      <c r="E1263" s="75" t="s">
        <v>10734</v>
      </c>
      <c r="F1263" s="74">
        <v>113902</v>
      </c>
      <c r="G1263" s="74">
        <v>113902</v>
      </c>
      <c r="H1263" s="76">
        <f t="shared" si="62"/>
        <v>0</v>
      </c>
      <c r="I1263" s="76">
        <f t="shared" si="63"/>
        <v>0</v>
      </c>
      <c r="J1263" s="74">
        <v>129015</v>
      </c>
      <c r="K1263" s="75" t="s">
        <v>11102</v>
      </c>
      <c r="L1263" s="75" t="s">
        <v>5733</v>
      </c>
      <c r="M1263" s="74">
        <v>3012</v>
      </c>
      <c r="N1263" s="75" t="s">
        <v>5686</v>
      </c>
      <c r="O1263" s="75" t="s">
        <v>5734</v>
      </c>
      <c r="P1263" s="75"/>
      <c r="Q1263" s="75" t="s">
        <v>5735</v>
      </c>
      <c r="R1263" s="75" t="s">
        <v>3065</v>
      </c>
      <c r="S1263" s="75" t="s">
        <v>3066</v>
      </c>
      <c r="T1263" s="75" t="s">
        <v>3067</v>
      </c>
      <c r="U1263" s="75" t="s">
        <v>385</v>
      </c>
    </row>
    <row r="1264" spans="1:21" ht="14.4" x14ac:dyDescent="0.25">
      <c r="A1264" s="74">
        <v>120841</v>
      </c>
      <c r="B1264" s="75" t="s">
        <v>1901</v>
      </c>
      <c r="C1264" s="81">
        <f t="shared" si="61"/>
        <v>0</v>
      </c>
      <c r="D1264" s="74">
        <v>13433</v>
      </c>
      <c r="E1264" s="75" t="s">
        <v>10734</v>
      </c>
      <c r="F1264" s="74">
        <v>113902</v>
      </c>
      <c r="G1264" s="74">
        <v>113902</v>
      </c>
      <c r="H1264" s="76">
        <f t="shared" si="62"/>
        <v>0</v>
      </c>
      <c r="I1264" s="76">
        <f t="shared" si="63"/>
        <v>0</v>
      </c>
      <c r="J1264" s="74">
        <v>130021</v>
      </c>
      <c r="K1264" s="75" t="s">
        <v>5736</v>
      </c>
      <c r="L1264" s="75" t="s">
        <v>5737</v>
      </c>
      <c r="M1264" s="74">
        <v>3020</v>
      </c>
      <c r="N1264" s="75" t="s">
        <v>948</v>
      </c>
      <c r="O1264" s="75" t="s">
        <v>5738</v>
      </c>
      <c r="P1264" s="75"/>
      <c r="Q1264" s="75" t="s">
        <v>5739</v>
      </c>
      <c r="R1264" s="75" t="s">
        <v>3065</v>
      </c>
      <c r="S1264" s="75" t="s">
        <v>3066</v>
      </c>
      <c r="T1264" s="75" t="s">
        <v>3067</v>
      </c>
      <c r="U1264" s="75" t="s">
        <v>385</v>
      </c>
    </row>
    <row r="1265" spans="1:21" ht="14.4" x14ac:dyDescent="0.25">
      <c r="A1265" s="74">
        <v>120841</v>
      </c>
      <c r="B1265" s="75" t="s">
        <v>1901</v>
      </c>
      <c r="C1265" s="81">
        <f t="shared" si="61"/>
        <v>0</v>
      </c>
      <c r="D1265" s="74">
        <v>13433</v>
      </c>
      <c r="E1265" s="75" t="s">
        <v>10734</v>
      </c>
      <c r="F1265" s="74">
        <v>113902</v>
      </c>
      <c r="G1265" s="74">
        <v>113902</v>
      </c>
      <c r="H1265" s="76">
        <f t="shared" si="62"/>
        <v>0</v>
      </c>
      <c r="I1265" s="76">
        <f t="shared" si="63"/>
        <v>0</v>
      </c>
      <c r="J1265" s="74">
        <v>130922</v>
      </c>
      <c r="K1265" s="75" t="s">
        <v>5740</v>
      </c>
      <c r="L1265" s="75" t="s">
        <v>5741</v>
      </c>
      <c r="M1265" s="74">
        <v>3370</v>
      </c>
      <c r="N1265" s="75" t="s">
        <v>5742</v>
      </c>
      <c r="O1265" s="75" t="s">
        <v>5743</v>
      </c>
      <c r="P1265" s="75"/>
      <c r="Q1265" s="75" t="s">
        <v>5744</v>
      </c>
      <c r="R1265" s="75" t="s">
        <v>3065</v>
      </c>
      <c r="S1265" s="75" t="s">
        <v>3066</v>
      </c>
      <c r="T1265" s="75" t="s">
        <v>3067</v>
      </c>
      <c r="U1265" s="75" t="s">
        <v>385</v>
      </c>
    </row>
    <row r="1266" spans="1:21" ht="14.4" x14ac:dyDescent="0.25">
      <c r="A1266" s="74">
        <v>120841</v>
      </c>
      <c r="B1266" s="75" t="s">
        <v>1901</v>
      </c>
      <c r="C1266" s="81">
        <f t="shared" si="61"/>
        <v>0</v>
      </c>
      <c r="D1266" s="74">
        <v>13433</v>
      </c>
      <c r="E1266" s="75" t="s">
        <v>10734</v>
      </c>
      <c r="F1266" s="74">
        <v>113902</v>
      </c>
      <c r="G1266" s="74">
        <v>113902</v>
      </c>
      <c r="H1266" s="76">
        <f t="shared" si="62"/>
        <v>0</v>
      </c>
      <c r="I1266" s="76">
        <f t="shared" si="63"/>
        <v>0</v>
      </c>
      <c r="J1266" s="74">
        <v>132241</v>
      </c>
      <c r="K1266" s="75" t="s">
        <v>5745</v>
      </c>
      <c r="L1266" s="75" t="s">
        <v>5746</v>
      </c>
      <c r="M1266" s="74">
        <v>3400</v>
      </c>
      <c r="N1266" s="75" t="s">
        <v>5747</v>
      </c>
      <c r="O1266" s="75" t="s">
        <v>5748</v>
      </c>
      <c r="P1266" s="75"/>
      <c r="Q1266" s="75" t="s">
        <v>5749</v>
      </c>
      <c r="R1266" s="75" t="s">
        <v>3065</v>
      </c>
      <c r="S1266" s="75" t="s">
        <v>3066</v>
      </c>
      <c r="T1266" s="75" t="s">
        <v>3067</v>
      </c>
      <c r="U1266" s="75" t="s">
        <v>385</v>
      </c>
    </row>
    <row r="1267" spans="1:21" ht="14.4" x14ac:dyDescent="0.25">
      <c r="A1267" s="74">
        <v>120857</v>
      </c>
      <c r="B1267" s="75" t="s">
        <v>1649</v>
      </c>
      <c r="C1267" s="81">
        <f t="shared" si="61"/>
        <v>0</v>
      </c>
      <c r="D1267" s="74">
        <v>20305</v>
      </c>
      <c r="E1267" s="75" t="s">
        <v>5750</v>
      </c>
      <c r="F1267" s="74">
        <v>117929</v>
      </c>
      <c r="G1267" s="74">
        <v>0</v>
      </c>
      <c r="H1267" s="76">
        <f t="shared" si="62"/>
        <v>0</v>
      </c>
      <c r="I1267" s="76">
        <f t="shared" si="63"/>
        <v>0</v>
      </c>
      <c r="J1267" s="74">
        <v>19851</v>
      </c>
      <c r="K1267" s="75" t="s">
        <v>1692</v>
      </c>
      <c r="L1267" s="75" t="s">
        <v>5751</v>
      </c>
      <c r="M1267" s="74">
        <v>8720</v>
      </c>
      <c r="N1267" s="75" t="s">
        <v>5752</v>
      </c>
      <c r="O1267" s="75" t="s">
        <v>5753</v>
      </c>
      <c r="P1267" s="75"/>
      <c r="Q1267" s="75" t="s">
        <v>5754</v>
      </c>
      <c r="R1267" s="75" t="s">
        <v>11615</v>
      </c>
      <c r="S1267" s="75" t="s">
        <v>11616</v>
      </c>
      <c r="T1267" s="75" t="s">
        <v>11617</v>
      </c>
      <c r="U1267" s="75" t="s">
        <v>385</v>
      </c>
    </row>
    <row r="1268" spans="1:21" ht="14.4" x14ac:dyDescent="0.25">
      <c r="A1268" s="74">
        <v>120857</v>
      </c>
      <c r="B1268" s="75" t="s">
        <v>1649</v>
      </c>
      <c r="C1268" s="81">
        <f t="shared" si="61"/>
        <v>0</v>
      </c>
      <c r="D1268" s="74">
        <v>20305</v>
      </c>
      <c r="E1268" s="75" t="s">
        <v>5750</v>
      </c>
      <c r="F1268" s="74">
        <v>117929</v>
      </c>
      <c r="G1268" s="74">
        <v>0</v>
      </c>
      <c r="H1268" s="76">
        <f t="shared" si="62"/>
        <v>0</v>
      </c>
      <c r="I1268" s="76">
        <f t="shared" si="63"/>
        <v>0</v>
      </c>
      <c r="J1268" s="74">
        <v>20305</v>
      </c>
      <c r="K1268" s="75" t="s">
        <v>5750</v>
      </c>
      <c r="L1268" s="75" t="s">
        <v>5755</v>
      </c>
      <c r="M1268" s="74">
        <v>8700</v>
      </c>
      <c r="N1268" s="75" t="s">
        <v>117</v>
      </c>
      <c r="O1268" s="75" t="s">
        <v>974</v>
      </c>
      <c r="P1268" s="75"/>
      <c r="Q1268" s="75" t="s">
        <v>975</v>
      </c>
      <c r="R1268" s="75" t="s">
        <v>11615</v>
      </c>
      <c r="S1268" s="75" t="s">
        <v>11616</v>
      </c>
      <c r="T1268" s="75" t="s">
        <v>11617</v>
      </c>
      <c r="U1268" s="75" t="s">
        <v>385</v>
      </c>
    </row>
    <row r="1269" spans="1:21" ht="14.4" x14ac:dyDescent="0.25">
      <c r="A1269" s="74">
        <v>120857</v>
      </c>
      <c r="B1269" s="75" t="s">
        <v>1649</v>
      </c>
      <c r="C1269" s="81">
        <f t="shared" si="61"/>
        <v>0</v>
      </c>
      <c r="D1269" s="74">
        <v>20305</v>
      </c>
      <c r="E1269" s="75" t="s">
        <v>5750</v>
      </c>
      <c r="F1269" s="74">
        <v>117929</v>
      </c>
      <c r="G1269" s="74">
        <v>0</v>
      </c>
      <c r="H1269" s="76">
        <f t="shared" si="62"/>
        <v>0</v>
      </c>
      <c r="I1269" s="76">
        <f t="shared" si="63"/>
        <v>0</v>
      </c>
      <c r="J1269" s="74">
        <v>20313</v>
      </c>
      <c r="K1269" s="75" t="s">
        <v>7606</v>
      </c>
      <c r="L1269" s="75" t="s">
        <v>5756</v>
      </c>
      <c r="M1269" s="74">
        <v>8700</v>
      </c>
      <c r="N1269" s="75" t="s">
        <v>117</v>
      </c>
      <c r="O1269" s="75" t="s">
        <v>5757</v>
      </c>
      <c r="P1269" s="75"/>
      <c r="Q1269" s="75" t="s">
        <v>5758</v>
      </c>
      <c r="R1269" s="75" t="s">
        <v>11615</v>
      </c>
      <c r="S1269" s="75" t="s">
        <v>11616</v>
      </c>
      <c r="T1269" s="75" t="s">
        <v>11617</v>
      </c>
      <c r="U1269" s="75" t="s">
        <v>385</v>
      </c>
    </row>
    <row r="1270" spans="1:21" ht="14.4" x14ac:dyDescent="0.25">
      <c r="A1270" s="74">
        <v>120857</v>
      </c>
      <c r="B1270" s="75" t="s">
        <v>1649</v>
      </c>
      <c r="C1270" s="81">
        <f t="shared" si="61"/>
        <v>0</v>
      </c>
      <c r="D1270" s="74">
        <v>20305</v>
      </c>
      <c r="E1270" s="75" t="s">
        <v>5750</v>
      </c>
      <c r="F1270" s="74">
        <v>117929</v>
      </c>
      <c r="G1270" s="74">
        <v>0</v>
      </c>
      <c r="H1270" s="76">
        <f t="shared" si="62"/>
        <v>0</v>
      </c>
      <c r="I1270" s="76">
        <f t="shared" si="63"/>
        <v>0</v>
      </c>
      <c r="J1270" s="74">
        <v>20347</v>
      </c>
      <c r="K1270" s="75" t="s">
        <v>5759</v>
      </c>
      <c r="L1270" s="75" t="s">
        <v>5760</v>
      </c>
      <c r="M1270" s="74">
        <v>8700</v>
      </c>
      <c r="N1270" s="75" t="s">
        <v>5761</v>
      </c>
      <c r="O1270" s="75" t="s">
        <v>5762</v>
      </c>
      <c r="P1270" s="75"/>
      <c r="Q1270" s="75" t="s">
        <v>5763</v>
      </c>
      <c r="R1270" s="75" t="s">
        <v>11615</v>
      </c>
      <c r="S1270" s="75" t="s">
        <v>11616</v>
      </c>
      <c r="T1270" s="75" t="s">
        <v>11617</v>
      </c>
      <c r="U1270" s="75" t="s">
        <v>385</v>
      </c>
    </row>
    <row r="1271" spans="1:21" ht="14.4" x14ac:dyDescent="0.25">
      <c r="A1271" s="74">
        <v>120857</v>
      </c>
      <c r="B1271" s="75" t="s">
        <v>1649</v>
      </c>
      <c r="C1271" s="81">
        <f t="shared" si="61"/>
        <v>0</v>
      </c>
      <c r="D1271" s="74">
        <v>20305</v>
      </c>
      <c r="E1271" s="75" t="s">
        <v>5750</v>
      </c>
      <c r="F1271" s="74">
        <v>117929</v>
      </c>
      <c r="G1271" s="74">
        <v>0</v>
      </c>
      <c r="H1271" s="76">
        <f t="shared" si="62"/>
        <v>0</v>
      </c>
      <c r="I1271" s="76">
        <f t="shared" si="63"/>
        <v>0</v>
      </c>
      <c r="J1271" s="74">
        <v>20354</v>
      </c>
      <c r="K1271" s="75" t="s">
        <v>5764</v>
      </c>
      <c r="L1271" s="75" t="s">
        <v>5765</v>
      </c>
      <c r="M1271" s="74">
        <v>8720</v>
      </c>
      <c r="N1271" s="75" t="s">
        <v>5766</v>
      </c>
      <c r="O1271" s="75" t="s">
        <v>5767</v>
      </c>
      <c r="P1271" s="75"/>
      <c r="Q1271" s="75" t="s">
        <v>11834</v>
      </c>
      <c r="R1271" s="75" t="s">
        <v>11615</v>
      </c>
      <c r="S1271" s="75" t="s">
        <v>11616</v>
      </c>
      <c r="T1271" s="75" t="s">
        <v>11617</v>
      </c>
      <c r="U1271" s="75" t="s">
        <v>385</v>
      </c>
    </row>
    <row r="1272" spans="1:21" ht="14.4" x14ac:dyDescent="0.25">
      <c r="A1272" s="74">
        <v>120857</v>
      </c>
      <c r="B1272" s="75" t="s">
        <v>1649</v>
      </c>
      <c r="C1272" s="81">
        <f t="shared" si="61"/>
        <v>0</v>
      </c>
      <c r="D1272" s="78">
        <v>20305</v>
      </c>
      <c r="E1272" s="75" t="s">
        <v>5750</v>
      </c>
      <c r="F1272" s="74">
        <v>117929</v>
      </c>
      <c r="G1272" s="74">
        <v>0</v>
      </c>
      <c r="H1272" s="76">
        <f t="shared" si="62"/>
        <v>0</v>
      </c>
      <c r="I1272" s="76">
        <f t="shared" si="63"/>
        <v>0</v>
      </c>
      <c r="J1272" s="74">
        <v>26757</v>
      </c>
      <c r="K1272" s="75" t="s">
        <v>4047</v>
      </c>
      <c r="L1272" s="75" t="s">
        <v>5768</v>
      </c>
      <c r="M1272" s="74">
        <v>8700</v>
      </c>
      <c r="N1272" s="75" t="s">
        <v>117</v>
      </c>
      <c r="O1272" s="75" t="s">
        <v>5769</v>
      </c>
      <c r="P1272" s="75"/>
      <c r="Q1272" s="75" t="s">
        <v>5770</v>
      </c>
      <c r="R1272" s="75" t="s">
        <v>10772</v>
      </c>
      <c r="S1272" s="75" t="s">
        <v>10773</v>
      </c>
      <c r="T1272" s="75" t="s">
        <v>10774</v>
      </c>
      <c r="U1272" s="75" t="s">
        <v>496</v>
      </c>
    </row>
    <row r="1273" spans="1:21" ht="14.4" x14ac:dyDescent="0.25">
      <c r="A1273" s="74">
        <v>120857</v>
      </c>
      <c r="B1273" s="75" t="s">
        <v>1649</v>
      </c>
      <c r="C1273" s="81">
        <f t="shared" si="61"/>
        <v>0</v>
      </c>
      <c r="D1273" s="74">
        <v>20305</v>
      </c>
      <c r="E1273" s="75" t="s">
        <v>5750</v>
      </c>
      <c r="F1273" s="74">
        <v>117929</v>
      </c>
      <c r="G1273" s="74">
        <v>0</v>
      </c>
      <c r="H1273" s="76">
        <f t="shared" si="62"/>
        <v>0</v>
      </c>
      <c r="I1273" s="76">
        <f t="shared" si="63"/>
        <v>0</v>
      </c>
      <c r="J1273" s="74">
        <v>44677</v>
      </c>
      <c r="K1273" s="75" t="s">
        <v>5771</v>
      </c>
      <c r="L1273" s="75" t="s">
        <v>5772</v>
      </c>
      <c r="M1273" s="74">
        <v>8700</v>
      </c>
      <c r="N1273" s="75" t="s">
        <v>117</v>
      </c>
      <c r="O1273" s="75" t="s">
        <v>5773</v>
      </c>
      <c r="P1273" s="75"/>
      <c r="Q1273" s="75" t="s">
        <v>5774</v>
      </c>
      <c r="R1273" s="75" t="s">
        <v>11615</v>
      </c>
      <c r="S1273" s="75" t="s">
        <v>11616</v>
      </c>
      <c r="T1273" s="75" t="s">
        <v>11617</v>
      </c>
      <c r="U1273" s="75" t="s">
        <v>385</v>
      </c>
    </row>
    <row r="1274" spans="1:21" ht="14.4" x14ac:dyDescent="0.25">
      <c r="A1274" s="74">
        <v>120865</v>
      </c>
      <c r="B1274" s="75" t="s">
        <v>1649</v>
      </c>
      <c r="C1274" s="81">
        <f t="shared" si="61"/>
        <v>0</v>
      </c>
      <c r="D1274" s="74">
        <v>17012</v>
      </c>
      <c r="E1274" s="75" t="s">
        <v>2258</v>
      </c>
      <c r="F1274" s="74">
        <v>116137</v>
      </c>
      <c r="G1274" s="74">
        <v>0</v>
      </c>
      <c r="H1274" s="76">
        <f t="shared" si="62"/>
        <v>0</v>
      </c>
      <c r="I1274" s="76">
        <f t="shared" si="63"/>
        <v>0</v>
      </c>
      <c r="J1274" s="74">
        <v>17012</v>
      </c>
      <c r="K1274" s="75" t="s">
        <v>2258</v>
      </c>
      <c r="L1274" s="75" t="s">
        <v>5775</v>
      </c>
      <c r="M1274" s="74">
        <v>8020</v>
      </c>
      <c r="N1274" s="75" t="s">
        <v>91</v>
      </c>
      <c r="O1274" s="75" t="s">
        <v>5776</v>
      </c>
      <c r="P1274" s="75"/>
      <c r="Q1274" s="75" t="s">
        <v>5777</v>
      </c>
      <c r="R1274" s="75" t="s">
        <v>11615</v>
      </c>
      <c r="S1274" s="75" t="s">
        <v>11616</v>
      </c>
      <c r="T1274" s="75" t="s">
        <v>11617</v>
      </c>
      <c r="U1274" s="75" t="s">
        <v>385</v>
      </c>
    </row>
    <row r="1275" spans="1:21" ht="14.4" x14ac:dyDescent="0.25">
      <c r="A1275" s="74">
        <v>120865</v>
      </c>
      <c r="B1275" s="75" t="s">
        <v>1649</v>
      </c>
      <c r="C1275" s="81">
        <f t="shared" si="61"/>
        <v>0</v>
      </c>
      <c r="D1275" s="74">
        <v>17012</v>
      </c>
      <c r="E1275" s="75" t="s">
        <v>2258</v>
      </c>
      <c r="F1275" s="74">
        <v>116137</v>
      </c>
      <c r="G1275" s="74">
        <v>0</v>
      </c>
      <c r="H1275" s="76">
        <f t="shared" si="62"/>
        <v>0</v>
      </c>
      <c r="I1275" s="76">
        <f t="shared" si="63"/>
        <v>0</v>
      </c>
      <c r="J1275" s="74">
        <v>17038</v>
      </c>
      <c r="K1275" s="75" t="s">
        <v>5778</v>
      </c>
      <c r="L1275" s="75" t="s">
        <v>5779</v>
      </c>
      <c r="M1275" s="74">
        <v>8020</v>
      </c>
      <c r="N1275" s="75" t="s">
        <v>91</v>
      </c>
      <c r="O1275" s="75" t="s">
        <v>5780</v>
      </c>
      <c r="P1275" s="75"/>
      <c r="Q1275" s="75" t="s">
        <v>5781</v>
      </c>
      <c r="R1275" s="75" t="s">
        <v>11615</v>
      </c>
      <c r="S1275" s="75" t="s">
        <v>11616</v>
      </c>
      <c r="T1275" s="75" t="s">
        <v>11617</v>
      </c>
      <c r="U1275" s="75" t="s">
        <v>385</v>
      </c>
    </row>
    <row r="1276" spans="1:21" ht="14.4" x14ac:dyDescent="0.25">
      <c r="A1276" s="74">
        <v>120865</v>
      </c>
      <c r="B1276" s="75" t="s">
        <v>1649</v>
      </c>
      <c r="C1276" s="81">
        <f t="shared" si="61"/>
        <v>0</v>
      </c>
      <c r="D1276" s="74">
        <v>17012</v>
      </c>
      <c r="E1276" s="75" t="s">
        <v>2258</v>
      </c>
      <c r="F1276" s="74">
        <v>116137</v>
      </c>
      <c r="G1276" s="74">
        <v>0</v>
      </c>
      <c r="H1276" s="76">
        <f t="shared" si="62"/>
        <v>0</v>
      </c>
      <c r="I1276" s="76">
        <f t="shared" si="63"/>
        <v>0</v>
      </c>
      <c r="J1276" s="74">
        <v>17046</v>
      </c>
      <c r="K1276" s="75" t="s">
        <v>5782</v>
      </c>
      <c r="L1276" s="75" t="s">
        <v>5783</v>
      </c>
      <c r="M1276" s="74">
        <v>8210</v>
      </c>
      <c r="N1276" s="75" t="s">
        <v>5784</v>
      </c>
      <c r="O1276" s="75" t="s">
        <v>5785</v>
      </c>
      <c r="P1276" s="75"/>
      <c r="Q1276" s="75" t="s">
        <v>11103</v>
      </c>
      <c r="R1276" s="75" t="s">
        <v>11615</v>
      </c>
      <c r="S1276" s="75" t="s">
        <v>11616</v>
      </c>
      <c r="T1276" s="75" t="s">
        <v>11617</v>
      </c>
      <c r="U1276" s="75" t="s">
        <v>385</v>
      </c>
    </row>
    <row r="1277" spans="1:21" ht="14.4" x14ac:dyDescent="0.25">
      <c r="A1277" s="74">
        <v>120865</v>
      </c>
      <c r="B1277" s="75" t="s">
        <v>1649</v>
      </c>
      <c r="C1277" s="81">
        <f t="shared" si="61"/>
        <v>0</v>
      </c>
      <c r="D1277" s="74">
        <v>17012</v>
      </c>
      <c r="E1277" s="75" t="s">
        <v>2258</v>
      </c>
      <c r="F1277" s="74">
        <v>116137</v>
      </c>
      <c r="G1277" s="74">
        <v>0</v>
      </c>
      <c r="H1277" s="76">
        <f t="shared" si="62"/>
        <v>0</v>
      </c>
      <c r="I1277" s="76">
        <f t="shared" si="63"/>
        <v>0</v>
      </c>
      <c r="J1277" s="74">
        <v>17103</v>
      </c>
      <c r="K1277" s="75" t="s">
        <v>5786</v>
      </c>
      <c r="L1277" s="75" t="s">
        <v>5787</v>
      </c>
      <c r="M1277" s="74">
        <v>8020</v>
      </c>
      <c r="N1277" s="75" t="s">
        <v>5788</v>
      </c>
      <c r="O1277" s="75" t="s">
        <v>5789</v>
      </c>
      <c r="P1277" s="75"/>
      <c r="Q1277" s="75" t="s">
        <v>5790</v>
      </c>
      <c r="R1277" s="75" t="s">
        <v>11615</v>
      </c>
      <c r="S1277" s="75" t="s">
        <v>11616</v>
      </c>
      <c r="T1277" s="75" t="s">
        <v>11617</v>
      </c>
      <c r="U1277" s="75" t="s">
        <v>385</v>
      </c>
    </row>
    <row r="1278" spans="1:21" ht="14.4" x14ac:dyDescent="0.25">
      <c r="A1278" s="74">
        <v>120865</v>
      </c>
      <c r="B1278" s="75" t="s">
        <v>1649</v>
      </c>
      <c r="C1278" s="81">
        <f t="shared" si="61"/>
        <v>0</v>
      </c>
      <c r="D1278" s="74">
        <v>17012</v>
      </c>
      <c r="E1278" s="75" t="s">
        <v>2258</v>
      </c>
      <c r="F1278" s="74">
        <v>116137</v>
      </c>
      <c r="G1278" s="74">
        <v>0</v>
      </c>
      <c r="H1278" s="76">
        <f t="shared" si="62"/>
        <v>0</v>
      </c>
      <c r="I1278" s="76">
        <f t="shared" si="63"/>
        <v>0</v>
      </c>
      <c r="J1278" s="74">
        <v>17111</v>
      </c>
      <c r="K1278" s="75" t="s">
        <v>5791</v>
      </c>
      <c r="L1278" s="75" t="s">
        <v>5792</v>
      </c>
      <c r="M1278" s="74">
        <v>8020</v>
      </c>
      <c r="N1278" s="75" t="s">
        <v>5788</v>
      </c>
      <c r="O1278" s="75" t="s">
        <v>5793</v>
      </c>
      <c r="P1278" s="75"/>
      <c r="Q1278" s="75" t="s">
        <v>5794</v>
      </c>
      <c r="R1278" s="75" t="s">
        <v>11615</v>
      </c>
      <c r="S1278" s="75" t="s">
        <v>11616</v>
      </c>
      <c r="T1278" s="75" t="s">
        <v>11617</v>
      </c>
      <c r="U1278" s="75" t="s">
        <v>385</v>
      </c>
    </row>
    <row r="1279" spans="1:21" ht="14.4" x14ac:dyDescent="0.25">
      <c r="A1279" s="74">
        <v>120865</v>
      </c>
      <c r="B1279" s="75" t="s">
        <v>1649</v>
      </c>
      <c r="C1279" s="81">
        <f t="shared" si="61"/>
        <v>0</v>
      </c>
      <c r="D1279" s="74">
        <v>17012</v>
      </c>
      <c r="E1279" s="75" t="s">
        <v>2258</v>
      </c>
      <c r="F1279" s="74">
        <v>116137</v>
      </c>
      <c r="G1279" s="74">
        <v>0</v>
      </c>
      <c r="H1279" s="76">
        <f t="shared" si="62"/>
        <v>0</v>
      </c>
      <c r="I1279" s="76">
        <f t="shared" si="63"/>
        <v>0</v>
      </c>
      <c r="J1279" s="74">
        <v>17129</v>
      </c>
      <c r="K1279" s="75" t="s">
        <v>5795</v>
      </c>
      <c r="L1279" s="75" t="s">
        <v>5796</v>
      </c>
      <c r="M1279" s="74">
        <v>8020</v>
      </c>
      <c r="N1279" s="75" t="s">
        <v>5797</v>
      </c>
      <c r="O1279" s="75" t="s">
        <v>5798</v>
      </c>
      <c r="P1279" s="75"/>
      <c r="Q1279" s="75" t="s">
        <v>5799</v>
      </c>
      <c r="R1279" s="75" t="s">
        <v>11615</v>
      </c>
      <c r="S1279" s="75" t="s">
        <v>11616</v>
      </c>
      <c r="T1279" s="75" t="s">
        <v>11617</v>
      </c>
      <c r="U1279" s="75" t="s">
        <v>385</v>
      </c>
    </row>
    <row r="1280" spans="1:21" ht="14.4" x14ac:dyDescent="0.25">
      <c r="A1280" s="74">
        <v>120865</v>
      </c>
      <c r="B1280" s="75" t="s">
        <v>1649</v>
      </c>
      <c r="C1280" s="81">
        <f t="shared" si="61"/>
        <v>0</v>
      </c>
      <c r="D1280" s="74">
        <v>17012</v>
      </c>
      <c r="E1280" s="75" t="s">
        <v>2258</v>
      </c>
      <c r="F1280" s="74">
        <v>116137</v>
      </c>
      <c r="G1280" s="74">
        <v>0</v>
      </c>
      <c r="H1280" s="76">
        <f t="shared" si="62"/>
        <v>0</v>
      </c>
      <c r="I1280" s="76">
        <f t="shared" si="63"/>
        <v>0</v>
      </c>
      <c r="J1280" s="74">
        <v>118687</v>
      </c>
      <c r="K1280" s="75" t="s">
        <v>5800</v>
      </c>
      <c r="L1280" s="75" t="s">
        <v>5801</v>
      </c>
      <c r="M1280" s="74">
        <v>8020</v>
      </c>
      <c r="N1280" s="75" t="s">
        <v>5802</v>
      </c>
      <c r="O1280" s="75" t="s">
        <v>5803</v>
      </c>
      <c r="P1280" s="75"/>
      <c r="Q1280" s="75" t="s">
        <v>11835</v>
      </c>
      <c r="R1280" s="75" t="s">
        <v>11615</v>
      </c>
      <c r="S1280" s="75" t="s">
        <v>11616</v>
      </c>
      <c r="T1280" s="75" t="s">
        <v>11617</v>
      </c>
      <c r="U1280" s="75" t="s">
        <v>385</v>
      </c>
    </row>
    <row r="1281" spans="1:21" ht="14.4" x14ac:dyDescent="0.25">
      <c r="A1281" s="74">
        <v>120873</v>
      </c>
      <c r="B1281" s="75" t="s">
        <v>1901</v>
      </c>
      <c r="C1281" s="81">
        <f t="shared" si="61"/>
        <v>0</v>
      </c>
      <c r="D1281" s="74">
        <v>2311</v>
      </c>
      <c r="E1281" s="75" t="s">
        <v>10735</v>
      </c>
      <c r="F1281" s="74">
        <v>114082</v>
      </c>
      <c r="G1281" s="74">
        <v>114082</v>
      </c>
      <c r="H1281" s="76">
        <f t="shared" si="62"/>
        <v>0</v>
      </c>
      <c r="I1281" s="76">
        <f t="shared" si="63"/>
        <v>0</v>
      </c>
      <c r="J1281" s="74">
        <v>1941</v>
      </c>
      <c r="K1281" s="75" t="s">
        <v>11104</v>
      </c>
      <c r="L1281" s="75" t="s">
        <v>5804</v>
      </c>
      <c r="M1281" s="74">
        <v>7780</v>
      </c>
      <c r="N1281" s="75" t="s">
        <v>5805</v>
      </c>
      <c r="O1281" s="75" t="s">
        <v>5806</v>
      </c>
      <c r="P1281" s="75"/>
      <c r="Q1281" s="75" t="s">
        <v>5807</v>
      </c>
      <c r="R1281" s="75" t="s">
        <v>1786</v>
      </c>
      <c r="S1281" s="75" t="s">
        <v>1787</v>
      </c>
      <c r="T1281" s="75" t="s">
        <v>1788</v>
      </c>
      <c r="U1281" s="75" t="s">
        <v>385</v>
      </c>
    </row>
    <row r="1282" spans="1:21" ht="14.4" x14ac:dyDescent="0.25">
      <c r="A1282" s="74">
        <v>120873</v>
      </c>
      <c r="B1282" s="75" t="s">
        <v>1901</v>
      </c>
      <c r="C1282" s="81">
        <f t="shared" si="61"/>
        <v>0</v>
      </c>
      <c r="D1282" s="74">
        <v>2311</v>
      </c>
      <c r="E1282" s="75" t="s">
        <v>10735</v>
      </c>
      <c r="F1282" s="74">
        <v>114082</v>
      </c>
      <c r="G1282" s="74">
        <v>114082</v>
      </c>
      <c r="H1282" s="76">
        <f t="shared" si="62"/>
        <v>0</v>
      </c>
      <c r="I1282" s="76">
        <f t="shared" si="63"/>
        <v>0</v>
      </c>
      <c r="J1282" s="74">
        <v>2303</v>
      </c>
      <c r="K1282" s="75" t="s">
        <v>5808</v>
      </c>
      <c r="L1282" s="75" t="s">
        <v>5809</v>
      </c>
      <c r="M1282" s="74">
        <v>8500</v>
      </c>
      <c r="N1282" s="75" t="s">
        <v>106</v>
      </c>
      <c r="O1282" s="75" t="s">
        <v>5810</v>
      </c>
      <c r="P1282" s="75"/>
      <c r="Q1282" s="75" t="s">
        <v>5811</v>
      </c>
      <c r="R1282" s="75" t="s">
        <v>1786</v>
      </c>
      <c r="S1282" s="75" t="s">
        <v>1787</v>
      </c>
      <c r="T1282" s="75" t="s">
        <v>1788</v>
      </c>
      <c r="U1282" s="75" t="s">
        <v>385</v>
      </c>
    </row>
    <row r="1283" spans="1:21" ht="14.4" x14ac:dyDescent="0.25">
      <c r="A1283" s="74">
        <v>120873</v>
      </c>
      <c r="B1283" s="75" t="s">
        <v>1901</v>
      </c>
      <c r="C1283" s="81">
        <f t="shared" si="61"/>
        <v>0</v>
      </c>
      <c r="D1283" s="74">
        <v>2311</v>
      </c>
      <c r="E1283" s="75" t="s">
        <v>10735</v>
      </c>
      <c r="F1283" s="74">
        <v>114082</v>
      </c>
      <c r="G1283" s="74">
        <v>114082</v>
      </c>
      <c r="H1283" s="76">
        <f t="shared" si="62"/>
        <v>0</v>
      </c>
      <c r="I1283" s="76">
        <f t="shared" si="63"/>
        <v>0</v>
      </c>
      <c r="J1283" s="74">
        <v>2311</v>
      </c>
      <c r="K1283" s="75" t="s">
        <v>10735</v>
      </c>
      <c r="L1283" s="75" t="s">
        <v>5812</v>
      </c>
      <c r="M1283" s="74">
        <v>8510</v>
      </c>
      <c r="N1283" s="75" t="s">
        <v>271</v>
      </c>
      <c r="O1283" s="75" t="s">
        <v>981</v>
      </c>
      <c r="P1283" s="75"/>
      <c r="Q1283" s="75" t="s">
        <v>982</v>
      </c>
      <c r="R1283" s="75" t="s">
        <v>1786</v>
      </c>
      <c r="S1283" s="75" t="s">
        <v>1787</v>
      </c>
      <c r="T1283" s="75" t="s">
        <v>1788</v>
      </c>
      <c r="U1283" s="75" t="s">
        <v>385</v>
      </c>
    </row>
    <row r="1284" spans="1:21" ht="14.4" x14ac:dyDescent="0.25">
      <c r="A1284" s="74">
        <v>120873</v>
      </c>
      <c r="B1284" s="75" t="s">
        <v>1901</v>
      </c>
      <c r="C1284" s="81">
        <f t="shared" si="61"/>
        <v>0</v>
      </c>
      <c r="D1284" s="74">
        <v>2311</v>
      </c>
      <c r="E1284" s="75" t="s">
        <v>10735</v>
      </c>
      <c r="F1284" s="74">
        <v>114082</v>
      </c>
      <c r="G1284" s="74">
        <v>114082</v>
      </c>
      <c r="H1284" s="76">
        <f t="shared" si="62"/>
        <v>0</v>
      </c>
      <c r="I1284" s="76">
        <f t="shared" si="63"/>
        <v>0</v>
      </c>
      <c r="J1284" s="74">
        <v>2329</v>
      </c>
      <c r="K1284" s="75" t="s">
        <v>11105</v>
      </c>
      <c r="L1284" s="75" t="s">
        <v>5813</v>
      </c>
      <c r="M1284" s="74">
        <v>8930</v>
      </c>
      <c r="N1284" s="75" t="s">
        <v>2921</v>
      </c>
      <c r="O1284" s="75" t="s">
        <v>5814</v>
      </c>
      <c r="P1284" s="75"/>
      <c r="Q1284" s="75" t="s">
        <v>5815</v>
      </c>
      <c r="R1284" s="75" t="s">
        <v>1786</v>
      </c>
      <c r="S1284" s="75" t="s">
        <v>1787</v>
      </c>
      <c r="T1284" s="75" t="s">
        <v>1788</v>
      </c>
      <c r="U1284" s="75" t="s">
        <v>385</v>
      </c>
    </row>
    <row r="1285" spans="1:21" ht="14.4" x14ac:dyDescent="0.25">
      <c r="A1285" s="74">
        <v>120873</v>
      </c>
      <c r="B1285" s="75" t="s">
        <v>1901</v>
      </c>
      <c r="C1285" s="81">
        <f t="shared" si="61"/>
        <v>0</v>
      </c>
      <c r="D1285" s="74">
        <v>2311</v>
      </c>
      <c r="E1285" s="75" t="s">
        <v>10735</v>
      </c>
      <c r="F1285" s="74">
        <v>114082</v>
      </c>
      <c r="G1285" s="74">
        <v>114082</v>
      </c>
      <c r="H1285" s="76">
        <f t="shared" si="62"/>
        <v>0</v>
      </c>
      <c r="I1285" s="76">
        <f t="shared" si="63"/>
        <v>0</v>
      </c>
      <c r="J1285" s="74">
        <v>2345</v>
      </c>
      <c r="K1285" s="75" t="s">
        <v>11106</v>
      </c>
      <c r="L1285" s="75" t="s">
        <v>5816</v>
      </c>
      <c r="M1285" s="74">
        <v>8550</v>
      </c>
      <c r="N1285" s="75" t="s">
        <v>107</v>
      </c>
      <c r="O1285" s="75" t="s">
        <v>5817</v>
      </c>
      <c r="P1285" s="75"/>
      <c r="Q1285" s="75" t="s">
        <v>11836</v>
      </c>
      <c r="R1285" s="75" t="s">
        <v>1786</v>
      </c>
      <c r="S1285" s="75" t="s">
        <v>1787</v>
      </c>
      <c r="T1285" s="75" t="s">
        <v>1788</v>
      </c>
      <c r="U1285" s="75" t="s">
        <v>385</v>
      </c>
    </row>
    <row r="1286" spans="1:21" ht="14.4" x14ac:dyDescent="0.25">
      <c r="A1286" s="74">
        <v>120873</v>
      </c>
      <c r="B1286" s="75" t="s">
        <v>1901</v>
      </c>
      <c r="C1286" s="81">
        <f t="shared" si="61"/>
        <v>0</v>
      </c>
      <c r="D1286" s="74">
        <v>2311</v>
      </c>
      <c r="E1286" s="75" t="s">
        <v>10735</v>
      </c>
      <c r="F1286" s="74">
        <v>114082</v>
      </c>
      <c r="G1286" s="74">
        <v>114082</v>
      </c>
      <c r="H1286" s="76">
        <f t="shared" si="62"/>
        <v>0</v>
      </c>
      <c r="I1286" s="76">
        <f t="shared" si="63"/>
        <v>0</v>
      </c>
      <c r="J1286" s="74">
        <v>2394</v>
      </c>
      <c r="K1286" s="75" t="s">
        <v>11107</v>
      </c>
      <c r="L1286" s="75" t="s">
        <v>5818</v>
      </c>
      <c r="M1286" s="74">
        <v>8560</v>
      </c>
      <c r="N1286" s="75" t="s">
        <v>109</v>
      </c>
      <c r="O1286" s="75" t="s">
        <v>5819</v>
      </c>
      <c r="P1286" s="75"/>
      <c r="Q1286" s="75" t="s">
        <v>5820</v>
      </c>
      <c r="R1286" s="75" t="s">
        <v>1786</v>
      </c>
      <c r="S1286" s="75" t="s">
        <v>1787</v>
      </c>
      <c r="T1286" s="75" t="s">
        <v>1788</v>
      </c>
      <c r="U1286" s="75" t="s">
        <v>385</v>
      </c>
    </row>
    <row r="1287" spans="1:21" ht="14.4" x14ac:dyDescent="0.25">
      <c r="A1287" s="74">
        <v>120873</v>
      </c>
      <c r="B1287" s="75" t="s">
        <v>1901</v>
      </c>
      <c r="C1287" s="81">
        <f t="shared" si="61"/>
        <v>0</v>
      </c>
      <c r="D1287" s="74">
        <v>2311</v>
      </c>
      <c r="E1287" s="75" t="s">
        <v>10735</v>
      </c>
      <c r="F1287" s="74">
        <v>114082</v>
      </c>
      <c r="G1287" s="74">
        <v>114082</v>
      </c>
      <c r="H1287" s="76">
        <f t="shared" si="62"/>
        <v>0</v>
      </c>
      <c r="I1287" s="76">
        <f t="shared" si="63"/>
        <v>0</v>
      </c>
      <c r="J1287" s="74">
        <v>2402</v>
      </c>
      <c r="K1287" s="75" t="s">
        <v>11108</v>
      </c>
      <c r="L1287" s="75" t="s">
        <v>5821</v>
      </c>
      <c r="M1287" s="74">
        <v>8940</v>
      </c>
      <c r="N1287" s="75" t="s">
        <v>110</v>
      </c>
      <c r="O1287" s="75" t="s">
        <v>5822</v>
      </c>
      <c r="P1287" s="75"/>
      <c r="Q1287" s="75" t="s">
        <v>5823</v>
      </c>
      <c r="R1287" s="75" t="s">
        <v>1786</v>
      </c>
      <c r="S1287" s="75" t="s">
        <v>1787</v>
      </c>
      <c r="T1287" s="75" t="s">
        <v>1788</v>
      </c>
      <c r="U1287" s="75" t="s">
        <v>385</v>
      </c>
    </row>
    <row r="1288" spans="1:21" ht="14.4" x14ac:dyDescent="0.25">
      <c r="A1288" s="74">
        <v>120873</v>
      </c>
      <c r="B1288" s="75" t="s">
        <v>1901</v>
      </c>
      <c r="C1288" s="81">
        <f t="shared" si="61"/>
        <v>0</v>
      </c>
      <c r="D1288" s="74">
        <v>2311</v>
      </c>
      <c r="E1288" s="75" t="s">
        <v>10735</v>
      </c>
      <c r="F1288" s="74">
        <v>114082</v>
      </c>
      <c r="G1288" s="74">
        <v>114082</v>
      </c>
      <c r="H1288" s="76">
        <f t="shared" si="62"/>
        <v>0</v>
      </c>
      <c r="I1288" s="76">
        <f t="shared" si="63"/>
        <v>0</v>
      </c>
      <c r="J1288" s="74">
        <v>2444</v>
      </c>
      <c r="K1288" s="75" t="s">
        <v>5824</v>
      </c>
      <c r="L1288" s="75" t="s">
        <v>5825</v>
      </c>
      <c r="M1288" s="74">
        <v>8501</v>
      </c>
      <c r="N1288" s="75" t="s">
        <v>303</v>
      </c>
      <c r="O1288" s="75" t="s">
        <v>5826</v>
      </c>
      <c r="P1288" s="75"/>
      <c r="Q1288" s="75" t="s">
        <v>5827</v>
      </c>
      <c r="R1288" s="75" t="s">
        <v>1786</v>
      </c>
      <c r="S1288" s="75" t="s">
        <v>1787</v>
      </c>
      <c r="T1288" s="75" t="s">
        <v>1788</v>
      </c>
      <c r="U1288" s="75" t="s">
        <v>385</v>
      </c>
    </row>
    <row r="1289" spans="1:21" ht="14.4" x14ac:dyDescent="0.25">
      <c r="A1289" s="74">
        <v>120873</v>
      </c>
      <c r="B1289" s="75" t="s">
        <v>1901</v>
      </c>
      <c r="C1289" s="81">
        <f t="shared" si="61"/>
        <v>0</v>
      </c>
      <c r="D1289" s="74">
        <v>2311</v>
      </c>
      <c r="E1289" s="75" t="s">
        <v>10735</v>
      </c>
      <c r="F1289" s="74">
        <v>114082</v>
      </c>
      <c r="G1289" s="74">
        <v>114082</v>
      </c>
      <c r="H1289" s="76">
        <f t="shared" si="62"/>
        <v>0</v>
      </c>
      <c r="I1289" s="76">
        <f t="shared" si="63"/>
        <v>0</v>
      </c>
      <c r="J1289" s="74">
        <v>2469</v>
      </c>
      <c r="K1289" s="75" t="s">
        <v>11109</v>
      </c>
      <c r="L1289" s="75" t="s">
        <v>5828</v>
      </c>
      <c r="M1289" s="74">
        <v>8530</v>
      </c>
      <c r="N1289" s="75" t="s">
        <v>113</v>
      </c>
      <c r="O1289" s="75" t="s">
        <v>5829</v>
      </c>
      <c r="P1289" s="75"/>
      <c r="Q1289" s="75" t="s">
        <v>5830</v>
      </c>
      <c r="R1289" s="75" t="s">
        <v>1786</v>
      </c>
      <c r="S1289" s="75" t="s">
        <v>1787</v>
      </c>
      <c r="T1289" s="75" t="s">
        <v>1788</v>
      </c>
      <c r="U1289" s="75" t="s">
        <v>385</v>
      </c>
    </row>
    <row r="1290" spans="1:21" ht="14.4" x14ac:dyDescent="0.25">
      <c r="A1290" s="74">
        <v>120873</v>
      </c>
      <c r="B1290" s="75" t="s">
        <v>1901</v>
      </c>
      <c r="C1290" s="81">
        <f t="shared" si="61"/>
        <v>0</v>
      </c>
      <c r="D1290" s="74">
        <v>2311</v>
      </c>
      <c r="E1290" s="75" t="s">
        <v>10735</v>
      </c>
      <c r="F1290" s="74">
        <v>114082</v>
      </c>
      <c r="G1290" s="74">
        <v>114082</v>
      </c>
      <c r="H1290" s="76">
        <f t="shared" si="62"/>
        <v>0</v>
      </c>
      <c r="I1290" s="76">
        <f t="shared" si="63"/>
        <v>0</v>
      </c>
      <c r="J1290" s="74">
        <v>3558</v>
      </c>
      <c r="K1290" s="75" t="s">
        <v>11110</v>
      </c>
      <c r="L1290" s="75" t="s">
        <v>5831</v>
      </c>
      <c r="M1290" s="74">
        <v>8500</v>
      </c>
      <c r="N1290" s="75" t="s">
        <v>106</v>
      </c>
      <c r="O1290" s="75" t="s">
        <v>5832</v>
      </c>
      <c r="P1290" s="75"/>
      <c r="Q1290" s="75" t="s">
        <v>5833</v>
      </c>
      <c r="R1290" s="75" t="s">
        <v>10772</v>
      </c>
      <c r="S1290" s="75" t="s">
        <v>10773</v>
      </c>
      <c r="T1290" s="75" t="s">
        <v>10774</v>
      </c>
      <c r="U1290" s="75" t="s">
        <v>496</v>
      </c>
    </row>
    <row r="1291" spans="1:21" ht="14.4" x14ac:dyDescent="0.25">
      <c r="A1291" s="74">
        <v>120873</v>
      </c>
      <c r="B1291" s="75" t="s">
        <v>1901</v>
      </c>
      <c r="C1291" s="81">
        <f t="shared" si="61"/>
        <v>0</v>
      </c>
      <c r="D1291" s="74">
        <v>2311</v>
      </c>
      <c r="E1291" s="75" t="s">
        <v>10735</v>
      </c>
      <c r="F1291" s="74">
        <v>114082</v>
      </c>
      <c r="G1291" s="74">
        <v>114082</v>
      </c>
      <c r="H1291" s="76">
        <f t="shared" si="62"/>
        <v>0</v>
      </c>
      <c r="I1291" s="76">
        <f t="shared" si="63"/>
        <v>0</v>
      </c>
      <c r="J1291" s="74">
        <v>3566</v>
      </c>
      <c r="K1291" s="75" t="s">
        <v>11111</v>
      </c>
      <c r="L1291" s="75" t="s">
        <v>5834</v>
      </c>
      <c r="M1291" s="74">
        <v>8940</v>
      </c>
      <c r="N1291" s="75" t="s">
        <v>110</v>
      </c>
      <c r="O1291" s="75" t="s">
        <v>5835</v>
      </c>
      <c r="P1291" s="75"/>
      <c r="Q1291" s="75" t="s">
        <v>5836</v>
      </c>
      <c r="R1291" s="75" t="s">
        <v>10772</v>
      </c>
      <c r="S1291" s="75" t="s">
        <v>10773</v>
      </c>
      <c r="T1291" s="75" t="s">
        <v>10774</v>
      </c>
      <c r="U1291" s="75" t="s">
        <v>496</v>
      </c>
    </row>
    <row r="1292" spans="1:21" ht="14.4" x14ac:dyDescent="0.25">
      <c r="A1292" s="74">
        <v>120873</v>
      </c>
      <c r="B1292" s="75" t="s">
        <v>1901</v>
      </c>
      <c r="C1292" s="81">
        <f t="shared" si="61"/>
        <v>0</v>
      </c>
      <c r="D1292" s="74">
        <v>2311</v>
      </c>
      <c r="E1292" s="75" t="s">
        <v>10735</v>
      </c>
      <c r="F1292" s="74">
        <v>114082</v>
      </c>
      <c r="G1292" s="74">
        <v>114082</v>
      </c>
      <c r="H1292" s="76">
        <f t="shared" si="62"/>
        <v>0</v>
      </c>
      <c r="I1292" s="76">
        <f t="shared" si="63"/>
        <v>0</v>
      </c>
      <c r="J1292" s="74">
        <v>124206</v>
      </c>
      <c r="K1292" s="75" t="s">
        <v>5837</v>
      </c>
      <c r="L1292" s="75" t="s">
        <v>5838</v>
      </c>
      <c r="M1292" s="74">
        <v>8930</v>
      </c>
      <c r="N1292" s="75" t="s">
        <v>174</v>
      </c>
      <c r="O1292" s="75" t="s">
        <v>5839</v>
      </c>
      <c r="P1292" s="75"/>
      <c r="Q1292" s="75" t="s">
        <v>5840</v>
      </c>
      <c r="R1292" s="75" t="s">
        <v>1786</v>
      </c>
      <c r="S1292" s="75" t="s">
        <v>1787</v>
      </c>
      <c r="T1292" s="75" t="s">
        <v>1788</v>
      </c>
      <c r="U1292" s="75" t="s">
        <v>385</v>
      </c>
    </row>
    <row r="1293" spans="1:21" ht="14.4" x14ac:dyDescent="0.25">
      <c r="A1293" s="74">
        <v>120873</v>
      </c>
      <c r="B1293" s="75" t="s">
        <v>1901</v>
      </c>
      <c r="C1293" s="81">
        <f t="shared" si="61"/>
        <v>0</v>
      </c>
      <c r="D1293" s="74">
        <v>2311</v>
      </c>
      <c r="E1293" s="75" t="s">
        <v>10735</v>
      </c>
      <c r="F1293" s="74">
        <v>114082</v>
      </c>
      <c r="G1293" s="74">
        <v>114082</v>
      </c>
      <c r="H1293" s="76">
        <f t="shared" si="62"/>
        <v>0</v>
      </c>
      <c r="I1293" s="76">
        <f t="shared" si="63"/>
        <v>0</v>
      </c>
      <c r="J1293" s="74">
        <v>137505</v>
      </c>
      <c r="K1293" s="75" t="s">
        <v>5841</v>
      </c>
      <c r="L1293" s="75" t="s">
        <v>5842</v>
      </c>
      <c r="M1293" s="74">
        <v>8500</v>
      </c>
      <c r="N1293" s="75" t="s">
        <v>106</v>
      </c>
      <c r="O1293" s="75" t="s">
        <v>5843</v>
      </c>
      <c r="P1293" s="75"/>
      <c r="Q1293" s="75" t="s">
        <v>11837</v>
      </c>
      <c r="R1293" s="75" t="s">
        <v>1786</v>
      </c>
      <c r="S1293" s="75" t="s">
        <v>1787</v>
      </c>
      <c r="T1293" s="75" t="s">
        <v>1788</v>
      </c>
      <c r="U1293" s="75" t="s">
        <v>385</v>
      </c>
    </row>
    <row r="1294" spans="1:21" ht="14.4" x14ac:dyDescent="0.25">
      <c r="A1294" s="74">
        <v>120873</v>
      </c>
      <c r="B1294" s="75" t="s">
        <v>1901</v>
      </c>
      <c r="C1294" s="81">
        <f t="shared" si="61"/>
        <v>0</v>
      </c>
      <c r="D1294" s="74">
        <v>2311</v>
      </c>
      <c r="E1294" s="75" t="s">
        <v>10735</v>
      </c>
      <c r="F1294" s="74">
        <v>114082</v>
      </c>
      <c r="G1294" s="74">
        <v>114082</v>
      </c>
      <c r="H1294" s="76">
        <f t="shared" si="62"/>
        <v>0</v>
      </c>
      <c r="I1294" s="76">
        <f t="shared" si="63"/>
        <v>0</v>
      </c>
      <c r="J1294" s="74">
        <v>139121</v>
      </c>
      <c r="K1294" s="75" t="s">
        <v>5844</v>
      </c>
      <c r="L1294" s="75" t="s">
        <v>5845</v>
      </c>
      <c r="M1294" s="74">
        <v>8500</v>
      </c>
      <c r="N1294" s="75" t="s">
        <v>106</v>
      </c>
      <c r="O1294" s="75" t="s">
        <v>5846</v>
      </c>
      <c r="P1294" s="75"/>
      <c r="Q1294" s="75" t="s">
        <v>5847</v>
      </c>
      <c r="R1294" s="75" t="s">
        <v>1786</v>
      </c>
      <c r="S1294" s="75" t="s">
        <v>1787</v>
      </c>
      <c r="T1294" s="75" t="s">
        <v>1788</v>
      </c>
      <c r="U1294" s="75" t="s">
        <v>385</v>
      </c>
    </row>
    <row r="1295" spans="1:21" ht="14.4" x14ac:dyDescent="0.25">
      <c r="A1295" s="74">
        <v>120881</v>
      </c>
      <c r="B1295" s="75" t="s">
        <v>1901</v>
      </c>
      <c r="C1295" s="81">
        <f t="shared" si="61"/>
        <v>0</v>
      </c>
      <c r="D1295" s="74">
        <v>2519</v>
      </c>
      <c r="E1295" s="75" t="s">
        <v>10736</v>
      </c>
      <c r="F1295" s="74">
        <v>114082</v>
      </c>
      <c r="G1295" s="74">
        <v>114082</v>
      </c>
      <c r="H1295" s="76">
        <f t="shared" si="62"/>
        <v>0</v>
      </c>
      <c r="I1295" s="76">
        <f t="shared" si="63"/>
        <v>0</v>
      </c>
      <c r="J1295" s="74">
        <v>2031</v>
      </c>
      <c r="K1295" s="75" t="s">
        <v>11112</v>
      </c>
      <c r="L1295" s="75" t="s">
        <v>5848</v>
      </c>
      <c r="M1295" s="74">
        <v>8840</v>
      </c>
      <c r="N1295" s="75" t="s">
        <v>735</v>
      </c>
      <c r="O1295" s="75" t="s">
        <v>5849</v>
      </c>
      <c r="P1295" s="75"/>
      <c r="Q1295" s="75" t="s">
        <v>5850</v>
      </c>
      <c r="R1295" s="75" t="s">
        <v>11615</v>
      </c>
      <c r="S1295" s="75" t="s">
        <v>11616</v>
      </c>
      <c r="T1295" s="75" t="s">
        <v>11617</v>
      </c>
      <c r="U1295" s="75" t="s">
        <v>385</v>
      </c>
    </row>
    <row r="1296" spans="1:21" ht="14.4" x14ac:dyDescent="0.25">
      <c r="A1296" s="74">
        <v>120881</v>
      </c>
      <c r="B1296" s="75" t="s">
        <v>1901</v>
      </c>
      <c r="C1296" s="81">
        <f t="shared" si="61"/>
        <v>0</v>
      </c>
      <c r="D1296" s="74">
        <v>2519</v>
      </c>
      <c r="E1296" s="75" t="s">
        <v>10736</v>
      </c>
      <c r="F1296" s="74">
        <v>114082</v>
      </c>
      <c r="G1296" s="74">
        <v>114082</v>
      </c>
      <c r="H1296" s="76">
        <f t="shared" si="62"/>
        <v>0</v>
      </c>
      <c r="I1296" s="76">
        <f t="shared" si="63"/>
        <v>0</v>
      </c>
      <c r="J1296" s="74">
        <v>2428</v>
      </c>
      <c r="K1296" s="75" t="s">
        <v>11113</v>
      </c>
      <c r="L1296" s="75" t="s">
        <v>5851</v>
      </c>
      <c r="M1296" s="74">
        <v>8880</v>
      </c>
      <c r="N1296" s="75" t="s">
        <v>5084</v>
      </c>
      <c r="O1296" s="75" t="s">
        <v>5852</v>
      </c>
      <c r="P1296" s="75"/>
      <c r="Q1296" s="75" t="s">
        <v>5853</v>
      </c>
      <c r="R1296" s="75" t="s">
        <v>11615</v>
      </c>
      <c r="S1296" s="75" t="s">
        <v>11616</v>
      </c>
      <c r="T1296" s="75" t="s">
        <v>11617</v>
      </c>
      <c r="U1296" s="75" t="s">
        <v>385</v>
      </c>
    </row>
    <row r="1297" spans="1:21" ht="14.4" x14ac:dyDescent="0.25">
      <c r="A1297" s="74">
        <v>120881</v>
      </c>
      <c r="B1297" s="75" t="s">
        <v>1901</v>
      </c>
      <c r="C1297" s="81">
        <f t="shared" si="61"/>
        <v>0</v>
      </c>
      <c r="D1297" s="74">
        <v>2519</v>
      </c>
      <c r="E1297" s="75" t="s">
        <v>10736</v>
      </c>
      <c r="F1297" s="74">
        <v>114082</v>
      </c>
      <c r="G1297" s="74">
        <v>114082</v>
      </c>
      <c r="H1297" s="76">
        <f t="shared" si="62"/>
        <v>0</v>
      </c>
      <c r="I1297" s="76">
        <f t="shared" si="63"/>
        <v>0</v>
      </c>
      <c r="J1297" s="74">
        <v>2436</v>
      </c>
      <c r="K1297" s="75" t="s">
        <v>11114</v>
      </c>
      <c r="L1297" s="75" t="s">
        <v>5854</v>
      </c>
      <c r="M1297" s="74">
        <v>8870</v>
      </c>
      <c r="N1297" s="75" t="s">
        <v>111</v>
      </c>
      <c r="O1297" s="75" t="s">
        <v>5855</v>
      </c>
      <c r="P1297" s="75"/>
      <c r="Q1297" s="75" t="s">
        <v>344</v>
      </c>
      <c r="R1297" s="75" t="s">
        <v>11615</v>
      </c>
      <c r="S1297" s="75" t="s">
        <v>11616</v>
      </c>
      <c r="T1297" s="75" t="s">
        <v>11617</v>
      </c>
      <c r="U1297" s="75" t="s">
        <v>385</v>
      </c>
    </row>
    <row r="1298" spans="1:21" ht="14.4" x14ac:dyDescent="0.25">
      <c r="A1298" s="74">
        <v>120881</v>
      </c>
      <c r="B1298" s="75" t="s">
        <v>1901</v>
      </c>
      <c r="C1298" s="81">
        <f t="shared" si="61"/>
        <v>0</v>
      </c>
      <c r="D1298" s="74">
        <v>2519</v>
      </c>
      <c r="E1298" s="75" t="s">
        <v>10736</v>
      </c>
      <c r="F1298" s="74">
        <v>114082</v>
      </c>
      <c r="G1298" s="74">
        <v>114082</v>
      </c>
      <c r="H1298" s="76">
        <f t="shared" si="62"/>
        <v>0</v>
      </c>
      <c r="I1298" s="76">
        <f t="shared" si="63"/>
        <v>0</v>
      </c>
      <c r="J1298" s="74">
        <v>2451</v>
      </c>
      <c r="K1298" s="75" t="s">
        <v>11115</v>
      </c>
      <c r="L1298" s="75" t="s">
        <v>5856</v>
      </c>
      <c r="M1298" s="74">
        <v>8520</v>
      </c>
      <c r="N1298" s="75" t="s">
        <v>112</v>
      </c>
      <c r="O1298" s="75" t="s">
        <v>5857</v>
      </c>
      <c r="P1298" s="75"/>
      <c r="Q1298" s="75" t="s">
        <v>5858</v>
      </c>
      <c r="R1298" s="75" t="s">
        <v>11615</v>
      </c>
      <c r="S1298" s="75" t="s">
        <v>11616</v>
      </c>
      <c r="T1298" s="75" t="s">
        <v>11617</v>
      </c>
      <c r="U1298" s="75" t="s">
        <v>385</v>
      </c>
    </row>
    <row r="1299" spans="1:21" ht="14.4" x14ac:dyDescent="0.25">
      <c r="A1299" s="74">
        <v>120881</v>
      </c>
      <c r="B1299" s="75" t="s">
        <v>1901</v>
      </c>
      <c r="C1299" s="81">
        <f t="shared" si="61"/>
        <v>0</v>
      </c>
      <c r="D1299" s="74">
        <v>2519</v>
      </c>
      <c r="E1299" s="75" t="s">
        <v>10736</v>
      </c>
      <c r="F1299" s="74">
        <v>114082</v>
      </c>
      <c r="G1299" s="74">
        <v>114082</v>
      </c>
      <c r="H1299" s="76">
        <f t="shared" si="62"/>
        <v>0</v>
      </c>
      <c r="I1299" s="76">
        <f t="shared" si="63"/>
        <v>0</v>
      </c>
      <c r="J1299" s="74">
        <v>2485</v>
      </c>
      <c r="K1299" s="75" t="s">
        <v>11116</v>
      </c>
      <c r="L1299" s="75" t="s">
        <v>5859</v>
      </c>
      <c r="M1299" s="74">
        <v>8770</v>
      </c>
      <c r="N1299" s="75" t="s">
        <v>114</v>
      </c>
      <c r="O1299" s="75" t="s">
        <v>5860</v>
      </c>
      <c r="P1299" s="75"/>
      <c r="Q1299" s="75" t="s">
        <v>5861</v>
      </c>
      <c r="R1299" s="75" t="s">
        <v>11615</v>
      </c>
      <c r="S1299" s="75" t="s">
        <v>11616</v>
      </c>
      <c r="T1299" s="75" t="s">
        <v>11617</v>
      </c>
      <c r="U1299" s="75" t="s">
        <v>385</v>
      </c>
    </row>
    <row r="1300" spans="1:21" ht="14.4" x14ac:dyDescent="0.25">
      <c r="A1300" s="74">
        <v>120881</v>
      </c>
      <c r="B1300" s="75" t="s">
        <v>1901</v>
      </c>
      <c r="C1300" s="81">
        <f t="shared" si="61"/>
        <v>0</v>
      </c>
      <c r="D1300" s="74">
        <v>2519</v>
      </c>
      <c r="E1300" s="75" t="s">
        <v>10736</v>
      </c>
      <c r="F1300" s="74">
        <v>114082</v>
      </c>
      <c r="G1300" s="74">
        <v>114082</v>
      </c>
      <c r="H1300" s="76">
        <f t="shared" si="62"/>
        <v>0</v>
      </c>
      <c r="I1300" s="76">
        <f t="shared" si="63"/>
        <v>0</v>
      </c>
      <c r="J1300" s="74">
        <v>2519</v>
      </c>
      <c r="K1300" s="75" t="s">
        <v>10736</v>
      </c>
      <c r="L1300" s="75" t="s">
        <v>5862</v>
      </c>
      <c r="M1300" s="74">
        <v>8800</v>
      </c>
      <c r="N1300" s="75" t="s">
        <v>116</v>
      </c>
      <c r="O1300" s="75" t="s">
        <v>5863</v>
      </c>
      <c r="P1300" s="75"/>
      <c r="Q1300" s="75" t="s">
        <v>5864</v>
      </c>
      <c r="R1300" s="75" t="s">
        <v>11615</v>
      </c>
      <c r="S1300" s="75" t="s">
        <v>11616</v>
      </c>
      <c r="T1300" s="75" t="s">
        <v>11617</v>
      </c>
      <c r="U1300" s="75" t="s">
        <v>385</v>
      </c>
    </row>
    <row r="1301" spans="1:21" ht="14.4" x14ac:dyDescent="0.25">
      <c r="A1301" s="74">
        <v>120881</v>
      </c>
      <c r="B1301" s="75" t="s">
        <v>1901</v>
      </c>
      <c r="C1301" s="81">
        <f t="shared" si="61"/>
        <v>0</v>
      </c>
      <c r="D1301" s="74">
        <v>2519</v>
      </c>
      <c r="E1301" s="75" t="s">
        <v>10736</v>
      </c>
      <c r="F1301" s="74">
        <v>114082</v>
      </c>
      <c r="G1301" s="74">
        <v>114082</v>
      </c>
      <c r="H1301" s="76">
        <f t="shared" si="62"/>
        <v>0</v>
      </c>
      <c r="I1301" s="76">
        <f t="shared" si="63"/>
        <v>0</v>
      </c>
      <c r="J1301" s="74">
        <v>2527</v>
      </c>
      <c r="K1301" s="75" t="s">
        <v>11117</v>
      </c>
      <c r="L1301" s="75" t="s">
        <v>5865</v>
      </c>
      <c r="M1301" s="74">
        <v>8800</v>
      </c>
      <c r="N1301" s="75" t="s">
        <v>116</v>
      </c>
      <c r="O1301" s="75" t="s">
        <v>5866</v>
      </c>
      <c r="P1301" s="75"/>
      <c r="Q1301" s="75" t="s">
        <v>5867</v>
      </c>
      <c r="R1301" s="75" t="s">
        <v>11615</v>
      </c>
      <c r="S1301" s="75" t="s">
        <v>11616</v>
      </c>
      <c r="T1301" s="75" t="s">
        <v>11617</v>
      </c>
      <c r="U1301" s="75" t="s">
        <v>385</v>
      </c>
    </row>
    <row r="1302" spans="1:21" ht="14.4" x14ac:dyDescent="0.25">
      <c r="A1302" s="74">
        <v>120881</v>
      </c>
      <c r="B1302" s="75" t="s">
        <v>1901</v>
      </c>
      <c r="C1302" s="81">
        <f t="shared" si="61"/>
        <v>0</v>
      </c>
      <c r="D1302" s="74">
        <v>2519</v>
      </c>
      <c r="E1302" s="75" t="s">
        <v>10736</v>
      </c>
      <c r="F1302" s="74">
        <v>114082</v>
      </c>
      <c r="G1302" s="74">
        <v>114082</v>
      </c>
      <c r="H1302" s="76">
        <f t="shared" si="62"/>
        <v>0</v>
      </c>
      <c r="I1302" s="76">
        <f t="shared" si="63"/>
        <v>0</v>
      </c>
      <c r="J1302" s="74">
        <v>2535</v>
      </c>
      <c r="K1302" s="75" t="s">
        <v>11118</v>
      </c>
      <c r="L1302" s="75" t="s">
        <v>5868</v>
      </c>
      <c r="M1302" s="74">
        <v>8800</v>
      </c>
      <c r="N1302" s="75" t="s">
        <v>272</v>
      </c>
      <c r="O1302" s="75" t="s">
        <v>5869</v>
      </c>
      <c r="P1302" s="75"/>
      <c r="Q1302" s="75" t="s">
        <v>5870</v>
      </c>
      <c r="R1302" s="75" t="s">
        <v>11615</v>
      </c>
      <c r="S1302" s="75" t="s">
        <v>11616</v>
      </c>
      <c r="T1302" s="75" t="s">
        <v>11617</v>
      </c>
      <c r="U1302" s="75" t="s">
        <v>385</v>
      </c>
    </row>
    <row r="1303" spans="1:21" ht="14.4" x14ac:dyDescent="0.25">
      <c r="A1303" s="74">
        <v>120881</v>
      </c>
      <c r="B1303" s="75" t="s">
        <v>1901</v>
      </c>
      <c r="C1303" s="81">
        <f t="shared" si="61"/>
        <v>0</v>
      </c>
      <c r="D1303" s="74">
        <v>2519</v>
      </c>
      <c r="E1303" s="75" t="s">
        <v>10736</v>
      </c>
      <c r="F1303" s="74">
        <v>114082</v>
      </c>
      <c r="G1303" s="74">
        <v>114082</v>
      </c>
      <c r="H1303" s="76">
        <f t="shared" si="62"/>
        <v>0</v>
      </c>
      <c r="I1303" s="76">
        <f t="shared" si="63"/>
        <v>0</v>
      </c>
      <c r="J1303" s="74">
        <v>3574</v>
      </c>
      <c r="K1303" s="75" t="s">
        <v>11119</v>
      </c>
      <c r="L1303" s="75" t="s">
        <v>5871</v>
      </c>
      <c r="M1303" s="74">
        <v>8800</v>
      </c>
      <c r="N1303" s="75" t="s">
        <v>272</v>
      </c>
      <c r="O1303" s="75" t="s">
        <v>5872</v>
      </c>
      <c r="P1303" s="75"/>
      <c r="Q1303" s="75" t="s">
        <v>5873</v>
      </c>
      <c r="R1303" s="75" t="s">
        <v>10772</v>
      </c>
      <c r="S1303" s="75" t="s">
        <v>10773</v>
      </c>
      <c r="T1303" s="75" t="s">
        <v>10774</v>
      </c>
      <c r="U1303" s="75" t="s">
        <v>496</v>
      </c>
    </row>
    <row r="1304" spans="1:21" ht="14.4" x14ac:dyDescent="0.25">
      <c r="A1304" s="74">
        <v>120881</v>
      </c>
      <c r="B1304" s="75" t="s">
        <v>1901</v>
      </c>
      <c r="C1304" s="81">
        <f t="shared" si="61"/>
        <v>0</v>
      </c>
      <c r="D1304" s="74">
        <v>2519</v>
      </c>
      <c r="E1304" s="75" t="s">
        <v>10736</v>
      </c>
      <c r="F1304" s="74">
        <v>114082</v>
      </c>
      <c r="G1304" s="74">
        <v>114082</v>
      </c>
      <c r="H1304" s="76">
        <f t="shared" si="62"/>
        <v>0</v>
      </c>
      <c r="I1304" s="76">
        <f t="shared" si="63"/>
        <v>0</v>
      </c>
      <c r="J1304" s="74">
        <v>138404</v>
      </c>
      <c r="K1304" s="75" t="s">
        <v>5874</v>
      </c>
      <c r="L1304" s="75" t="s">
        <v>5875</v>
      </c>
      <c r="M1304" s="74">
        <v>8800</v>
      </c>
      <c r="N1304" s="75" t="s">
        <v>116</v>
      </c>
      <c r="O1304" s="75" t="s">
        <v>5876</v>
      </c>
      <c r="P1304" s="75"/>
      <c r="Q1304" s="75" t="s">
        <v>11120</v>
      </c>
      <c r="R1304" s="75" t="s">
        <v>11615</v>
      </c>
      <c r="S1304" s="75" t="s">
        <v>11616</v>
      </c>
      <c r="T1304" s="75" t="s">
        <v>11617</v>
      </c>
      <c r="U1304" s="75" t="s">
        <v>385</v>
      </c>
    </row>
    <row r="1305" spans="1:21" ht="14.4" x14ac:dyDescent="0.25">
      <c r="A1305" s="74">
        <v>120899</v>
      </c>
      <c r="B1305" s="75" t="s">
        <v>1649</v>
      </c>
      <c r="C1305" s="81">
        <f t="shared" si="61"/>
        <v>0</v>
      </c>
      <c r="D1305" s="74">
        <v>20388</v>
      </c>
      <c r="E1305" s="75" t="s">
        <v>5877</v>
      </c>
      <c r="F1305" s="74">
        <v>967794</v>
      </c>
      <c r="G1305" s="74">
        <v>0</v>
      </c>
      <c r="H1305" s="76">
        <f t="shared" si="62"/>
        <v>0</v>
      </c>
      <c r="I1305" s="76">
        <f t="shared" si="63"/>
        <v>0</v>
      </c>
      <c r="J1305" s="74">
        <v>20371</v>
      </c>
      <c r="K1305" s="75" t="s">
        <v>5878</v>
      </c>
      <c r="L1305" s="75" t="s">
        <v>5879</v>
      </c>
      <c r="M1305" s="74">
        <v>8900</v>
      </c>
      <c r="N1305" s="75" t="s">
        <v>118</v>
      </c>
      <c r="O1305" s="75" t="s">
        <v>5880</v>
      </c>
      <c r="P1305" s="75"/>
      <c r="Q1305" s="75" t="s">
        <v>5881</v>
      </c>
      <c r="R1305" s="75" t="s">
        <v>11615</v>
      </c>
      <c r="S1305" s="75" t="s">
        <v>11616</v>
      </c>
      <c r="T1305" s="75" t="s">
        <v>11617</v>
      </c>
      <c r="U1305" s="75" t="s">
        <v>385</v>
      </c>
    </row>
    <row r="1306" spans="1:21" ht="14.4" x14ac:dyDescent="0.25">
      <c r="A1306" s="74">
        <v>120899</v>
      </c>
      <c r="B1306" s="75" t="s">
        <v>1649</v>
      </c>
      <c r="C1306" s="81">
        <f t="shared" si="61"/>
        <v>0</v>
      </c>
      <c r="D1306" s="74">
        <v>20388</v>
      </c>
      <c r="E1306" s="75" t="s">
        <v>5877</v>
      </c>
      <c r="F1306" s="74">
        <v>967794</v>
      </c>
      <c r="G1306" s="74">
        <v>0</v>
      </c>
      <c r="H1306" s="76">
        <f t="shared" si="62"/>
        <v>0</v>
      </c>
      <c r="I1306" s="76">
        <f t="shared" si="63"/>
        <v>0</v>
      </c>
      <c r="J1306" s="74">
        <v>20388</v>
      </c>
      <c r="K1306" s="75" t="s">
        <v>5877</v>
      </c>
      <c r="L1306" s="75" t="s">
        <v>5882</v>
      </c>
      <c r="M1306" s="74">
        <v>8900</v>
      </c>
      <c r="N1306" s="75" t="s">
        <v>118</v>
      </c>
      <c r="O1306" s="75" t="s">
        <v>989</v>
      </c>
      <c r="P1306" s="75"/>
      <c r="Q1306" s="75" t="s">
        <v>5883</v>
      </c>
      <c r="R1306" s="75" t="s">
        <v>11615</v>
      </c>
      <c r="S1306" s="75" t="s">
        <v>11616</v>
      </c>
      <c r="T1306" s="75" t="s">
        <v>11617</v>
      </c>
      <c r="U1306" s="75" t="s">
        <v>385</v>
      </c>
    </row>
    <row r="1307" spans="1:21" ht="14.4" x14ac:dyDescent="0.25">
      <c r="A1307" s="74">
        <v>120899</v>
      </c>
      <c r="B1307" s="75" t="s">
        <v>1649</v>
      </c>
      <c r="C1307" s="81">
        <f t="shared" si="61"/>
        <v>0</v>
      </c>
      <c r="D1307" s="74">
        <v>20388</v>
      </c>
      <c r="E1307" s="75" t="s">
        <v>5877</v>
      </c>
      <c r="F1307" s="74">
        <v>967794</v>
      </c>
      <c r="G1307" s="74">
        <v>0</v>
      </c>
      <c r="H1307" s="76">
        <f t="shared" si="62"/>
        <v>0</v>
      </c>
      <c r="I1307" s="76">
        <f t="shared" si="63"/>
        <v>0</v>
      </c>
      <c r="J1307" s="74">
        <v>20396</v>
      </c>
      <c r="K1307" s="75" t="s">
        <v>1692</v>
      </c>
      <c r="L1307" s="75" t="s">
        <v>5884</v>
      </c>
      <c r="M1307" s="74">
        <v>8900</v>
      </c>
      <c r="N1307" s="75" t="s">
        <v>118</v>
      </c>
      <c r="O1307" s="75" t="s">
        <v>5885</v>
      </c>
      <c r="P1307" s="75"/>
      <c r="Q1307" s="75" t="s">
        <v>5886</v>
      </c>
      <c r="R1307" s="75" t="s">
        <v>11615</v>
      </c>
      <c r="S1307" s="75" t="s">
        <v>11616</v>
      </c>
      <c r="T1307" s="75" t="s">
        <v>11617</v>
      </c>
      <c r="U1307" s="75" t="s">
        <v>385</v>
      </c>
    </row>
    <row r="1308" spans="1:21" ht="14.4" x14ac:dyDescent="0.25">
      <c r="A1308" s="74">
        <v>120899</v>
      </c>
      <c r="B1308" s="75" t="s">
        <v>1649</v>
      </c>
      <c r="C1308" s="81">
        <f t="shared" si="61"/>
        <v>0</v>
      </c>
      <c r="D1308" s="74">
        <v>20388</v>
      </c>
      <c r="E1308" s="75" t="s">
        <v>5877</v>
      </c>
      <c r="F1308" s="74">
        <v>967794</v>
      </c>
      <c r="G1308" s="74">
        <v>0</v>
      </c>
      <c r="H1308" s="76">
        <f t="shared" si="62"/>
        <v>0</v>
      </c>
      <c r="I1308" s="76">
        <f t="shared" si="63"/>
        <v>0</v>
      </c>
      <c r="J1308" s="74">
        <v>20404</v>
      </c>
      <c r="K1308" s="75" t="s">
        <v>2262</v>
      </c>
      <c r="L1308" s="75" t="s">
        <v>5887</v>
      </c>
      <c r="M1308" s="74">
        <v>8900</v>
      </c>
      <c r="N1308" s="75" t="s">
        <v>118</v>
      </c>
      <c r="O1308" s="75" t="s">
        <v>5888</v>
      </c>
      <c r="P1308" s="75"/>
      <c r="Q1308" s="75" t="s">
        <v>5889</v>
      </c>
      <c r="R1308" s="75" t="s">
        <v>11615</v>
      </c>
      <c r="S1308" s="75" t="s">
        <v>11616</v>
      </c>
      <c r="T1308" s="75" t="s">
        <v>11617</v>
      </c>
      <c r="U1308" s="75" t="s">
        <v>385</v>
      </c>
    </row>
    <row r="1309" spans="1:21" ht="14.4" x14ac:dyDescent="0.25">
      <c r="A1309" s="74">
        <v>120899</v>
      </c>
      <c r="B1309" s="75" t="s">
        <v>1649</v>
      </c>
      <c r="C1309" s="81">
        <f t="shared" si="61"/>
        <v>0</v>
      </c>
      <c r="D1309" s="74">
        <v>20388</v>
      </c>
      <c r="E1309" s="75" t="s">
        <v>5877</v>
      </c>
      <c r="F1309" s="74">
        <v>967794</v>
      </c>
      <c r="G1309" s="74">
        <v>0</v>
      </c>
      <c r="H1309" s="76">
        <f t="shared" si="62"/>
        <v>0</v>
      </c>
      <c r="I1309" s="76">
        <f t="shared" si="63"/>
        <v>0</v>
      </c>
      <c r="J1309" s="74">
        <v>20412</v>
      </c>
      <c r="K1309" s="75" t="s">
        <v>5890</v>
      </c>
      <c r="L1309" s="75" t="s">
        <v>5891</v>
      </c>
      <c r="M1309" s="74">
        <v>8900</v>
      </c>
      <c r="N1309" s="75" t="s">
        <v>118</v>
      </c>
      <c r="O1309" s="75" t="s">
        <v>5892</v>
      </c>
      <c r="P1309" s="75"/>
      <c r="Q1309" s="75" t="s">
        <v>5893</v>
      </c>
      <c r="R1309" s="75" t="s">
        <v>11615</v>
      </c>
      <c r="S1309" s="75" t="s">
        <v>11616</v>
      </c>
      <c r="T1309" s="75" t="s">
        <v>11617</v>
      </c>
      <c r="U1309" s="75" t="s">
        <v>385</v>
      </c>
    </row>
    <row r="1310" spans="1:21" ht="14.4" x14ac:dyDescent="0.25">
      <c r="A1310" s="74">
        <v>120899</v>
      </c>
      <c r="B1310" s="75" t="s">
        <v>1649</v>
      </c>
      <c r="C1310" s="81">
        <f t="shared" si="61"/>
        <v>0</v>
      </c>
      <c r="D1310" s="74">
        <v>20388</v>
      </c>
      <c r="E1310" s="75" t="s">
        <v>5877</v>
      </c>
      <c r="F1310" s="74">
        <v>967794</v>
      </c>
      <c r="G1310" s="74">
        <v>0</v>
      </c>
      <c r="H1310" s="76">
        <f t="shared" si="62"/>
        <v>0</v>
      </c>
      <c r="I1310" s="76">
        <f t="shared" si="63"/>
        <v>0</v>
      </c>
      <c r="J1310" s="74">
        <v>20421</v>
      </c>
      <c r="K1310" s="75" t="s">
        <v>1692</v>
      </c>
      <c r="L1310" s="75" t="s">
        <v>5894</v>
      </c>
      <c r="M1310" s="74">
        <v>8900</v>
      </c>
      <c r="N1310" s="75" t="s">
        <v>118</v>
      </c>
      <c r="O1310" s="75" t="s">
        <v>5895</v>
      </c>
      <c r="P1310" s="75"/>
      <c r="Q1310" s="75" t="s">
        <v>5896</v>
      </c>
      <c r="R1310" s="75" t="s">
        <v>11615</v>
      </c>
      <c r="S1310" s="75" t="s">
        <v>11616</v>
      </c>
      <c r="T1310" s="75" t="s">
        <v>11617</v>
      </c>
      <c r="U1310" s="75" t="s">
        <v>385</v>
      </c>
    </row>
    <row r="1311" spans="1:21" ht="14.4" x14ac:dyDescent="0.25">
      <c r="A1311" s="74">
        <v>120899</v>
      </c>
      <c r="B1311" s="75" t="s">
        <v>1649</v>
      </c>
      <c r="C1311" s="81">
        <f t="shared" si="61"/>
        <v>0</v>
      </c>
      <c r="D1311" s="74">
        <v>20388</v>
      </c>
      <c r="E1311" s="75" t="s">
        <v>5877</v>
      </c>
      <c r="F1311" s="74">
        <v>967794</v>
      </c>
      <c r="G1311" s="74">
        <v>0</v>
      </c>
      <c r="H1311" s="76">
        <f t="shared" si="62"/>
        <v>0</v>
      </c>
      <c r="I1311" s="76">
        <f t="shared" si="63"/>
        <v>0</v>
      </c>
      <c r="J1311" s="74">
        <v>20446</v>
      </c>
      <c r="K1311" s="75" t="s">
        <v>11838</v>
      </c>
      <c r="L1311" s="75" t="s">
        <v>5897</v>
      </c>
      <c r="M1311" s="74">
        <v>8900</v>
      </c>
      <c r="N1311" s="75" t="s">
        <v>118</v>
      </c>
      <c r="O1311" s="75" t="s">
        <v>5898</v>
      </c>
      <c r="P1311" s="75"/>
      <c r="Q1311" s="75" t="s">
        <v>5899</v>
      </c>
      <c r="R1311" s="75" t="s">
        <v>11615</v>
      </c>
      <c r="S1311" s="75" t="s">
        <v>11616</v>
      </c>
      <c r="T1311" s="75" t="s">
        <v>11617</v>
      </c>
      <c r="U1311" s="75" t="s">
        <v>385</v>
      </c>
    </row>
    <row r="1312" spans="1:21" ht="14.4" x14ac:dyDescent="0.25">
      <c r="A1312" s="74">
        <v>120899</v>
      </c>
      <c r="B1312" s="75" t="s">
        <v>1649</v>
      </c>
      <c r="C1312" s="81">
        <f t="shared" si="61"/>
        <v>0</v>
      </c>
      <c r="D1312" s="74">
        <v>20388</v>
      </c>
      <c r="E1312" s="75" t="s">
        <v>5877</v>
      </c>
      <c r="F1312" s="74">
        <v>967794</v>
      </c>
      <c r="G1312" s="74">
        <v>0</v>
      </c>
      <c r="H1312" s="76">
        <f t="shared" si="62"/>
        <v>0</v>
      </c>
      <c r="I1312" s="76">
        <f t="shared" si="63"/>
        <v>0</v>
      </c>
      <c r="J1312" s="74">
        <v>26765</v>
      </c>
      <c r="K1312" s="75" t="s">
        <v>5900</v>
      </c>
      <c r="L1312" s="75" t="s">
        <v>5901</v>
      </c>
      <c r="M1312" s="74">
        <v>8900</v>
      </c>
      <c r="N1312" s="75" t="s">
        <v>118</v>
      </c>
      <c r="O1312" s="75" t="s">
        <v>5902</v>
      </c>
      <c r="P1312" s="75"/>
      <c r="Q1312" s="75" t="s">
        <v>5903</v>
      </c>
      <c r="R1312" s="75" t="s">
        <v>10772</v>
      </c>
      <c r="S1312" s="75" t="s">
        <v>10773</v>
      </c>
      <c r="T1312" s="75" t="s">
        <v>10774</v>
      </c>
      <c r="U1312" s="75" t="s">
        <v>496</v>
      </c>
    </row>
    <row r="1313" spans="1:21" ht="14.4" x14ac:dyDescent="0.25">
      <c r="A1313" s="74">
        <v>120915</v>
      </c>
      <c r="B1313" s="75" t="s">
        <v>1649</v>
      </c>
      <c r="C1313" s="81">
        <f t="shared" si="61"/>
        <v>0</v>
      </c>
      <c r="D1313" s="74">
        <v>24273</v>
      </c>
      <c r="E1313" s="75" t="s">
        <v>5904</v>
      </c>
      <c r="F1313" s="74">
        <v>968107</v>
      </c>
      <c r="G1313" s="74">
        <v>0</v>
      </c>
      <c r="H1313" s="76">
        <f t="shared" si="62"/>
        <v>0</v>
      </c>
      <c r="I1313" s="76">
        <f t="shared" si="63"/>
        <v>0</v>
      </c>
      <c r="J1313" s="74">
        <v>21246</v>
      </c>
      <c r="K1313" s="75" t="s">
        <v>5905</v>
      </c>
      <c r="L1313" s="75" t="s">
        <v>5906</v>
      </c>
      <c r="M1313" s="74">
        <v>9000</v>
      </c>
      <c r="N1313" s="75" t="s">
        <v>120</v>
      </c>
      <c r="O1313" s="75" t="s">
        <v>5907</v>
      </c>
      <c r="P1313" s="75"/>
      <c r="Q1313" s="75" t="s">
        <v>5908</v>
      </c>
      <c r="R1313" s="75" t="s">
        <v>1654</v>
      </c>
      <c r="S1313" s="75" t="s">
        <v>1655</v>
      </c>
      <c r="T1313" s="75" t="s">
        <v>1656</v>
      </c>
      <c r="U1313" s="75" t="s">
        <v>385</v>
      </c>
    </row>
    <row r="1314" spans="1:21" ht="14.4" x14ac:dyDescent="0.25">
      <c r="A1314" s="74">
        <v>120915</v>
      </c>
      <c r="B1314" s="75" t="s">
        <v>1649</v>
      </c>
      <c r="C1314" s="81">
        <f t="shared" si="61"/>
        <v>0</v>
      </c>
      <c r="D1314" s="74">
        <v>24273</v>
      </c>
      <c r="E1314" s="75" t="s">
        <v>5904</v>
      </c>
      <c r="F1314" s="74">
        <v>962217</v>
      </c>
      <c r="G1314" s="74">
        <v>0</v>
      </c>
      <c r="H1314" s="76">
        <f t="shared" si="62"/>
        <v>120915</v>
      </c>
      <c r="I1314" s="76">
        <f t="shared" si="63"/>
        <v>0</v>
      </c>
      <c r="J1314" s="74">
        <v>24265</v>
      </c>
      <c r="K1314" s="75" t="s">
        <v>5909</v>
      </c>
      <c r="L1314" s="75" t="s">
        <v>5910</v>
      </c>
      <c r="M1314" s="74">
        <v>9052</v>
      </c>
      <c r="N1314" s="75" t="s">
        <v>313</v>
      </c>
      <c r="O1314" s="75" t="s">
        <v>5911</v>
      </c>
      <c r="P1314" s="75"/>
      <c r="Q1314" s="75" t="s">
        <v>5912</v>
      </c>
      <c r="R1314" s="75" t="s">
        <v>1654</v>
      </c>
      <c r="S1314" s="75" t="s">
        <v>1655</v>
      </c>
      <c r="T1314" s="75" t="s">
        <v>1656</v>
      </c>
      <c r="U1314" s="75" t="s">
        <v>385</v>
      </c>
    </row>
    <row r="1315" spans="1:21" ht="14.4" x14ac:dyDescent="0.25">
      <c r="A1315" s="74">
        <v>120915</v>
      </c>
      <c r="B1315" s="75" t="s">
        <v>1649</v>
      </c>
      <c r="C1315" s="81">
        <f t="shared" si="61"/>
        <v>0</v>
      </c>
      <c r="D1315" s="74">
        <v>24273</v>
      </c>
      <c r="E1315" s="75" t="s">
        <v>5904</v>
      </c>
      <c r="F1315" s="74">
        <v>962217</v>
      </c>
      <c r="G1315" s="74">
        <v>0</v>
      </c>
      <c r="H1315" s="76">
        <f t="shared" si="62"/>
        <v>0</v>
      </c>
      <c r="I1315" s="76">
        <f t="shared" si="63"/>
        <v>0</v>
      </c>
      <c r="J1315" s="74">
        <v>24273</v>
      </c>
      <c r="K1315" s="75" t="s">
        <v>5904</v>
      </c>
      <c r="L1315" s="75" t="s">
        <v>992</v>
      </c>
      <c r="M1315" s="74">
        <v>9840</v>
      </c>
      <c r="N1315" s="75" t="s">
        <v>139</v>
      </c>
      <c r="O1315" s="75" t="s">
        <v>5913</v>
      </c>
      <c r="P1315" s="75"/>
      <c r="Q1315" s="75" t="s">
        <v>5914</v>
      </c>
      <c r="R1315" s="75" t="s">
        <v>1654</v>
      </c>
      <c r="S1315" s="75" t="s">
        <v>1655</v>
      </c>
      <c r="T1315" s="75" t="s">
        <v>1656</v>
      </c>
      <c r="U1315" s="75" t="s">
        <v>385</v>
      </c>
    </row>
    <row r="1316" spans="1:21" ht="14.4" x14ac:dyDescent="0.25">
      <c r="A1316" s="74">
        <v>120915</v>
      </c>
      <c r="B1316" s="75" t="s">
        <v>1649</v>
      </c>
      <c r="C1316" s="81">
        <f t="shared" si="61"/>
        <v>0</v>
      </c>
      <c r="D1316" s="74">
        <v>24273</v>
      </c>
      <c r="E1316" s="75" t="s">
        <v>5904</v>
      </c>
      <c r="F1316" s="74">
        <v>962217</v>
      </c>
      <c r="G1316" s="74">
        <v>0</v>
      </c>
      <c r="H1316" s="76">
        <f t="shared" si="62"/>
        <v>0</v>
      </c>
      <c r="I1316" s="76">
        <f t="shared" si="63"/>
        <v>0</v>
      </c>
      <c r="J1316" s="74">
        <v>24299</v>
      </c>
      <c r="K1316" s="75" t="s">
        <v>5915</v>
      </c>
      <c r="L1316" s="75" t="s">
        <v>5916</v>
      </c>
      <c r="M1316" s="74">
        <v>9840</v>
      </c>
      <c r="N1316" s="75" t="s">
        <v>5917</v>
      </c>
      <c r="O1316" s="75" t="s">
        <v>5918</v>
      </c>
      <c r="P1316" s="75"/>
      <c r="Q1316" s="75" t="s">
        <v>5919</v>
      </c>
      <c r="R1316" s="75" t="s">
        <v>1654</v>
      </c>
      <c r="S1316" s="75" t="s">
        <v>1655</v>
      </c>
      <c r="T1316" s="75" t="s">
        <v>1656</v>
      </c>
      <c r="U1316" s="75" t="s">
        <v>385</v>
      </c>
    </row>
    <row r="1317" spans="1:21" ht="14.4" x14ac:dyDescent="0.25">
      <c r="A1317" s="74">
        <v>120915</v>
      </c>
      <c r="B1317" s="75" t="s">
        <v>1649</v>
      </c>
      <c r="C1317" s="81">
        <f t="shared" si="61"/>
        <v>0</v>
      </c>
      <c r="D1317" s="74">
        <v>24273</v>
      </c>
      <c r="E1317" s="75" t="s">
        <v>5904</v>
      </c>
      <c r="F1317" s="74">
        <v>969428</v>
      </c>
      <c r="G1317" s="74">
        <v>0</v>
      </c>
      <c r="H1317" s="76">
        <f t="shared" si="62"/>
        <v>120915</v>
      </c>
      <c r="I1317" s="76">
        <f t="shared" si="63"/>
        <v>0</v>
      </c>
      <c r="J1317" s="74">
        <v>24323</v>
      </c>
      <c r="K1317" s="75" t="s">
        <v>5920</v>
      </c>
      <c r="L1317" s="75" t="s">
        <v>5921</v>
      </c>
      <c r="M1317" s="74">
        <v>9810</v>
      </c>
      <c r="N1317" s="75" t="s">
        <v>286</v>
      </c>
      <c r="O1317" s="75" t="s">
        <v>5922</v>
      </c>
      <c r="P1317" s="75"/>
      <c r="Q1317" s="75" t="s">
        <v>5923</v>
      </c>
      <c r="R1317" s="75" t="s">
        <v>1654</v>
      </c>
      <c r="S1317" s="75" t="s">
        <v>1655</v>
      </c>
      <c r="T1317" s="75" t="s">
        <v>1656</v>
      </c>
      <c r="U1317" s="75" t="s">
        <v>385</v>
      </c>
    </row>
    <row r="1318" spans="1:21" ht="14.4" x14ac:dyDescent="0.25">
      <c r="A1318" s="74">
        <v>120915</v>
      </c>
      <c r="B1318" s="75" t="s">
        <v>1649</v>
      </c>
      <c r="C1318" s="81">
        <f t="shared" si="61"/>
        <v>0</v>
      </c>
      <c r="D1318" s="74">
        <v>24273</v>
      </c>
      <c r="E1318" s="75" t="s">
        <v>5904</v>
      </c>
      <c r="F1318" s="74">
        <v>962217</v>
      </c>
      <c r="G1318" s="74">
        <v>0</v>
      </c>
      <c r="H1318" s="76">
        <f t="shared" si="62"/>
        <v>120915</v>
      </c>
      <c r="I1318" s="76">
        <f t="shared" si="63"/>
        <v>0</v>
      </c>
      <c r="J1318" s="74">
        <v>24621</v>
      </c>
      <c r="K1318" s="75" t="s">
        <v>5924</v>
      </c>
      <c r="L1318" s="75" t="s">
        <v>5925</v>
      </c>
      <c r="M1318" s="74">
        <v>9831</v>
      </c>
      <c r="N1318" s="75" t="s">
        <v>4165</v>
      </c>
      <c r="O1318" s="75" t="s">
        <v>5926</v>
      </c>
      <c r="P1318" s="75"/>
      <c r="Q1318" s="75" t="s">
        <v>5927</v>
      </c>
      <c r="R1318" s="75" t="s">
        <v>1654</v>
      </c>
      <c r="S1318" s="75" t="s">
        <v>1655</v>
      </c>
      <c r="T1318" s="75" t="s">
        <v>1656</v>
      </c>
      <c r="U1318" s="75" t="s">
        <v>385</v>
      </c>
    </row>
    <row r="1319" spans="1:21" ht="14.4" x14ac:dyDescent="0.25">
      <c r="A1319" s="74">
        <v>120915</v>
      </c>
      <c r="B1319" s="75" t="s">
        <v>1649</v>
      </c>
      <c r="C1319" s="81">
        <f t="shared" si="61"/>
        <v>0</v>
      </c>
      <c r="D1319" s="74">
        <v>24273</v>
      </c>
      <c r="E1319" s="75" t="s">
        <v>5904</v>
      </c>
      <c r="F1319" s="74">
        <v>962217</v>
      </c>
      <c r="G1319" s="74">
        <v>0</v>
      </c>
      <c r="H1319" s="76">
        <f t="shared" si="62"/>
        <v>0</v>
      </c>
      <c r="I1319" s="76">
        <f t="shared" si="63"/>
        <v>0</v>
      </c>
      <c r="J1319" s="74">
        <v>131466</v>
      </c>
      <c r="K1319" s="75" t="s">
        <v>4017</v>
      </c>
      <c r="L1319" s="75" t="s">
        <v>5928</v>
      </c>
      <c r="M1319" s="74">
        <v>9830</v>
      </c>
      <c r="N1319" s="75" t="s">
        <v>760</v>
      </c>
      <c r="O1319" s="75" t="s">
        <v>5929</v>
      </c>
      <c r="P1319" s="75"/>
      <c r="Q1319" s="75" t="s">
        <v>5927</v>
      </c>
      <c r="R1319" s="75" t="s">
        <v>1654</v>
      </c>
      <c r="S1319" s="75" t="s">
        <v>1655</v>
      </c>
      <c r="T1319" s="75" t="s">
        <v>1656</v>
      </c>
      <c r="U1319" s="75" t="s">
        <v>385</v>
      </c>
    </row>
    <row r="1320" spans="1:21" ht="14.4" x14ac:dyDescent="0.25">
      <c r="A1320" s="74">
        <v>120949</v>
      </c>
      <c r="B1320" s="75" t="s">
        <v>1649</v>
      </c>
      <c r="C1320" s="81">
        <f t="shared" si="61"/>
        <v>0</v>
      </c>
      <c r="D1320" s="74">
        <v>21006</v>
      </c>
      <c r="E1320" s="75" t="s">
        <v>10737</v>
      </c>
      <c r="F1320" s="74">
        <v>968081</v>
      </c>
      <c r="G1320" s="74">
        <v>0</v>
      </c>
      <c r="H1320" s="76">
        <f t="shared" si="62"/>
        <v>0</v>
      </c>
      <c r="I1320" s="76">
        <f t="shared" si="63"/>
        <v>0</v>
      </c>
      <c r="J1320" s="74">
        <v>21006</v>
      </c>
      <c r="K1320" s="75" t="s">
        <v>10737</v>
      </c>
      <c r="L1320" s="75" t="s">
        <v>994</v>
      </c>
      <c r="M1320" s="74">
        <v>9000</v>
      </c>
      <c r="N1320" s="75" t="s">
        <v>120</v>
      </c>
      <c r="O1320" s="75" t="s">
        <v>995</v>
      </c>
      <c r="P1320" s="75"/>
      <c r="Q1320" s="75" t="s">
        <v>5930</v>
      </c>
      <c r="R1320" s="75" t="s">
        <v>1654</v>
      </c>
      <c r="S1320" s="75" t="s">
        <v>1655</v>
      </c>
      <c r="T1320" s="75" t="s">
        <v>1656</v>
      </c>
      <c r="U1320" s="75" t="s">
        <v>385</v>
      </c>
    </row>
    <row r="1321" spans="1:21" ht="14.4" x14ac:dyDescent="0.25">
      <c r="A1321" s="74">
        <v>120949</v>
      </c>
      <c r="B1321" s="75" t="s">
        <v>1649</v>
      </c>
      <c r="C1321" s="81">
        <f t="shared" si="61"/>
        <v>0</v>
      </c>
      <c r="D1321" s="74">
        <v>21006</v>
      </c>
      <c r="E1321" s="75" t="s">
        <v>10737</v>
      </c>
      <c r="F1321" s="74">
        <v>968081</v>
      </c>
      <c r="G1321" s="74">
        <v>0</v>
      </c>
      <c r="H1321" s="76">
        <f t="shared" si="62"/>
        <v>0</v>
      </c>
      <c r="I1321" s="76">
        <f t="shared" si="63"/>
        <v>0</v>
      </c>
      <c r="J1321" s="74">
        <v>21212</v>
      </c>
      <c r="K1321" s="75" t="s">
        <v>5931</v>
      </c>
      <c r="L1321" s="75" t="s">
        <v>5932</v>
      </c>
      <c r="M1321" s="74">
        <v>9000</v>
      </c>
      <c r="N1321" s="75" t="s">
        <v>120</v>
      </c>
      <c r="O1321" s="75" t="s">
        <v>5933</v>
      </c>
      <c r="P1321" s="75"/>
      <c r="Q1321" s="75" t="s">
        <v>5934</v>
      </c>
      <c r="R1321" s="75" t="s">
        <v>1654</v>
      </c>
      <c r="S1321" s="75" t="s">
        <v>1655</v>
      </c>
      <c r="T1321" s="75" t="s">
        <v>1656</v>
      </c>
      <c r="U1321" s="75" t="s">
        <v>385</v>
      </c>
    </row>
    <row r="1322" spans="1:21" ht="14.4" x14ac:dyDescent="0.25">
      <c r="A1322" s="74">
        <v>120949</v>
      </c>
      <c r="B1322" s="75" t="s">
        <v>1649</v>
      </c>
      <c r="C1322" s="81">
        <f t="shared" si="61"/>
        <v>0</v>
      </c>
      <c r="D1322" s="74">
        <v>21006</v>
      </c>
      <c r="E1322" s="75" t="s">
        <v>10737</v>
      </c>
      <c r="F1322" s="74">
        <v>968081</v>
      </c>
      <c r="G1322" s="74">
        <v>0</v>
      </c>
      <c r="H1322" s="76">
        <f t="shared" si="62"/>
        <v>0</v>
      </c>
      <c r="I1322" s="76">
        <f t="shared" si="63"/>
        <v>0</v>
      </c>
      <c r="J1322" s="74">
        <v>21287</v>
      </c>
      <c r="K1322" s="75" t="s">
        <v>5935</v>
      </c>
      <c r="L1322" s="75" t="s">
        <v>5936</v>
      </c>
      <c r="M1322" s="74">
        <v>9032</v>
      </c>
      <c r="N1322" s="75" t="s">
        <v>5937</v>
      </c>
      <c r="O1322" s="75" t="s">
        <v>5938</v>
      </c>
      <c r="P1322" s="75"/>
      <c r="Q1322" s="75" t="s">
        <v>5939</v>
      </c>
      <c r="R1322" s="75" t="s">
        <v>1654</v>
      </c>
      <c r="S1322" s="75" t="s">
        <v>1655</v>
      </c>
      <c r="T1322" s="75" t="s">
        <v>1656</v>
      </c>
      <c r="U1322" s="75" t="s">
        <v>385</v>
      </c>
    </row>
    <row r="1323" spans="1:21" ht="14.4" x14ac:dyDescent="0.25">
      <c r="A1323" s="74">
        <v>120949</v>
      </c>
      <c r="B1323" s="75" t="s">
        <v>1649</v>
      </c>
      <c r="C1323" s="81">
        <f t="shared" si="61"/>
        <v>0</v>
      </c>
      <c r="D1323" s="74">
        <v>21006</v>
      </c>
      <c r="E1323" s="75" t="s">
        <v>10737</v>
      </c>
      <c r="F1323" s="74">
        <v>968081</v>
      </c>
      <c r="G1323" s="74">
        <v>0</v>
      </c>
      <c r="H1323" s="76">
        <f t="shared" si="62"/>
        <v>0</v>
      </c>
      <c r="I1323" s="76">
        <f t="shared" si="63"/>
        <v>0</v>
      </c>
      <c r="J1323" s="74">
        <v>24588</v>
      </c>
      <c r="K1323" s="75" t="s">
        <v>1692</v>
      </c>
      <c r="L1323" s="75" t="s">
        <v>5940</v>
      </c>
      <c r="M1323" s="74">
        <v>9031</v>
      </c>
      <c r="N1323" s="75" t="s">
        <v>5941</v>
      </c>
      <c r="O1323" s="75" t="s">
        <v>5942</v>
      </c>
      <c r="P1323" s="75"/>
      <c r="Q1323" s="75" t="s">
        <v>5943</v>
      </c>
      <c r="R1323" s="75" t="s">
        <v>1654</v>
      </c>
      <c r="S1323" s="75" t="s">
        <v>1655</v>
      </c>
      <c r="T1323" s="75" t="s">
        <v>1656</v>
      </c>
      <c r="U1323" s="75" t="s">
        <v>385</v>
      </c>
    </row>
    <row r="1324" spans="1:21" ht="14.4" x14ac:dyDescent="0.25">
      <c r="A1324" s="74">
        <v>120949</v>
      </c>
      <c r="B1324" s="75" t="s">
        <v>1649</v>
      </c>
      <c r="C1324" s="81">
        <f t="shared" si="61"/>
        <v>0</v>
      </c>
      <c r="D1324" s="74">
        <v>21006</v>
      </c>
      <c r="E1324" s="75" t="s">
        <v>10737</v>
      </c>
      <c r="F1324" s="74">
        <v>968081</v>
      </c>
      <c r="G1324" s="74">
        <v>0</v>
      </c>
      <c r="H1324" s="76">
        <f t="shared" si="62"/>
        <v>0</v>
      </c>
      <c r="I1324" s="76">
        <f t="shared" si="63"/>
        <v>0</v>
      </c>
      <c r="J1324" s="74">
        <v>24596</v>
      </c>
      <c r="K1324" s="75" t="s">
        <v>5944</v>
      </c>
      <c r="L1324" s="75" t="s">
        <v>5945</v>
      </c>
      <c r="M1324" s="74">
        <v>9031</v>
      </c>
      <c r="N1324" s="75" t="s">
        <v>5941</v>
      </c>
      <c r="O1324" s="75" t="s">
        <v>5946</v>
      </c>
      <c r="P1324" s="75"/>
      <c r="Q1324" s="75" t="s">
        <v>5947</v>
      </c>
      <c r="R1324" s="75" t="s">
        <v>1654</v>
      </c>
      <c r="S1324" s="75" t="s">
        <v>1655</v>
      </c>
      <c r="T1324" s="75" t="s">
        <v>1656</v>
      </c>
      <c r="U1324" s="75" t="s">
        <v>385</v>
      </c>
    </row>
    <row r="1325" spans="1:21" ht="14.4" x14ac:dyDescent="0.25">
      <c r="A1325" s="74">
        <v>120949</v>
      </c>
      <c r="B1325" s="75" t="s">
        <v>1649</v>
      </c>
      <c r="C1325" s="81">
        <f t="shared" ref="C1325:C1388" si="64">IF(A1325&lt;&gt;A1324,0,IF(AND(A1325=A1324,B1325&lt;&gt;B1324),A1325,0))</f>
        <v>0</v>
      </c>
      <c r="D1325" s="74">
        <v>21006</v>
      </c>
      <c r="E1325" s="75" t="s">
        <v>10737</v>
      </c>
      <c r="F1325" s="74">
        <v>968081</v>
      </c>
      <c r="G1325" s="74">
        <v>0</v>
      </c>
      <c r="H1325" s="76">
        <f t="shared" ref="H1325:H1388" si="65">IF(A1325&lt;&gt;A1324,0,IF(AND(A1325=A1324,F1325&lt;&gt;F1324),A1325,0))</f>
        <v>0</v>
      </c>
      <c r="I1325" s="76">
        <f t="shared" ref="I1325:I1388" si="66">IF(A1325&lt;&gt;A1324,0,IF(AND(H1325&lt;&gt;0,B1325&lt;&gt;B1324),A1325,0))</f>
        <v>0</v>
      </c>
      <c r="J1325" s="74">
        <v>24612</v>
      </c>
      <c r="K1325" s="75" t="s">
        <v>1692</v>
      </c>
      <c r="L1325" s="75" t="s">
        <v>5948</v>
      </c>
      <c r="M1325" s="74">
        <v>9051</v>
      </c>
      <c r="N1325" s="75" t="s">
        <v>312</v>
      </c>
      <c r="O1325" s="75" t="s">
        <v>5949</v>
      </c>
      <c r="P1325" s="75"/>
      <c r="Q1325" s="75" t="s">
        <v>5950</v>
      </c>
      <c r="R1325" s="75" t="s">
        <v>1654</v>
      </c>
      <c r="S1325" s="75" t="s">
        <v>1655</v>
      </c>
      <c r="T1325" s="75" t="s">
        <v>1656</v>
      </c>
      <c r="U1325" s="75" t="s">
        <v>385</v>
      </c>
    </row>
    <row r="1326" spans="1:21" ht="14.4" x14ac:dyDescent="0.25">
      <c r="A1326" s="74">
        <v>120949</v>
      </c>
      <c r="B1326" s="75" t="s">
        <v>1649</v>
      </c>
      <c r="C1326" s="81">
        <f t="shared" si="64"/>
        <v>0</v>
      </c>
      <c r="D1326" s="74">
        <v>21006</v>
      </c>
      <c r="E1326" s="75" t="s">
        <v>10737</v>
      </c>
      <c r="F1326" s="74">
        <v>968081</v>
      </c>
      <c r="G1326" s="74">
        <v>0</v>
      </c>
      <c r="H1326" s="76">
        <f t="shared" si="65"/>
        <v>0</v>
      </c>
      <c r="I1326" s="76">
        <f t="shared" si="66"/>
        <v>0</v>
      </c>
      <c r="J1326" s="74">
        <v>26856</v>
      </c>
      <c r="K1326" s="75" t="s">
        <v>5951</v>
      </c>
      <c r="L1326" s="75" t="s">
        <v>5952</v>
      </c>
      <c r="M1326" s="74">
        <v>9000</v>
      </c>
      <c r="N1326" s="75" t="s">
        <v>120</v>
      </c>
      <c r="O1326" s="75" t="s">
        <v>5953</v>
      </c>
      <c r="P1326" s="75"/>
      <c r="Q1326" s="75" t="s">
        <v>11121</v>
      </c>
      <c r="R1326" s="75" t="s">
        <v>1703</v>
      </c>
      <c r="S1326" s="75" t="s">
        <v>1704</v>
      </c>
      <c r="T1326" s="75" t="s">
        <v>1705</v>
      </c>
      <c r="U1326" s="75" t="s">
        <v>496</v>
      </c>
    </row>
    <row r="1327" spans="1:21" ht="14.4" x14ac:dyDescent="0.25">
      <c r="A1327" s="74">
        <v>120949</v>
      </c>
      <c r="B1327" s="75" t="s">
        <v>1649</v>
      </c>
      <c r="C1327" s="81">
        <f t="shared" si="64"/>
        <v>0</v>
      </c>
      <c r="D1327" s="74">
        <v>21006</v>
      </c>
      <c r="E1327" s="75" t="s">
        <v>10737</v>
      </c>
      <c r="F1327" s="74">
        <v>968081</v>
      </c>
      <c r="G1327" s="74">
        <v>0</v>
      </c>
      <c r="H1327" s="76">
        <f t="shared" si="65"/>
        <v>0</v>
      </c>
      <c r="I1327" s="76">
        <f t="shared" si="66"/>
        <v>0</v>
      </c>
      <c r="J1327" s="74">
        <v>27003</v>
      </c>
      <c r="K1327" s="75" t="s">
        <v>11122</v>
      </c>
      <c r="L1327" s="75" t="s">
        <v>5955</v>
      </c>
      <c r="M1327" s="74">
        <v>9050</v>
      </c>
      <c r="N1327" s="75" t="s">
        <v>285</v>
      </c>
      <c r="O1327" s="75" t="s">
        <v>5956</v>
      </c>
      <c r="P1327" s="75"/>
      <c r="Q1327" s="75" t="s">
        <v>11123</v>
      </c>
      <c r="R1327" s="75" t="s">
        <v>1703</v>
      </c>
      <c r="S1327" s="75" t="s">
        <v>1704</v>
      </c>
      <c r="T1327" s="75" t="s">
        <v>1705</v>
      </c>
      <c r="U1327" s="75" t="s">
        <v>496</v>
      </c>
    </row>
    <row r="1328" spans="1:21" ht="14.4" x14ac:dyDescent="0.25">
      <c r="A1328" s="74">
        <v>120949</v>
      </c>
      <c r="B1328" s="75" t="s">
        <v>1649</v>
      </c>
      <c r="C1328" s="81">
        <f t="shared" si="64"/>
        <v>0</v>
      </c>
      <c r="D1328" s="74">
        <v>21006</v>
      </c>
      <c r="E1328" s="75" t="s">
        <v>10737</v>
      </c>
      <c r="F1328" s="74">
        <v>968081</v>
      </c>
      <c r="G1328" s="74">
        <v>0</v>
      </c>
      <c r="H1328" s="76">
        <f t="shared" si="65"/>
        <v>0</v>
      </c>
      <c r="I1328" s="76">
        <f t="shared" si="66"/>
        <v>0</v>
      </c>
      <c r="J1328" s="74">
        <v>45245</v>
      </c>
      <c r="K1328" s="75" t="s">
        <v>11124</v>
      </c>
      <c r="L1328" s="75" t="s">
        <v>5957</v>
      </c>
      <c r="M1328" s="74">
        <v>9031</v>
      </c>
      <c r="N1328" s="75" t="s">
        <v>5941</v>
      </c>
      <c r="O1328" s="75" t="s">
        <v>5958</v>
      </c>
      <c r="P1328" s="75"/>
      <c r="Q1328" s="75" t="s">
        <v>5959</v>
      </c>
      <c r="R1328" s="75" t="s">
        <v>1654</v>
      </c>
      <c r="S1328" s="75" t="s">
        <v>1655</v>
      </c>
      <c r="T1328" s="75" t="s">
        <v>1656</v>
      </c>
      <c r="U1328" s="75" t="s">
        <v>385</v>
      </c>
    </row>
    <row r="1329" spans="1:21" ht="14.4" x14ac:dyDescent="0.25">
      <c r="A1329" s="74">
        <v>120949</v>
      </c>
      <c r="B1329" s="75" t="s">
        <v>1649</v>
      </c>
      <c r="C1329" s="81">
        <f t="shared" si="64"/>
        <v>0</v>
      </c>
      <c r="D1329" s="74">
        <v>21006</v>
      </c>
      <c r="E1329" s="75" t="s">
        <v>10737</v>
      </c>
      <c r="F1329" s="74">
        <v>968081</v>
      </c>
      <c r="G1329" s="74">
        <v>0</v>
      </c>
      <c r="H1329" s="76">
        <f t="shared" si="65"/>
        <v>0</v>
      </c>
      <c r="I1329" s="76">
        <f t="shared" si="66"/>
        <v>0</v>
      </c>
      <c r="J1329" s="74">
        <v>107797</v>
      </c>
      <c r="K1329" s="75" t="s">
        <v>1692</v>
      </c>
      <c r="L1329" s="75" t="s">
        <v>5960</v>
      </c>
      <c r="M1329" s="74">
        <v>9000</v>
      </c>
      <c r="N1329" s="75" t="s">
        <v>120</v>
      </c>
      <c r="O1329" s="75" t="s">
        <v>5961</v>
      </c>
      <c r="P1329" s="75"/>
      <c r="Q1329" s="75" t="s">
        <v>5962</v>
      </c>
      <c r="R1329" s="75" t="s">
        <v>1654</v>
      </c>
      <c r="S1329" s="75" t="s">
        <v>1655</v>
      </c>
      <c r="T1329" s="75" t="s">
        <v>1656</v>
      </c>
      <c r="U1329" s="75" t="s">
        <v>385</v>
      </c>
    </row>
    <row r="1330" spans="1:21" ht="14.4" x14ac:dyDescent="0.25">
      <c r="A1330" s="74">
        <v>120956</v>
      </c>
      <c r="B1330" s="75" t="s">
        <v>1649</v>
      </c>
      <c r="C1330" s="81">
        <f t="shared" si="64"/>
        <v>0</v>
      </c>
      <c r="D1330" s="74">
        <v>10975</v>
      </c>
      <c r="E1330" s="75" t="s">
        <v>1692</v>
      </c>
      <c r="F1330" s="74">
        <v>60781</v>
      </c>
      <c r="G1330" s="74">
        <v>0</v>
      </c>
      <c r="H1330" s="76">
        <f t="shared" si="65"/>
        <v>0</v>
      </c>
      <c r="I1330" s="76">
        <f t="shared" si="66"/>
        <v>0</v>
      </c>
      <c r="J1330" s="74">
        <v>10975</v>
      </c>
      <c r="K1330" s="75" t="s">
        <v>1692</v>
      </c>
      <c r="L1330" s="75" t="s">
        <v>998</v>
      </c>
      <c r="M1330" s="74">
        <v>9100</v>
      </c>
      <c r="N1330" s="75" t="s">
        <v>62</v>
      </c>
      <c r="O1330" s="75" t="s">
        <v>999</v>
      </c>
      <c r="P1330" s="75"/>
      <c r="Q1330" s="75" t="s">
        <v>5963</v>
      </c>
      <c r="R1330" s="75" t="s">
        <v>1786</v>
      </c>
      <c r="S1330" s="75" t="s">
        <v>1787</v>
      </c>
      <c r="T1330" s="75" t="s">
        <v>1788</v>
      </c>
      <c r="U1330" s="75" t="s">
        <v>385</v>
      </c>
    </row>
    <row r="1331" spans="1:21" ht="14.4" x14ac:dyDescent="0.25">
      <c r="A1331" s="74">
        <v>120956</v>
      </c>
      <c r="B1331" s="75" t="s">
        <v>1649</v>
      </c>
      <c r="C1331" s="81">
        <f t="shared" si="64"/>
        <v>0</v>
      </c>
      <c r="D1331" s="74">
        <v>10975</v>
      </c>
      <c r="E1331" s="75" t="s">
        <v>1692</v>
      </c>
      <c r="F1331" s="74">
        <v>975219</v>
      </c>
      <c r="G1331" s="74">
        <v>0</v>
      </c>
      <c r="H1331" s="76">
        <f t="shared" si="65"/>
        <v>120956</v>
      </c>
      <c r="I1331" s="76">
        <f t="shared" si="66"/>
        <v>0</v>
      </c>
      <c r="J1331" s="74">
        <v>11023</v>
      </c>
      <c r="K1331" s="75" t="s">
        <v>5964</v>
      </c>
      <c r="L1331" s="75" t="s">
        <v>5965</v>
      </c>
      <c r="M1331" s="74">
        <v>9100</v>
      </c>
      <c r="N1331" s="75" t="s">
        <v>62</v>
      </c>
      <c r="O1331" s="75" t="s">
        <v>5966</v>
      </c>
      <c r="P1331" s="75"/>
      <c r="Q1331" s="75" t="s">
        <v>5967</v>
      </c>
      <c r="R1331" s="75" t="s">
        <v>1786</v>
      </c>
      <c r="S1331" s="75" t="s">
        <v>1787</v>
      </c>
      <c r="T1331" s="75" t="s">
        <v>1788</v>
      </c>
      <c r="U1331" s="75" t="s">
        <v>385</v>
      </c>
    </row>
    <row r="1332" spans="1:21" ht="14.4" x14ac:dyDescent="0.25">
      <c r="A1332" s="74">
        <v>120956</v>
      </c>
      <c r="B1332" s="75" t="s">
        <v>1649</v>
      </c>
      <c r="C1332" s="81">
        <f t="shared" si="64"/>
        <v>0</v>
      </c>
      <c r="D1332" s="74">
        <v>10975</v>
      </c>
      <c r="E1332" s="75" t="s">
        <v>1692</v>
      </c>
      <c r="F1332" s="74">
        <v>963967</v>
      </c>
      <c r="G1332" s="74">
        <v>0</v>
      </c>
      <c r="H1332" s="76">
        <f t="shared" si="65"/>
        <v>120956</v>
      </c>
      <c r="I1332" s="76">
        <f t="shared" si="66"/>
        <v>0</v>
      </c>
      <c r="J1332" s="74">
        <v>11049</v>
      </c>
      <c r="K1332" s="75" t="s">
        <v>5968</v>
      </c>
      <c r="L1332" s="75" t="s">
        <v>5969</v>
      </c>
      <c r="M1332" s="74">
        <v>9100</v>
      </c>
      <c r="N1332" s="75" t="s">
        <v>62</v>
      </c>
      <c r="O1332" s="75" t="s">
        <v>5970</v>
      </c>
      <c r="P1332" s="75"/>
      <c r="Q1332" s="75" t="s">
        <v>5971</v>
      </c>
      <c r="R1332" s="75" t="s">
        <v>1786</v>
      </c>
      <c r="S1332" s="75" t="s">
        <v>1787</v>
      </c>
      <c r="T1332" s="75" t="s">
        <v>1788</v>
      </c>
      <c r="U1332" s="75" t="s">
        <v>385</v>
      </c>
    </row>
    <row r="1333" spans="1:21" ht="14.4" x14ac:dyDescent="0.25">
      <c r="A1333" s="74">
        <v>120956</v>
      </c>
      <c r="B1333" s="75" t="s">
        <v>1649</v>
      </c>
      <c r="C1333" s="81">
        <f t="shared" si="64"/>
        <v>0</v>
      </c>
      <c r="D1333" s="74">
        <v>10975</v>
      </c>
      <c r="E1333" s="75" t="s">
        <v>1692</v>
      </c>
      <c r="F1333" s="74">
        <v>970781</v>
      </c>
      <c r="G1333" s="74">
        <v>0</v>
      </c>
      <c r="H1333" s="76">
        <f t="shared" si="65"/>
        <v>120956</v>
      </c>
      <c r="I1333" s="76">
        <f t="shared" si="66"/>
        <v>0</v>
      </c>
      <c r="J1333" s="74">
        <v>11056</v>
      </c>
      <c r="K1333" s="75" t="s">
        <v>5972</v>
      </c>
      <c r="L1333" s="75" t="s">
        <v>5973</v>
      </c>
      <c r="M1333" s="74">
        <v>9100</v>
      </c>
      <c r="N1333" s="75" t="s">
        <v>62</v>
      </c>
      <c r="O1333" s="75" t="s">
        <v>5974</v>
      </c>
      <c r="P1333" s="75"/>
      <c r="Q1333" s="75" t="s">
        <v>5975</v>
      </c>
      <c r="R1333" s="75" t="s">
        <v>1786</v>
      </c>
      <c r="S1333" s="75" t="s">
        <v>1787</v>
      </c>
      <c r="T1333" s="75" t="s">
        <v>1788</v>
      </c>
      <c r="U1333" s="75" t="s">
        <v>385</v>
      </c>
    </row>
    <row r="1334" spans="1:21" ht="14.4" x14ac:dyDescent="0.25">
      <c r="A1334" s="74">
        <v>120956</v>
      </c>
      <c r="B1334" s="75" t="s">
        <v>1649</v>
      </c>
      <c r="C1334" s="81">
        <f t="shared" si="64"/>
        <v>0</v>
      </c>
      <c r="D1334" s="74">
        <v>10975</v>
      </c>
      <c r="E1334" s="75" t="s">
        <v>1692</v>
      </c>
      <c r="F1334" s="74">
        <v>968529</v>
      </c>
      <c r="G1334" s="74">
        <v>0</v>
      </c>
      <c r="H1334" s="76">
        <f t="shared" si="65"/>
        <v>120956</v>
      </c>
      <c r="I1334" s="76">
        <f t="shared" si="66"/>
        <v>0</v>
      </c>
      <c r="J1334" s="74">
        <v>22103</v>
      </c>
      <c r="K1334" s="75" t="s">
        <v>5976</v>
      </c>
      <c r="L1334" s="75" t="s">
        <v>4272</v>
      </c>
      <c r="M1334" s="74">
        <v>9250</v>
      </c>
      <c r="N1334" s="75" t="s">
        <v>2393</v>
      </c>
      <c r="O1334" s="75" t="s">
        <v>5977</v>
      </c>
      <c r="P1334" s="75"/>
      <c r="Q1334" s="75" t="s">
        <v>5978</v>
      </c>
      <c r="R1334" s="75" t="s">
        <v>1786</v>
      </c>
      <c r="S1334" s="75" t="s">
        <v>1787</v>
      </c>
      <c r="T1334" s="75" t="s">
        <v>1788</v>
      </c>
      <c r="U1334" s="75" t="s">
        <v>385</v>
      </c>
    </row>
    <row r="1335" spans="1:21" ht="14.4" x14ac:dyDescent="0.25">
      <c r="A1335" s="74">
        <v>120956</v>
      </c>
      <c r="B1335" s="75" t="s">
        <v>1649</v>
      </c>
      <c r="C1335" s="81">
        <f t="shared" si="64"/>
        <v>0</v>
      </c>
      <c r="D1335" s="74">
        <v>10975</v>
      </c>
      <c r="E1335" s="75" t="s">
        <v>1692</v>
      </c>
      <c r="F1335" s="74">
        <v>970781</v>
      </c>
      <c r="G1335" s="74">
        <v>0</v>
      </c>
      <c r="H1335" s="76">
        <f t="shared" si="65"/>
        <v>120956</v>
      </c>
      <c r="I1335" s="76">
        <f t="shared" si="66"/>
        <v>0</v>
      </c>
      <c r="J1335" s="74">
        <v>22145</v>
      </c>
      <c r="K1335" s="75" t="s">
        <v>5101</v>
      </c>
      <c r="L1335" s="75" t="s">
        <v>5979</v>
      </c>
      <c r="M1335" s="74">
        <v>9100</v>
      </c>
      <c r="N1335" s="75" t="s">
        <v>62</v>
      </c>
      <c r="O1335" s="75" t="s">
        <v>5980</v>
      </c>
      <c r="P1335" s="75"/>
      <c r="Q1335" s="75" t="s">
        <v>5981</v>
      </c>
      <c r="R1335" s="75" t="s">
        <v>1786</v>
      </c>
      <c r="S1335" s="75" t="s">
        <v>1787</v>
      </c>
      <c r="T1335" s="75" t="s">
        <v>1788</v>
      </c>
      <c r="U1335" s="75" t="s">
        <v>385</v>
      </c>
    </row>
    <row r="1336" spans="1:21" ht="14.4" x14ac:dyDescent="0.25">
      <c r="A1336" s="74">
        <v>120956</v>
      </c>
      <c r="B1336" s="75" t="s">
        <v>1649</v>
      </c>
      <c r="C1336" s="81">
        <f t="shared" si="64"/>
        <v>0</v>
      </c>
      <c r="D1336" s="74">
        <v>10975</v>
      </c>
      <c r="E1336" s="75" t="s">
        <v>1692</v>
      </c>
      <c r="F1336" s="74">
        <v>104653</v>
      </c>
      <c r="G1336" s="74">
        <v>0</v>
      </c>
      <c r="H1336" s="76">
        <f t="shared" si="65"/>
        <v>120956</v>
      </c>
      <c r="I1336" s="76">
        <f t="shared" si="66"/>
        <v>0</v>
      </c>
      <c r="J1336" s="74">
        <v>22152</v>
      </c>
      <c r="K1336" s="75" t="s">
        <v>1842</v>
      </c>
      <c r="L1336" s="75" t="s">
        <v>5982</v>
      </c>
      <c r="M1336" s="74">
        <v>9112</v>
      </c>
      <c r="N1336" s="75" t="s">
        <v>5983</v>
      </c>
      <c r="O1336" s="75" t="s">
        <v>5984</v>
      </c>
      <c r="P1336" s="75"/>
      <c r="Q1336" s="75" t="s">
        <v>11839</v>
      </c>
      <c r="R1336" s="75" t="s">
        <v>1786</v>
      </c>
      <c r="S1336" s="75" t="s">
        <v>1787</v>
      </c>
      <c r="T1336" s="75" t="s">
        <v>1788</v>
      </c>
      <c r="U1336" s="75" t="s">
        <v>385</v>
      </c>
    </row>
    <row r="1337" spans="1:21" ht="14.4" x14ac:dyDescent="0.25">
      <c r="A1337" s="74">
        <v>120956</v>
      </c>
      <c r="B1337" s="75" t="s">
        <v>1649</v>
      </c>
      <c r="C1337" s="81">
        <f t="shared" si="64"/>
        <v>0</v>
      </c>
      <c r="D1337" s="74">
        <v>10975</v>
      </c>
      <c r="E1337" s="75" t="s">
        <v>1692</v>
      </c>
      <c r="F1337" s="74">
        <v>104653</v>
      </c>
      <c r="G1337" s="74">
        <v>0</v>
      </c>
      <c r="H1337" s="76">
        <f t="shared" si="65"/>
        <v>0</v>
      </c>
      <c r="I1337" s="76">
        <f t="shared" si="66"/>
        <v>0</v>
      </c>
      <c r="J1337" s="74">
        <v>22161</v>
      </c>
      <c r="K1337" s="75" t="s">
        <v>2232</v>
      </c>
      <c r="L1337" s="75" t="s">
        <v>11840</v>
      </c>
      <c r="M1337" s="74">
        <v>9112</v>
      </c>
      <c r="N1337" s="75" t="s">
        <v>5983</v>
      </c>
      <c r="O1337" s="75" t="s">
        <v>5985</v>
      </c>
      <c r="P1337" s="75"/>
      <c r="Q1337" s="75" t="s">
        <v>11841</v>
      </c>
      <c r="R1337" s="75" t="s">
        <v>1786</v>
      </c>
      <c r="S1337" s="75" t="s">
        <v>1787</v>
      </c>
      <c r="T1337" s="75" t="s">
        <v>1788</v>
      </c>
      <c r="U1337" s="75" t="s">
        <v>385</v>
      </c>
    </row>
    <row r="1338" spans="1:21" ht="14.4" x14ac:dyDescent="0.25">
      <c r="A1338" s="74">
        <v>120956</v>
      </c>
      <c r="B1338" s="75" t="s">
        <v>1649</v>
      </c>
      <c r="C1338" s="81">
        <f t="shared" si="64"/>
        <v>0</v>
      </c>
      <c r="D1338" s="74">
        <v>10975</v>
      </c>
      <c r="E1338" s="75" t="s">
        <v>1692</v>
      </c>
      <c r="F1338" s="74">
        <v>970781</v>
      </c>
      <c r="G1338" s="74">
        <v>0</v>
      </c>
      <c r="H1338" s="76">
        <f t="shared" si="65"/>
        <v>120956</v>
      </c>
      <c r="I1338" s="76">
        <f t="shared" si="66"/>
        <v>0</v>
      </c>
      <c r="J1338" s="74">
        <v>25825</v>
      </c>
      <c r="K1338" s="75" t="s">
        <v>5986</v>
      </c>
      <c r="L1338" s="75" t="s">
        <v>11125</v>
      </c>
      <c r="M1338" s="74">
        <v>9100</v>
      </c>
      <c r="N1338" s="75" t="s">
        <v>62</v>
      </c>
      <c r="O1338" s="75" t="s">
        <v>11842</v>
      </c>
      <c r="P1338" s="75"/>
      <c r="Q1338" s="75" t="s">
        <v>11126</v>
      </c>
      <c r="R1338" s="75" t="s">
        <v>1703</v>
      </c>
      <c r="S1338" s="75" t="s">
        <v>1704</v>
      </c>
      <c r="T1338" s="75" t="s">
        <v>1705</v>
      </c>
      <c r="U1338" s="75" t="s">
        <v>496</v>
      </c>
    </row>
    <row r="1339" spans="1:21" ht="14.4" x14ac:dyDescent="0.25">
      <c r="A1339" s="74">
        <v>120956</v>
      </c>
      <c r="B1339" s="75" t="s">
        <v>1649</v>
      </c>
      <c r="C1339" s="81">
        <f t="shared" si="64"/>
        <v>0</v>
      </c>
      <c r="D1339" s="74">
        <v>10975</v>
      </c>
      <c r="E1339" s="75" t="s">
        <v>1692</v>
      </c>
      <c r="F1339" s="74">
        <v>970781</v>
      </c>
      <c r="G1339" s="74">
        <v>0</v>
      </c>
      <c r="H1339" s="76">
        <f t="shared" si="65"/>
        <v>0</v>
      </c>
      <c r="I1339" s="76">
        <f t="shared" si="66"/>
        <v>0</v>
      </c>
      <c r="J1339" s="74">
        <v>25833</v>
      </c>
      <c r="K1339" s="75" t="s">
        <v>5987</v>
      </c>
      <c r="L1339" s="75" t="s">
        <v>11127</v>
      </c>
      <c r="M1339" s="74">
        <v>9100</v>
      </c>
      <c r="N1339" s="75" t="s">
        <v>62</v>
      </c>
      <c r="O1339" s="75" t="s">
        <v>5988</v>
      </c>
      <c r="P1339" s="75"/>
      <c r="Q1339" s="75" t="s">
        <v>5989</v>
      </c>
      <c r="R1339" s="75" t="s">
        <v>1703</v>
      </c>
      <c r="S1339" s="75" t="s">
        <v>1704</v>
      </c>
      <c r="T1339" s="75" t="s">
        <v>1705</v>
      </c>
      <c r="U1339" s="75" t="s">
        <v>496</v>
      </c>
    </row>
    <row r="1340" spans="1:21" ht="14.4" x14ac:dyDescent="0.25">
      <c r="A1340" s="74">
        <v>120956</v>
      </c>
      <c r="B1340" s="75" t="s">
        <v>1649</v>
      </c>
      <c r="C1340" s="81">
        <f t="shared" si="64"/>
        <v>0</v>
      </c>
      <c r="D1340" s="74">
        <v>10975</v>
      </c>
      <c r="E1340" s="75" t="s">
        <v>1692</v>
      </c>
      <c r="F1340" s="74">
        <v>970781</v>
      </c>
      <c r="G1340" s="74">
        <v>0</v>
      </c>
      <c r="H1340" s="76">
        <f t="shared" si="65"/>
        <v>0</v>
      </c>
      <c r="I1340" s="76">
        <f t="shared" si="66"/>
        <v>0</v>
      </c>
      <c r="J1340" s="74">
        <v>46227</v>
      </c>
      <c r="K1340" s="75" t="s">
        <v>1692</v>
      </c>
      <c r="L1340" s="75" t="s">
        <v>5990</v>
      </c>
      <c r="M1340" s="74">
        <v>9100</v>
      </c>
      <c r="N1340" s="75" t="s">
        <v>62</v>
      </c>
      <c r="O1340" s="75" t="s">
        <v>5991</v>
      </c>
      <c r="P1340" s="75"/>
      <c r="Q1340" s="75" t="s">
        <v>5992</v>
      </c>
      <c r="R1340" s="75" t="s">
        <v>1786</v>
      </c>
      <c r="S1340" s="75" t="s">
        <v>1787</v>
      </c>
      <c r="T1340" s="75" t="s">
        <v>1788</v>
      </c>
      <c r="U1340" s="75" t="s">
        <v>385</v>
      </c>
    </row>
    <row r="1341" spans="1:21" ht="14.4" x14ac:dyDescent="0.25">
      <c r="A1341" s="74">
        <v>120956</v>
      </c>
      <c r="B1341" s="75" t="s">
        <v>1649</v>
      </c>
      <c r="C1341" s="81">
        <f t="shared" si="64"/>
        <v>0</v>
      </c>
      <c r="D1341" s="74">
        <v>10975</v>
      </c>
      <c r="E1341" s="75" t="s">
        <v>1692</v>
      </c>
      <c r="F1341" s="74">
        <v>970781</v>
      </c>
      <c r="G1341" s="74">
        <v>0</v>
      </c>
      <c r="H1341" s="76">
        <f t="shared" si="65"/>
        <v>0</v>
      </c>
      <c r="I1341" s="76">
        <f t="shared" si="66"/>
        <v>0</v>
      </c>
      <c r="J1341" s="74">
        <v>115741</v>
      </c>
      <c r="K1341" s="75" t="s">
        <v>1692</v>
      </c>
      <c r="L1341" s="75" t="s">
        <v>5990</v>
      </c>
      <c r="M1341" s="74">
        <v>9100</v>
      </c>
      <c r="N1341" s="75" t="s">
        <v>62</v>
      </c>
      <c r="O1341" s="75" t="s">
        <v>5991</v>
      </c>
      <c r="P1341" s="75"/>
      <c r="Q1341" s="75" t="s">
        <v>5992</v>
      </c>
      <c r="R1341" s="75" t="s">
        <v>1786</v>
      </c>
      <c r="S1341" s="75" t="s">
        <v>1787</v>
      </c>
      <c r="T1341" s="75" t="s">
        <v>1788</v>
      </c>
      <c r="U1341" s="75" t="s">
        <v>385</v>
      </c>
    </row>
    <row r="1342" spans="1:21" ht="14.4" x14ac:dyDescent="0.25">
      <c r="A1342" s="74">
        <v>120956</v>
      </c>
      <c r="B1342" s="75" t="s">
        <v>1649</v>
      </c>
      <c r="C1342" s="81">
        <f t="shared" si="64"/>
        <v>0</v>
      </c>
      <c r="D1342" s="74">
        <v>10975</v>
      </c>
      <c r="E1342" s="75" t="s">
        <v>1692</v>
      </c>
      <c r="F1342" s="74">
        <v>975219</v>
      </c>
      <c r="G1342" s="74">
        <v>0</v>
      </c>
      <c r="H1342" s="76">
        <f t="shared" si="65"/>
        <v>120956</v>
      </c>
      <c r="I1342" s="76">
        <f t="shared" si="66"/>
        <v>0</v>
      </c>
      <c r="J1342" s="74">
        <v>115758</v>
      </c>
      <c r="K1342" s="75" t="s">
        <v>5993</v>
      </c>
      <c r="L1342" s="75" t="s">
        <v>5965</v>
      </c>
      <c r="M1342" s="74">
        <v>9100</v>
      </c>
      <c r="N1342" s="75" t="s">
        <v>62</v>
      </c>
      <c r="O1342" s="75" t="s">
        <v>5966</v>
      </c>
      <c r="P1342" s="75"/>
      <c r="Q1342" s="75" t="s">
        <v>5994</v>
      </c>
      <c r="R1342" s="75" t="s">
        <v>1786</v>
      </c>
      <c r="S1342" s="75" t="s">
        <v>1787</v>
      </c>
      <c r="T1342" s="75" t="s">
        <v>1788</v>
      </c>
      <c r="U1342" s="75" t="s">
        <v>385</v>
      </c>
    </row>
    <row r="1343" spans="1:21" ht="14.4" x14ac:dyDescent="0.25">
      <c r="A1343" s="74">
        <v>120956</v>
      </c>
      <c r="B1343" s="75" t="s">
        <v>1649</v>
      </c>
      <c r="C1343" s="81">
        <f t="shared" si="64"/>
        <v>0</v>
      </c>
      <c r="D1343" s="74">
        <v>10975</v>
      </c>
      <c r="E1343" s="75" t="s">
        <v>1692</v>
      </c>
      <c r="F1343" s="74">
        <v>104653</v>
      </c>
      <c r="G1343" s="74">
        <v>0</v>
      </c>
      <c r="H1343" s="76">
        <f t="shared" si="65"/>
        <v>120956</v>
      </c>
      <c r="I1343" s="76">
        <f t="shared" si="66"/>
        <v>0</v>
      </c>
      <c r="J1343" s="74">
        <v>138586</v>
      </c>
      <c r="K1343" s="75" t="s">
        <v>5995</v>
      </c>
      <c r="L1343" s="75" t="s">
        <v>5996</v>
      </c>
      <c r="M1343" s="74">
        <v>9112</v>
      </c>
      <c r="N1343" s="75" t="s">
        <v>5983</v>
      </c>
      <c r="O1343" s="75" t="s">
        <v>5997</v>
      </c>
      <c r="P1343" s="75"/>
      <c r="Q1343" s="75" t="s">
        <v>11843</v>
      </c>
      <c r="R1343" s="75" t="s">
        <v>1786</v>
      </c>
      <c r="S1343" s="75" t="s">
        <v>1787</v>
      </c>
      <c r="T1343" s="75" t="s">
        <v>1788</v>
      </c>
      <c r="U1343" s="75" t="s">
        <v>385</v>
      </c>
    </row>
    <row r="1344" spans="1:21" ht="14.4" x14ac:dyDescent="0.25">
      <c r="A1344" s="74">
        <v>120956</v>
      </c>
      <c r="B1344" s="75" t="s">
        <v>1649</v>
      </c>
      <c r="C1344" s="81">
        <f t="shared" si="64"/>
        <v>0</v>
      </c>
      <c r="D1344" s="74">
        <v>10975</v>
      </c>
      <c r="E1344" s="75" t="s">
        <v>1692</v>
      </c>
      <c r="F1344" s="74">
        <v>970781</v>
      </c>
      <c r="G1344" s="74">
        <v>0</v>
      </c>
      <c r="H1344" s="76">
        <f t="shared" si="65"/>
        <v>120956</v>
      </c>
      <c r="I1344" s="76">
        <f t="shared" si="66"/>
        <v>0</v>
      </c>
      <c r="J1344" s="74">
        <v>138628</v>
      </c>
      <c r="K1344" s="75" t="s">
        <v>5998</v>
      </c>
      <c r="L1344" s="75" t="s">
        <v>5999</v>
      </c>
      <c r="M1344" s="74">
        <v>9111</v>
      </c>
      <c r="N1344" s="75" t="s">
        <v>6000</v>
      </c>
      <c r="O1344" s="75" t="s">
        <v>6001</v>
      </c>
      <c r="P1344" s="75"/>
      <c r="Q1344" s="75" t="s">
        <v>6002</v>
      </c>
      <c r="R1344" s="75" t="s">
        <v>1786</v>
      </c>
      <c r="S1344" s="75" t="s">
        <v>1787</v>
      </c>
      <c r="T1344" s="75" t="s">
        <v>1788</v>
      </c>
      <c r="U1344" s="75" t="s">
        <v>385</v>
      </c>
    </row>
    <row r="1345" spans="1:21" ht="14.4" x14ac:dyDescent="0.25">
      <c r="A1345" s="74">
        <v>120964</v>
      </c>
      <c r="B1345" s="75" t="s">
        <v>1649</v>
      </c>
      <c r="C1345" s="81">
        <f t="shared" si="64"/>
        <v>0</v>
      </c>
      <c r="D1345" s="74">
        <v>21311</v>
      </c>
      <c r="E1345" s="75" t="s">
        <v>6003</v>
      </c>
      <c r="F1345" s="74">
        <v>108845</v>
      </c>
      <c r="G1345" s="74">
        <v>0</v>
      </c>
      <c r="H1345" s="76">
        <f t="shared" si="65"/>
        <v>0</v>
      </c>
      <c r="I1345" s="76">
        <f t="shared" si="66"/>
        <v>0</v>
      </c>
      <c r="J1345" s="74">
        <v>21303</v>
      </c>
      <c r="K1345" s="75" t="s">
        <v>6004</v>
      </c>
      <c r="L1345" s="75" t="s">
        <v>6005</v>
      </c>
      <c r="M1345" s="74">
        <v>9041</v>
      </c>
      <c r="N1345" s="75" t="s">
        <v>273</v>
      </c>
      <c r="O1345" s="75" t="s">
        <v>6006</v>
      </c>
      <c r="P1345" s="75"/>
      <c r="Q1345" s="75" t="s">
        <v>6007</v>
      </c>
      <c r="R1345" s="75" t="s">
        <v>1654</v>
      </c>
      <c r="S1345" s="75" t="s">
        <v>1655</v>
      </c>
      <c r="T1345" s="75" t="s">
        <v>1656</v>
      </c>
      <c r="U1345" s="75" t="s">
        <v>385</v>
      </c>
    </row>
    <row r="1346" spans="1:21" ht="14.4" x14ac:dyDescent="0.25">
      <c r="A1346" s="74">
        <v>120964</v>
      </c>
      <c r="B1346" s="75" t="s">
        <v>1649</v>
      </c>
      <c r="C1346" s="81">
        <f t="shared" si="64"/>
        <v>0</v>
      </c>
      <c r="D1346" s="74">
        <v>21311</v>
      </c>
      <c r="E1346" s="75" t="s">
        <v>6003</v>
      </c>
      <c r="F1346" s="74">
        <v>108845</v>
      </c>
      <c r="G1346" s="74">
        <v>0</v>
      </c>
      <c r="H1346" s="76">
        <f t="shared" si="65"/>
        <v>0</v>
      </c>
      <c r="I1346" s="76">
        <f t="shared" si="66"/>
        <v>0</v>
      </c>
      <c r="J1346" s="74">
        <v>21311</v>
      </c>
      <c r="K1346" s="75" t="s">
        <v>6003</v>
      </c>
      <c r="L1346" s="75" t="s">
        <v>6008</v>
      </c>
      <c r="M1346" s="74">
        <v>9041</v>
      </c>
      <c r="N1346" s="75" t="s">
        <v>273</v>
      </c>
      <c r="O1346" s="75" t="s">
        <v>1003</v>
      </c>
      <c r="P1346" s="75"/>
      <c r="Q1346" s="75" t="s">
        <v>1004</v>
      </c>
      <c r="R1346" s="75" t="s">
        <v>1654</v>
      </c>
      <c r="S1346" s="75" t="s">
        <v>1655</v>
      </c>
      <c r="T1346" s="75" t="s">
        <v>1656</v>
      </c>
      <c r="U1346" s="75" t="s">
        <v>385</v>
      </c>
    </row>
    <row r="1347" spans="1:21" ht="14.4" x14ac:dyDescent="0.25">
      <c r="A1347" s="74">
        <v>120964</v>
      </c>
      <c r="B1347" s="75" t="s">
        <v>1649</v>
      </c>
      <c r="C1347" s="81">
        <f t="shared" si="64"/>
        <v>0</v>
      </c>
      <c r="D1347" s="74">
        <v>21311</v>
      </c>
      <c r="E1347" s="75" t="s">
        <v>6003</v>
      </c>
      <c r="F1347" s="74">
        <v>108845</v>
      </c>
      <c r="G1347" s="74">
        <v>0</v>
      </c>
      <c r="H1347" s="76">
        <f t="shared" si="65"/>
        <v>0</v>
      </c>
      <c r="I1347" s="76">
        <f t="shared" si="66"/>
        <v>0</v>
      </c>
      <c r="J1347" s="74">
        <v>21329</v>
      </c>
      <c r="K1347" s="75" t="s">
        <v>6009</v>
      </c>
      <c r="L1347" s="75" t="s">
        <v>6010</v>
      </c>
      <c r="M1347" s="74">
        <v>9041</v>
      </c>
      <c r="N1347" s="75" t="s">
        <v>273</v>
      </c>
      <c r="O1347" s="75" t="s">
        <v>6011</v>
      </c>
      <c r="P1347" s="75"/>
      <c r="Q1347" s="75" t="s">
        <v>6012</v>
      </c>
      <c r="R1347" s="75" t="s">
        <v>1654</v>
      </c>
      <c r="S1347" s="75" t="s">
        <v>1655</v>
      </c>
      <c r="T1347" s="75" t="s">
        <v>1656</v>
      </c>
      <c r="U1347" s="75" t="s">
        <v>385</v>
      </c>
    </row>
    <row r="1348" spans="1:21" ht="14.4" x14ac:dyDescent="0.25">
      <c r="A1348" s="74">
        <v>120972</v>
      </c>
      <c r="B1348" s="75" t="s">
        <v>1679</v>
      </c>
      <c r="C1348" s="81">
        <f t="shared" si="64"/>
        <v>0</v>
      </c>
      <c r="D1348" s="74">
        <v>22301</v>
      </c>
      <c r="E1348" s="75" t="s">
        <v>6013</v>
      </c>
      <c r="F1348" s="74">
        <v>975871</v>
      </c>
      <c r="G1348" s="74">
        <v>0</v>
      </c>
      <c r="H1348" s="76">
        <f t="shared" si="65"/>
        <v>0</v>
      </c>
      <c r="I1348" s="76">
        <f t="shared" si="66"/>
        <v>0</v>
      </c>
      <c r="J1348" s="74">
        <v>22061</v>
      </c>
      <c r="K1348" s="75" t="s">
        <v>6014</v>
      </c>
      <c r="L1348" s="75" t="s">
        <v>6015</v>
      </c>
      <c r="M1348" s="74">
        <v>9220</v>
      </c>
      <c r="N1348" s="75" t="s">
        <v>124</v>
      </c>
      <c r="O1348" s="75" t="s">
        <v>6016</v>
      </c>
      <c r="P1348" s="75"/>
      <c r="Q1348" s="75" t="s">
        <v>6017</v>
      </c>
      <c r="R1348" s="75" t="s">
        <v>1654</v>
      </c>
      <c r="S1348" s="75" t="s">
        <v>1655</v>
      </c>
      <c r="T1348" s="75" t="s">
        <v>1656</v>
      </c>
      <c r="U1348" s="75" t="s">
        <v>385</v>
      </c>
    </row>
    <row r="1349" spans="1:21" ht="14.4" x14ac:dyDescent="0.25">
      <c r="A1349" s="74">
        <v>120972</v>
      </c>
      <c r="B1349" s="75" t="s">
        <v>1679</v>
      </c>
      <c r="C1349" s="81">
        <f t="shared" si="64"/>
        <v>0</v>
      </c>
      <c r="D1349" s="74">
        <v>22301</v>
      </c>
      <c r="E1349" s="75" t="s">
        <v>6013</v>
      </c>
      <c r="F1349" s="74">
        <v>975871</v>
      </c>
      <c r="G1349" s="74">
        <v>0</v>
      </c>
      <c r="H1349" s="76">
        <f t="shared" si="65"/>
        <v>0</v>
      </c>
      <c r="I1349" s="76">
        <f t="shared" si="66"/>
        <v>0</v>
      </c>
      <c r="J1349" s="74">
        <v>22095</v>
      </c>
      <c r="K1349" s="75" t="s">
        <v>6018</v>
      </c>
      <c r="L1349" s="75" t="s">
        <v>6019</v>
      </c>
      <c r="M1349" s="74">
        <v>9220</v>
      </c>
      <c r="N1349" s="75" t="s">
        <v>6020</v>
      </c>
      <c r="O1349" s="75" t="s">
        <v>6021</v>
      </c>
      <c r="P1349" s="75"/>
      <c r="Q1349" s="75" t="s">
        <v>6022</v>
      </c>
      <c r="R1349" s="75" t="s">
        <v>1654</v>
      </c>
      <c r="S1349" s="75" t="s">
        <v>1655</v>
      </c>
      <c r="T1349" s="75" t="s">
        <v>1656</v>
      </c>
      <c r="U1349" s="75" t="s">
        <v>385</v>
      </c>
    </row>
    <row r="1350" spans="1:21" ht="14.4" x14ac:dyDescent="0.25">
      <c r="A1350" s="74">
        <v>120972</v>
      </c>
      <c r="B1350" s="75" t="s">
        <v>1679</v>
      </c>
      <c r="C1350" s="81">
        <f t="shared" si="64"/>
        <v>0</v>
      </c>
      <c r="D1350" s="74">
        <v>22301</v>
      </c>
      <c r="E1350" s="75" t="s">
        <v>6013</v>
      </c>
      <c r="F1350" s="74">
        <v>975896</v>
      </c>
      <c r="G1350" s="74">
        <v>0</v>
      </c>
      <c r="H1350" s="76">
        <f t="shared" si="65"/>
        <v>120972</v>
      </c>
      <c r="I1350" s="76">
        <f t="shared" si="66"/>
        <v>0</v>
      </c>
      <c r="J1350" s="74">
        <v>22186</v>
      </c>
      <c r="K1350" s="75" t="s">
        <v>6023</v>
      </c>
      <c r="L1350" s="75" t="s">
        <v>6024</v>
      </c>
      <c r="M1350" s="74">
        <v>9230</v>
      </c>
      <c r="N1350" s="75" t="s">
        <v>125</v>
      </c>
      <c r="O1350" s="75" t="s">
        <v>6025</v>
      </c>
      <c r="P1350" s="75"/>
      <c r="Q1350" s="75" t="s">
        <v>6026</v>
      </c>
      <c r="R1350" s="75" t="s">
        <v>1654</v>
      </c>
      <c r="S1350" s="75" t="s">
        <v>1655</v>
      </c>
      <c r="T1350" s="75" t="s">
        <v>1656</v>
      </c>
      <c r="U1350" s="75" t="s">
        <v>385</v>
      </c>
    </row>
    <row r="1351" spans="1:21" ht="14.4" x14ac:dyDescent="0.25">
      <c r="A1351" s="74">
        <v>120972</v>
      </c>
      <c r="B1351" s="75" t="s">
        <v>1679</v>
      </c>
      <c r="C1351" s="81">
        <f t="shared" si="64"/>
        <v>0</v>
      </c>
      <c r="D1351" s="74">
        <v>22301</v>
      </c>
      <c r="E1351" s="75" t="s">
        <v>6013</v>
      </c>
      <c r="F1351" s="74">
        <v>975961</v>
      </c>
      <c r="G1351" s="74">
        <v>0</v>
      </c>
      <c r="H1351" s="76">
        <f t="shared" si="65"/>
        <v>120972</v>
      </c>
      <c r="I1351" s="76">
        <f t="shared" si="66"/>
        <v>0</v>
      </c>
      <c r="J1351" s="74">
        <v>22301</v>
      </c>
      <c r="K1351" s="75" t="s">
        <v>6013</v>
      </c>
      <c r="L1351" s="75" t="s">
        <v>1006</v>
      </c>
      <c r="M1351" s="74">
        <v>9260</v>
      </c>
      <c r="N1351" s="75" t="s">
        <v>1007</v>
      </c>
      <c r="O1351" s="75" t="s">
        <v>1008</v>
      </c>
      <c r="P1351" s="75"/>
      <c r="Q1351" s="75" t="s">
        <v>1009</v>
      </c>
      <c r="R1351" s="75" t="s">
        <v>1654</v>
      </c>
      <c r="S1351" s="75" t="s">
        <v>1655</v>
      </c>
      <c r="T1351" s="75" t="s">
        <v>1656</v>
      </c>
      <c r="U1351" s="75" t="s">
        <v>385</v>
      </c>
    </row>
    <row r="1352" spans="1:21" ht="14.4" x14ac:dyDescent="0.25">
      <c r="A1352" s="74">
        <v>120972</v>
      </c>
      <c r="B1352" s="75" t="s">
        <v>1679</v>
      </c>
      <c r="C1352" s="81">
        <f t="shared" si="64"/>
        <v>0</v>
      </c>
      <c r="D1352" s="74">
        <v>22301</v>
      </c>
      <c r="E1352" s="75" t="s">
        <v>6013</v>
      </c>
      <c r="F1352" s="74">
        <v>975946</v>
      </c>
      <c r="G1352" s="74">
        <v>0</v>
      </c>
      <c r="H1352" s="76">
        <f t="shared" si="65"/>
        <v>120972</v>
      </c>
      <c r="I1352" s="76">
        <f t="shared" si="66"/>
        <v>0</v>
      </c>
      <c r="J1352" s="74">
        <v>22608</v>
      </c>
      <c r="K1352" s="75" t="s">
        <v>6027</v>
      </c>
      <c r="L1352" s="75" t="s">
        <v>2950</v>
      </c>
      <c r="M1352" s="74">
        <v>9270</v>
      </c>
      <c r="N1352" s="75" t="s">
        <v>6028</v>
      </c>
      <c r="O1352" s="75" t="s">
        <v>6029</v>
      </c>
      <c r="P1352" s="75"/>
      <c r="Q1352" s="75" t="s">
        <v>6030</v>
      </c>
      <c r="R1352" s="75" t="s">
        <v>1654</v>
      </c>
      <c r="S1352" s="75" t="s">
        <v>1655</v>
      </c>
      <c r="T1352" s="75" t="s">
        <v>1656</v>
      </c>
      <c r="U1352" s="75" t="s">
        <v>385</v>
      </c>
    </row>
    <row r="1353" spans="1:21" ht="14.4" x14ac:dyDescent="0.25">
      <c r="A1353" s="74">
        <v>120981</v>
      </c>
      <c r="B1353" s="75" t="s">
        <v>1679</v>
      </c>
      <c r="C1353" s="81">
        <f t="shared" si="64"/>
        <v>0</v>
      </c>
      <c r="D1353" s="74">
        <v>23523</v>
      </c>
      <c r="E1353" s="75" t="s">
        <v>11606</v>
      </c>
      <c r="F1353" s="74">
        <v>976019</v>
      </c>
      <c r="G1353" s="74">
        <v>0</v>
      </c>
      <c r="H1353" s="76">
        <f t="shared" si="65"/>
        <v>0</v>
      </c>
      <c r="I1353" s="76">
        <f t="shared" si="66"/>
        <v>0</v>
      </c>
      <c r="J1353" s="74">
        <v>23218</v>
      </c>
      <c r="K1353" s="75" t="s">
        <v>11844</v>
      </c>
      <c r="L1353" s="75" t="s">
        <v>6033</v>
      </c>
      <c r="M1353" s="74">
        <v>9400</v>
      </c>
      <c r="N1353" s="75" t="s">
        <v>131</v>
      </c>
      <c r="O1353" s="75" t="s">
        <v>6034</v>
      </c>
      <c r="P1353" s="75"/>
      <c r="Q1353" s="75" t="s">
        <v>6035</v>
      </c>
      <c r="R1353" s="75" t="s">
        <v>1654</v>
      </c>
      <c r="S1353" s="75" t="s">
        <v>1655</v>
      </c>
      <c r="T1353" s="75" t="s">
        <v>1656</v>
      </c>
      <c r="U1353" s="75" t="s">
        <v>385</v>
      </c>
    </row>
    <row r="1354" spans="1:21" ht="14.4" x14ac:dyDescent="0.25">
      <c r="A1354" s="74">
        <v>120981</v>
      </c>
      <c r="B1354" s="75" t="s">
        <v>1679</v>
      </c>
      <c r="C1354" s="81">
        <f t="shared" si="64"/>
        <v>0</v>
      </c>
      <c r="D1354" s="74">
        <v>23523</v>
      </c>
      <c r="E1354" s="75" t="s">
        <v>11606</v>
      </c>
      <c r="F1354" s="74">
        <v>976019</v>
      </c>
      <c r="G1354" s="74">
        <v>0</v>
      </c>
      <c r="H1354" s="76">
        <f t="shared" si="65"/>
        <v>0</v>
      </c>
      <c r="I1354" s="76">
        <f t="shared" si="66"/>
        <v>0</v>
      </c>
      <c r="J1354" s="74">
        <v>23226</v>
      </c>
      <c r="K1354" s="75" t="s">
        <v>11845</v>
      </c>
      <c r="L1354" s="75" t="s">
        <v>6036</v>
      </c>
      <c r="M1354" s="74">
        <v>9400</v>
      </c>
      <c r="N1354" s="75" t="s">
        <v>6037</v>
      </c>
      <c r="O1354" s="75" t="s">
        <v>6038</v>
      </c>
      <c r="P1354" s="75"/>
      <c r="Q1354" s="75" t="s">
        <v>6039</v>
      </c>
      <c r="R1354" s="75" t="s">
        <v>1654</v>
      </c>
      <c r="S1354" s="75" t="s">
        <v>1655</v>
      </c>
      <c r="T1354" s="75" t="s">
        <v>1656</v>
      </c>
      <c r="U1354" s="75" t="s">
        <v>385</v>
      </c>
    </row>
    <row r="1355" spans="1:21" ht="14.4" x14ac:dyDescent="0.25">
      <c r="A1355" s="74">
        <v>120981</v>
      </c>
      <c r="B1355" s="75" t="s">
        <v>1679</v>
      </c>
      <c r="C1355" s="81">
        <f t="shared" si="64"/>
        <v>0</v>
      </c>
      <c r="D1355" s="74">
        <v>23523</v>
      </c>
      <c r="E1355" s="75" t="s">
        <v>11606</v>
      </c>
      <c r="F1355" s="74">
        <v>976019</v>
      </c>
      <c r="G1355" s="74">
        <v>0</v>
      </c>
      <c r="H1355" s="76">
        <f t="shared" si="65"/>
        <v>0</v>
      </c>
      <c r="I1355" s="76">
        <f t="shared" si="66"/>
        <v>0</v>
      </c>
      <c r="J1355" s="74">
        <v>23523</v>
      </c>
      <c r="K1355" s="75" t="s">
        <v>11606</v>
      </c>
      <c r="L1355" s="75" t="s">
        <v>1011</v>
      </c>
      <c r="M1355" s="74">
        <v>9400</v>
      </c>
      <c r="N1355" s="75" t="s">
        <v>1012</v>
      </c>
      <c r="O1355" s="75" t="s">
        <v>1013</v>
      </c>
      <c r="P1355" s="75"/>
      <c r="Q1355" s="75" t="s">
        <v>1014</v>
      </c>
      <c r="R1355" s="75" t="s">
        <v>1654</v>
      </c>
      <c r="S1355" s="75" t="s">
        <v>1655</v>
      </c>
      <c r="T1355" s="75" t="s">
        <v>1656</v>
      </c>
      <c r="U1355" s="75" t="s">
        <v>385</v>
      </c>
    </row>
    <row r="1356" spans="1:21" ht="14.4" x14ac:dyDescent="0.25">
      <c r="A1356" s="74">
        <v>120981</v>
      </c>
      <c r="B1356" s="75" t="s">
        <v>1679</v>
      </c>
      <c r="C1356" s="81">
        <f t="shared" si="64"/>
        <v>0</v>
      </c>
      <c r="D1356" s="74">
        <v>23523</v>
      </c>
      <c r="E1356" s="75" t="s">
        <v>11606</v>
      </c>
      <c r="F1356" s="74">
        <v>976019</v>
      </c>
      <c r="G1356" s="74">
        <v>0</v>
      </c>
      <c r="H1356" s="76">
        <f t="shared" si="65"/>
        <v>0</v>
      </c>
      <c r="I1356" s="76">
        <f t="shared" si="66"/>
        <v>0</v>
      </c>
      <c r="J1356" s="74">
        <v>113589</v>
      </c>
      <c r="K1356" s="75" t="s">
        <v>11846</v>
      </c>
      <c r="L1356" s="75" t="s">
        <v>6040</v>
      </c>
      <c r="M1356" s="74">
        <v>9400</v>
      </c>
      <c r="N1356" s="75" t="s">
        <v>131</v>
      </c>
      <c r="O1356" s="75" t="s">
        <v>6041</v>
      </c>
      <c r="P1356" s="75"/>
      <c r="Q1356" s="75" t="s">
        <v>6042</v>
      </c>
      <c r="R1356" s="75" t="s">
        <v>1654</v>
      </c>
      <c r="S1356" s="75" t="s">
        <v>1655</v>
      </c>
      <c r="T1356" s="75" t="s">
        <v>1656</v>
      </c>
      <c r="U1356" s="75" t="s">
        <v>385</v>
      </c>
    </row>
    <row r="1357" spans="1:21" ht="14.4" x14ac:dyDescent="0.25">
      <c r="A1357" s="74">
        <v>120998</v>
      </c>
      <c r="B1357" s="75" t="s">
        <v>1649</v>
      </c>
      <c r="C1357" s="81">
        <f t="shared" si="64"/>
        <v>0</v>
      </c>
      <c r="D1357" s="74">
        <v>21717</v>
      </c>
      <c r="E1357" s="75" t="s">
        <v>6043</v>
      </c>
      <c r="F1357" s="74">
        <v>122333</v>
      </c>
      <c r="G1357" s="74">
        <v>0</v>
      </c>
      <c r="H1357" s="76">
        <f t="shared" si="65"/>
        <v>0</v>
      </c>
      <c r="I1357" s="76">
        <f t="shared" si="66"/>
        <v>0</v>
      </c>
      <c r="J1357" s="74">
        <v>21543</v>
      </c>
      <c r="K1357" s="75" t="s">
        <v>6044</v>
      </c>
      <c r="L1357" s="75" t="s">
        <v>6045</v>
      </c>
      <c r="M1357" s="74">
        <v>9180</v>
      </c>
      <c r="N1357" s="75" t="s">
        <v>320</v>
      </c>
      <c r="O1357" s="75" t="s">
        <v>6046</v>
      </c>
      <c r="P1357" s="75"/>
      <c r="Q1357" s="75" t="s">
        <v>6047</v>
      </c>
      <c r="R1357" s="75" t="s">
        <v>1786</v>
      </c>
      <c r="S1357" s="75" t="s">
        <v>1787</v>
      </c>
      <c r="T1357" s="75" t="s">
        <v>1788</v>
      </c>
      <c r="U1357" s="75" t="s">
        <v>385</v>
      </c>
    </row>
    <row r="1358" spans="1:21" ht="14.4" x14ac:dyDescent="0.25">
      <c r="A1358" s="74">
        <v>120998</v>
      </c>
      <c r="B1358" s="75" t="s">
        <v>1649</v>
      </c>
      <c r="C1358" s="81">
        <f t="shared" si="64"/>
        <v>0</v>
      </c>
      <c r="D1358" s="74">
        <v>21717</v>
      </c>
      <c r="E1358" s="75" t="s">
        <v>6043</v>
      </c>
      <c r="F1358" s="74">
        <v>122333</v>
      </c>
      <c r="G1358" s="74">
        <v>0</v>
      </c>
      <c r="H1358" s="76">
        <f t="shared" si="65"/>
        <v>0</v>
      </c>
      <c r="I1358" s="76">
        <f t="shared" si="66"/>
        <v>0</v>
      </c>
      <c r="J1358" s="74">
        <v>21642</v>
      </c>
      <c r="K1358" s="75" t="s">
        <v>11128</v>
      </c>
      <c r="L1358" s="75" t="s">
        <v>6048</v>
      </c>
      <c r="M1358" s="74">
        <v>9160</v>
      </c>
      <c r="N1358" s="75" t="s">
        <v>308</v>
      </c>
      <c r="O1358" s="75" t="s">
        <v>6049</v>
      </c>
      <c r="P1358" s="75"/>
      <c r="Q1358" s="75" t="s">
        <v>6050</v>
      </c>
      <c r="R1358" s="75" t="s">
        <v>1786</v>
      </c>
      <c r="S1358" s="75" t="s">
        <v>1787</v>
      </c>
      <c r="T1358" s="75" t="s">
        <v>1788</v>
      </c>
      <c r="U1358" s="75" t="s">
        <v>385</v>
      </c>
    </row>
    <row r="1359" spans="1:21" ht="14.4" x14ac:dyDescent="0.25">
      <c r="A1359" s="74">
        <v>120998</v>
      </c>
      <c r="B1359" s="75" t="s">
        <v>1649</v>
      </c>
      <c r="C1359" s="81">
        <f t="shared" si="64"/>
        <v>0</v>
      </c>
      <c r="D1359" s="74">
        <v>21717</v>
      </c>
      <c r="E1359" s="75" t="s">
        <v>6043</v>
      </c>
      <c r="F1359" s="74">
        <v>122333</v>
      </c>
      <c r="G1359" s="74">
        <v>0</v>
      </c>
      <c r="H1359" s="76">
        <f t="shared" si="65"/>
        <v>0</v>
      </c>
      <c r="I1359" s="76">
        <f t="shared" si="66"/>
        <v>0</v>
      </c>
      <c r="J1359" s="74">
        <v>21667</v>
      </c>
      <c r="K1359" s="75" t="s">
        <v>6051</v>
      </c>
      <c r="L1359" s="75" t="s">
        <v>6052</v>
      </c>
      <c r="M1359" s="74">
        <v>9160</v>
      </c>
      <c r="N1359" s="75" t="s">
        <v>123</v>
      </c>
      <c r="O1359" s="75" t="s">
        <v>6053</v>
      </c>
      <c r="P1359" s="75"/>
      <c r="Q1359" s="75" t="s">
        <v>6054</v>
      </c>
      <c r="R1359" s="75" t="s">
        <v>1786</v>
      </c>
      <c r="S1359" s="75" t="s">
        <v>1787</v>
      </c>
      <c r="T1359" s="75" t="s">
        <v>1788</v>
      </c>
      <c r="U1359" s="75" t="s">
        <v>385</v>
      </c>
    </row>
    <row r="1360" spans="1:21" ht="14.4" x14ac:dyDescent="0.25">
      <c r="A1360" s="74">
        <v>120998</v>
      </c>
      <c r="B1360" s="75" t="s">
        <v>1649</v>
      </c>
      <c r="C1360" s="81">
        <f t="shared" si="64"/>
        <v>0</v>
      </c>
      <c r="D1360" s="74">
        <v>21717</v>
      </c>
      <c r="E1360" s="75" t="s">
        <v>6043</v>
      </c>
      <c r="F1360" s="74">
        <v>122333</v>
      </c>
      <c r="G1360" s="74">
        <v>0</v>
      </c>
      <c r="H1360" s="76">
        <f t="shared" si="65"/>
        <v>0</v>
      </c>
      <c r="I1360" s="76">
        <f t="shared" si="66"/>
        <v>0</v>
      </c>
      <c r="J1360" s="74">
        <v>21675</v>
      </c>
      <c r="K1360" s="75" t="s">
        <v>6055</v>
      </c>
      <c r="L1360" s="75" t="s">
        <v>6056</v>
      </c>
      <c r="M1360" s="74">
        <v>9160</v>
      </c>
      <c r="N1360" s="75" t="s">
        <v>123</v>
      </c>
      <c r="O1360" s="75" t="s">
        <v>6057</v>
      </c>
      <c r="P1360" s="75"/>
      <c r="Q1360" s="75" t="s">
        <v>6058</v>
      </c>
      <c r="R1360" s="75" t="s">
        <v>1786</v>
      </c>
      <c r="S1360" s="75" t="s">
        <v>1787</v>
      </c>
      <c r="T1360" s="75" t="s">
        <v>1788</v>
      </c>
      <c r="U1360" s="75" t="s">
        <v>385</v>
      </c>
    </row>
    <row r="1361" spans="1:21" ht="14.4" x14ac:dyDescent="0.25">
      <c r="A1361" s="74">
        <v>120998</v>
      </c>
      <c r="B1361" s="75" t="s">
        <v>1649</v>
      </c>
      <c r="C1361" s="81">
        <f t="shared" si="64"/>
        <v>0</v>
      </c>
      <c r="D1361" s="74">
        <v>21717</v>
      </c>
      <c r="E1361" s="75" t="s">
        <v>6043</v>
      </c>
      <c r="F1361" s="74">
        <v>122333</v>
      </c>
      <c r="G1361" s="74">
        <v>0</v>
      </c>
      <c r="H1361" s="76">
        <f t="shared" si="65"/>
        <v>0</v>
      </c>
      <c r="I1361" s="76">
        <f t="shared" si="66"/>
        <v>0</v>
      </c>
      <c r="J1361" s="74">
        <v>21683</v>
      </c>
      <c r="K1361" s="75" t="s">
        <v>6059</v>
      </c>
      <c r="L1361" s="75" t="s">
        <v>6060</v>
      </c>
      <c r="M1361" s="74">
        <v>9160</v>
      </c>
      <c r="N1361" s="75" t="s">
        <v>123</v>
      </c>
      <c r="O1361" s="75" t="s">
        <v>6061</v>
      </c>
      <c r="P1361" s="75"/>
      <c r="Q1361" s="75" t="s">
        <v>6062</v>
      </c>
      <c r="R1361" s="75" t="s">
        <v>1786</v>
      </c>
      <c r="S1361" s="75" t="s">
        <v>1787</v>
      </c>
      <c r="T1361" s="75" t="s">
        <v>1788</v>
      </c>
      <c r="U1361" s="75" t="s">
        <v>385</v>
      </c>
    </row>
    <row r="1362" spans="1:21" ht="14.4" x14ac:dyDescent="0.25">
      <c r="A1362" s="74">
        <v>120998</v>
      </c>
      <c r="B1362" s="75" t="s">
        <v>1649</v>
      </c>
      <c r="C1362" s="81">
        <f t="shared" si="64"/>
        <v>0</v>
      </c>
      <c r="D1362" s="74">
        <v>21717</v>
      </c>
      <c r="E1362" s="75" t="s">
        <v>6043</v>
      </c>
      <c r="F1362" s="74">
        <v>122333</v>
      </c>
      <c r="G1362" s="74">
        <v>0</v>
      </c>
      <c r="H1362" s="76">
        <f t="shared" si="65"/>
        <v>0</v>
      </c>
      <c r="I1362" s="76">
        <f t="shared" si="66"/>
        <v>0</v>
      </c>
      <c r="J1362" s="74">
        <v>21691</v>
      </c>
      <c r="K1362" s="75" t="s">
        <v>11129</v>
      </c>
      <c r="L1362" s="75" t="s">
        <v>6063</v>
      </c>
      <c r="M1362" s="74">
        <v>9160</v>
      </c>
      <c r="N1362" s="75" t="s">
        <v>123</v>
      </c>
      <c r="O1362" s="75" t="s">
        <v>6064</v>
      </c>
      <c r="P1362" s="75"/>
      <c r="Q1362" s="75" t="s">
        <v>6065</v>
      </c>
      <c r="R1362" s="75" t="s">
        <v>1786</v>
      </c>
      <c r="S1362" s="75" t="s">
        <v>1787</v>
      </c>
      <c r="T1362" s="75" t="s">
        <v>1788</v>
      </c>
      <c r="U1362" s="75" t="s">
        <v>385</v>
      </c>
    </row>
    <row r="1363" spans="1:21" ht="14.4" x14ac:dyDescent="0.25">
      <c r="A1363" s="74">
        <v>120998</v>
      </c>
      <c r="B1363" s="75" t="s">
        <v>1649</v>
      </c>
      <c r="C1363" s="81">
        <f t="shared" si="64"/>
        <v>0</v>
      </c>
      <c r="D1363" s="74">
        <v>21717</v>
      </c>
      <c r="E1363" s="75" t="s">
        <v>6043</v>
      </c>
      <c r="F1363" s="74">
        <v>122333</v>
      </c>
      <c r="G1363" s="74">
        <v>0</v>
      </c>
      <c r="H1363" s="76">
        <f t="shared" si="65"/>
        <v>0</v>
      </c>
      <c r="I1363" s="76">
        <f t="shared" si="66"/>
        <v>0</v>
      </c>
      <c r="J1363" s="74">
        <v>21709</v>
      </c>
      <c r="K1363" s="75" t="s">
        <v>6066</v>
      </c>
      <c r="L1363" s="75" t="s">
        <v>6067</v>
      </c>
      <c r="M1363" s="74">
        <v>9160</v>
      </c>
      <c r="N1363" s="75" t="s">
        <v>123</v>
      </c>
      <c r="O1363" s="75" t="s">
        <v>6068</v>
      </c>
      <c r="P1363" s="75"/>
      <c r="Q1363" s="75" t="s">
        <v>6069</v>
      </c>
      <c r="R1363" s="75" t="s">
        <v>1786</v>
      </c>
      <c r="S1363" s="75" t="s">
        <v>1787</v>
      </c>
      <c r="T1363" s="75" t="s">
        <v>1788</v>
      </c>
      <c r="U1363" s="75" t="s">
        <v>385</v>
      </c>
    </row>
    <row r="1364" spans="1:21" ht="14.4" x14ac:dyDescent="0.25">
      <c r="A1364" s="74">
        <v>120998</v>
      </c>
      <c r="B1364" s="75" t="s">
        <v>1649</v>
      </c>
      <c r="C1364" s="81">
        <f t="shared" si="64"/>
        <v>0</v>
      </c>
      <c r="D1364" s="74">
        <v>21717</v>
      </c>
      <c r="E1364" s="75" t="s">
        <v>6043</v>
      </c>
      <c r="F1364" s="74">
        <v>122333</v>
      </c>
      <c r="G1364" s="74">
        <v>0</v>
      </c>
      <c r="H1364" s="76">
        <f t="shared" si="65"/>
        <v>0</v>
      </c>
      <c r="I1364" s="76">
        <f t="shared" si="66"/>
        <v>0</v>
      </c>
      <c r="J1364" s="74">
        <v>21717</v>
      </c>
      <c r="K1364" s="75" t="s">
        <v>6043</v>
      </c>
      <c r="L1364" s="75" t="s">
        <v>6070</v>
      </c>
      <c r="M1364" s="74">
        <v>9160</v>
      </c>
      <c r="N1364" s="75" t="s">
        <v>123</v>
      </c>
      <c r="O1364" s="75" t="s">
        <v>1017</v>
      </c>
      <c r="P1364" s="75"/>
      <c r="Q1364" s="75" t="s">
        <v>6071</v>
      </c>
      <c r="R1364" s="75" t="s">
        <v>1786</v>
      </c>
      <c r="S1364" s="75" t="s">
        <v>1787</v>
      </c>
      <c r="T1364" s="75" t="s">
        <v>1788</v>
      </c>
      <c r="U1364" s="75" t="s">
        <v>385</v>
      </c>
    </row>
    <row r="1365" spans="1:21" ht="14.4" x14ac:dyDescent="0.25">
      <c r="A1365" s="74">
        <v>120998</v>
      </c>
      <c r="B1365" s="75" t="s">
        <v>1649</v>
      </c>
      <c r="C1365" s="81">
        <f t="shared" si="64"/>
        <v>0</v>
      </c>
      <c r="D1365" s="74">
        <v>21717</v>
      </c>
      <c r="E1365" s="75" t="s">
        <v>6043</v>
      </c>
      <c r="F1365" s="74">
        <v>122333</v>
      </c>
      <c r="G1365" s="74">
        <v>0</v>
      </c>
      <c r="H1365" s="76">
        <f t="shared" si="65"/>
        <v>0</v>
      </c>
      <c r="I1365" s="76">
        <f t="shared" si="66"/>
        <v>0</v>
      </c>
      <c r="J1365" s="74">
        <v>21725</v>
      </c>
      <c r="K1365" s="75" t="s">
        <v>11130</v>
      </c>
      <c r="L1365" s="75" t="s">
        <v>6072</v>
      </c>
      <c r="M1365" s="74">
        <v>9160</v>
      </c>
      <c r="N1365" s="75" t="s">
        <v>123</v>
      </c>
      <c r="O1365" s="75" t="s">
        <v>6073</v>
      </c>
      <c r="P1365" s="75"/>
      <c r="Q1365" s="75" t="s">
        <v>6074</v>
      </c>
      <c r="R1365" s="75" t="s">
        <v>1786</v>
      </c>
      <c r="S1365" s="75" t="s">
        <v>1787</v>
      </c>
      <c r="T1365" s="75" t="s">
        <v>1788</v>
      </c>
      <c r="U1365" s="75" t="s">
        <v>385</v>
      </c>
    </row>
    <row r="1366" spans="1:21" ht="14.4" x14ac:dyDescent="0.25">
      <c r="A1366" s="74">
        <v>120998</v>
      </c>
      <c r="B1366" s="75" t="s">
        <v>1649</v>
      </c>
      <c r="C1366" s="81">
        <f t="shared" si="64"/>
        <v>0</v>
      </c>
      <c r="D1366" s="74">
        <v>21717</v>
      </c>
      <c r="E1366" s="75" t="s">
        <v>6043</v>
      </c>
      <c r="F1366" s="74">
        <v>122333</v>
      </c>
      <c r="G1366" s="74">
        <v>0</v>
      </c>
      <c r="H1366" s="76">
        <f t="shared" si="65"/>
        <v>0</v>
      </c>
      <c r="I1366" s="76">
        <f t="shared" si="66"/>
        <v>0</v>
      </c>
      <c r="J1366" s="74">
        <v>21758</v>
      </c>
      <c r="K1366" s="75" t="s">
        <v>5497</v>
      </c>
      <c r="L1366" s="75" t="s">
        <v>6075</v>
      </c>
      <c r="M1366" s="74">
        <v>9160</v>
      </c>
      <c r="N1366" s="75" t="s">
        <v>308</v>
      </c>
      <c r="O1366" s="75" t="s">
        <v>6076</v>
      </c>
      <c r="P1366" s="75"/>
      <c r="Q1366" s="75" t="s">
        <v>6077</v>
      </c>
      <c r="R1366" s="75" t="s">
        <v>1786</v>
      </c>
      <c r="S1366" s="75" t="s">
        <v>1787</v>
      </c>
      <c r="T1366" s="75" t="s">
        <v>1788</v>
      </c>
      <c r="U1366" s="75" t="s">
        <v>385</v>
      </c>
    </row>
    <row r="1367" spans="1:21" ht="14.4" x14ac:dyDescent="0.25">
      <c r="A1367" s="74">
        <v>120998</v>
      </c>
      <c r="B1367" s="75" t="s">
        <v>1649</v>
      </c>
      <c r="C1367" s="81">
        <f t="shared" si="64"/>
        <v>0</v>
      </c>
      <c r="D1367" s="74">
        <v>21717</v>
      </c>
      <c r="E1367" s="75" t="s">
        <v>6043</v>
      </c>
      <c r="F1367" s="74">
        <v>133314</v>
      </c>
      <c r="G1367" s="74">
        <v>0</v>
      </c>
      <c r="H1367" s="76">
        <f t="shared" si="65"/>
        <v>120998</v>
      </c>
      <c r="I1367" s="76">
        <f t="shared" si="66"/>
        <v>0</v>
      </c>
      <c r="J1367" s="74">
        <v>26948</v>
      </c>
      <c r="K1367" s="75" t="s">
        <v>6078</v>
      </c>
      <c r="L1367" s="75" t="s">
        <v>6079</v>
      </c>
      <c r="M1367" s="74">
        <v>9160</v>
      </c>
      <c r="N1367" s="75" t="s">
        <v>123</v>
      </c>
      <c r="O1367" s="75" t="s">
        <v>6080</v>
      </c>
      <c r="P1367" s="75"/>
      <c r="Q1367" s="75" t="s">
        <v>6081</v>
      </c>
      <c r="R1367" s="75" t="s">
        <v>1703</v>
      </c>
      <c r="S1367" s="75" t="s">
        <v>1704</v>
      </c>
      <c r="T1367" s="75" t="s">
        <v>1705</v>
      </c>
      <c r="U1367" s="75" t="s">
        <v>496</v>
      </c>
    </row>
    <row r="1368" spans="1:21" ht="14.4" x14ac:dyDescent="0.25">
      <c r="A1368" s="74">
        <v>120998</v>
      </c>
      <c r="B1368" s="75" t="s">
        <v>1649</v>
      </c>
      <c r="C1368" s="81">
        <f t="shared" si="64"/>
        <v>0</v>
      </c>
      <c r="D1368" s="74">
        <v>21717</v>
      </c>
      <c r="E1368" s="75" t="s">
        <v>6043</v>
      </c>
      <c r="F1368" s="74">
        <v>133314</v>
      </c>
      <c r="G1368" s="74">
        <v>0</v>
      </c>
      <c r="H1368" s="76">
        <f t="shared" si="65"/>
        <v>0</v>
      </c>
      <c r="I1368" s="76">
        <f t="shared" si="66"/>
        <v>0</v>
      </c>
      <c r="J1368" s="74">
        <v>26955</v>
      </c>
      <c r="K1368" s="75" t="s">
        <v>6082</v>
      </c>
      <c r="L1368" s="75" t="s">
        <v>6083</v>
      </c>
      <c r="M1368" s="74">
        <v>9160</v>
      </c>
      <c r="N1368" s="75" t="s">
        <v>123</v>
      </c>
      <c r="O1368" s="75" t="s">
        <v>6080</v>
      </c>
      <c r="P1368" s="75"/>
      <c r="Q1368" s="75" t="s">
        <v>6084</v>
      </c>
      <c r="R1368" s="75" t="s">
        <v>1703</v>
      </c>
      <c r="S1368" s="75" t="s">
        <v>1704</v>
      </c>
      <c r="T1368" s="75" t="s">
        <v>1705</v>
      </c>
      <c r="U1368" s="75" t="s">
        <v>496</v>
      </c>
    </row>
    <row r="1369" spans="1:21" ht="14.4" x14ac:dyDescent="0.25">
      <c r="A1369" s="74">
        <v>121004</v>
      </c>
      <c r="B1369" s="75" t="s">
        <v>1649</v>
      </c>
      <c r="C1369" s="81">
        <f t="shared" si="64"/>
        <v>0</v>
      </c>
      <c r="D1369" s="74">
        <v>24117</v>
      </c>
      <c r="E1369" s="75" t="s">
        <v>6085</v>
      </c>
      <c r="F1369" s="74">
        <v>969361</v>
      </c>
      <c r="G1369" s="74">
        <v>0</v>
      </c>
      <c r="H1369" s="76">
        <f t="shared" si="65"/>
        <v>0</v>
      </c>
      <c r="I1369" s="76">
        <f t="shared" si="66"/>
        <v>0</v>
      </c>
      <c r="J1369" s="74">
        <v>24117</v>
      </c>
      <c r="K1369" s="75" t="s">
        <v>6085</v>
      </c>
      <c r="L1369" s="75" t="s">
        <v>1020</v>
      </c>
      <c r="M1369" s="74">
        <v>9681</v>
      </c>
      <c r="N1369" s="75" t="s">
        <v>1021</v>
      </c>
      <c r="O1369" s="75" t="s">
        <v>1022</v>
      </c>
      <c r="P1369" s="75"/>
      <c r="Q1369" s="75" t="s">
        <v>6086</v>
      </c>
      <c r="R1369" s="75" t="s">
        <v>11615</v>
      </c>
      <c r="S1369" s="75" t="s">
        <v>11616</v>
      </c>
      <c r="T1369" s="75" t="s">
        <v>11617</v>
      </c>
      <c r="U1369" s="75" t="s">
        <v>385</v>
      </c>
    </row>
    <row r="1370" spans="1:21" ht="14.4" x14ac:dyDescent="0.25">
      <c r="A1370" s="74">
        <v>121004</v>
      </c>
      <c r="B1370" s="75" t="s">
        <v>1649</v>
      </c>
      <c r="C1370" s="81">
        <f t="shared" si="64"/>
        <v>0</v>
      </c>
      <c r="D1370" s="74">
        <v>24117</v>
      </c>
      <c r="E1370" s="75" t="s">
        <v>6085</v>
      </c>
      <c r="F1370" s="74">
        <v>969485</v>
      </c>
      <c r="G1370" s="74">
        <v>0</v>
      </c>
      <c r="H1370" s="76">
        <f t="shared" si="65"/>
        <v>121004</v>
      </c>
      <c r="I1370" s="76">
        <f t="shared" si="66"/>
        <v>0</v>
      </c>
      <c r="J1370" s="74">
        <v>24158</v>
      </c>
      <c r="K1370" s="75" t="s">
        <v>1692</v>
      </c>
      <c r="L1370" s="75" t="s">
        <v>6087</v>
      </c>
      <c r="M1370" s="74">
        <v>9690</v>
      </c>
      <c r="N1370" s="75" t="s">
        <v>6088</v>
      </c>
      <c r="O1370" s="75" t="s">
        <v>6089</v>
      </c>
      <c r="P1370" s="75"/>
      <c r="Q1370" s="75" t="s">
        <v>6090</v>
      </c>
      <c r="R1370" s="75" t="s">
        <v>11615</v>
      </c>
      <c r="S1370" s="75" t="s">
        <v>11616</v>
      </c>
      <c r="T1370" s="75" t="s">
        <v>11617</v>
      </c>
      <c r="U1370" s="75" t="s">
        <v>385</v>
      </c>
    </row>
    <row r="1371" spans="1:21" ht="14.4" x14ac:dyDescent="0.25">
      <c r="A1371" s="74">
        <v>121004</v>
      </c>
      <c r="B1371" s="75" t="s">
        <v>1649</v>
      </c>
      <c r="C1371" s="81">
        <f t="shared" si="64"/>
        <v>0</v>
      </c>
      <c r="D1371" s="74">
        <v>24117</v>
      </c>
      <c r="E1371" s="75" t="s">
        <v>6085</v>
      </c>
      <c r="F1371" s="74">
        <v>969485</v>
      </c>
      <c r="G1371" s="74">
        <v>0</v>
      </c>
      <c r="H1371" s="76">
        <f t="shared" si="65"/>
        <v>0</v>
      </c>
      <c r="I1371" s="76">
        <f t="shared" si="66"/>
        <v>0</v>
      </c>
      <c r="J1371" s="74">
        <v>24166</v>
      </c>
      <c r="K1371" s="75" t="s">
        <v>1692</v>
      </c>
      <c r="L1371" s="75" t="s">
        <v>6091</v>
      </c>
      <c r="M1371" s="74">
        <v>9690</v>
      </c>
      <c r="N1371" s="75" t="s">
        <v>6092</v>
      </c>
      <c r="O1371" s="75" t="s">
        <v>6093</v>
      </c>
      <c r="P1371" s="75"/>
      <c r="Q1371" s="75" t="s">
        <v>11131</v>
      </c>
      <c r="R1371" s="75" t="s">
        <v>11615</v>
      </c>
      <c r="S1371" s="75" t="s">
        <v>11616</v>
      </c>
      <c r="T1371" s="75" t="s">
        <v>11617</v>
      </c>
      <c r="U1371" s="75" t="s">
        <v>385</v>
      </c>
    </row>
    <row r="1372" spans="1:21" ht="14.4" x14ac:dyDescent="0.25">
      <c r="A1372" s="74">
        <v>121004</v>
      </c>
      <c r="B1372" s="75" t="s">
        <v>1649</v>
      </c>
      <c r="C1372" s="81">
        <f t="shared" si="64"/>
        <v>0</v>
      </c>
      <c r="D1372" s="74">
        <v>24117</v>
      </c>
      <c r="E1372" s="75" t="s">
        <v>6085</v>
      </c>
      <c r="F1372" s="74">
        <v>970004</v>
      </c>
      <c r="G1372" s="74">
        <v>0</v>
      </c>
      <c r="H1372" s="76">
        <f t="shared" si="65"/>
        <v>121004</v>
      </c>
      <c r="I1372" s="76">
        <f t="shared" si="66"/>
        <v>0</v>
      </c>
      <c r="J1372" s="74">
        <v>24497</v>
      </c>
      <c r="K1372" s="75" t="s">
        <v>6094</v>
      </c>
      <c r="L1372" s="75" t="s">
        <v>6095</v>
      </c>
      <c r="M1372" s="74">
        <v>9790</v>
      </c>
      <c r="N1372" s="75" t="s">
        <v>6096</v>
      </c>
      <c r="O1372" s="75" t="s">
        <v>6097</v>
      </c>
      <c r="P1372" s="75"/>
      <c r="Q1372" s="75" t="s">
        <v>6098</v>
      </c>
      <c r="R1372" s="75" t="s">
        <v>11615</v>
      </c>
      <c r="S1372" s="75" t="s">
        <v>11616</v>
      </c>
      <c r="T1372" s="75" t="s">
        <v>11617</v>
      </c>
      <c r="U1372" s="75" t="s">
        <v>385</v>
      </c>
    </row>
    <row r="1373" spans="1:21" ht="14.4" x14ac:dyDescent="0.25">
      <c r="A1373" s="74">
        <v>121004</v>
      </c>
      <c r="B1373" s="75" t="s">
        <v>1649</v>
      </c>
      <c r="C1373" s="81">
        <f t="shared" si="64"/>
        <v>0</v>
      </c>
      <c r="D1373" s="74">
        <v>24117</v>
      </c>
      <c r="E1373" s="75" t="s">
        <v>6085</v>
      </c>
      <c r="F1373" s="74">
        <v>969485</v>
      </c>
      <c r="G1373" s="74">
        <v>0</v>
      </c>
      <c r="H1373" s="76">
        <f t="shared" si="65"/>
        <v>121004</v>
      </c>
      <c r="I1373" s="76">
        <f t="shared" si="66"/>
        <v>0</v>
      </c>
      <c r="J1373" s="74">
        <v>24505</v>
      </c>
      <c r="K1373" s="75" t="s">
        <v>6099</v>
      </c>
      <c r="L1373" s="75" t="s">
        <v>6100</v>
      </c>
      <c r="M1373" s="74">
        <v>9790</v>
      </c>
      <c r="N1373" s="75" t="s">
        <v>6096</v>
      </c>
      <c r="O1373" s="75" t="s">
        <v>6101</v>
      </c>
      <c r="P1373" s="75"/>
      <c r="Q1373" s="75" t="s">
        <v>11132</v>
      </c>
      <c r="R1373" s="75" t="s">
        <v>11615</v>
      </c>
      <c r="S1373" s="75" t="s">
        <v>11616</v>
      </c>
      <c r="T1373" s="75" t="s">
        <v>11617</v>
      </c>
      <c r="U1373" s="75" t="s">
        <v>385</v>
      </c>
    </row>
    <row r="1374" spans="1:21" ht="14.4" x14ac:dyDescent="0.25">
      <c r="A1374" s="74">
        <v>121004</v>
      </c>
      <c r="B1374" s="75" t="s">
        <v>1649</v>
      </c>
      <c r="C1374" s="81">
        <f t="shared" si="64"/>
        <v>0</v>
      </c>
      <c r="D1374" s="74">
        <v>24117</v>
      </c>
      <c r="E1374" s="75" t="s">
        <v>6085</v>
      </c>
      <c r="F1374" s="74">
        <v>969361</v>
      </c>
      <c r="G1374" s="74">
        <v>0</v>
      </c>
      <c r="H1374" s="76">
        <f t="shared" si="65"/>
        <v>121004</v>
      </c>
      <c r="I1374" s="76">
        <f t="shared" si="66"/>
        <v>0</v>
      </c>
      <c r="J1374" s="74">
        <v>129502</v>
      </c>
      <c r="K1374" s="75" t="s">
        <v>6102</v>
      </c>
      <c r="L1374" s="75" t="s">
        <v>6103</v>
      </c>
      <c r="M1374" s="74">
        <v>9680</v>
      </c>
      <c r="N1374" s="75" t="s">
        <v>6104</v>
      </c>
      <c r="O1374" s="75" t="s">
        <v>6105</v>
      </c>
      <c r="P1374" s="75"/>
      <c r="Q1374" s="75" t="s">
        <v>6106</v>
      </c>
      <c r="R1374" s="75" t="s">
        <v>11615</v>
      </c>
      <c r="S1374" s="75" t="s">
        <v>11616</v>
      </c>
      <c r="T1374" s="75" t="s">
        <v>11617</v>
      </c>
      <c r="U1374" s="75" t="s">
        <v>385</v>
      </c>
    </row>
    <row r="1375" spans="1:21" ht="14.4" x14ac:dyDescent="0.25">
      <c r="A1375" s="74">
        <v>121004</v>
      </c>
      <c r="B1375" s="75" t="s">
        <v>1649</v>
      </c>
      <c r="C1375" s="81">
        <f t="shared" si="64"/>
        <v>0</v>
      </c>
      <c r="D1375" s="74">
        <v>24117</v>
      </c>
      <c r="E1375" s="75" t="s">
        <v>6085</v>
      </c>
      <c r="F1375" s="74">
        <v>969361</v>
      </c>
      <c r="G1375" s="74">
        <v>0</v>
      </c>
      <c r="H1375" s="76">
        <f t="shared" si="65"/>
        <v>0</v>
      </c>
      <c r="I1375" s="76">
        <f t="shared" si="66"/>
        <v>0</v>
      </c>
      <c r="J1375" s="74">
        <v>137471</v>
      </c>
      <c r="K1375" s="75" t="s">
        <v>6107</v>
      </c>
      <c r="L1375" s="75" t="s">
        <v>6108</v>
      </c>
      <c r="M1375" s="74">
        <v>9688</v>
      </c>
      <c r="N1375" s="75" t="s">
        <v>6109</v>
      </c>
      <c r="O1375" s="75" t="s">
        <v>6110</v>
      </c>
      <c r="P1375" s="75"/>
      <c r="Q1375" s="75" t="s">
        <v>6111</v>
      </c>
      <c r="R1375" s="75" t="s">
        <v>11615</v>
      </c>
      <c r="S1375" s="75" t="s">
        <v>11616</v>
      </c>
      <c r="T1375" s="75" t="s">
        <v>11617</v>
      </c>
      <c r="U1375" s="75" t="s">
        <v>385</v>
      </c>
    </row>
    <row r="1376" spans="1:21" ht="14.4" x14ac:dyDescent="0.25">
      <c r="A1376" s="74">
        <v>121012</v>
      </c>
      <c r="B1376" s="75" t="s">
        <v>1901</v>
      </c>
      <c r="C1376" s="81">
        <f t="shared" si="64"/>
        <v>0</v>
      </c>
      <c r="D1376" s="74">
        <v>299</v>
      </c>
      <c r="E1376" s="75" t="s">
        <v>10738</v>
      </c>
      <c r="F1376" s="74">
        <v>113985</v>
      </c>
      <c r="G1376" s="74">
        <v>113985</v>
      </c>
      <c r="H1376" s="76">
        <f t="shared" si="65"/>
        <v>0</v>
      </c>
      <c r="I1376" s="76">
        <f t="shared" si="66"/>
        <v>0</v>
      </c>
      <c r="J1376" s="74">
        <v>299</v>
      </c>
      <c r="K1376" s="75" t="s">
        <v>10738</v>
      </c>
      <c r="L1376" s="75" t="s">
        <v>6112</v>
      </c>
      <c r="M1376" s="74">
        <v>1770</v>
      </c>
      <c r="N1376" s="75" t="s">
        <v>28</v>
      </c>
      <c r="O1376" s="75" t="s">
        <v>1025</v>
      </c>
      <c r="P1376" s="75"/>
      <c r="Q1376" s="75" t="s">
        <v>6113</v>
      </c>
      <c r="R1376" s="75" t="s">
        <v>1654</v>
      </c>
      <c r="S1376" s="75" t="s">
        <v>1655</v>
      </c>
      <c r="T1376" s="75" t="s">
        <v>1656</v>
      </c>
      <c r="U1376" s="75" t="s">
        <v>385</v>
      </c>
    </row>
    <row r="1377" spans="1:21" ht="14.4" x14ac:dyDescent="0.25">
      <c r="A1377" s="74">
        <v>121012</v>
      </c>
      <c r="B1377" s="75" t="s">
        <v>1901</v>
      </c>
      <c r="C1377" s="81">
        <f t="shared" si="64"/>
        <v>0</v>
      </c>
      <c r="D1377" s="74">
        <v>299</v>
      </c>
      <c r="E1377" s="75" t="s">
        <v>10738</v>
      </c>
      <c r="F1377" s="74">
        <v>113985</v>
      </c>
      <c r="G1377" s="74">
        <v>113985</v>
      </c>
      <c r="H1377" s="76">
        <f t="shared" si="65"/>
        <v>0</v>
      </c>
      <c r="I1377" s="76">
        <f t="shared" si="66"/>
        <v>0</v>
      </c>
      <c r="J1377" s="74">
        <v>2857</v>
      </c>
      <c r="K1377" s="75" t="s">
        <v>6114</v>
      </c>
      <c r="L1377" s="75" t="s">
        <v>6115</v>
      </c>
      <c r="M1377" s="74">
        <v>9290</v>
      </c>
      <c r="N1377" s="75" t="s">
        <v>5112</v>
      </c>
      <c r="O1377" s="75" t="s">
        <v>6116</v>
      </c>
      <c r="P1377" s="75"/>
      <c r="Q1377" s="75" t="s">
        <v>6117</v>
      </c>
      <c r="R1377" s="75" t="s">
        <v>1654</v>
      </c>
      <c r="S1377" s="75" t="s">
        <v>1655</v>
      </c>
      <c r="T1377" s="75" t="s">
        <v>1656</v>
      </c>
      <c r="U1377" s="75" t="s">
        <v>385</v>
      </c>
    </row>
    <row r="1378" spans="1:21" ht="14.4" x14ac:dyDescent="0.25">
      <c r="A1378" s="74">
        <v>121012</v>
      </c>
      <c r="B1378" s="75" t="s">
        <v>1901</v>
      </c>
      <c r="C1378" s="81">
        <f t="shared" si="64"/>
        <v>0</v>
      </c>
      <c r="D1378" s="74">
        <v>299</v>
      </c>
      <c r="E1378" s="75" t="s">
        <v>10738</v>
      </c>
      <c r="F1378" s="74">
        <v>113985</v>
      </c>
      <c r="G1378" s="74">
        <v>113985</v>
      </c>
      <c r="H1378" s="76">
        <f t="shared" si="65"/>
        <v>0</v>
      </c>
      <c r="I1378" s="76">
        <f t="shared" si="66"/>
        <v>0</v>
      </c>
      <c r="J1378" s="74">
        <v>2865</v>
      </c>
      <c r="K1378" s="75" t="s">
        <v>11133</v>
      </c>
      <c r="L1378" s="75" t="s">
        <v>6118</v>
      </c>
      <c r="M1378" s="74">
        <v>9300</v>
      </c>
      <c r="N1378" s="75" t="s">
        <v>127</v>
      </c>
      <c r="O1378" s="75" t="s">
        <v>6119</v>
      </c>
      <c r="P1378" s="75"/>
      <c r="Q1378" s="75" t="s">
        <v>6120</v>
      </c>
      <c r="R1378" s="75" t="s">
        <v>1654</v>
      </c>
      <c r="S1378" s="75" t="s">
        <v>1655</v>
      </c>
      <c r="T1378" s="75" t="s">
        <v>1656</v>
      </c>
      <c r="U1378" s="75" t="s">
        <v>385</v>
      </c>
    </row>
    <row r="1379" spans="1:21" ht="14.4" x14ac:dyDescent="0.25">
      <c r="A1379" s="74">
        <v>121012</v>
      </c>
      <c r="B1379" s="75" t="s">
        <v>1901</v>
      </c>
      <c r="C1379" s="81">
        <f t="shared" si="64"/>
        <v>0</v>
      </c>
      <c r="D1379" s="74">
        <v>299</v>
      </c>
      <c r="E1379" s="75" t="s">
        <v>10738</v>
      </c>
      <c r="F1379" s="74">
        <v>113985</v>
      </c>
      <c r="G1379" s="74">
        <v>113985</v>
      </c>
      <c r="H1379" s="76">
        <f t="shared" si="65"/>
        <v>0</v>
      </c>
      <c r="I1379" s="76">
        <f t="shared" si="66"/>
        <v>0</v>
      </c>
      <c r="J1379" s="74">
        <v>2873</v>
      </c>
      <c r="K1379" s="75" t="s">
        <v>11134</v>
      </c>
      <c r="L1379" s="75" t="s">
        <v>6121</v>
      </c>
      <c r="M1379" s="74">
        <v>9300</v>
      </c>
      <c r="N1379" s="75" t="s">
        <v>127</v>
      </c>
      <c r="O1379" s="75" t="s">
        <v>6122</v>
      </c>
      <c r="P1379" s="75"/>
      <c r="Q1379" s="75" t="s">
        <v>6123</v>
      </c>
      <c r="R1379" s="75" t="s">
        <v>1654</v>
      </c>
      <c r="S1379" s="75" t="s">
        <v>1655</v>
      </c>
      <c r="T1379" s="75" t="s">
        <v>1656</v>
      </c>
      <c r="U1379" s="75" t="s">
        <v>385</v>
      </c>
    </row>
    <row r="1380" spans="1:21" ht="14.4" x14ac:dyDescent="0.25">
      <c r="A1380" s="74">
        <v>121012</v>
      </c>
      <c r="B1380" s="75" t="s">
        <v>1901</v>
      </c>
      <c r="C1380" s="81">
        <f t="shared" si="64"/>
        <v>0</v>
      </c>
      <c r="D1380" s="74">
        <v>299</v>
      </c>
      <c r="E1380" s="75" t="s">
        <v>10738</v>
      </c>
      <c r="F1380" s="74">
        <v>113985</v>
      </c>
      <c r="G1380" s="74">
        <v>113985</v>
      </c>
      <c r="H1380" s="76">
        <f t="shared" si="65"/>
        <v>0</v>
      </c>
      <c r="I1380" s="76">
        <f t="shared" si="66"/>
        <v>0</v>
      </c>
      <c r="J1380" s="74">
        <v>2881</v>
      </c>
      <c r="K1380" s="75" t="s">
        <v>11135</v>
      </c>
      <c r="L1380" s="75" t="s">
        <v>6124</v>
      </c>
      <c r="M1380" s="74">
        <v>9300</v>
      </c>
      <c r="N1380" s="75" t="s">
        <v>127</v>
      </c>
      <c r="O1380" s="75" t="s">
        <v>6125</v>
      </c>
      <c r="P1380" s="75"/>
      <c r="Q1380" s="75" t="s">
        <v>11136</v>
      </c>
      <c r="R1380" s="75" t="s">
        <v>1654</v>
      </c>
      <c r="S1380" s="75" t="s">
        <v>1655</v>
      </c>
      <c r="T1380" s="75" t="s">
        <v>1656</v>
      </c>
      <c r="U1380" s="75" t="s">
        <v>385</v>
      </c>
    </row>
    <row r="1381" spans="1:21" ht="14.4" x14ac:dyDescent="0.25">
      <c r="A1381" s="74">
        <v>121012</v>
      </c>
      <c r="B1381" s="75" t="s">
        <v>1901</v>
      </c>
      <c r="C1381" s="81">
        <f t="shared" si="64"/>
        <v>0</v>
      </c>
      <c r="D1381" s="74">
        <v>299</v>
      </c>
      <c r="E1381" s="75" t="s">
        <v>10738</v>
      </c>
      <c r="F1381" s="74">
        <v>113985</v>
      </c>
      <c r="G1381" s="74">
        <v>113985</v>
      </c>
      <c r="H1381" s="76">
        <f t="shared" si="65"/>
        <v>0</v>
      </c>
      <c r="I1381" s="76">
        <f t="shared" si="66"/>
        <v>0</v>
      </c>
      <c r="J1381" s="74">
        <v>2907</v>
      </c>
      <c r="K1381" s="75" t="s">
        <v>6126</v>
      </c>
      <c r="L1381" s="75" t="s">
        <v>6127</v>
      </c>
      <c r="M1381" s="74">
        <v>9340</v>
      </c>
      <c r="N1381" s="75" t="s">
        <v>128</v>
      </c>
      <c r="O1381" s="75" t="s">
        <v>6128</v>
      </c>
      <c r="P1381" s="75"/>
      <c r="Q1381" s="75" t="s">
        <v>6129</v>
      </c>
      <c r="R1381" s="75" t="s">
        <v>1654</v>
      </c>
      <c r="S1381" s="75" t="s">
        <v>1655</v>
      </c>
      <c r="T1381" s="75" t="s">
        <v>1656</v>
      </c>
      <c r="U1381" s="75" t="s">
        <v>385</v>
      </c>
    </row>
    <row r="1382" spans="1:21" ht="14.4" x14ac:dyDescent="0.25">
      <c r="A1382" s="74">
        <v>121012</v>
      </c>
      <c r="B1382" s="75" t="s">
        <v>1901</v>
      </c>
      <c r="C1382" s="81">
        <f t="shared" si="64"/>
        <v>0</v>
      </c>
      <c r="D1382" s="74">
        <v>299</v>
      </c>
      <c r="E1382" s="75" t="s">
        <v>10738</v>
      </c>
      <c r="F1382" s="74">
        <v>113985</v>
      </c>
      <c r="G1382" s="74">
        <v>113985</v>
      </c>
      <c r="H1382" s="76">
        <f t="shared" si="65"/>
        <v>0</v>
      </c>
      <c r="I1382" s="76">
        <f t="shared" si="66"/>
        <v>0</v>
      </c>
      <c r="J1382" s="74">
        <v>2964</v>
      </c>
      <c r="K1382" s="75" t="s">
        <v>11137</v>
      </c>
      <c r="L1382" s="75" t="s">
        <v>6130</v>
      </c>
      <c r="M1382" s="74">
        <v>9310</v>
      </c>
      <c r="N1382" s="75" t="s">
        <v>3104</v>
      </c>
      <c r="O1382" s="75" t="s">
        <v>6131</v>
      </c>
      <c r="P1382" s="75"/>
      <c r="Q1382" s="75" t="s">
        <v>6132</v>
      </c>
      <c r="R1382" s="75" t="s">
        <v>1654</v>
      </c>
      <c r="S1382" s="75" t="s">
        <v>1655</v>
      </c>
      <c r="T1382" s="75" t="s">
        <v>1656</v>
      </c>
      <c r="U1382" s="75" t="s">
        <v>385</v>
      </c>
    </row>
    <row r="1383" spans="1:21" ht="14.4" x14ac:dyDescent="0.25">
      <c r="A1383" s="74">
        <v>121012</v>
      </c>
      <c r="B1383" s="75" t="s">
        <v>1901</v>
      </c>
      <c r="C1383" s="81">
        <f t="shared" si="64"/>
        <v>0</v>
      </c>
      <c r="D1383" s="74">
        <v>299</v>
      </c>
      <c r="E1383" s="75" t="s">
        <v>10738</v>
      </c>
      <c r="F1383" s="74">
        <v>113985</v>
      </c>
      <c r="G1383" s="74">
        <v>113985</v>
      </c>
      <c r="H1383" s="76">
        <f t="shared" si="65"/>
        <v>0</v>
      </c>
      <c r="I1383" s="76">
        <f t="shared" si="66"/>
        <v>0</v>
      </c>
      <c r="J1383" s="74">
        <v>2972</v>
      </c>
      <c r="K1383" s="75" t="s">
        <v>11138</v>
      </c>
      <c r="L1383" s="75" t="s">
        <v>6133</v>
      </c>
      <c r="M1383" s="74">
        <v>9400</v>
      </c>
      <c r="N1383" s="75" t="s">
        <v>131</v>
      </c>
      <c r="O1383" s="75" t="s">
        <v>6134</v>
      </c>
      <c r="P1383" s="75"/>
      <c r="Q1383" s="75" t="s">
        <v>6135</v>
      </c>
      <c r="R1383" s="75" t="s">
        <v>1654</v>
      </c>
      <c r="S1383" s="75" t="s">
        <v>1655</v>
      </c>
      <c r="T1383" s="75" t="s">
        <v>1656</v>
      </c>
      <c r="U1383" s="75" t="s">
        <v>385</v>
      </c>
    </row>
    <row r="1384" spans="1:21" ht="14.4" x14ac:dyDescent="0.25">
      <c r="A1384" s="74">
        <v>121012</v>
      </c>
      <c r="B1384" s="75" t="s">
        <v>1901</v>
      </c>
      <c r="C1384" s="81">
        <f t="shared" si="64"/>
        <v>0</v>
      </c>
      <c r="D1384" s="74">
        <v>299</v>
      </c>
      <c r="E1384" s="75" t="s">
        <v>10738</v>
      </c>
      <c r="F1384" s="74">
        <v>113985</v>
      </c>
      <c r="G1384" s="74">
        <v>113985</v>
      </c>
      <c r="H1384" s="76">
        <f t="shared" si="65"/>
        <v>0</v>
      </c>
      <c r="I1384" s="76">
        <f t="shared" si="66"/>
        <v>0</v>
      </c>
      <c r="J1384" s="74">
        <v>2981</v>
      </c>
      <c r="K1384" s="75" t="s">
        <v>11139</v>
      </c>
      <c r="L1384" s="75" t="s">
        <v>6136</v>
      </c>
      <c r="M1384" s="74">
        <v>9402</v>
      </c>
      <c r="N1384" s="75" t="s">
        <v>6137</v>
      </c>
      <c r="O1384" s="75" t="s">
        <v>6138</v>
      </c>
      <c r="P1384" s="75"/>
      <c r="Q1384" s="75" t="s">
        <v>6139</v>
      </c>
      <c r="R1384" s="75" t="s">
        <v>1654</v>
      </c>
      <c r="S1384" s="75" t="s">
        <v>1655</v>
      </c>
      <c r="T1384" s="75" t="s">
        <v>1656</v>
      </c>
      <c r="U1384" s="75" t="s">
        <v>385</v>
      </c>
    </row>
    <row r="1385" spans="1:21" ht="14.4" x14ac:dyDescent="0.25">
      <c r="A1385" s="74">
        <v>121012</v>
      </c>
      <c r="B1385" s="75" t="s">
        <v>1901</v>
      </c>
      <c r="C1385" s="81">
        <f t="shared" si="64"/>
        <v>0</v>
      </c>
      <c r="D1385" s="74">
        <v>299</v>
      </c>
      <c r="E1385" s="75" t="s">
        <v>10738</v>
      </c>
      <c r="F1385" s="74">
        <v>113985</v>
      </c>
      <c r="G1385" s="74">
        <v>113985</v>
      </c>
      <c r="H1385" s="76">
        <f t="shared" si="65"/>
        <v>0</v>
      </c>
      <c r="I1385" s="76">
        <f t="shared" si="66"/>
        <v>0</v>
      </c>
      <c r="J1385" s="74">
        <v>3004</v>
      </c>
      <c r="K1385" s="75" t="s">
        <v>11140</v>
      </c>
      <c r="L1385" s="75" t="s">
        <v>6140</v>
      </c>
      <c r="M1385" s="74">
        <v>9320</v>
      </c>
      <c r="N1385" s="75" t="s">
        <v>606</v>
      </c>
      <c r="O1385" s="75" t="s">
        <v>6141</v>
      </c>
      <c r="P1385" s="75"/>
      <c r="Q1385" s="75" t="s">
        <v>6142</v>
      </c>
      <c r="R1385" s="75" t="s">
        <v>1654</v>
      </c>
      <c r="S1385" s="75" t="s">
        <v>1655</v>
      </c>
      <c r="T1385" s="75" t="s">
        <v>1656</v>
      </c>
      <c r="U1385" s="75" t="s">
        <v>385</v>
      </c>
    </row>
    <row r="1386" spans="1:21" ht="14.4" x14ac:dyDescent="0.25">
      <c r="A1386" s="74">
        <v>121012</v>
      </c>
      <c r="B1386" s="75" t="s">
        <v>1901</v>
      </c>
      <c r="C1386" s="81">
        <f t="shared" si="64"/>
        <v>0</v>
      </c>
      <c r="D1386" s="74">
        <v>299</v>
      </c>
      <c r="E1386" s="75" t="s">
        <v>10738</v>
      </c>
      <c r="F1386" s="74">
        <v>113985</v>
      </c>
      <c r="G1386" s="74">
        <v>113985</v>
      </c>
      <c r="H1386" s="76">
        <f t="shared" si="65"/>
        <v>0</v>
      </c>
      <c r="I1386" s="76">
        <f t="shared" si="66"/>
        <v>0</v>
      </c>
      <c r="J1386" s="74">
        <v>3012</v>
      </c>
      <c r="K1386" s="75" t="s">
        <v>6143</v>
      </c>
      <c r="L1386" s="75" t="s">
        <v>6144</v>
      </c>
      <c r="M1386" s="74">
        <v>9450</v>
      </c>
      <c r="N1386" s="75" t="s">
        <v>6145</v>
      </c>
      <c r="O1386" s="75" t="s">
        <v>6146</v>
      </c>
      <c r="P1386" s="75"/>
      <c r="Q1386" s="75" t="s">
        <v>6147</v>
      </c>
      <c r="R1386" s="75" t="s">
        <v>1654</v>
      </c>
      <c r="S1386" s="75" t="s">
        <v>1655</v>
      </c>
      <c r="T1386" s="75" t="s">
        <v>1656</v>
      </c>
      <c r="U1386" s="75" t="s">
        <v>385</v>
      </c>
    </row>
    <row r="1387" spans="1:21" ht="14.4" x14ac:dyDescent="0.25">
      <c r="A1387" s="74">
        <v>121012</v>
      </c>
      <c r="B1387" s="75" t="s">
        <v>1901</v>
      </c>
      <c r="C1387" s="81">
        <f t="shared" si="64"/>
        <v>0</v>
      </c>
      <c r="D1387" s="74">
        <v>299</v>
      </c>
      <c r="E1387" s="75" t="s">
        <v>10738</v>
      </c>
      <c r="F1387" s="74">
        <v>113985</v>
      </c>
      <c r="G1387" s="74">
        <v>113985</v>
      </c>
      <c r="H1387" s="76">
        <f t="shared" si="65"/>
        <v>0</v>
      </c>
      <c r="I1387" s="76">
        <f t="shared" si="66"/>
        <v>0</v>
      </c>
      <c r="J1387" s="74">
        <v>3021</v>
      </c>
      <c r="K1387" s="75" t="s">
        <v>6148</v>
      </c>
      <c r="L1387" s="75" t="s">
        <v>6149</v>
      </c>
      <c r="M1387" s="74">
        <v>9470</v>
      </c>
      <c r="N1387" s="75" t="s">
        <v>132</v>
      </c>
      <c r="O1387" s="75" t="s">
        <v>6150</v>
      </c>
      <c r="P1387" s="75"/>
      <c r="Q1387" s="75" t="s">
        <v>6151</v>
      </c>
      <c r="R1387" s="75" t="s">
        <v>1654</v>
      </c>
      <c r="S1387" s="75" t="s">
        <v>1655</v>
      </c>
      <c r="T1387" s="75" t="s">
        <v>1656</v>
      </c>
      <c r="U1387" s="75" t="s">
        <v>385</v>
      </c>
    </row>
    <row r="1388" spans="1:21" ht="14.4" x14ac:dyDescent="0.25">
      <c r="A1388" s="74">
        <v>121012</v>
      </c>
      <c r="B1388" s="75" t="s">
        <v>1901</v>
      </c>
      <c r="C1388" s="81">
        <f t="shared" si="64"/>
        <v>0</v>
      </c>
      <c r="D1388" s="74">
        <v>299</v>
      </c>
      <c r="E1388" s="75" t="s">
        <v>10738</v>
      </c>
      <c r="F1388" s="74">
        <v>113985</v>
      </c>
      <c r="G1388" s="74">
        <v>113985</v>
      </c>
      <c r="H1388" s="76">
        <f t="shared" si="65"/>
        <v>0</v>
      </c>
      <c r="I1388" s="76">
        <f t="shared" si="66"/>
        <v>0</v>
      </c>
      <c r="J1388" s="74">
        <v>3038</v>
      </c>
      <c r="K1388" s="75" t="s">
        <v>6152</v>
      </c>
      <c r="L1388" s="75" t="s">
        <v>6153</v>
      </c>
      <c r="M1388" s="74">
        <v>9450</v>
      </c>
      <c r="N1388" s="75" t="s">
        <v>6154</v>
      </c>
      <c r="O1388" s="75" t="s">
        <v>6155</v>
      </c>
      <c r="P1388" s="75"/>
      <c r="Q1388" s="75" t="s">
        <v>6156</v>
      </c>
      <c r="R1388" s="75" t="s">
        <v>1654</v>
      </c>
      <c r="S1388" s="75" t="s">
        <v>1655</v>
      </c>
      <c r="T1388" s="75" t="s">
        <v>1656</v>
      </c>
      <c r="U1388" s="75" t="s">
        <v>385</v>
      </c>
    </row>
    <row r="1389" spans="1:21" ht="14.4" x14ac:dyDescent="0.25">
      <c r="A1389" s="74">
        <v>121012</v>
      </c>
      <c r="B1389" s="75" t="s">
        <v>1901</v>
      </c>
      <c r="C1389" s="81">
        <f t="shared" ref="C1389:C1452" si="67">IF(A1389&lt;&gt;A1388,0,IF(AND(A1389=A1388,B1389&lt;&gt;B1388),A1389,0))</f>
        <v>0</v>
      </c>
      <c r="D1389" s="74">
        <v>299</v>
      </c>
      <c r="E1389" s="75" t="s">
        <v>10738</v>
      </c>
      <c r="F1389" s="74">
        <v>113985</v>
      </c>
      <c r="G1389" s="74">
        <v>113985</v>
      </c>
      <c r="H1389" s="76">
        <f t="shared" ref="H1389:H1452" si="68">IF(A1389&lt;&gt;A1388,0,IF(AND(A1389=A1388,F1389&lt;&gt;F1388),A1389,0))</f>
        <v>0</v>
      </c>
      <c r="I1389" s="76">
        <f t="shared" ref="I1389:I1452" si="69">IF(A1389&lt;&gt;A1388,0,IF(AND(H1389&lt;&gt;0,B1389&lt;&gt;B1388),A1389,0))</f>
        <v>0</v>
      </c>
      <c r="J1389" s="74">
        <v>3616</v>
      </c>
      <c r="K1389" s="75" t="s">
        <v>11141</v>
      </c>
      <c r="L1389" s="75" t="s">
        <v>6157</v>
      </c>
      <c r="M1389" s="74">
        <v>9300</v>
      </c>
      <c r="N1389" s="75" t="s">
        <v>127</v>
      </c>
      <c r="O1389" s="75" t="s">
        <v>6158</v>
      </c>
      <c r="P1389" s="75"/>
      <c r="Q1389" s="75" t="s">
        <v>6159</v>
      </c>
      <c r="R1389" s="75" t="s">
        <v>1703</v>
      </c>
      <c r="S1389" s="75" t="s">
        <v>1704</v>
      </c>
      <c r="T1389" s="75" t="s">
        <v>1705</v>
      </c>
      <c r="U1389" s="75" t="s">
        <v>496</v>
      </c>
    </row>
    <row r="1390" spans="1:21" ht="14.4" x14ac:dyDescent="0.25">
      <c r="A1390" s="74">
        <v>121012</v>
      </c>
      <c r="B1390" s="75" t="s">
        <v>1901</v>
      </c>
      <c r="C1390" s="81">
        <f t="shared" si="67"/>
        <v>0</v>
      </c>
      <c r="D1390" s="74">
        <v>299</v>
      </c>
      <c r="E1390" s="75" t="s">
        <v>10738</v>
      </c>
      <c r="F1390" s="74">
        <v>113985</v>
      </c>
      <c r="G1390" s="74">
        <v>113985</v>
      </c>
      <c r="H1390" s="76">
        <f t="shared" si="68"/>
        <v>0</v>
      </c>
      <c r="I1390" s="76">
        <f t="shared" si="69"/>
        <v>0</v>
      </c>
      <c r="J1390" s="74">
        <v>3624</v>
      </c>
      <c r="K1390" s="75" t="s">
        <v>11142</v>
      </c>
      <c r="L1390" s="75" t="s">
        <v>6160</v>
      </c>
      <c r="M1390" s="74">
        <v>9420</v>
      </c>
      <c r="N1390" s="75" t="s">
        <v>6161</v>
      </c>
      <c r="O1390" s="75" t="s">
        <v>6162</v>
      </c>
      <c r="P1390" s="75"/>
      <c r="Q1390" s="75" t="s">
        <v>6163</v>
      </c>
      <c r="R1390" s="75" t="s">
        <v>1703</v>
      </c>
      <c r="S1390" s="75" t="s">
        <v>1704</v>
      </c>
      <c r="T1390" s="75" t="s">
        <v>1705</v>
      </c>
      <c r="U1390" s="75" t="s">
        <v>496</v>
      </c>
    </row>
    <row r="1391" spans="1:21" ht="14.4" x14ac:dyDescent="0.25">
      <c r="A1391" s="74">
        <v>121012</v>
      </c>
      <c r="B1391" s="75" t="s">
        <v>1901</v>
      </c>
      <c r="C1391" s="81">
        <f t="shared" si="67"/>
        <v>0</v>
      </c>
      <c r="D1391" s="74">
        <v>299</v>
      </c>
      <c r="E1391" s="75" t="s">
        <v>10738</v>
      </c>
      <c r="F1391" s="74">
        <v>113985</v>
      </c>
      <c r="G1391" s="74">
        <v>113985</v>
      </c>
      <c r="H1391" s="76">
        <f t="shared" si="68"/>
        <v>0</v>
      </c>
      <c r="I1391" s="76">
        <f t="shared" si="69"/>
        <v>0</v>
      </c>
      <c r="J1391" s="74">
        <v>5371</v>
      </c>
      <c r="K1391" s="75" t="s">
        <v>6164</v>
      </c>
      <c r="L1391" s="75" t="s">
        <v>6165</v>
      </c>
      <c r="M1391" s="74">
        <v>1790</v>
      </c>
      <c r="N1391" s="75" t="s">
        <v>6166</v>
      </c>
      <c r="O1391" s="75" t="s">
        <v>6167</v>
      </c>
      <c r="P1391" s="75"/>
      <c r="Q1391" s="75" t="s">
        <v>6168</v>
      </c>
      <c r="R1391" s="75" t="s">
        <v>1654</v>
      </c>
      <c r="S1391" s="75" t="s">
        <v>1655</v>
      </c>
      <c r="T1391" s="75" t="s">
        <v>1656</v>
      </c>
      <c r="U1391" s="75" t="s">
        <v>385</v>
      </c>
    </row>
    <row r="1392" spans="1:21" ht="14.4" x14ac:dyDescent="0.25">
      <c r="A1392" s="74">
        <v>121012</v>
      </c>
      <c r="B1392" s="75" t="s">
        <v>1901</v>
      </c>
      <c r="C1392" s="81">
        <f t="shared" si="67"/>
        <v>0</v>
      </c>
      <c r="D1392" s="74">
        <v>299</v>
      </c>
      <c r="E1392" s="75" t="s">
        <v>10738</v>
      </c>
      <c r="F1392" s="74">
        <v>113985</v>
      </c>
      <c r="G1392" s="74">
        <v>113985</v>
      </c>
      <c r="H1392" s="76">
        <f t="shared" si="68"/>
        <v>0</v>
      </c>
      <c r="I1392" s="76">
        <f t="shared" si="69"/>
        <v>0</v>
      </c>
      <c r="J1392" s="74">
        <v>23382</v>
      </c>
      <c r="K1392" s="75" t="s">
        <v>11143</v>
      </c>
      <c r="L1392" s="75" t="s">
        <v>6169</v>
      </c>
      <c r="M1392" s="74">
        <v>9450</v>
      </c>
      <c r="N1392" s="75" t="s">
        <v>6145</v>
      </c>
      <c r="O1392" s="75" t="s">
        <v>6170</v>
      </c>
      <c r="P1392" s="75"/>
      <c r="Q1392" s="75" t="s">
        <v>6171</v>
      </c>
      <c r="R1392" s="75" t="s">
        <v>1654</v>
      </c>
      <c r="S1392" s="75" t="s">
        <v>1655</v>
      </c>
      <c r="T1392" s="75" t="s">
        <v>1656</v>
      </c>
      <c r="U1392" s="75" t="s">
        <v>385</v>
      </c>
    </row>
    <row r="1393" spans="1:21" ht="14.4" x14ac:dyDescent="0.25">
      <c r="A1393" s="74">
        <v>121012</v>
      </c>
      <c r="B1393" s="75" t="s">
        <v>1901</v>
      </c>
      <c r="C1393" s="81">
        <f t="shared" si="67"/>
        <v>0</v>
      </c>
      <c r="D1393" s="74">
        <v>299</v>
      </c>
      <c r="E1393" s="75" t="s">
        <v>10738</v>
      </c>
      <c r="F1393" s="74">
        <v>113985</v>
      </c>
      <c r="G1393" s="74">
        <v>113985</v>
      </c>
      <c r="H1393" s="76">
        <f t="shared" si="68"/>
        <v>0</v>
      </c>
      <c r="I1393" s="76">
        <f t="shared" si="69"/>
        <v>0</v>
      </c>
      <c r="J1393" s="74">
        <v>102533</v>
      </c>
      <c r="K1393" s="75" t="s">
        <v>11144</v>
      </c>
      <c r="L1393" s="75" t="s">
        <v>6031</v>
      </c>
      <c r="M1393" s="74">
        <v>9290</v>
      </c>
      <c r="N1393" s="75" t="s">
        <v>6032</v>
      </c>
      <c r="O1393" s="75" t="s">
        <v>11145</v>
      </c>
      <c r="P1393" s="75"/>
      <c r="Q1393" s="75" t="s">
        <v>11146</v>
      </c>
      <c r="R1393" s="75" t="s">
        <v>1654</v>
      </c>
      <c r="S1393" s="75" t="s">
        <v>1655</v>
      </c>
      <c r="T1393" s="75" t="s">
        <v>1656</v>
      </c>
      <c r="U1393" s="75" t="s">
        <v>385</v>
      </c>
    </row>
    <row r="1394" spans="1:21" ht="14.4" x14ac:dyDescent="0.25">
      <c r="A1394" s="74">
        <v>121012</v>
      </c>
      <c r="B1394" s="75" t="s">
        <v>1901</v>
      </c>
      <c r="C1394" s="81">
        <f t="shared" si="67"/>
        <v>0</v>
      </c>
      <c r="D1394" s="74">
        <v>299</v>
      </c>
      <c r="E1394" s="75" t="s">
        <v>10738</v>
      </c>
      <c r="F1394" s="74">
        <v>113985</v>
      </c>
      <c r="G1394" s="74">
        <v>113985</v>
      </c>
      <c r="H1394" s="76">
        <f t="shared" si="68"/>
        <v>0</v>
      </c>
      <c r="I1394" s="76">
        <f t="shared" si="69"/>
        <v>0</v>
      </c>
      <c r="J1394" s="74">
        <v>113613</v>
      </c>
      <c r="K1394" s="75" t="s">
        <v>6172</v>
      </c>
      <c r="L1394" s="75" t="s">
        <v>6173</v>
      </c>
      <c r="M1394" s="74">
        <v>9308</v>
      </c>
      <c r="N1394" s="75" t="s">
        <v>310</v>
      </c>
      <c r="O1394" s="75" t="s">
        <v>6174</v>
      </c>
      <c r="P1394" s="75"/>
      <c r="Q1394" s="75" t="s">
        <v>6175</v>
      </c>
      <c r="R1394" s="75" t="s">
        <v>1654</v>
      </c>
      <c r="S1394" s="75" t="s">
        <v>1655</v>
      </c>
      <c r="T1394" s="75" t="s">
        <v>1656</v>
      </c>
      <c r="U1394" s="75" t="s">
        <v>385</v>
      </c>
    </row>
    <row r="1395" spans="1:21" ht="14.4" x14ac:dyDescent="0.25">
      <c r="A1395" s="74">
        <v>121012</v>
      </c>
      <c r="B1395" s="75" t="s">
        <v>1901</v>
      </c>
      <c r="C1395" s="81">
        <f t="shared" si="67"/>
        <v>0</v>
      </c>
      <c r="D1395" s="74">
        <v>299</v>
      </c>
      <c r="E1395" s="75" t="s">
        <v>10738</v>
      </c>
      <c r="F1395" s="74">
        <v>113985</v>
      </c>
      <c r="G1395" s="74">
        <v>113985</v>
      </c>
      <c r="H1395" s="76">
        <f t="shared" si="68"/>
        <v>0</v>
      </c>
      <c r="I1395" s="76">
        <f t="shared" si="69"/>
        <v>0</v>
      </c>
      <c r="J1395" s="74">
        <v>132258</v>
      </c>
      <c r="K1395" s="75" t="s">
        <v>6176</v>
      </c>
      <c r="L1395" s="75" t="s">
        <v>6177</v>
      </c>
      <c r="M1395" s="74">
        <v>9470</v>
      </c>
      <c r="N1395" s="75" t="s">
        <v>132</v>
      </c>
      <c r="O1395" s="75" t="s">
        <v>6178</v>
      </c>
      <c r="P1395" s="75"/>
      <c r="Q1395" s="75" t="s">
        <v>6179</v>
      </c>
      <c r="R1395" s="75" t="s">
        <v>1654</v>
      </c>
      <c r="S1395" s="75" t="s">
        <v>1655</v>
      </c>
      <c r="T1395" s="75" t="s">
        <v>1656</v>
      </c>
      <c r="U1395" s="75" t="s">
        <v>385</v>
      </c>
    </row>
    <row r="1396" spans="1:21" ht="14.4" x14ac:dyDescent="0.25">
      <c r="A1396" s="74">
        <v>121012</v>
      </c>
      <c r="B1396" s="75" t="s">
        <v>1901</v>
      </c>
      <c r="C1396" s="81">
        <f t="shared" si="67"/>
        <v>0</v>
      </c>
      <c r="D1396" s="74">
        <v>299</v>
      </c>
      <c r="E1396" s="75" t="s">
        <v>10738</v>
      </c>
      <c r="F1396" s="74">
        <v>113985</v>
      </c>
      <c r="G1396" s="74">
        <v>113985</v>
      </c>
      <c r="H1396" s="76">
        <f t="shared" si="68"/>
        <v>0</v>
      </c>
      <c r="I1396" s="76">
        <f t="shared" si="69"/>
        <v>0</v>
      </c>
      <c r="J1396" s="74">
        <v>137554</v>
      </c>
      <c r="K1396" s="75" t="s">
        <v>11147</v>
      </c>
      <c r="L1396" s="75" t="s">
        <v>6180</v>
      </c>
      <c r="M1396" s="74">
        <v>9420</v>
      </c>
      <c r="N1396" s="75" t="s">
        <v>6181</v>
      </c>
      <c r="O1396" s="75" t="s">
        <v>6182</v>
      </c>
      <c r="P1396" s="75"/>
      <c r="Q1396" s="75" t="s">
        <v>6183</v>
      </c>
      <c r="R1396" s="75" t="s">
        <v>1654</v>
      </c>
      <c r="S1396" s="75" t="s">
        <v>1655</v>
      </c>
      <c r="T1396" s="75" t="s">
        <v>1656</v>
      </c>
      <c r="U1396" s="75" t="s">
        <v>385</v>
      </c>
    </row>
    <row r="1397" spans="1:21" ht="14.4" x14ac:dyDescent="0.25">
      <c r="A1397" s="74">
        <v>121038</v>
      </c>
      <c r="B1397" s="75" t="s">
        <v>1649</v>
      </c>
      <c r="C1397" s="81">
        <f t="shared" si="67"/>
        <v>0</v>
      </c>
      <c r="D1397" s="74">
        <v>61267</v>
      </c>
      <c r="E1397" s="75" t="s">
        <v>6184</v>
      </c>
      <c r="F1397" s="74">
        <v>974832</v>
      </c>
      <c r="G1397" s="74">
        <v>0</v>
      </c>
      <c r="H1397" s="76">
        <f t="shared" si="68"/>
        <v>0</v>
      </c>
      <c r="I1397" s="76">
        <f t="shared" si="69"/>
        <v>0</v>
      </c>
      <c r="J1397" s="74">
        <v>23457</v>
      </c>
      <c r="K1397" s="75" t="s">
        <v>6185</v>
      </c>
      <c r="L1397" s="75" t="s">
        <v>6186</v>
      </c>
      <c r="M1397" s="74">
        <v>9470</v>
      </c>
      <c r="N1397" s="75" t="s">
        <v>132</v>
      </c>
      <c r="O1397" s="75" t="s">
        <v>6187</v>
      </c>
      <c r="P1397" s="75"/>
      <c r="Q1397" s="75" t="s">
        <v>11148</v>
      </c>
      <c r="R1397" s="75" t="s">
        <v>1654</v>
      </c>
      <c r="S1397" s="75" t="s">
        <v>1655</v>
      </c>
      <c r="T1397" s="75" t="s">
        <v>1656</v>
      </c>
      <c r="U1397" s="75" t="s">
        <v>385</v>
      </c>
    </row>
    <row r="1398" spans="1:21" ht="14.4" x14ac:dyDescent="0.25">
      <c r="A1398" s="74">
        <v>121038</v>
      </c>
      <c r="B1398" s="75" t="s">
        <v>1649</v>
      </c>
      <c r="C1398" s="81">
        <f t="shared" si="67"/>
        <v>0</v>
      </c>
      <c r="D1398" s="74">
        <v>61267</v>
      </c>
      <c r="E1398" s="75" t="s">
        <v>6184</v>
      </c>
      <c r="F1398" s="74">
        <v>974832</v>
      </c>
      <c r="G1398" s="74">
        <v>0</v>
      </c>
      <c r="H1398" s="76">
        <f t="shared" si="68"/>
        <v>0</v>
      </c>
      <c r="I1398" s="76">
        <f t="shared" si="69"/>
        <v>0</v>
      </c>
      <c r="J1398" s="74">
        <v>23481</v>
      </c>
      <c r="K1398" s="75" t="s">
        <v>6188</v>
      </c>
      <c r="L1398" s="75" t="s">
        <v>6189</v>
      </c>
      <c r="M1398" s="74">
        <v>9473</v>
      </c>
      <c r="N1398" s="75" t="s">
        <v>6190</v>
      </c>
      <c r="O1398" s="75" t="s">
        <v>6191</v>
      </c>
      <c r="P1398" s="75"/>
      <c r="Q1398" s="75" t="s">
        <v>6192</v>
      </c>
      <c r="R1398" s="75" t="s">
        <v>1654</v>
      </c>
      <c r="S1398" s="75" t="s">
        <v>1655</v>
      </c>
      <c r="T1398" s="75" t="s">
        <v>1656</v>
      </c>
      <c r="U1398" s="75" t="s">
        <v>385</v>
      </c>
    </row>
    <row r="1399" spans="1:21" ht="14.4" x14ac:dyDescent="0.25">
      <c r="A1399" s="74">
        <v>121038</v>
      </c>
      <c r="B1399" s="75" t="s">
        <v>1649</v>
      </c>
      <c r="C1399" s="81">
        <f t="shared" si="67"/>
        <v>0</v>
      </c>
      <c r="D1399" s="74">
        <v>61267</v>
      </c>
      <c r="E1399" s="75" t="s">
        <v>6184</v>
      </c>
      <c r="F1399" s="74">
        <v>969063</v>
      </c>
      <c r="G1399" s="74">
        <v>0</v>
      </c>
      <c r="H1399" s="76">
        <f t="shared" si="68"/>
        <v>121038</v>
      </c>
      <c r="I1399" s="76">
        <f t="shared" si="69"/>
        <v>0</v>
      </c>
      <c r="J1399" s="74">
        <v>46086</v>
      </c>
      <c r="K1399" s="75" t="s">
        <v>6193</v>
      </c>
      <c r="L1399" s="75" t="s">
        <v>6194</v>
      </c>
      <c r="M1399" s="74">
        <v>9450</v>
      </c>
      <c r="N1399" s="75" t="s">
        <v>6154</v>
      </c>
      <c r="O1399" s="75" t="s">
        <v>6195</v>
      </c>
      <c r="P1399" s="75"/>
      <c r="Q1399" s="75" t="s">
        <v>6196</v>
      </c>
      <c r="R1399" s="75" t="s">
        <v>1654</v>
      </c>
      <c r="S1399" s="75" t="s">
        <v>1655</v>
      </c>
      <c r="T1399" s="75" t="s">
        <v>1656</v>
      </c>
      <c r="U1399" s="75" t="s">
        <v>385</v>
      </c>
    </row>
    <row r="1400" spans="1:21" ht="14.4" x14ac:dyDescent="0.25">
      <c r="A1400" s="74">
        <v>121038</v>
      </c>
      <c r="B1400" s="75" t="s">
        <v>1649</v>
      </c>
      <c r="C1400" s="81">
        <f t="shared" si="67"/>
        <v>0</v>
      </c>
      <c r="D1400" s="74">
        <v>61267</v>
      </c>
      <c r="E1400" s="75" t="s">
        <v>6184</v>
      </c>
      <c r="F1400" s="74">
        <v>974832</v>
      </c>
      <c r="G1400" s="74">
        <v>0</v>
      </c>
      <c r="H1400" s="76">
        <f t="shared" si="68"/>
        <v>121038</v>
      </c>
      <c r="I1400" s="76">
        <f t="shared" si="69"/>
        <v>0</v>
      </c>
      <c r="J1400" s="74">
        <v>61267</v>
      </c>
      <c r="K1400" s="75" t="s">
        <v>6184</v>
      </c>
      <c r="L1400" s="75" t="s">
        <v>1027</v>
      </c>
      <c r="M1400" s="74">
        <v>9470</v>
      </c>
      <c r="N1400" s="75" t="s">
        <v>132</v>
      </c>
      <c r="O1400" s="75" t="s">
        <v>6197</v>
      </c>
      <c r="P1400" s="75"/>
      <c r="Q1400" s="75" t="s">
        <v>1029</v>
      </c>
      <c r="R1400" s="75" t="s">
        <v>1654</v>
      </c>
      <c r="S1400" s="75" t="s">
        <v>1655</v>
      </c>
      <c r="T1400" s="75" t="s">
        <v>1656</v>
      </c>
      <c r="U1400" s="75" t="s">
        <v>385</v>
      </c>
    </row>
    <row r="1401" spans="1:21" ht="14.4" x14ac:dyDescent="0.25">
      <c r="A1401" s="74">
        <v>121046</v>
      </c>
      <c r="B1401" s="75" t="s">
        <v>1649</v>
      </c>
      <c r="C1401" s="81">
        <f t="shared" si="67"/>
        <v>0</v>
      </c>
      <c r="D1401" s="74">
        <v>116053</v>
      </c>
      <c r="E1401" s="75" t="s">
        <v>6198</v>
      </c>
      <c r="F1401" s="74">
        <v>969394</v>
      </c>
      <c r="G1401" s="74">
        <v>0</v>
      </c>
      <c r="H1401" s="76">
        <f t="shared" si="68"/>
        <v>0</v>
      </c>
      <c r="I1401" s="76">
        <f t="shared" si="69"/>
        <v>0</v>
      </c>
      <c r="J1401" s="74">
        <v>24174</v>
      </c>
      <c r="K1401" s="75" t="s">
        <v>6199</v>
      </c>
      <c r="L1401" s="75" t="s">
        <v>6200</v>
      </c>
      <c r="M1401" s="74">
        <v>9700</v>
      </c>
      <c r="N1401" s="75" t="s">
        <v>138</v>
      </c>
      <c r="O1401" s="75" t="s">
        <v>6201</v>
      </c>
      <c r="P1401" s="75"/>
      <c r="Q1401" s="75" t="s">
        <v>6202</v>
      </c>
      <c r="R1401" s="75" t="s">
        <v>11615</v>
      </c>
      <c r="S1401" s="75" t="s">
        <v>11616</v>
      </c>
      <c r="T1401" s="75" t="s">
        <v>11617</v>
      </c>
      <c r="U1401" s="75" t="s">
        <v>385</v>
      </c>
    </row>
    <row r="1402" spans="1:21" ht="14.4" x14ac:dyDescent="0.25">
      <c r="A1402" s="74">
        <v>121046</v>
      </c>
      <c r="B1402" s="75" t="s">
        <v>1649</v>
      </c>
      <c r="C1402" s="81">
        <f t="shared" si="67"/>
        <v>0</v>
      </c>
      <c r="D1402" s="74">
        <v>116053</v>
      </c>
      <c r="E1402" s="75" t="s">
        <v>6198</v>
      </c>
      <c r="F1402" s="74">
        <v>969394</v>
      </c>
      <c r="G1402" s="74">
        <v>0</v>
      </c>
      <c r="H1402" s="76">
        <f t="shared" si="68"/>
        <v>0</v>
      </c>
      <c r="I1402" s="76">
        <f t="shared" si="69"/>
        <v>0</v>
      </c>
      <c r="J1402" s="74">
        <v>24182</v>
      </c>
      <c r="K1402" s="75" t="s">
        <v>6203</v>
      </c>
      <c r="L1402" s="75" t="s">
        <v>1031</v>
      </c>
      <c r="M1402" s="74">
        <v>9700</v>
      </c>
      <c r="N1402" s="75" t="s">
        <v>138</v>
      </c>
      <c r="O1402" s="75" t="s">
        <v>1032</v>
      </c>
      <c r="P1402" s="75"/>
      <c r="Q1402" s="75" t="s">
        <v>1033</v>
      </c>
      <c r="R1402" s="75" t="s">
        <v>11615</v>
      </c>
      <c r="S1402" s="75" t="s">
        <v>11616</v>
      </c>
      <c r="T1402" s="75" t="s">
        <v>11617</v>
      </c>
      <c r="U1402" s="75" t="s">
        <v>385</v>
      </c>
    </row>
    <row r="1403" spans="1:21" ht="14.4" x14ac:dyDescent="0.25">
      <c r="A1403" s="74">
        <v>121046</v>
      </c>
      <c r="B1403" s="75" t="s">
        <v>1649</v>
      </c>
      <c r="C1403" s="81">
        <f t="shared" si="67"/>
        <v>0</v>
      </c>
      <c r="D1403" s="74">
        <v>116053</v>
      </c>
      <c r="E1403" s="75" t="s">
        <v>6198</v>
      </c>
      <c r="F1403" s="74">
        <v>969394</v>
      </c>
      <c r="G1403" s="74">
        <v>0</v>
      </c>
      <c r="H1403" s="76">
        <f t="shared" si="68"/>
        <v>0</v>
      </c>
      <c r="I1403" s="76">
        <f t="shared" si="69"/>
        <v>0</v>
      </c>
      <c r="J1403" s="74">
        <v>24191</v>
      </c>
      <c r="K1403" s="75" t="s">
        <v>6204</v>
      </c>
      <c r="L1403" s="75" t="s">
        <v>6205</v>
      </c>
      <c r="M1403" s="74">
        <v>9700</v>
      </c>
      <c r="N1403" s="75" t="s">
        <v>6206</v>
      </c>
      <c r="O1403" s="75" t="s">
        <v>6207</v>
      </c>
      <c r="P1403" s="75"/>
      <c r="Q1403" s="75" t="s">
        <v>6208</v>
      </c>
      <c r="R1403" s="75" t="s">
        <v>11615</v>
      </c>
      <c r="S1403" s="75" t="s">
        <v>11616</v>
      </c>
      <c r="T1403" s="75" t="s">
        <v>11617</v>
      </c>
      <c r="U1403" s="75" t="s">
        <v>385</v>
      </c>
    </row>
    <row r="1404" spans="1:21" ht="14.4" x14ac:dyDescent="0.25">
      <c r="A1404" s="74">
        <v>121046</v>
      </c>
      <c r="B1404" s="75" t="s">
        <v>1649</v>
      </c>
      <c r="C1404" s="81">
        <f t="shared" si="67"/>
        <v>0</v>
      </c>
      <c r="D1404" s="74">
        <v>116053</v>
      </c>
      <c r="E1404" s="75" t="s">
        <v>6198</v>
      </c>
      <c r="F1404" s="74">
        <v>969394</v>
      </c>
      <c r="G1404" s="74">
        <v>0</v>
      </c>
      <c r="H1404" s="76">
        <f t="shared" si="68"/>
        <v>0</v>
      </c>
      <c r="I1404" s="76">
        <f t="shared" si="69"/>
        <v>0</v>
      </c>
      <c r="J1404" s="74">
        <v>24208</v>
      </c>
      <c r="K1404" s="75" t="s">
        <v>11847</v>
      </c>
      <c r="L1404" s="75" t="s">
        <v>6209</v>
      </c>
      <c r="M1404" s="74">
        <v>9700</v>
      </c>
      <c r="N1404" s="75" t="s">
        <v>6210</v>
      </c>
      <c r="O1404" s="75" t="s">
        <v>6211</v>
      </c>
      <c r="P1404" s="75"/>
      <c r="Q1404" s="75" t="s">
        <v>11848</v>
      </c>
      <c r="R1404" s="75" t="s">
        <v>11615</v>
      </c>
      <c r="S1404" s="75" t="s">
        <v>11616</v>
      </c>
      <c r="T1404" s="75" t="s">
        <v>11617</v>
      </c>
      <c r="U1404" s="75" t="s">
        <v>385</v>
      </c>
    </row>
    <row r="1405" spans="1:21" ht="14.4" x14ac:dyDescent="0.25">
      <c r="A1405" s="74">
        <v>121046</v>
      </c>
      <c r="B1405" s="75" t="s">
        <v>1649</v>
      </c>
      <c r="C1405" s="81">
        <f t="shared" si="67"/>
        <v>0</v>
      </c>
      <c r="D1405" s="74">
        <v>116053</v>
      </c>
      <c r="E1405" s="75" t="s">
        <v>6198</v>
      </c>
      <c r="F1405" s="74">
        <v>969394</v>
      </c>
      <c r="G1405" s="74">
        <v>0</v>
      </c>
      <c r="H1405" s="76">
        <f t="shared" si="68"/>
        <v>0</v>
      </c>
      <c r="I1405" s="76">
        <f t="shared" si="69"/>
        <v>0</v>
      </c>
      <c r="J1405" s="74">
        <v>24216</v>
      </c>
      <c r="K1405" s="75" t="s">
        <v>1692</v>
      </c>
      <c r="L1405" s="75" t="s">
        <v>6212</v>
      </c>
      <c r="M1405" s="74">
        <v>9700</v>
      </c>
      <c r="N1405" s="75" t="s">
        <v>138</v>
      </c>
      <c r="O1405" s="75" t="s">
        <v>6213</v>
      </c>
      <c r="P1405" s="75"/>
      <c r="Q1405" s="75" t="s">
        <v>6214</v>
      </c>
      <c r="R1405" s="75" t="s">
        <v>11615</v>
      </c>
      <c r="S1405" s="75" t="s">
        <v>11616</v>
      </c>
      <c r="T1405" s="75" t="s">
        <v>11617</v>
      </c>
      <c r="U1405" s="75" t="s">
        <v>385</v>
      </c>
    </row>
    <row r="1406" spans="1:21" ht="14.4" x14ac:dyDescent="0.25">
      <c r="A1406" s="74">
        <v>121046</v>
      </c>
      <c r="B1406" s="75" t="s">
        <v>1649</v>
      </c>
      <c r="C1406" s="81">
        <f t="shared" si="67"/>
        <v>0</v>
      </c>
      <c r="D1406" s="74">
        <v>116053</v>
      </c>
      <c r="E1406" s="75" t="s">
        <v>6198</v>
      </c>
      <c r="F1406" s="74">
        <v>969394</v>
      </c>
      <c r="G1406" s="74">
        <v>0</v>
      </c>
      <c r="H1406" s="76">
        <f t="shared" si="68"/>
        <v>0</v>
      </c>
      <c r="I1406" s="76">
        <f t="shared" si="69"/>
        <v>0</v>
      </c>
      <c r="J1406" s="74">
        <v>24224</v>
      </c>
      <c r="K1406" s="75" t="s">
        <v>1692</v>
      </c>
      <c r="L1406" s="75" t="s">
        <v>6215</v>
      </c>
      <c r="M1406" s="74">
        <v>9700</v>
      </c>
      <c r="N1406" s="75" t="s">
        <v>6216</v>
      </c>
      <c r="O1406" s="75" t="s">
        <v>6217</v>
      </c>
      <c r="P1406" s="75"/>
      <c r="Q1406" s="75" t="s">
        <v>6218</v>
      </c>
      <c r="R1406" s="75" t="s">
        <v>11615</v>
      </c>
      <c r="S1406" s="75" t="s">
        <v>11616</v>
      </c>
      <c r="T1406" s="75" t="s">
        <v>11617</v>
      </c>
      <c r="U1406" s="75" t="s">
        <v>385</v>
      </c>
    </row>
    <row r="1407" spans="1:21" ht="14.4" x14ac:dyDescent="0.25">
      <c r="A1407" s="74">
        <v>121046</v>
      </c>
      <c r="B1407" s="75" t="s">
        <v>1649</v>
      </c>
      <c r="C1407" s="81">
        <f t="shared" si="67"/>
        <v>0</v>
      </c>
      <c r="D1407" s="74">
        <v>116053</v>
      </c>
      <c r="E1407" s="75" t="s">
        <v>6198</v>
      </c>
      <c r="F1407" s="74">
        <v>969394</v>
      </c>
      <c r="G1407" s="74">
        <v>0</v>
      </c>
      <c r="H1407" s="76">
        <f t="shared" si="68"/>
        <v>0</v>
      </c>
      <c r="I1407" s="76">
        <f t="shared" si="69"/>
        <v>0</v>
      </c>
      <c r="J1407" s="74">
        <v>24232</v>
      </c>
      <c r="K1407" s="75" t="s">
        <v>6219</v>
      </c>
      <c r="L1407" s="75" t="s">
        <v>6220</v>
      </c>
      <c r="M1407" s="74">
        <v>9700</v>
      </c>
      <c r="N1407" s="75" t="s">
        <v>6221</v>
      </c>
      <c r="O1407" s="75" t="s">
        <v>6222</v>
      </c>
      <c r="P1407" s="75"/>
      <c r="Q1407" s="75" t="s">
        <v>6223</v>
      </c>
      <c r="R1407" s="75" t="s">
        <v>11615</v>
      </c>
      <c r="S1407" s="75" t="s">
        <v>11616</v>
      </c>
      <c r="T1407" s="75" t="s">
        <v>11617</v>
      </c>
      <c r="U1407" s="75" t="s">
        <v>385</v>
      </c>
    </row>
    <row r="1408" spans="1:21" ht="14.4" x14ac:dyDescent="0.25">
      <c r="A1408" s="74">
        <v>121046</v>
      </c>
      <c r="B1408" s="75" t="s">
        <v>1649</v>
      </c>
      <c r="C1408" s="81">
        <f t="shared" si="67"/>
        <v>0</v>
      </c>
      <c r="D1408" s="74">
        <v>116053</v>
      </c>
      <c r="E1408" s="75" t="s">
        <v>6198</v>
      </c>
      <c r="F1408" s="74">
        <v>969394</v>
      </c>
      <c r="G1408" s="74">
        <v>0</v>
      </c>
      <c r="H1408" s="76">
        <f t="shared" si="68"/>
        <v>0</v>
      </c>
      <c r="I1408" s="76">
        <f t="shared" si="69"/>
        <v>0</v>
      </c>
      <c r="J1408" s="74">
        <v>24241</v>
      </c>
      <c r="K1408" s="75" t="s">
        <v>1692</v>
      </c>
      <c r="L1408" s="75" t="s">
        <v>6224</v>
      </c>
      <c r="M1408" s="74">
        <v>9700</v>
      </c>
      <c r="N1408" s="75" t="s">
        <v>6225</v>
      </c>
      <c r="O1408" s="75" t="s">
        <v>6226</v>
      </c>
      <c r="P1408" s="75"/>
      <c r="Q1408" s="75" t="s">
        <v>6227</v>
      </c>
      <c r="R1408" s="75" t="s">
        <v>11615</v>
      </c>
      <c r="S1408" s="75" t="s">
        <v>11616</v>
      </c>
      <c r="T1408" s="75" t="s">
        <v>11617</v>
      </c>
      <c r="U1408" s="75" t="s">
        <v>385</v>
      </c>
    </row>
    <row r="1409" spans="1:21" ht="14.4" x14ac:dyDescent="0.25">
      <c r="A1409" s="74">
        <v>121046</v>
      </c>
      <c r="B1409" s="75" t="s">
        <v>1649</v>
      </c>
      <c r="C1409" s="81">
        <f t="shared" si="67"/>
        <v>0</v>
      </c>
      <c r="D1409" s="74">
        <v>116053</v>
      </c>
      <c r="E1409" s="75" t="s">
        <v>6198</v>
      </c>
      <c r="F1409" s="74">
        <v>969394</v>
      </c>
      <c r="G1409" s="74">
        <v>0</v>
      </c>
      <c r="H1409" s="76">
        <f t="shared" si="68"/>
        <v>0</v>
      </c>
      <c r="I1409" s="76">
        <f t="shared" si="69"/>
        <v>0</v>
      </c>
      <c r="J1409" s="74">
        <v>24257</v>
      </c>
      <c r="K1409" s="75" t="s">
        <v>6228</v>
      </c>
      <c r="L1409" s="75" t="s">
        <v>6229</v>
      </c>
      <c r="M1409" s="74">
        <v>9700</v>
      </c>
      <c r="N1409" s="75" t="s">
        <v>6230</v>
      </c>
      <c r="O1409" s="75" t="s">
        <v>6231</v>
      </c>
      <c r="P1409" s="75"/>
      <c r="Q1409" s="75" t="s">
        <v>6232</v>
      </c>
      <c r="R1409" s="75" t="s">
        <v>11615</v>
      </c>
      <c r="S1409" s="75" t="s">
        <v>11616</v>
      </c>
      <c r="T1409" s="75" t="s">
        <v>11617</v>
      </c>
      <c r="U1409" s="75" t="s">
        <v>385</v>
      </c>
    </row>
    <row r="1410" spans="1:21" ht="14.4" x14ac:dyDescent="0.25">
      <c r="A1410" s="74">
        <v>121046</v>
      </c>
      <c r="B1410" s="75" t="s">
        <v>1649</v>
      </c>
      <c r="C1410" s="81">
        <f t="shared" si="67"/>
        <v>0</v>
      </c>
      <c r="D1410" s="74">
        <v>116053</v>
      </c>
      <c r="E1410" s="75" t="s">
        <v>6198</v>
      </c>
      <c r="F1410" s="74">
        <v>969394</v>
      </c>
      <c r="G1410" s="74">
        <v>0</v>
      </c>
      <c r="H1410" s="76">
        <f t="shared" si="68"/>
        <v>0</v>
      </c>
      <c r="I1410" s="76">
        <f t="shared" si="69"/>
        <v>0</v>
      </c>
      <c r="J1410" s="74">
        <v>27111</v>
      </c>
      <c r="K1410" s="75" t="s">
        <v>6233</v>
      </c>
      <c r="L1410" s="75" t="s">
        <v>6234</v>
      </c>
      <c r="M1410" s="74">
        <v>9700</v>
      </c>
      <c r="N1410" s="75" t="s">
        <v>138</v>
      </c>
      <c r="O1410" s="75" t="s">
        <v>6235</v>
      </c>
      <c r="P1410" s="75"/>
      <c r="Q1410" s="75" t="s">
        <v>6236</v>
      </c>
      <c r="R1410" s="75" t="s">
        <v>1703</v>
      </c>
      <c r="S1410" s="75" t="s">
        <v>1704</v>
      </c>
      <c r="T1410" s="75" t="s">
        <v>1705</v>
      </c>
      <c r="U1410" s="75" t="s">
        <v>496</v>
      </c>
    </row>
    <row r="1411" spans="1:21" ht="14.4" x14ac:dyDescent="0.25">
      <c r="A1411" s="74">
        <v>121046</v>
      </c>
      <c r="B1411" s="75" t="s">
        <v>1649</v>
      </c>
      <c r="C1411" s="81">
        <f t="shared" si="67"/>
        <v>0</v>
      </c>
      <c r="D1411" s="74">
        <v>116053</v>
      </c>
      <c r="E1411" s="75" t="s">
        <v>6198</v>
      </c>
      <c r="F1411" s="74">
        <v>969394</v>
      </c>
      <c r="G1411" s="74">
        <v>0</v>
      </c>
      <c r="H1411" s="76">
        <f t="shared" si="68"/>
        <v>0</v>
      </c>
      <c r="I1411" s="76">
        <f t="shared" si="69"/>
        <v>0</v>
      </c>
      <c r="J1411" s="74">
        <v>27128</v>
      </c>
      <c r="K1411" s="75" t="s">
        <v>6237</v>
      </c>
      <c r="L1411" s="75" t="s">
        <v>6238</v>
      </c>
      <c r="M1411" s="74">
        <v>9700</v>
      </c>
      <c r="N1411" s="75" t="s">
        <v>138</v>
      </c>
      <c r="O1411" s="75" t="s">
        <v>6239</v>
      </c>
      <c r="P1411" s="75"/>
      <c r="Q1411" s="75" t="s">
        <v>11849</v>
      </c>
      <c r="R1411" s="75" t="s">
        <v>1703</v>
      </c>
      <c r="S1411" s="75" t="s">
        <v>1704</v>
      </c>
      <c r="T1411" s="75" t="s">
        <v>1705</v>
      </c>
      <c r="U1411" s="75" t="s">
        <v>496</v>
      </c>
    </row>
    <row r="1412" spans="1:21" ht="14.4" x14ac:dyDescent="0.25">
      <c r="A1412" s="74">
        <v>121046</v>
      </c>
      <c r="B1412" s="75" t="s">
        <v>1649</v>
      </c>
      <c r="C1412" s="81">
        <f t="shared" si="67"/>
        <v>0</v>
      </c>
      <c r="D1412" s="74">
        <v>116053</v>
      </c>
      <c r="E1412" s="75" t="s">
        <v>6198</v>
      </c>
      <c r="F1412" s="74">
        <v>969394</v>
      </c>
      <c r="G1412" s="74">
        <v>0</v>
      </c>
      <c r="H1412" s="76">
        <f t="shared" si="68"/>
        <v>0</v>
      </c>
      <c r="I1412" s="76">
        <f t="shared" si="69"/>
        <v>0</v>
      </c>
      <c r="J1412" s="74">
        <v>116021</v>
      </c>
      <c r="K1412" s="75" t="s">
        <v>11850</v>
      </c>
      <c r="L1412" s="75" t="s">
        <v>6240</v>
      </c>
      <c r="M1412" s="74">
        <v>9700</v>
      </c>
      <c r="N1412" s="75" t="s">
        <v>6210</v>
      </c>
      <c r="O1412" s="75" t="s">
        <v>6211</v>
      </c>
      <c r="P1412" s="75"/>
      <c r="Q1412" s="75" t="s">
        <v>11149</v>
      </c>
      <c r="R1412" s="75" t="s">
        <v>11615</v>
      </c>
      <c r="S1412" s="75" t="s">
        <v>11616</v>
      </c>
      <c r="T1412" s="75" t="s">
        <v>11617</v>
      </c>
      <c r="U1412" s="75" t="s">
        <v>385</v>
      </c>
    </row>
    <row r="1413" spans="1:21" ht="14.4" x14ac:dyDescent="0.25">
      <c r="A1413" s="74">
        <v>121046</v>
      </c>
      <c r="B1413" s="75" t="s">
        <v>1649</v>
      </c>
      <c r="C1413" s="81">
        <f t="shared" si="67"/>
        <v>0</v>
      </c>
      <c r="D1413" s="74">
        <v>116053</v>
      </c>
      <c r="E1413" s="75" t="s">
        <v>6198</v>
      </c>
      <c r="F1413" s="74">
        <v>969394</v>
      </c>
      <c r="G1413" s="74">
        <v>0</v>
      </c>
      <c r="H1413" s="76">
        <f t="shared" si="68"/>
        <v>0</v>
      </c>
      <c r="I1413" s="76">
        <f t="shared" si="69"/>
        <v>0</v>
      </c>
      <c r="J1413" s="74">
        <v>116038</v>
      </c>
      <c r="K1413" s="75" t="s">
        <v>6241</v>
      </c>
      <c r="L1413" s="75" t="s">
        <v>6242</v>
      </c>
      <c r="M1413" s="74">
        <v>9700</v>
      </c>
      <c r="N1413" s="75" t="s">
        <v>138</v>
      </c>
      <c r="O1413" s="75" t="s">
        <v>6243</v>
      </c>
      <c r="P1413" s="75"/>
      <c r="Q1413" s="75" t="s">
        <v>6244</v>
      </c>
      <c r="R1413" s="75" t="s">
        <v>11615</v>
      </c>
      <c r="S1413" s="75" t="s">
        <v>11616</v>
      </c>
      <c r="T1413" s="75" t="s">
        <v>11617</v>
      </c>
      <c r="U1413" s="75" t="s">
        <v>385</v>
      </c>
    </row>
    <row r="1414" spans="1:21" ht="14.4" x14ac:dyDescent="0.25">
      <c r="A1414" s="74">
        <v>121046</v>
      </c>
      <c r="B1414" s="75" t="s">
        <v>1649</v>
      </c>
      <c r="C1414" s="81">
        <f t="shared" si="67"/>
        <v>0</v>
      </c>
      <c r="D1414" s="74">
        <v>116053</v>
      </c>
      <c r="E1414" s="75" t="s">
        <v>6198</v>
      </c>
      <c r="F1414" s="74">
        <v>969394</v>
      </c>
      <c r="G1414" s="74">
        <v>0</v>
      </c>
      <c r="H1414" s="76">
        <f t="shared" si="68"/>
        <v>0</v>
      </c>
      <c r="I1414" s="76">
        <f t="shared" si="69"/>
        <v>0</v>
      </c>
      <c r="J1414" s="74">
        <v>116046</v>
      </c>
      <c r="K1414" s="75" t="s">
        <v>6245</v>
      </c>
      <c r="L1414" s="75" t="s">
        <v>6229</v>
      </c>
      <c r="M1414" s="74">
        <v>9700</v>
      </c>
      <c r="N1414" s="75" t="s">
        <v>6230</v>
      </c>
      <c r="O1414" s="75" t="s">
        <v>6231</v>
      </c>
      <c r="P1414" s="75"/>
      <c r="Q1414" s="75" t="s">
        <v>6232</v>
      </c>
      <c r="R1414" s="75" t="s">
        <v>11615</v>
      </c>
      <c r="S1414" s="75" t="s">
        <v>11616</v>
      </c>
      <c r="T1414" s="75" t="s">
        <v>11617</v>
      </c>
      <c r="U1414" s="75" t="s">
        <v>385</v>
      </c>
    </row>
    <row r="1415" spans="1:21" ht="14.4" x14ac:dyDescent="0.25">
      <c r="A1415" s="74">
        <v>121046</v>
      </c>
      <c r="B1415" s="75" t="s">
        <v>1649</v>
      </c>
      <c r="C1415" s="81">
        <f t="shared" si="67"/>
        <v>0</v>
      </c>
      <c r="D1415" s="74">
        <v>116053</v>
      </c>
      <c r="E1415" s="75" t="s">
        <v>6198</v>
      </c>
      <c r="F1415" s="74">
        <v>969394</v>
      </c>
      <c r="G1415" s="74">
        <v>0</v>
      </c>
      <c r="H1415" s="76">
        <f t="shared" si="68"/>
        <v>0</v>
      </c>
      <c r="I1415" s="76">
        <f t="shared" si="69"/>
        <v>0</v>
      </c>
      <c r="J1415" s="74">
        <v>116053</v>
      </c>
      <c r="K1415" s="75" t="s">
        <v>6198</v>
      </c>
      <c r="L1415" s="75" t="s">
        <v>1031</v>
      </c>
      <c r="M1415" s="74">
        <v>9700</v>
      </c>
      <c r="N1415" s="75" t="s">
        <v>138</v>
      </c>
      <c r="O1415" s="75" t="s">
        <v>1032</v>
      </c>
      <c r="P1415" s="75"/>
      <c r="Q1415" s="75" t="s">
        <v>1033</v>
      </c>
      <c r="R1415" s="75" t="s">
        <v>11615</v>
      </c>
      <c r="S1415" s="75" t="s">
        <v>11616</v>
      </c>
      <c r="T1415" s="75" t="s">
        <v>11617</v>
      </c>
      <c r="U1415" s="75" t="s">
        <v>385</v>
      </c>
    </row>
    <row r="1416" spans="1:21" ht="14.4" x14ac:dyDescent="0.25">
      <c r="A1416" s="74">
        <v>121046</v>
      </c>
      <c r="B1416" s="75" t="s">
        <v>1649</v>
      </c>
      <c r="C1416" s="81">
        <f t="shared" si="67"/>
        <v>0</v>
      </c>
      <c r="D1416" s="74">
        <v>116053</v>
      </c>
      <c r="E1416" s="75" t="s">
        <v>6198</v>
      </c>
      <c r="F1416" s="74">
        <v>969394</v>
      </c>
      <c r="G1416" s="74">
        <v>0</v>
      </c>
      <c r="H1416" s="76">
        <f t="shared" si="68"/>
        <v>0</v>
      </c>
      <c r="I1416" s="76">
        <f t="shared" si="69"/>
        <v>0</v>
      </c>
      <c r="J1416" s="74">
        <v>129528</v>
      </c>
      <c r="K1416" s="75" t="s">
        <v>6246</v>
      </c>
      <c r="L1416" s="75" t="s">
        <v>6247</v>
      </c>
      <c r="M1416" s="74">
        <v>9700</v>
      </c>
      <c r="N1416" s="75" t="s">
        <v>138</v>
      </c>
      <c r="O1416" s="75" t="s">
        <v>6248</v>
      </c>
      <c r="P1416" s="75"/>
      <c r="Q1416" s="75" t="s">
        <v>6249</v>
      </c>
      <c r="R1416" s="75" t="s">
        <v>1703</v>
      </c>
      <c r="S1416" s="75" t="s">
        <v>1704</v>
      </c>
      <c r="T1416" s="75" t="s">
        <v>1705</v>
      </c>
      <c r="U1416" s="75" t="s">
        <v>496</v>
      </c>
    </row>
    <row r="1417" spans="1:21" ht="14.4" x14ac:dyDescent="0.25">
      <c r="A1417" s="74">
        <v>121053</v>
      </c>
      <c r="B1417" s="75" t="s">
        <v>1649</v>
      </c>
      <c r="C1417" s="81">
        <f t="shared" si="67"/>
        <v>0</v>
      </c>
      <c r="D1417" s="74">
        <v>21766</v>
      </c>
      <c r="E1417" s="75" t="s">
        <v>6250</v>
      </c>
      <c r="F1417" s="74">
        <v>968412</v>
      </c>
      <c r="G1417" s="74">
        <v>0</v>
      </c>
      <c r="H1417" s="76">
        <f t="shared" si="68"/>
        <v>0</v>
      </c>
      <c r="I1417" s="76">
        <f t="shared" si="69"/>
        <v>0</v>
      </c>
      <c r="J1417" s="74">
        <v>21766</v>
      </c>
      <c r="K1417" s="75" t="s">
        <v>6250</v>
      </c>
      <c r="L1417" s="75" t="s">
        <v>6251</v>
      </c>
      <c r="M1417" s="74">
        <v>9040</v>
      </c>
      <c r="N1417" s="75" t="s">
        <v>323</v>
      </c>
      <c r="O1417" s="75" t="s">
        <v>1036</v>
      </c>
      <c r="P1417" s="75"/>
      <c r="Q1417" s="75" t="s">
        <v>10657</v>
      </c>
      <c r="R1417" s="75" t="s">
        <v>1654</v>
      </c>
      <c r="S1417" s="75" t="s">
        <v>1655</v>
      </c>
      <c r="T1417" s="75" t="s">
        <v>1656</v>
      </c>
      <c r="U1417" s="75" t="s">
        <v>385</v>
      </c>
    </row>
    <row r="1418" spans="1:21" ht="14.4" x14ac:dyDescent="0.25">
      <c r="A1418" s="74">
        <v>121053</v>
      </c>
      <c r="B1418" s="75" t="s">
        <v>1649</v>
      </c>
      <c r="C1418" s="81">
        <f t="shared" si="67"/>
        <v>0</v>
      </c>
      <c r="D1418" s="74">
        <v>21766</v>
      </c>
      <c r="E1418" s="75" t="s">
        <v>6250</v>
      </c>
      <c r="F1418" s="74">
        <v>968412</v>
      </c>
      <c r="G1418" s="74">
        <v>0</v>
      </c>
      <c r="H1418" s="76">
        <f t="shared" si="68"/>
        <v>0</v>
      </c>
      <c r="I1418" s="76">
        <f t="shared" si="69"/>
        <v>0</v>
      </c>
      <c r="J1418" s="74">
        <v>21782</v>
      </c>
      <c r="K1418" s="75" t="s">
        <v>6252</v>
      </c>
      <c r="L1418" s="75" t="s">
        <v>6253</v>
      </c>
      <c r="M1418" s="74">
        <v>9040</v>
      </c>
      <c r="N1418" s="75" t="s">
        <v>323</v>
      </c>
      <c r="O1418" s="75" t="s">
        <v>6254</v>
      </c>
      <c r="P1418" s="75"/>
      <c r="Q1418" s="75" t="s">
        <v>6255</v>
      </c>
      <c r="R1418" s="75" t="s">
        <v>1654</v>
      </c>
      <c r="S1418" s="75" t="s">
        <v>1655</v>
      </c>
      <c r="T1418" s="75" t="s">
        <v>1656</v>
      </c>
      <c r="U1418" s="75" t="s">
        <v>385</v>
      </c>
    </row>
    <row r="1419" spans="1:21" ht="14.4" x14ac:dyDescent="0.25">
      <c r="A1419" s="74">
        <v>121053</v>
      </c>
      <c r="B1419" s="75" t="s">
        <v>1649</v>
      </c>
      <c r="C1419" s="81">
        <f t="shared" si="67"/>
        <v>0</v>
      </c>
      <c r="D1419" s="74">
        <v>21766</v>
      </c>
      <c r="E1419" s="75" t="s">
        <v>6250</v>
      </c>
      <c r="F1419" s="74">
        <v>968412</v>
      </c>
      <c r="G1419" s="74">
        <v>0</v>
      </c>
      <c r="H1419" s="76">
        <f t="shared" si="68"/>
        <v>0</v>
      </c>
      <c r="I1419" s="76">
        <f t="shared" si="69"/>
        <v>0</v>
      </c>
      <c r="J1419" s="74">
        <v>21791</v>
      </c>
      <c r="K1419" s="75" t="s">
        <v>6256</v>
      </c>
      <c r="L1419" s="75" t="s">
        <v>6257</v>
      </c>
      <c r="M1419" s="74">
        <v>9040</v>
      </c>
      <c r="N1419" s="75" t="s">
        <v>323</v>
      </c>
      <c r="O1419" s="75" t="s">
        <v>6258</v>
      </c>
      <c r="P1419" s="75"/>
      <c r="Q1419" s="75" t="s">
        <v>6259</v>
      </c>
      <c r="R1419" s="75" t="s">
        <v>1654</v>
      </c>
      <c r="S1419" s="75" t="s">
        <v>1655</v>
      </c>
      <c r="T1419" s="75" t="s">
        <v>1656</v>
      </c>
      <c r="U1419" s="75" t="s">
        <v>385</v>
      </c>
    </row>
    <row r="1420" spans="1:21" ht="14.4" x14ac:dyDescent="0.25">
      <c r="A1420" s="74">
        <v>121053</v>
      </c>
      <c r="B1420" s="75" t="s">
        <v>1649</v>
      </c>
      <c r="C1420" s="81">
        <f t="shared" si="67"/>
        <v>0</v>
      </c>
      <c r="D1420" s="74">
        <v>21766</v>
      </c>
      <c r="E1420" s="75" t="s">
        <v>6250</v>
      </c>
      <c r="F1420" s="74">
        <v>968412</v>
      </c>
      <c r="G1420" s="74">
        <v>0</v>
      </c>
      <c r="H1420" s="76">
        <f t="shared" si="68"/>
        <v>0</v>
      </c>
      <c r="I1420" s="76">
        <f t="shared" si="69"/>
        <v>0</v>
      </c>
      <c r="J1420" s="74">
        <v>22509</v>
      </c>
      <c r="K1420" s="75" t="s">
        <v>6260</v>
      </c>
      <c r="L1420" s="75" t="s">
        <v>6261</v>
      </c>
      <c r="M1420" s="74">
        <v>9820</v>
      </c>
      <c r="N1420" s="75" t="s">
        <v>6262</v>
      </c>
      <c r="O1420" s="75" t="s">
        <v>6263</v>
      </c>
      <c r="P1420" s="75"/>
      <c r="Q1420" s="75" t="s">
        <v>6264</v>
      </c>
      <c r="R1420" s="75" t="s">
        <v>1654</v>
      </c>
      <c r="S1420" s="75" t="s">
        <v>1655</v>
      </c>
      <c r="T1420" s="75" t="s">
        <v>1656</v>
      </c>
      <c r="U1420" s="75" t="s">
        <v>385</v>
      </c>
    </row>
    <row r="1421" spans="1:21" ht="14.4" x14ac:dyDescent="0.25">
      <c r="A1421" s="74">
        <v>121053</v>
      </c>
      <c r="B1421" s="75" t="s">
        <v>1649</v>
      </c>
      <c r="C1421" s="81">
        <f t="shared" si="67"/>
        <v>0</v>
      </c>
      <c r="D1421" s="74">
        <v>21766</v>
      </c>
      <c r="E1421" s="75" t="s">
        <v>6250</v>
      </c>
      <c r="F1421" s="74">
        <v>968412</v>
      </c>
      <c r="G1421" s="74">
        <v>0</v>
      </c>
      <c r="H1421" s="76">
        <f t="shared" si="68"/>
        <v>0</v>
      </c>
      <c r="I1421" s="76">
        <f t="shared" si="69"/>
        <v>0</v>
      </c>
      <c r="J1421" s="74">
        <v>24893</v>
      </c>
      <c r="K1421" s="75" t="s">
        <v>11851</v>
      </c>
      <c r="L1421" s="75" t="s">
        <v>6265</v>
      </c>
      <c r="M1421" s="74">
        <v>9030</v>
      </c>
      <c r="N1421" s="75" t="s">
        <v>309</v>
      </c>
      <c r="O1421" s="75" t="s">
        <v>6266</v>
      </c>
      <c r="P1421" s="75"/>
      <c r="Q1421" s="75" t="s">
        <v>11852</v>
      </c>
      <c r="R1421" s="75" t="s">
        <v>1654</v>
      </c>
      <c r="S1421" s="75" t="s">
        <v>1655</v>
      </c>
      <c r="T1421" s="75" t="s">
        <v>1656</v>
      </c>
      <c r="U1421" s="75" t="s">
        <v>385</v>
      </c>
    </row>
    <row r="1422" spans="1:21" ht="14.4" x14ac:dyDescent="0.25">
      <c r="A1422" s="74">
        <v>121053</v>
      </c>
      <c r="B1422" s="75" t="s">
        <v>1649</v>
      </c>
      <c r="C1422" s="81">
        <f t="shared" si="67"/>
        <v>0</v>
      </c>
      <c r="D1422" s="74">
        <v>21766</v>
      </c>
      <c r="E1422" s="75" t="s">
        <v>6250</v>
      </c>
      <c r="F1422" s="74">
        <v>968412</v>
      </c>
      <c r="G1422" s="74">
        <v>0</v>
      </c>
      <c r="H1422" s="76">
        <f t="shared" si="68"/>
        <v>0</v>
      </c>
      <c r="I1422" s="76">
        <f t="shared" si="69"/>
        <v>0</v>
      </c>
      <c r="J1422" s="74">
        <v>104315</v>
      </c>
      <c r="K1422" s="75" t="s">
        <v>6267</v>
      </c>
      <c r="L1422" s="75" t="s">
        <v>6268</v>
      </c>
      <c r="M1422" s="74">
        <v>9000</v>
      </c>
      <c r="N1422" s="75" t="s">
        <v>120</v>
      </c>
      <c r="O1422" s="75" t="s">
        <v>6269</v>
      </c>
      <c r="P1422" s="75"/>
      <c r="Q1422" s="75" t="s">
        <v>6270</v>
      </c>
      <c r="R1422" s="75" t="s">
        <v>1654</v>
      </c>
      <c r="S1422" s="75" t="s">
        <v>1655</v>
      </c>
      <c r="T1422" s="75" t="s">
        <v>1656</v>
      </c>
      <c r="U1422" s="75" t="s">
        <v>385</v>
      </c>
    </row>
    <row r="1423" spans="1:21" ht="14.4" x14ac:dyDescent="0.25">
      <c r="A1423" s="74">
        <v>121053</v>
      </c>
      <c r="B1423" s="75" t="s">
        <v>1649</v>
      </c>
      <c r="C1423" s="81">
        <f t="shared" si="67"/>
        <v>0</v>
      </c>
      <c r="D1423" s="74">
        <v>21766</v>
      </c>
      <c r="E1423" s="75" t="s">
        <v>6250</v>
      </c>
      <c r="F1423" s="74">
        <v>968412</v>
      </c>
      <c r="G1423" s="74">
        <v>0</v>
      </c>
      <c r="H1423" s="76">
        <f t="shared" si="68"/>
        <v>0</v>
      </c>
      <c r="I1423" s="76">
        <f t="shared" si="69"/>
        <v>0</v>
      </c>
      <c r="J1423" s="74">
        <v>107649</v>
      </c>
      <c r="K1423" s="75" t="s">
        <v>6271</v>
      </c>
      <c r="L1423" s="75" t="s">
        <v>6272</v>
      </c>
      <c r="M1423" s="74">
        <v>9040</v>
      </c>
      <c r="N1423" s="75" t="s">
        <v>323</v>
      </c>
      <c r="O1423" s="75" t="s">
        <v>11150</v>
      </c>
      <c r="P1423" s="75"/>
      <c r="Q1423" s="75" t="s">
        <v>6273</v>
      </c>
      <c r="R1423" s="75" t="s">
        <v>1654</v>
      </c>
      <c r="S1423" s="75" t="s">
        <v>1655</v>
      </c>
      <c r="T1423" s="75" t="s">
        <v>1656</v>
      </c>
      <c r="U1423" s="75" t="s">
        <v>385</v>
      </c>
    </row>
    <row r="1424" spans="1:21" ht="14.4" x14ac:dyDescent="0.25">
      <c r="A1424" s="74">
        <v>121061</v>
      </c>
      <c r="B1424" s="75" t="s">
        <v>1901</v>
      </c>
      <c r="C1424" s="81">
        <f t="shared" si="67"/>
        <v>0</v>
      </c>
      <c r="D1424" s="74">
        <v>3152</v>
      </c>
      <c r="E1424" s="75" t="s">
        <v>6274</v>
      </c>
      <c r="F1424" s="74">
        <v>114009</v>
      </c>
      <c r="G1424" s="74">
        <v>114009</v>
      </c>
      <c r="H1424" s="76">
        <f t="shared" si="68"/>
        <v>0</v>
      </c>
      <c r="I1424" s="76">
        <f t="shared" si="69"/>
        <v>0</v>
      </c>
      <c r="J1424" s="74">
        <v>2361</v>
      </c>
      <c r="K1424" s="75" t="s">
        <v>11151</v>
      </c>
      <c r="L1424" s="75" t="s">
        <v>6275</v>
      </c>
      <c r="M1424" s="74">
        <v>8580</v>
      </c>
      <c r="N1424" s="75" t="s">
        <v>108</v>
      </c>
      <c r="O1424" s="75" t="s">
        <v>6276</v>
      </c>
      <c r="P1424" s="75"/>
      <c r="Q1424" s="75" t="s">
        <v>6277</v>
      </c>
      <c r="R1424" s="75" t="s">
        <v>11615</v>
      </c>
      <c r="S1424" s="75" t="s">
        <v>11616</v>
      </c>
      <c r="T1424" s="75" t="s">
        <v>11617</v>
      </c>
      <c r="U1424" s="75" t="s">
        <v>385</v>
      </c>
    </row>
    <row r="1425" spans="1:21" ht="14.4" x14ac:dyDescent="0.25">
      <c r="A1425" s="74">
        <v>121061</v>
      </c>
      <c r="B1425" s="75" t="s">
        <v>1901</v>
      </c>
      <c r="C1425" s="81">
        <f t="shared" si="67"/>
        <v>0</v>
      </c>
      <c r="D1425" s="74">
        <v>3152</v>
      </c>
      <c r="E1425" s="75" t="s">
        <v>6274</v>
      </c>
      <c r="F1425" s="74">
        <v>114009</v>
      </c>
      <c r="G1425" s="74">
        <v>114009</v>
      </c>
      <c r="H1425" s="76">
        <f t="shared" si="68"/>
        <v>0</v>
      </c>
      <c r="I1425" s="76">
        <f t="shared" si="69"/>
        <v>0</v>
      </c>
      <c r="J1425" s="74">
        <v>3095</v>
      </c>
      <c r="K1425" s="75" t="s">
        <v>11152</v>
      </c>
      <c r="L1425" s="75" t="s">
        <v>6278</v>
      </c>
      <c r="M1425" s="74">
        <v>9600</v>
      </c>
      <c r="N1425" s="75" t="s">
        <v>135</v>
      </c>
      <c r="O1425" s="75" t="s">
        <v>6279</v>
      </c>
      <c r="P1425" s="75"/>
      <c r="Q1425" s="75" t="s">
        <v>6280</v>
      </c>
      <c r="R1425" s="75" t="s">
        <v>11615</v>
      </c>
      <c r="S1425" s="75" t="s">
        <v>11616</v>
      </c>
      <c r="T1425" s="75" t="s">
        <v>11617</v>
      </c>
      <c r="U1425" s="75" t="s">
        <v>385</v>
      </c>
    </row>
    <row r="1426" spans="1:21" ht="14.4" x14ac:dyDescent="0.25">
      <c r="A1426" s="74">
        <v>121061</v>
      </c>
      <c r="B1426" s="75" t="s">
        <v>1901</v>
      </c>
      <c r="C1426" s="81">
        <f t="shared" si="67"/>
        <v>0</v>
      </c>
      <c r="D1426" s="74">
        <v>3152</v>
      </c>
      <c r="E1426" s="75" t="s">
        <v>6274</v>
      </c>
      <c r="F1426" s="74">
        <v>114009</v>
      </c>
      <c r="G1426" s="74">
        <v>114009</v>
      </c>
      <c r="H1426" s="76">
        <f t="shared" si="68"/>
        <v>0</v>
      </c>
      <c r="I1426" s="76">
        <f t="shared" si="69"/>
        <v>0</v>
      </c>
      <c r="J1426" s="74">
        <v>3145</v>
      </c>
      <c r="K1426" s="75" t="s">
        <v>11153</v>
      </c>
      <c r="L1426" s="75" t="s">
        <v>1950</v>
      </c>
      <c r="M1426" s="74">
        <v>9688</v>
      </c>
      <c r="N1426" s="75" t="s">
        <v>6109</v>
      </c>
      <c r="O1426" s="75" t="s">
        <v>6281</v>
      </c>
      <c r="P1426" s="75"/>
      <c r="Q1426" s="75" t="s">
        <v>6282</v>
      </c>
      <c r="R1426" s="75" t="s">
        <v>11615</v>
      </c>
      <c r="S1426" s="75" t="s">
        <v>11616</v>
      </c>
      <c r="T1426" s="75" t="s">
        <v>11617</v>
      </c>
      <c r="U1426" s="75" t="s">
        <v>385</v>
      </c>
    </row>
    <row r="1427" spans="1:21" ht="14.4" x14ac:dyDescent="0.25">
      <c r="A1427" s="74">
        <v>121061</v>
      </c>
      <c r="B1427" s="75" t="s">
        <v>1901</v>
      </c>
      <c r="C1427" s="81">
        <f t="shared" si="67"/>
        <v>0</v>
      </c>
      <c r="D1427" s="74">
        <v>3152</v>
      </c>
      <c r="E1427" s="75" t="s">
        <v>6274</v>
      </c>
      <c r="F1427" s="74">
        <v>114009</v>
      </c>
      <c r="G1427" s="74">
        <v>114009</v>
      </c>
      <c r="H1427" s="76">
        <f t="shared" si="68"/>
        <v>0</v>
      </c>
      <c r="I1427" s="76">
        <f t="shared" si="69"/>
        <v>0</v>
      </c>
      <c r="J1427" s="74">
        <v>3152</v>
      </c>
      <c r="K1427" s="75" t="s">
        <v>6274</v>
      </c>
      <c r="L1427" s="75" t="s">
        <v>1038</v>
      </c>
      <c r="M1427" s="74">
        <v>9700</v>
      </c>
      <c r="N1427" s="75" t="s">
        <v>138</v>
      </c>
      <c r="O1427" s="75" t="s">
        <v>1039</v>
      </c>
      <c r="P1427" s="75"/>
      <c r="Q1427" s="75" t="s">
        <v>1040</v>
      </c>
      <c r="R1427" s="75" t="s">
        <v>11615</v>
      </c>
      <c r="S1427" s="75" t="s">
        <v>11616</v>
      </c>
      <c r="T1427" s="75" t="s">
        <v>11617</v>
      </c>
      <c r="U1427" s="75" t="s">
        <v>385</v>
      </c>
    </row>
    <row r="1428" spans="1:21" ht="14.4" x14ac:dyDescent="0.25">
      <c r="A1428" s="74">
        <v>121061</v>
      </c>
      <c r="B1428" s="75" t="s">
        <v>1901</v>
      </c>
      <c r="C1428" s="81">
        <f t="shared" si="67"/>
        <v>0</v>
      </c>
      <c r="D1428" s="74">
        <v>3152</v>
      </c>
      <c r="E1428" s="75" t="s">
        <v>6274</v>
      </c>
      <c r="F1428" s="74">
        <v>114009</v>
      </c>
      <c r="G1428" s="74">
        <v>114009</v>
      </c>
      <c r="H1428" s="76">
        <f t="shared" si="68"/>
        <v>0</v>
      </c>
      <c r="I1428" s="76">
        <f t="shared" si="69"/>
        <v>0</v>
      </c>
      <c r="J1428" s="74">
        <v>3641</v>
      </c>
      <c r="K1428" s="75" t="s">
        <v>11154</v>
      </c>
      <c r="L1428" s="75" t="s">
        <v>6283</v>
      </c>
      <c r="M1428" s="74">
        <v>9700</v>
      </c>
      <c r="N1428" s="75" t="s">
        <v>138</v>
      </c>
      <c r="O1428" s="75" t="s">
        <v>6284</v>
      </c>
      <c r="P1428" s="75"/>
      <c r="Q1428" s="75" t="s">
        <v>6285</v>
      </c>
      <c r="R1428" s="75" t="s">
        <v>1703</v>
      </c>
      <c r="S1428" s="75" t="s">
        <v>1704</v>
      </c>
      <c r="T1428" s="75" t="s">
        <v>1705</v>
      </c>
      <c r="U1428" s="75" t="s">
        <v>496</v>
      </c>
    </row>
    <row r="1429" spans="1:21" ht="14.4" x14ac:dyDescent="0.25">
      <c r="A1429" s="74">
        <v>121061</v>
      </c>
      <c r="B1429" s="75" t="s">
        <v>1901</v>
      </c>
      <c r="C1429" s="81">
        <f t="shared" si="67"/>
        <v>0</v>
      </c>
      <c r="D1429" s="78">
        <v>3152</v>
      </c>
      <c r="E1429" s="75" t="s">
        <v>6274</v>
      </c>
      <c r="F1429" s="74">
        <v>114009</v>
      </c>
      <c r="G1429" s="74">
        <v>114009</v>
      </c>
      <c r="H1429" s="76">
        <f t="shared" si="68"/>
        <v>0</v>
      </c>
      <c r="I1429" s="76">
        <f t="shared" si="69"/>
        <v>0</v>
      </c>
      <c r="J1429" s="74">
        <v>19001</v>
      </c>
      <c r="K1429" s="75" t="s">
        <v>11155</v>
      </c>
      <c r="L1429" s="75" t="s">
        <v>6286</v>
      </c>
      <c r="M1429" s="74">
        <v>8587</v>
      </c>
      <c r="N1429" s="75" t="s">
        <v>6287</v>
      </c>
      <c r="O1429" s="75" t="s">
        <v>6288</v>
      </c>
      <c r="P1429" s="75"/>
      <c r="Q1429" s="75" t="s">
        <v>6289</v>
      </c>
      <c r="R1429" s="75" t="s">
        <v>11615</v>
      </c>
      <c r="S1429" s="75" t="s">
        <v>11616</v>
      </c>
      <c r="T1429" s="75" t="s">
        <v>11617</v>
      </c>
      <c r="U1429" s="75" t="s">
        <v>385</v>
      </c>
    </row>
    <row r="1430" spans="1:21" ht="14.4" x14ac:dyDescent="0.25">
      <c r="A1430" s="74">
        <v>121061</v>
      </c>
      <c r="B1430" s="75" t="s">
        <v>1901</v>
      </c>
      <c r="C1430" s="81">
        <f t="shared" si="67"/>
        <v>0</v>
      </c>
      <c r="D1430" s="74">
        <v>3152</v>
      </c>
      <c r="E1430" s="75" t="s">
        <v>6274</v>
      </c>
      <c r="F1430" s="74">
        <v>114009</v>
      </c>
      <c r="G1430" s="74">
        <v>114009</v>
      </c>
      <c r="H1430" s="76">
        <f t="shared" si="68"/>
        <v>0</v>
      </c>
      <c r="I1430" s="76">
        <f t="shared" si="69"/>
        <v>0</v>
      </c>
      <c r="J1430" s="74">
        <v>102566</v>
      </c>
      <c r="K1430" s="75" t="s">
        <v>11156</v>
      </c>
      <c r="L1430" s="75" t="s">
        <v>6290</v>
      </c>
      <c r="M1430" s="74">
        <v>9600</v>
      </c>
      <c r="N1430" s="75" t="s">
        <v>135</v>
      </c>
      <c r="O1430" s="75" t="s">
        <v>6291</v>
      </c>
      <c r="P1430" s="75"/>
      <c r="Q1430" s="75" t="s">
        <v>6292</v>
      </c>
      <c r="R1430" s="75" t="s">
        <v>11615</v>
      </c>
      <c r="S1430" s="75" t="s">
        <v>11616</v>
      </c>
      <c r="T1430" s="75" t="s">
        <v>11617</v>
      </c>
      <c r="U1430" s="75" t="s">
        <v>385</v>
      </c>
    </row>
    <row r="1431" spans="1:21" ht="14.4" x14ac:dyDescent="0.25">
      <c r="A1431" s="74">
        <v>121111</v>
      </c>
      <c r="B1431" s="75" t="s">
        <v>1649</v>
      </c>
      <c r="C1431" s="81">
        <f t="shared" si="67"/>
        <v>0</v>
      </c>
      <c r="D1431" s="74">
        <v>18762</v>
      </c>
      <c r="E1431" s="75" t="s">
        <v>11607</v>
      </c>
      <c r="F1431" s="74">
        <v>132886</v>
      </c>
      <c r="G1431" s="74">
        <v>0</v>
      </c>
      <c r="H1431" s="76">
        <f t="shared" si="68"/>
        <v>0</v>
      </c>
      <c r="I1431" s="76">
        <f t="shared" si="69"/>
        <v>0</v>
      </c>
      <c r="J1431" s="74">
        <v>18762</v>
      </c>
      <c r="K1431" s="75" t="s">
        <v>11607</v>
      </c>
      <c r="L1431" s="75" t="s">
        <v>6293</v>
      </c>
      <c r="M1431" s="74">
        <v>8510</v>
      </c>
      <c r="N1431" s="75" t="s">
        <v>271</v>
      </c>
      <c r="O1431" s="75" t="s">
        <v>6294</v>
      </c>
      <c r="P1431" s="75"/>
      <c r="Q1431" s="75" t="s">
        <v>6295</v>
      </c>
      <c r="R1431" s="75" t="s">
        <v>11615</v>
      </c>
      <c r="S1431" s="75" t="s">
        <v>11616</v>
      </c>
      <c r="T1431" s="75" t="s">
        <v>11617</v>
      </c>
      <c r="U1431" s="75" t="s">
        <v>385</v>
      </c>
    </row>
    <row r="1432" spans="1:21" ht="14.4" x14ac:dyDescent="0.25">
      <c r="A1432" s="74">
        <v>121111</v>
      </c>
      <c r="B1432" s="75" t="s">
        <v>1649</v>
      </c>
      <c r="C1432" s="81">
        <f t="shared" si="67"/>
        <v>0</v>
      </c>
      <c r="D1432" s="74">
        <v>18762</v>
      </c>
      <c r="E1432" s="75" t="s">
        <v>11607</v>
      </c>
      <c r="F1432" s="74">
        <v>132886</v>
      </c>
      <c r="G1432" s="74">
        <v>0</v>
      </c>
      <c r="H1432" s="76">
        <f t="shared" si="68"/>
        <v>0</v>
      </c>
      <c r="I1432" s="76">
        <f t="shared" si="69"/>
        <v>0</v>
      </c>
      <c r="J1432" s="74">
        <v>18838</v>
      </c>
      <c r="K1432" s="75" t="s">
        <v>1692</v>
      </c>
      <c r="L1432" s="75" t="s">
        <v>6296</v>
      </c>
      <c r="M1432" s="74">
        <v>8510</v>
      </c>
      <c r="N1432" s="75" t="s">
        <v>6297</v>
      </c>
      <c r="O1432" s="75" t="s">
        <v>6298</v>
      </c>
      <c r="P1432" s="75"/>
      <c r="Q1432" s="75" t="s">
        <v>6299</v>
      </c>
      <c r="R1432" s="75" t="s">
        <v>11615</v>
      </c>
      <c r="S1432" s="75" t="s">
        <v>11616</v>
      </c>
      <c r="T1432" s="75" t="s">
        <v>11617</v>
      </c>
      <c r="U1432" s="75" t="s">
        <v>385</v>
      </c>
    </row>
    <row r="1433" spans="1:21" ht="14.4" x14ac:dyDescent="0.25">
      <c r="A1433" s="74">
        <v>121111</v>
      </c>
      <c r="B1433" s="75" t="s">
        <v>1649</v>
      </c>
      <c r="C1433" s="81">
        <f t="shared" si="67"/>
        <v>0</v>
      </c>
      <c r="D1433" s="74">
        <v>18762</v>
      </c>
      <c r="E1433" s="75" t="s">
        <v>11607</v>
      </c>
      <c r="F1433" s="74">
        <v>972646</v>
      </c>
      <c r="G1433" s="74">
        <v>0</v>
      </c>
      <c r="H1433" s="76">
        <f t="shared" si="68"/>
        <v>121111</v>
      </c>
      <c r="I1433" s="76">
        <f t="shared" si="69"/>
        <v>0</v>
      </c>
      <c r="J1433" s="74">
        <v>26583</v>
      </c>
      <c r="K1433" s="75" t="s">
        <v>6300</v>
      </c>
      <c r="L1433" s="75" t="s">
        <v>6301</v>
      </c>
      <c r="M1433" s="74">
        <v>8500</v>
      </c>
      <c r="N1433" s="75" t="s">
        <v>106</v>
      </c>
      <c r="O1433" s="75" t="s">
        <v>6302</v>
      </c>
      <c r="P1433" s="75"/>
      <c r="Q1433" s="75" t="s">
        <v>6303</v>
      </c>
      <c r="R1433" s="75" t="s">
        <v>10772</v>
      </c>
      <c r="S1433" s="75" t="s">
        <v>10773</v>
      </c>
      <c r="T1433" s="75" t="s">
        <v>10774</v>
      </c>
      <c r="U1433" s="75" t="s">
        <v>496</v>
      </c>
    </row>
    <row r="1434" spans="1:21" ht="14.4" x14ac:dyDescent="0.25">
      <c r="A1434" s="74">
        <v>121111</v>
      </c>
      <c r="B1434" s="75" t="s">
        <v>1649</v>
      </c>
      <c r="C1434" s="81">
        <f t="shared" si="67"/>
        <v>0</v>
      </c>
      <c r="D1434" s="74">
        <v>18762</v>
      </c>
      <c r="E1434" s="75" t="s">
        <v>11607</v>
      </c>
      <c r="F1434" s="74">
        <v>132886</v>
      </c>
      <c r="G1434" s="74">
        <v>0</v>
      </c>
      <c r="H1434" s="76">
        <f t="shared" si="68"/>
        <v>121111</v>
      </c>
      <c r="I1434" s="76">
        <f t="shared" si="69"/>
        <v>0</v>
      </c>
      <c r="J1434" s="74">
        <v>26617</v>
      </c>
      <c r="K1434" s="75" t="s">
        <v>6304</v>
      </c>
      <c r="L1434" s="75" t="s">
        <v>6305</v>
      </c>
      <c r="M1434" s="74">
        <v>8510</v>
      </c>
      <c r="N1434" s="75" t="s">
        <v>6306</v>
      </c>
      <c r="O1434" s="75" t="s">
        <v>6307</v>
      </c>
      <c r="P1434" s="75"/>
      <c r="Q1434" s="75" t="s">
        <v>11157</v>
      </c>
      <c r="R1434" s="75" t="s">
        <v>10772</v>
      </c>
      <c r="S1434" s="75" t="s">
        <v>10773</v>
      </c>
      <c r="T1434" s="75" t="s">
        <v>10774</v>
      </c>
      <c r="U1434" s="75" t="s">
        <v>496</v>
      </c>
    </row>
    <row r="1435" spans="1:21" ht="14.4" x14ac:dyDescent="0.25">
      <c r="A1435" s="74">
        <v>121111</v>
      </c>
      <c r="B1435" s="75" t="s">
        <v>1649</v>
      </c>
      <c r="C1435" s="81">
        <f t="shared" si="67"/>
        <v>0</v>
      </c>
      <c r="D1435" s="74">
        <v>18762</v>
      </c>
      <c r="E1435" s="75" t="s">
        <v>11607</v>
      </c>
      <c r="F1435" s="74">
        <v>132886</v>
      </c>
      <c r="G1435" s="74">
        <v>0</v>
      </c>
      <c r="H1435" s="76">
        <f t="shared" si="68"/>
        <v>0</v>
      </c>
      <c r="I1435" s="76">
        <f t="shared" si="69"/>
        <v>0</v>
      </c>
      <c r="J1435" s="74">
        <v>106187</v>
      </c>
      <c r="K1435" s="75" t="s">
        <v>6308</v>
      </c>
      <c r="L1435" s="75" t="s">
        <v>6309</v>
      </c>
      <c r="M1435" s="74">
        <v>8510</v>
      </c>
      <c r="N1435" s="75" t="s">
        <v>6306</v>
      </c>
      <c r="O1435" s="75" t="s">
        <v>6310</v>
      </c>
      <c r="P1435" s="75"/>
      <c r="Q1435" s="75" t="s">
        <v>6311</v>
      </c>
      <c r="R1435" s="75" t="s">
        <v>11615</v>
      </c>
      <c r="S1435" s="75" t="s">
        <v>11616</v>
      </c>
      <c r="T1435" s="75" t="s">
        <v>11617</v>
      </c>
      <c r="U1435" s="75" t="s">
        <v>385</v>
      </c>
    </row>
    <row r="1436" spans="1:21" ht="14.4" x14ac:dyDescent="0.25">
      <c r="A1436" s="74">
        <v>121111</v>
      </c>
      <c r="B1436" s="75" t="s">
        <v>1649</v>
      </c>
      <c r="C1436" s="81">
        <f t="shared" si="67"/>
        <v>0</v>
      </c>
      <c r="D1436" s="74">
        <v>18762</v>
      </c>
      <c r="E1436" s="75" t="s">
        <v>11607</v>
      </c>
      <c r="F1436" s="74">
        <v>132886</v>
      </c>
      <c r="G1436" s="74">
        <v>0</v>
      </c>
      <c r="H1436" s="76">
        <f t="shared" si="68"/>
        <v>0</v>
      </c>
      <c r="I1436" s="76">
        <f t="shared" si="69"/>
        <v>0</v>
      </c>
      <c r="J1436" s="74">
        <v>131541</v>
      </c>
      <c r="K1436" s="75" t="s">
        <v>6312</v>
      </c>
      <c r="L1436" s="75" t="s">
        <v>6313</v>
      </c>
      <c r="M1436" s="74">
        <v>8500</v>
      </c>
      <c r="N1436" s="75" t="s">
        <v>106</v>
      </c>
      <c r="O1436" s="75" t="s">
        <v>6314</v>
      </c>
      <c r="P1436" s="75"/>
      <c r="Q1436" s="75" t="s">
        <v>6315</v>
      </c>
      <c r="R1436" s="75" t="s">
        <v>10772</v>
      </c>
      <c r="S1436" s="75" t="s">
        <v>10773</v>
      </c>
      <c r="T1436" s="75" t="s">
        <v>10774</v>
      </c>
      <c r="U1436" s="75" t="s">
        <v>496</v>
      </c>
    </row>
    <row r="1437" spans="1:21" ht="14.4" x14ac:dyDescent="0.25">
      <c r="A1437" s="74">
        <v>121129</v>
      </c>
      <c r="B1437" s="75" t="s">
        <v>1649</v>
      </c>
      <c r="C1437" s="81">
        <f t="shared" si="67"/>
        <v>0</v>
      </c>
      <c r="D1437" s="74">
        <v>105379</v>
      </c>
      <c r="E1437" s="75" t="s">
        <v>10739</v>
      </c>
      <c r="F1437" s="74">
        <v>969204</v>
      </c>
      <c r="G1437" s="74">
        <v>0</v>
      </c>
      <c r="H1437" s="76">
        <f t="shared" si="68"/>
        <v>0</v>
      </c>
      <c r="I1437" s="76">
        <f t="shared" si="69"/>
        <v>0</v>
      </c>
      <c r="J1437" s="74">
        <v>23846</v>
      </c>
      <c r="K1437" s="75" t="s">
        <v>6316</v>
      </c>
      <c r="L1437" s="75" t="s">
        <v>6317</v>
      </c>
      <c r="M1437" s="74">
        <v>9600</v>
      </c>
      <c r="N1437" s="75" t="s">
        <v>135</v>
      </c>
      <c r="O1437" s="75" t="s">
        <v>6318</v>
      </c>
      <c r="P1437" s="75"/>
      <c r="Q1437" s="75" t="s">
        <v>11158</v>
      </c>
      <c r="R1437" s="75" t="s">
        <v>11615</v>
      </c>
      <c r="S1437" s="75" t="s">
        <v>11616</v>
      </c>
      <c r="T1437" s="75" t="s">
        <v>11617</v>
      </c>
      <c r="U1437" s="75" t="s">
        <v>385</v>
      </c>
    </row>
    <row r="1438" spans="1:21" ht="14.4" x14ac:dyDescent="0.25">
      <c r="A1438" s="74">
        <v>121129</v>
      </c>
      <c r="B1438" s="75" t="s">
        <v>1649</v>
      </c>
      <c r="C1438" s="81">
        <f t="shared" si="67"/>
        <v>0</v>
      </c>
      <c r="D1438" s="74">
        <v>105379</v>
      </c>
      <c r="E1438" s="75" t="s">
        <v>10739</v>
      </c>
      <c r="F1438" s="74">
        <v>969204</v>
      </c>
      <c r="G1438" s="74">
        <v>0</v>
      </c>
      <c r="H1438" s="76">
        <f t="shared" si="68"/>
        <v>0</v>
      </c>
      <c r="I1438" s="76">
        <f t="shared" si="69"/>
        <v>0</v>
      </c>
      <c r="J1438" s="74">
        <v>23853</v>
      </c>
      <c r="K1438" s="75" t="s">
        <v>6319</v>
      </c>
      <c r="L1438" s="75" t="s">
        <v>6320</v>
      </c>
      <c r="M1438" s="74">
        <v>9600</v>
      </c>
      <c r="N1438" s="75" t="s">
        <v>135</v>
      </c>
      <c r="O1438" s="75" t="s">
        <v>6321</v>
      </c>
      <c r="P1438" s="75"/>
      <c r="Q1438" s="75" t="s">
        <v>11853</v>
      </c>
      <c r="R1438" s="75" t="s">
        <v>11615</v>
      </c>
      <c r="S1438" s="75" t="s">
        <v>11616</v>
      </c>
      <c r="T1438" s="75" t="s">
        <v>11617</v>
      </c>
      <c r="U1438" s="75" t="s">
        <v>385</v>
      </c>
    </row>
    <row r="1439" spans="1:21" ht="14.4" x14ac:dyDescent="0.25">
      <c r="A1439" s="74">
        <v>121129</v>
      </c>
      <c r="B1439" s="75" t="s">
        <v>1649</v>
      </c>
      <c r="C1439" s="81">
        <f t="shared" si="67"/>
        <v>0</v>
      </c>
      <c r="D1439" s="74">
        <v>105379</v>
      </c>
      <c r="E1439" s="75" t="s">
        <v>10739</v>
      </c>
      <c r="F1439" s="74">
        <v>969204</v>
      </c>
      <c r="G1439" s="74">
        <v>0</v>
      </c>
      <c r="H1439" s="76">
        <f t="shared" si="68"/>
        <v>0</v>
      </c>
      <c r="I1439" s="76">
        <f t="shared" si="69"/>
        <v>0</v>
      </c>
      <c r="J1439" s="74">
        <v>23861</v>
      </c>
      <c r="K1439" s="75" t="s">
        <v>11159</v>
      </c>
      <c r="L1439" s="75" t="s">
        <v>6320</v>
      </c>
      <c r="M1439" s="74">
        <v>9600</v>
      </c>
      <c r="N1439" s="75" t="s">
        <v>135</v>
      </c>
      <c r="O1439" s="75" t="s">
        <v>6323</v>
      </c>
      <c r="P1439" s="75"/>
      <c r="Q1439" s="75" t="s">
        <v>6324</v>
      </c>
      <c r="R1439" s="75" t="s">
        <v>11615</v>
      </c>
      <c r="S1439" s="75" t="s">
        <v>11616</v>
      </c>
      <c r="T1439" s="75" t="s">
        <v>11617</v>
      </c>
      <c r="U1439" s="75" t="s">
        <v>385</v>
      </c>
    </row>
    <row r="1440" spans="1:21" ht="14.4" x14ac:dyDescent="0.25">
      <c r="A1440" s="74">
        <v>121129</v>
      </c>
      <c r="B1440" s="75" t="s">
        <v>1649</v>
      </c>
      <c r="C1440" s="81">
        <f t="shared" si="67"/>
        <v>0</v>
      </c>
      <c r="D1440" s="74">
        <v>105379</v>
      </c>
      <c r="E1440" s="75" t="s">
        <v>10739</v>
      </c>
      <c r="F1440" s="74">
        <v>969204</v>
      </c>
      <c r="G1440" s="74">
        <v>0</v>
      </c>
      <c r="H1440" s="76">
        <f t="shared" si="68"/>
        <v>0</v>
      </c>
      <c r="I1440" s="76">
        <f t="shared" si="69"/>
        <v>0</v>
      </c>
      <c r="J1440" s="74">
        <v>105379</v>
      </c>
      <c r="K1440" s="75" t="s">
        <v>10739</v>
      </c>
      <c r="L1440" s="75" t="s">
        <v>6325</v>
      </c>
      <c r="M1440" s="74">
        <v>9600</v>
      </c>
      <c r="N1440" s="75" t="s">
        <v>135</v>
      </c>
      <c r="O1440" s="75" t="s">
        <v>6326</v>
      </c>
      <c r="P1440" s="75"/>
      <c r="Q1440" s="75" t="s">
        <v>6322</v>
      </c>
      <c r="R1440" s="75" t="s">
        <v>11615</v>
      </c>
      <c r="S1440" s="75" t="s">
        <v>11616</v>
      </c>
      <c r="T1440" s="75" t="s">
        <v>11617</v>
      </c>
      <c r="U1440" s="75" t="s">
        <v>385</v>
      </c>
    </row>
    <row r="1441" spans="1:21" ht="14.4" x14ac:dyDescent="0.25">
      <c r="A1441" s="74">
        <v>121129</v>
      </c>
      <c r="B1441" s="75" t="s">
        <v>1649</v>
      </c>
      <c r="C1441" s="81">
        <f t="shared" si="67"/>
        <v>0</v>
      </c>
      <c r="D1441" s="74">
        <v>105379</v>
      </c>
      <c r="E1441" s="75" t="s">
        <v>10739</v>
      </c>
      <c r="F1441" s="74">
        <v>969204</v>
      </c>
      <c r="G1441" s="74">
        <v>0</v>
      </c>
      <c r="H1441" s="76">
        <f t="shared" si="68"/>
        <v>0</v>
      </c>
      <c r="I1441" s="76">
        <f t="shared" si="69"/>
        <v>0</v>
      </c>
      <c r="J1441" s="74">
        <v>115824</v>
      </c>
      <c r="K1441" s="75" t="s">
        <v>11160</v>
      </c>
      <c r="L1441" s="75" t="s">
        <v>6325</v>
      </c>
      <c r="M1441" s="74">
        <v>9600</v>
      </c>
      <c r="N1441" s="75" t="s">
        <v>135</v>
      </c>
      <c r="O1441" s="75" t="s">
        <v>6326</v>
      </c>
      <c r="P1441" s="75"/>
      <c r="Q1441" s="75" t="s">
        <v>6327</v>
      </c>
      <c r="R1441" s="75" t="s">
        <v>11615</v>
      </c>
      <c r="S1441" s="75" t="s">
        <v>11616</v>
      </c>
      <c r="T1441" s="75" t="s">
        <v>11617</v>
      </c>
      <c r="U1441" s="75" t="s">
        <v>385</v>
      </c>
    </row>
    <row r="1442" spans="1:21" ht="14.4" x14ac:dyDescent="0.25">
      <c r="A1442" s="74">
        <v>121129</v>
      </c>
      <c r="B1442" s="75" t="s">
        <v>1649</v>
      </c>
      <c r="C1442" s="81">
        <f t="shared" si="67"/>
        <v>0</v>
      </c>
      <c r="D1442" s="74">
        <v>105379</v>
      </c>
      <c r="E1442" s="75" t="s">
        <v>10739</v>
      </c>
      <c r="F1442" s="74">
        <v>969204</v>
      </c>
      <c r="G1442" s="74">
        <v>0</v>
      </c>
      <c r="H1442" s="76">
        <f t="shared" si="68"/>
        <v>0</v>
      </c>
      <c r="I1442" s="76">
        <f t="shared" si="69"/>
        <v>0</v>
      </c>
      <c r="J1442" s="74">
        <v>115832</v>
      </c>
      <c r="K1442" s="75" t="s">
        <v>6328</v>
      </c>
      <c r="L1442" s="75" t="s">
        <v>6317</v>
      </c>
      <c r="M1442" s="74">
        <v>9600</v>
      </c>
      <c r="N1442" s="75" t="s">
        <v>135</v>
      </c>
      <c r="O1442" s="75" t="s">
        <v>6318</v>
      </c>
      <c r="P1442" s="75"/>
      <c r="Q1442" s="75" t="s">
        <v>6329</v>
      </c>
      <c r="R1442" s="75" t="s">
        <v>11615</v>
      </c>
      <c r="S1442" s="75" t="s">
        <v>11616</v>
      </c>
      <c r="T1442" s="75" t="s">
        <v>11617</v>
      </c>
      <c r="U1442" s="75" t="s">
        <v>385</v>
      </c>
    </row>
    <row r="1443" spans="1:21" ht="14.4" x14ac:dyDescent="0.25">
      <c r="A1443" s="74">
        <v>121129</v>
      </c>
      <c r="B1443" s="75" t="s">
        <v>1649</v>
      </c>
      <c r="C1443" s="81">
        <f t="shared" si="67"/>
        <v>0</v>
      </c>
      <c r="D1443" s="74">
        <v>105379</v>
      </c>
      <c r="E1443" s="75" t="s">
        <v>10739</v>
      </c>
      <c r="F1443" s="74">
        <v>969204</v>
      </c>
      <c r="G1443" s="74">
        <v>0</v>
      </c>
      <c r="H1443" s="76">
        <f t="shared" si="68"/>
        <v>0</v>
      </c>
      <c r="I1443" s="76">
        <f t="shared" si="69"/>
        <v>0</v>
      </c>
      <c r="J1443" s="74">
        <v>115841</v>
      </c>
      <c r="K1443" s="75" t="s">
        <v>6330</v>
      </c>
      <c r="L1443" s="75" t="s">
        <v>6317</v>
      </c>
      <c r="M1443" s="74">
        <v>9600</v>
      </c>
      <c r="N1443" s="75" t="s">
        <v>135</v>
      </c>
      <c r="O1443" s="75" t="s">
        <v>6318</v>
      </c>
      <c r="P1443" s="75"/>
      <c r="Q1443" s="75" t="s">
        <v>6329</v>
      </c>
      <c r="R1443" s="75" t="s">
        <v>11615</v>
      </c>
      <c r="S1443" s="75" t="s">
        <v>11616</v>
      </c>
      <c r="T1443" s="75" t="s">
        <v>11617</v>
      </c>
      <c r="U1443" s="75" t="s">
        <v>385</v>
      </c>
    </row>
    <row r="1444" spans="1:21" ht="14.4" x14ac:dyDescent="0.25">
      <c r="A1444" s="74">
        <v>121137</v>
      </c>
      <c r="B1444" s="75" t="s">
        <v>1679</v>
      </c>
      <c r="C1444" s="81">
        <f t="shared" si="67"/>
        <v>0</v>
      </c>
      <c r="D1444" s="74">
        <v>124008</v>
      </c>
      <c r="E1444" s="75" t="s">
        <v>6331</v>
      </c>
      <c r="F1444" s="74">
        <v>961111</v>
      </c>
      <c r="G1444" s="74">
        <v>0</v>
      </c>
      <c r="H1444" s="76">
        <f t="shared" si="68"/>
        <v>0</v>
      </c>
      <c r="I1444" s="76">
        <f t="shared" si="69"/>
        <v>0</v>
      </c>
      <c r="J1444" s="74">
        <v>11296</v>
      </c>
      <c r="K1444" s="75" t="s">
        <v>11161</v>
      </c>
      <c r="L1444" s="75" t="s">
        <v>6332</v>
      </c>
      <c r="M1444" s="74">
        <v>9120</v>
      </c>
      <c r="N1444" s="75" t="s">
        <v>1438</v>
      </c>
      <c r="O1444" s="75" t="s">
        <v>6333</v>
      </c>
      <c r="P1444" s="75"/>
      <c r="Q1444" s="75" t="s">
        <v>6334</v>
      </c>
      <c r="R1444" s="75" t="s">
        <v>1786</v>
      </c>
      <c r="S1444" s="75" t="s">
        <v>1787</v>
      </c>
      <c r="T1444" s="75" t="s">
        <v>1788</v>
      </c>
      <c r="U1444" s="75" t="s">
        <v>385</v>
      </c>
    </row>
    <row r="1445" spans="1:21" ht="14.4" x14ac:dyDescent="0.25">
      <c r="A1445" s="74">
        <v>121137</v>
      </c>
      <c r="B1445" s="75" t="s">
        <v>1679</v>
      </c>
      <c r="C1445" s="81">
        <f t="shared" si="67"/>
        <v>0</v>
      </c>
      <c r="D1445" s="74">
        <v>124008</v>
      </c>
      <c r="E1445" s="75" t="s">
        <v>6331</v>
      </c>
      <c r="F1445" s="74">
        <v>961111</v>
      </c>
      <c r="G1445" s="74">
        <v>0</v>
      </c>
      <c r="H1445" s="76">
        <f t="shared" si="68"/>
        <v>0</v>
      </c>
      <c r="I1445" s="76">
        <f t="shared" si="69"/>
        <v>0</v>
      </c>
      <c r="J1445" s="74">
        <v>11312</v>
      </c>
      <c r="K1445" s="75" t="s">
        <v>6335</v>
      </c>
      <c r="L1445" s="75" t="s">
        <v>6336</v>
      </c>
      <c r="M1445" s="74">
        <v>9120</v>
      </c>
      <c r="N1445" s="75" t="s">
        <v>307</v>
      </c>
      <c r="O1445" s="75" t="s">
        <v>6337</v>
      </c>
      <c r="P1445" s="75"/>
      <c r="Q1445" s="75" t="s">
        <v>11162</v>
      </c>
      <c r="R1445" s="75" t="s">
        <v>1786</v>
      </c>
      <c r="S1445" s="75" t="s">
        <v>1787</v>
      </c>
      <c r="T1445" s="75" t="s">
        <v>1788</v>
      </c>
      <c r="U1445" s="75" t="s">
        <v>385</v>
      </c>
    </row>
    <row r="1446" spans="1:21" ht="14.4" x14ac:dyDescent="0.25">
      <c r="A1446" s="74">
        <v>121137</v>
      </c>
      <c r="B1446" s="75" t="s">
        <v>1679</v>
      </c>
      <c r="C1446" s="81">
        <f t="shared" si="67"/>
        <v>0</v>
      </c>
      <c r="D1446" s="74">
        <v>124008</v>
      </c>
      <c r="E1446" s="75" t="s">
        <v>6331</v>
      </c>
      <c r="F1446" s="74">
        <v>961128</v>
      </c>
      <c r="G1446" s="74">
        <v>0</v>
      </c>
      <c r="H1446" s="76">
        <f t="shared" si="68"/>
        <v>121137</v>
      </c>
      <c r="I1446" s="76">
        <f t="shared" si="69"/>
        <v>0</v>
      </c>
      <c r="J1446" s="74">
        <v>11379</v>
      </c>
      <c r="K1446" s="75" t="s">
        <v>1680</v>
      </c>
      <c r="L1446" s="75" t="s">
        <v>6338</v>
      </c>
      <c r="M1446" s="74">
        <v>9150</v>
      </c>
      <c r="N1446" s="75" t="s">
        <v>1212</v>
      </c>
      <c r="O1446" s="75" t="s">
        <v>6339</v>
      </c>
      <c r="P1446" s="75"/>
      <c r="Q1446" s="75" t="s">
        <v>6340</v>
      </c>
      <c r="R1446" s="75" t="s">
        <v>1786</v>
      </c>
      <c r="S1446" s="75" t="s">
        <v>1787</v>
      </c>
      <c r="T1446" s="75" t="s">
        <v>1788</v>
      </c>
      <c r="U1446" s="75" t="s">
        <v>385</v>
      </c>
    </row>
    <row r="1447" spans="1:21" ht="14.4" x14ac:dyDescent="0.25">
      <c r="A1447" s="74">
        <v>121137</v>
      </c>
      <c r="B1447" s="75" t="s">
        <v>1679</v>
      </c>
      <c r="C1447" s="81">
        <f t="shared" si="67"/>
        <v>0</v>
      </c>
      <c r="D1447" s="74">
        <v>124008</v>
      </c>
      <c r="E1447" s="75" t="s">
        <v>6331</v>
      </c>
      <c r="F1447" s="74">
        <v>961111</v>
      </c>
      <c r="G1447" s="74">
        <v>0</v>
      </c>
      <c r="H1447" s="76">
        <f t="shared" si="68"/>
        <v>121137</v>
      </c>
      <c r="I1447" s="76">
        <f t="shared" si="69"/>
        <v>0</v>
      </c>
      <c r="J1447" s="74">
        <v>11502</v>
      </c>
      <c r="K1447" s="75" t="s">
        <v>11163</v>
      </c>
      <c r="L1447" s="75" t="s">
        <v>6341</v>
      </c>
      <c r="M1447" s="74">
        <v>9120</v>
      </c>
      <c r="N1447" s="75" t="s">
        <v>6342</v>
      </c>
      <c r="O1447" s="75" t="s">
        <v>6343</v>
      </c>
      <c r="P1447" s="75"/>
      <c r="Q1447" s="75" t="s">
        <v>6344</v>
      </c>
      <c r="R1447" s="75" t="s">
        <v>1786</v>
      </c>
      <c r="S1447" s="75" t="s">
        <v>1787</v>
      </c>
      <c r="T1447" s="75" t="s">
        <v>1788</v>
      </c>
      <c r="U1447" s="75" t="s">
        <v>385</v>
      </c>
    </row>
    <row r="1448" spans="1:21" ht="14.4" x14ac:dyDescent="0.25">
      <c r="A1448" s="74">
        <v>121137</v>
      </c>
      <c r="B1448" s="75" t="s">
        <v>1679</v>
      </c>
      <c r="C1448" s="81">
        <f t="shared" si="67"/>
        <v>0</v>
      </c>
      <c r="D1448" s="74">
        <v>124008</v>
      </c>
      <c r="E1448" s="75" t="s">
        <v>6331</v>
      </c>
      <c r="F1448" s="74">
        <v>961111</v>
      </c>
      <c r="G1448" s="74">
        <v>0</v>
      </c>
      <c r="H1448" s="76">
        <f t="shared" si="68"/>
        <v>0</v>
      </c>
      <c r="I1448" s="76">
        <f t="shared" si="69"/>
        <v>0</v>
      </c>
      <c r="J1448" s="74">
        <v>11528</v>
      </c>
      <c r="K1448" s="75" t="s">
        <v>6345</v>
      </c>
      <c r="L1448" s="75" t="s">
        <v>6346</v>
      </c>
      <c r="M1448" s="74">
        <v>9130</v>
      </c>
      <c r="N1448" s="75" t="s">
        <v>6347</v>
      </c>
      <c r="O1448" s="75" t="s">
        <v>6348</v>
      </c>
      <c r="P1448" s="75"/>
      <c r="Q1448" s="75" t="s">
        <v>11164</v>
      </c>
      <c r="R1448" s="75" t="s">
        <v>1786</v>
      </c>
      <c r="S1448" s="75" t="s">
        <v>1787</v>
      </c>
      <c r="T1448" s="75" t="s">
        <v>1788</v>
      </c>
      <c r="U1448" s="75" t="s">
        <v>385</v>
      </c>
    </row>
    <row r="1449" spans="1:21" ht="14.4" x14ac:dyDescent="0.25">
      <c r="A1449" s="74">
        <v>121137</v>
      </c>
      <c r="B1449" s="75" t="s">
        <v>1679</v>
      </c>
      <c r="C1449" s="81">
        <f t="shared" si="67"/>
        <v>0</v>
      </c>
      <c r="D1449" s="74">
        <v>124008</v>
      </c>
      <c r="E1449" s="75" t="s">
        <v>6331</v>
      </c>
      <c r="F1449" s="74">
        <v>961111</v>
      </c>
      <c r="G1449" s="74">
        <v>0</v>
      </c>
      <c r="H1449" s="76">
        <f t="shared" si="68"/>
        <v>0</v>
      </c>
      <c r="I1449" s="76">
        <f t="shared" si="69"/>
        <v>0</v>
      </c>
      <c r="J1449" s="74">
        <v>105445</v>
      </c>
      <c r="K1449" s="75" t="s">
        <v>11165</v>
      </c>
      <c r="L1449" s="75" t="s">
        <v>6349</v>
      </c>
      <c r="M1449" s="74">
        <v>9120</v>
      </c>
      <c r="N1449" s="75" t="s">
        <v>6350</v>
      </c>
      <c r="O1449" s="75" t="s">
        <v>6351</v>
      </c>
      <c r="P1449" s="75"/>
      <c r="Q1449" s="75" t="s">
        <v>6352</v>
      </c>
      <c r="R1449" s="75" t="s">
        <v>1786</v>
      </c>
      <c r="S1449" s="75" t="s">
        <v>1787</v>
      </c>
      <c r="T1449" s="75" t="s">
        <v>1788</v>
      </c>
      <c r="U1449" s="75" t="s">
        <v>385</v>
      </c>
    </row>
    <row r="1450" spans="1:21" ht="14.4" x14ac:dyDescent="0.25">
      <c r="A1450" s="74">
        <v>121137</v>
      </c>
      <c r="B1450" s="75" t="s">
        <v>1679</v>
      </c>
      <c r="C1450" s="81">
        <f t="shared" si="67"/>
        <v>0</v>
      </c>
      <c r="D1450" s="74">
        <v>124008</v>
      </c>
      <c r="E1450" s="75" t="s">
        <v>6331</v>
      </c>
      <c r="F1450" s="74">
        <v>961111</v>
      </c>
      <c r="G1450" s="74">
        <v>0</v>
      </c>
      <c r="H1450" s="76">
        <f t="shared" si="68"/>
        <v>0</v>
      </c>
      <c r="I1450" s="76">
        <f t="shared" si="69"/>
        <v>0</v>
      </c>
      <c r="J1450" s="74">
        <v>124008</v>
      </c>
      <c r="K1450" s="75" t="s">
        <v>6331</v>
      </c>
      <c r="L1450" s="75" t="s">
        <v>6353</v>
      </c>
      <c r="M1450" s="74">
        <v>9120</v>
      </c>
      <c r="N1450" s="75" t="s">
        <v>6354</v>
      </c>
      <c r="O1450" s="75" t="s">
        <v>6355</v>
      </c>
      <c r="P1450" s="75"/>
      <c r="Q1450" s="75" t="s">
        <v>1049</v>
      </c>
      <c r="R1450" s="75" t="s">
        <v>1786</v>
      </c>
      <c r="S1450" s="75" t="s">
        <v>1787</v>
      </c>
      <c r="T1450" s="75" t="s">
        <v>1788</v>
      </c>
      <c r="U1450" s="75" t="s">
        <v>385</v>
      </c>
    </row>
    <row r="1451" spans="1:21" ht="14.4" x14ac:dyDescent="0.25">
      <c r="A1451" s="74">
        <v>121152</v>
      </c>
      <c r="B1451" s="75" t="s">
        <v>1649</v>
      </c>
      <c r="C1451" s="81">
        <f t="shared" si="67"/>
        <v>0</v>
      </c>
      <c r="D1451" s="74">
        <v>115915</v>
      </c>
      <c r="E1451" s="75" t="s">
        <v>6356</v>
      </c>
      <c r="F1451" s="74">
        <v>965574</v>
      </c>
      <c r="G1451" s="74">
        <v>0</v>
      </c>
      <c r="H1451" s="76">
        <f t="shared" si="68"/>
        <v>0</v>
      </c>
      <c r="I1451" s="76">
        <f t="shared" si="69"/>
        <v>0</v>
      </c>
      <c r="J1451" s="74">
        <v>24802</v>
      </c>
      <c r="K1451" s="75" t="s">
        <v>1692</v>
      </c>
      <c r="L1451" s="75" t="s">
        <v>6357</v>
      </c>
      <c r="M1451" s="74">
        <v>9900</v>
      </c>
      <c r="N1451" s="75" t="s">
        <v>142</v>
      </c>
      <c r="O1451" s="75" t="s">
        <v>6358</v>
      </c>
      <c r="P1451" s="75"/>
      <c r="Q1451" s="75" t="s">
        <v>6359</v>
      </c>
      <c r="R1451" s="75" t="s">
        <v>1654</v>
      </c>
      <c r="S1451" s="75" t="s">
        <v>1655</v>
      </c>
      <c r="T1451" s="75" t="s">
        <v>1656</v>
      </c>
      <c r="U1451" s="75" t="s">
        <v>385</v>
      </c>
    </row>
    <row r="1452" spans="1:21" ht="14.4" x14ac:dyDescent="0.25">
      <c r="A1452" s="74">
        <v>121152</v>
      </c>
      <c r="B1452" s="75" t="s">
        <v>1649</v>
      </c>
      <c r="C1452" s="81">
        <f t="shared" si="67"/>
        <v>0</v>
      </c>
      <c r="D1452" s="74">
        <v>115915</v>
      </c>
      <c r="E1452" s="75" t="s">
        <v>6356</v>
      </c>
      <c r="F1452" s="74">
        <v>965574</v>
      </c>
      <c r="G1452" s="74">
        <v>0</v>
      </c>
      <c r="H1452" s="76">
        <f t="shared" si="68"/>
        <v>0</v>
      </c>
      <c r="I1452" s="76">
        <f t="shared" si="69"/>
        <v>0</v>
      </c>
      <c r="J1452" s="74">
        <v>24811</v>
      </c>
      <c r="K1452" s="75" t="s">
        <v>1692</v>
      </c>
      <c r="L1452" s="75" t="s">
        <v>6360</v>
      </c>
      <c r="M1452" s="74">
        <v>9900</v>
      </c>
      <c r="N1452" s="75" t="s">
        <v>142</v>
      </c>
      <c r="O1452" s="75" t="s">
        <v>6361</v>
      </c>
      <c r="P1452" s="75"/>
      <c r="Q1452" s="75" t="s">
        <v>6362</v>
      </c>
      <c r="R1452" s="75" t="s">
        <v>1654</v>
      </c>
      <c r="S1452" s="75" t="s">
        <v>1655</v>
      </c>
      <c r="T1452" s="75" t="s">
        <v>1656</v>
      </c>
      <c r="U1452" s="75" t="s">
        <v>385</v>
      </c>
    </row>
    <row r="1453" spans="1:21" ht="14.4" x14ac:dyDescent="0.25">
      <c r="A1453" s="74">
        <v>121152</v>
      </c>
      <c r="B1453" s="75" t="s">
        <v>1649</v>
      </c>
      <c r="C1453" s="81">
        <f t="shared" ref="C1453:C1516" si="70">IF(A1453&lt;&gt;A1452,0,IF(AND(A1453=A1452,B1453&lt;&gt;B1452),A1453,0))</f>
        <v>0</v>
      </c>
      <c r="D1453" s="74">
        <v>115915</v>
      </c>
      <c r="E1453" s="75" t="s">
        <v>6356</v>
      </c>
      <c r="F1453" s="74">
        <v>965574</v>
      </c>
      <c r="G1453" s="74">
        <v>0</v>
      </c>
      <c r="H1453" s="76">
        <f t="shared" ref="H1453:H1516" si="71">IF(A1453&lt;&gt;A1452,0,IF(AND(A1453=A1452,F1453&lt;&gt;F1452),A1453,0))</f>
        <v>0</v>
      </c>
      <c r="I1453" s="76">
        <f t="shared" ref="I1453:I1516" si="72">IF(A1453&lt;&gt;A1452,0,IF(AND(H1453&lt;&gt;0,B1453&lt;&gt;B1452),A1453,0))</f>
        <v>0</v>
      </c>
      <c r="J1453" s="74">
        <v>24836</v>
      </c>
      <c r="K1453" s="75" t="s">
        <v>6363</v>
      </c>
      <c r="L1453" s="75" t="s">
        <v>6364</v>
      </c>
      <c r="M1453" s="74">
        <v>9900</v>
      </c>
      <c r="N1453" s="75" t="s">
        <v>142</v>
      </c>
      <c r="O1453" s="75" t="s">
        <v>6365</v>
      </c>
      <c r="P1453" s="75"/>
      <c r="Q1453" s="75" t="s">
        <v>6366</v>
      </c>
      <c r="R1453" s="75" t="s">
        <v>1654</v>
      </c>
      <c r="S1453" s="75" t="s">
        <v>1655</v>
      </c>
      <c r="T1453" s="75" t="s">
        <v>1656</v>
      </c>
      <c r="U1453" s="75" t="s">
        <v>385</v>
      </c>
    </row>
    <row r="1454" spans="1:21" ht="14.4" x14ac:dyDescent="0.25">
      <c r="A1454" s="74">
        <v>121152</v>
      </c>
      <c r="B1454" s="75" t="s">
        <v>1649</v>
      </c>
      <c r="C1454" s="81">
        <f t="shared" si="70"/>
        <v>0</v>
      </c>
      <c r="D1454" s="74">
        <v>115915</v>
      </c>
      <c r="E1454" s="75" t="s">
        <v>6356</v>
      </c>
      <c r="F1454" s="74">
        <v>965574</v>
      </c>
      <c r="G1454" s="74">
        <v>0</v>
      </c>
      <c r="H1454" s="76">
        <f t="shared" si="71"/>
        <v>0</v>
      </c>
      <c r="I1454" s="76">
        <f t="shared" si="72"/>
        <v>0</v>
      </c>
      <c r="J1454" s="74">
        <v>110064</v>
      </c>
      <c r="K1454" s="75" t="s">
        <v>6356</v>
      </c>
      <c r="L1454" s="75" t="s">
        <v>1051</v>
      </c>
      <c r="M1454" s="74">
        <v>9900</v>
      </c>
      <c r="N1454" s="75" t="s">
        <v>142</v>
      </c>
      <c r="O1454" s="75" t="s">
        <v>10658</v>
      </c>
      <c r="P1454" s="75"/>
      <c r="Q1454" s="75" t="s">
        <v>1052</v>
      </c>
      <c r="R1454" s="75" t="s">
        <v>1654</v>
      </c>
      <c r="S1454" s="75" t="s">
        <v>1655</v>
      </c>
      <c r="T1454" s="75" t="s">
        <v>1656</v>
      </c>
      <c r="U1454" s="75" t="s">
        <v>385</v>
      </c>
    </row>
    <row r="1455" spans="1:21" ht="14.4" x14ac:dyDescent="0.25">
      <c r="A1455" s="74">
        <v>121152</v>
      </c>
      <c r="B1455" s="75" t="s">
        <v>1649</v>
      </c>
      <c r="C1455" s="81">
        <f t="shared" si="70"/>
        <v>0</v>
      </c>
      <c r="D1455" s="74">
        <v>115915</v>
      </c>
      <c r="E1455" s="75" t="s">
        <v>6356</v>
      </c>
      <c r="F1455" s="74">
        <v>965574</v>
      </c>
      <c r="G1455" s="74">
        <v>0</v>
      </c>
      <c r="H1455" s="76">
        <f t="shared" si="71"/>
        <v>0</v>
      </c>
      <c r="I1455" s="76">
        <f t="shared" si="72"/>
        <v>0</v>
      </c>
      <c r="J1455" s="74">
        <v>115915</v>
      </c>
      <c r="K1455" s="75" t="s">
        <v>6356</v>
      </c>
      <c r="L1455" s="75" t="s">
        <v>1051</v>
      </c>
      <c r="M1455" s="74">
        <v>9900</v>
      </c>
      <c r="N1455" s="75" t="s">
        <v>142</v>
      </c>
      <c r="O1455" s="75" t="s">
        <v>10658</v>
      </c>
      <c r="P1455" s="75"/>
      <c r="Q1455" s="75" t="s">
        <v>1052</v>
      </c>
      <c r="R1455" s="75" t="s">
        <v>1654</v>
      </c>
      <c r="S1455" s="75" t="s">
        <v>1655</v>
      </c>
      <c r="T1455" s="75" t="s">
        <v>1656</v>
      </c>
      <c r="U1455" s="75" t="s">
        <v>385</v>
      </c>
    </row>
    <row r="1456" spans="1:21" ht="14.4" x14ac:dyDescent="0.25">
      <c r="A1456" s="74">
        <v>121152</v>
      </c>
      <c r="B1456" s="75" t="s">
        <v>1649</v>
      </c>
      <c r="C1456" s="81">
        <f t="shared" si="70"/>
        <v>0</v>
      </c>
      <c r="D1456" s="74">
        <v>115915</v>
      </c>
      <c r="E1456" s="75" t="s">
        <v>6356</v>
      </c>
      <c r="F1456" s="74">
        <v>965574</v>
      </c>
      <c r="G1456" s="74">
        <v>0</v>
      </c>
      <c r="H1456" s="76">
        <f t="shared" si="71"/>
        <v>0</v>
      </c>
      <c r="I1456" s="76">
        <f t="shared" si="72"/>
        <v>0</v>
      </c>
      <c r="J1456" s="74">
        <v>115923</v>
      </c>
      <c r="K1456" s="75" t="s">
        <v>6367</v>
      </c>
      <c r="L1456" s="75" t="s">
        <v>6364</v>
      </c>
      <c r="M1456" s="74">
        <v>9900</v>
      </c>
      <c r="N1456" s="75" t="s">
        <v>142</v>
      </c>
      <c r="O1456" s="75" t="s">
        <v>6365</v>
      </c>
      <c r="P1456" s="75"/>
      <c r="Q1456" s="75" t="s">
        <v>6366</v>
      </c>
      <c r="R1456" s="75" t="s">
        <v>1654</v>
      </c>
      <c r="S1456" s="75" t="s">
        <v>1655</v>
      </c>
      <c r="T1456" s="75" t="s">
        <v>1656</v>
      </c>
      <c r="U1456" s="75" t="s">
        <v>385</v>
      </c>
    </row>
    <row r="1457" spans="1:21" ht="14.4" x14ac:dyDescent="0.25">
      <c r="A1457" s="74">
        <v>121161</v>
      </c>
      <c r="B1457" s="75" t="s">
        <v>1649</v>
      </c>
      <c r="C1457" s="81">
        <f t="shared" si="70"/>
        <v>0</v>
      </c>
      <c r="D1457" s="74">
        <v>22194</v>
      </c>
      <c r="E1457" s="75" t="s">
        <v>1692</v>
      </c>
      <c r="F1457" s="74">
        <v>104646</v>
      </c>
      <c r="G1457" s="74">
        <v>0</v>
      </c>
      <c r="H1457" s="76">
        <f t="shared" si="71"/>
        <v>0</v>
      </c>
      <c r="I1457" s="76">
        <f t="shared" si="72"/>
        <v>0</v>
      </c>
      <c r="J1457" s="74">
        <v>22194</v>
      </c>
      <c r="K1457" s="75" t="s">
        <v>1692</v>
      </c>
      <c r="L1457" s="75" t="s">
        <v>1054</v>
      </c>
      <c r="M1457" s="74">
        <v>9230</v>
      </c>
      <c r="N1457" s="75" t="s">
        <v>125</v>
      </c>
      <c r="O1457" s="75" t="s">
        <v>1055</v>
      </c>
      <c r="P1457" s="75"/>
      <c r="Q1457" s="75" t="s">
        <v>1056</v>
      </c>
      <c r="R1457" s="75" t="s">
        <v>1786</v>
      </c>
      <c r="S1457" s="75" t="s">
        <v>1787</v>
      </c>
      <c r="T1457" s="75" t="s">
        <v>1788</v>
      </c>
      <c r="U1457" s="75" t="s">
        <v>385</v>
      </c>
    </row>
    <row r="1458" spans="1:21" ht="14.4" x14ac:dyDescent="0.25">
      <c r="A1458" s="74">
        <v>121161</v>
      </c>
      <c r="B1458" s="75" t="s">
        <v>1649</v>
      </c>
      <c r="C1458" s="81">
        <f t="shared" si="70"/>
        <v>0</v>
      </c>
      <c r="D1458" s="74">
        <v>22194</v>
      </c>
      <c r="E1458" s="75" t="s">
        <v>1692</v>
      </c>
      <c r="F1458" s="74">
        <v>968727</v>
      </c>
      <c r="G1458" s="74">
        <v>0</v>
      </c>
      <c r="H1458" s="76">
        <f t="shared" si="71"/>
        <v>121161</v>
      </c>
      <c r="I1458" s="76">
        <f t="shared" si="72"/>
        <v>0</v>
      </c>
      <c r="J1458" s="74">
        <v>22285</v>
      </c>
      <c r="K1458" s="75" t="s">
        <v>1692</v>
      </c>
      <c r="L1458" s="75" t="s">
        <v>1047</v>
      </c>
      <c r="M1458" s="74">
        <v>9260</v>
      </c>
      <c r="N1458" s="75" t="s">
        <v>6368</v>
      </c>
      <c r="O1458" s="75" t="s">
        <v>6369</v>
      </c>
      <c r="P1458" s="75"/>
      <c r="Q1458" s="75" t="s">
        <v>11166</v>
      </c>
      <c r="R1458" s="75" t="s">
        <v>1786</v>
      </c>
      <c r="S1458" s="75" t="s">
        <v>1787</v>
      </c>
      <c r="T1458" s="75" t="s">
        <v>1788</v>
      </c>
      <c r="U1458" s="75" t="s">
        <v>385</v>
      </c>
    </row>
    <row r="1459" spans="1:21" ht="14.4" x14ac:dyDescent="0.25">
      <c r="A1459" s="74">
        <v>121161</v>
      </c>
      <c r="B1459" s="75" t="s">
        <v>1649</v>
      </c>
      <c r="C1459" s="81">
        <f t="shared" si="70"/>
        <v>0</v>
      </c>
      <c r="D1459" s="74">
        <v>22194</v>
      </c>
      <c r="E1459" s="75" t="s">
        <v>1692</v>
      </c>
      <c r="F1459" s="74">
        <v>968727</v>
      </c>
      <c r="G1459" s="74">
        <v>0</v>
      </c>
      <c r="H1459" s="76">
        <f t="shared" si="71"/>
        <v>0</v>
      </c>
      <c r="I1459" s="76">
        <f t="shared" si="72"/>
        <v>0</v>
      </c>
      <c r="J1459" s="74">
        <v>22293</v>
      </c>
      <c r="K1459" s="75" t="s">
        <v>1842</v>
      </c>
      <c r="L1459" s="75" t="s">
        <v>6370</v>
      </c>
      <c r="M1459" s="74">
        <v>9260</v>
      </c>
      <c r="N1459" s="75" t="s">
        <v>1007</v>
      </c>
      <c r="O1459" s="75" t="s">
        <v>6371</v>
      </c>
      <c r="P1459" s="75"/>
      <c r="Q1459" s="75" t="s">
        <v>6372</v>
      </c>
      <c r="R1459" s="75" t="s">
        <v>1786</v>
      </c>
      <c r="S1459" s="75" t="s">
        <v>1787</v>
      </c>
      <c r="T1459" s="75" t="s">
        <v>1788</v>
      </c>
      <c r="U1459" s="75" t="s">
        <v>385</v>
      </c>
    </row>
    <row r="1460" spans="1:21" ht="14.4" x14ac:dyDescent="0.25">
      <c r="A1460" s="74">
        <v>121161</v>
      </c>
      <c r="B1460" s="75" t="s">
        <v>1649</v>
      </c>
      <c r="C1460" s="81">
        <f t="shared" si="70"/>
        <v>0</v>
      </c>
      <c r="D1460" s="74">
        <v>22194</v>
      </c>
      <c r="E1460" s="75" t="s">
        <v>1692</v>
      </c>
      <c r="F1460" s="74">
        <v>968727</v>
      </c>
      <c r="G1460" s="74">
        <v>0</v>
      </c>
      <c r="H1460" s="76">
        <f t="shared" si="71"/>
        <v>0</v>
      </c>
      <c r="I1460" s="76">
        <f t="shared" si="72"/>
        <v>0</v>
      </c>
      <c r="J1460" s="74">
        <v>22699</v>
      </c>
      <c r="K1460" s="75" t="s">
        <v>11167</v>
      </c>
      <c r="L1460" s="75" t="s">
        <v>6373</v>
      </c>
      <c r="M1460" s="74">
        <v>9260</v>
      </c>
      <c r="N1460" s="75" t="s">
        <v>6374</v>
      </c>
      <c r="O1460" s="75" t="s">
        <v>6375</v>
      </c>
      <c r="P1460" s="75"/>
      <c r="Q1460" s="75" t="s">
        <v>11168</v>
      </c>
      <c r="R1460" s="75" t="s">
        <v>1786</v>
      </c>
      <c r="S1460" s="75" t="s">
        <v>1787</v>
      </c>
      <c r="T1460" s="75" t="s">
        <v>1788</v>
      </c>
      <c r="U1460" s="75" t="s">
        <v>385</v>
      </c>
    </row>
    <row r="1461" spans="1:21" ht="14.4" x14ac:dyDescent="0.25">
      <c r="A1461" s="74">
        <v>121161</v>
      </c>
      <c r="B1461" s="75" t="s">
        <v>1649</v>
      </c>
      <c r="C1461" s="81">
        <f t="shared" si="70"/>
        <v>0</v>
      </c>
      <c r="D1461" s="74">
        <v>22194</v>
      </c>
      <c r="E1461" s="75" t="s">
        <v>1692</v>
      </c>
      <c r="F1461" s="74">
        <v>104646</v>
      </c>
      <c r="G1461" s="74">
        <v>0</v>
      </c>
      <c r="H1461" s="76">
        <f t="shared" si="71"/>
        <v>121161</v>
      </c>
      <c r="I1461" s="76">
        <f t="shared" si="72"/>
        <v>0</v>
      </c>
      <c r="J1461" s="74">
        <v>26971</v>
      </c>
      <c r="K1461" s="75" t="s">
        <v>6376</v>
      </c>
      <c r="L1461" s="75" t="s">
        <v>6377</v>
      </c>
      <c r="M1461" s="74">
        <v>9230</v>
      </c>
      <c r="N1461" s="75" t="s">
        <v>125</v>
      </c>
      <c r="O1461" s="75" t="s">
        <v>6378</v>
      </c>
      <c r="P1461" s="75"/>
      <c r="Q1461" s="75" t="s">
        <v>6379</v>
      </c>
      <c r="R1461" s="75" t="s">
        <v>1703</v>
      </c>
      <c r="S1461" s="75" t="s">
        <v>1704</v>
      </c>
      <c r="T1461" s="75" t="s">
        <v>1705</v>
      </c>
      <c r="U1461" s="75" t="s">
        <v>496</v>
      </c>
    </row>
    <row r="1462" spans="1:21" ht="14.4" x14ac:dyDescent="0.25">
      <c r="A1462" s="74">
        <v>121161</v>
      </c>
      <c r="B1462" s="75" t="s">
        <v>1649</v>
      </c>
      <c r="C1462" s="81">
        <f t="shared" si="70"/>
        <v>0</v>
      </c>
      <c r="D1462" s="74">
        <v>22194</v>
      </c>
      <c r="E1462" s="75" t="s">
        <v>1692</v>
      </c>
      <c r="F1462" s="74">
        <v>128901</v>
      </c>
      <c r="G1462" s="74">
        <v>0</v>
      </c>
      <c r="H1462" s="76">
        <f t="shared" si="71"/>
        <v>121161</v>
      </c>
      <c r="I1462" s="76">
        <f t="shared" si="72"/>
        <v>0</v>
      </c>
      <c r="J1462" s="74">
        <v>26989</v>
      </c>
      <c r="K1462" s="75" t="s">
        <v>6380</v>
      </c>
      <c r="L1462" s="75" t="s">
        <v>6381</v>
      </c>
      <c r="M1462" s="74">
        <v>9230</v>
      </c>
      <c r="N1462" s="75" t="s">
        <v>125</v>
      </c>
      <c r="O1462" s="75" t="s">
        <v>6382</v>
      </c>
      <c r="P1462" s="75"/>
      <c r="Q1462" s="75" t="s">
        <v>6383</v>
      </c>
      <c r="R1462" s="75" t="s">
        <v>1703</v>
      </c>
      <c r="S1462" s="75" t="s">
        <v>1704</v>
      </c>
      <c r="T1462" s="75" t="s">
        <v>1705</v>
      </c>
      <c r="U1462" s="75" t="s">
        <v>496</v>
      </c>
    </row>
    <row r="1463" spans="1:21" ht="14.4" x14ac:dyDescent="0.25">
      <c r="A1463" s="74">
        <v>121161</v>
      </c>
      <c r="B1463" s="75" t="s">
        <v>1649</v>
      </c>
      <c r="C1463" s="81">
        <f t="shared" si="70"/>
        <v>0</v>
      </c>
      <c r="D1463" s="74">
        <v>22194</v>
      </c>
      <c r="E1463" s="75" t="s">
        <v>1692</v>
      </c>
      <c r="F1463" s="74">
        <v>104646</v>
      </c>
      <c r="G1463" s="74">
        <v>0</v>
      </c>
      <c r="H1463" s="76">
        <f t="shared" si="71"/>
        <v>121161</v>
      </c>
      <c r="I1463" s="76">
        <f t="shared" si="72"/>
        <v>0</v>
      </c>
      <c r="J1463" s="74">
        <v>106005</v>
      </c>
      <c r="K1463" s="75" t="s">
        <v>11169</v>
      </c>
      <c r="L1463" s="75" t="s">
        <v>6384</v>
      </c>
      <c r="M1463" s="74">
        <v>9230</v>
      </c>
      <c r="N1463" s="75" t="s">
        <v>6385</v>
      </c>
      <c r="O1463" s="75" t="s">
        <v>6386</v>
      </c>
      <c r="P1463" s="75"/>
      <c r="Q1463" s="75" t="s">
        <v>6387</v>
      </c>
      <c r="R1463" s="75" t="s">
        <v>1786</v>
      </c>
      <c r="S1463" s="75" t="s">
        <v>1787</v>
      </c>
      <c r="T1463" s="75" t="s">
        <v>1788</v>
      </c>
      <c r="U1463" s="75" t="s">
        <v>385</v>
      </c>
    </row>
    <row r="1464" spans="1:21" ht="14.4" x14ac:dyDescent="0.25">
      <c r="A1464" s="74">
        <v>121161</v>
      </c>
      <c r="B1464" s="75" t="s">
        <v>1649</v>
      </c>
      <c r="C1464" s="81">
        <f t="shared" si="70"/>
        <v>0</v>
      </c>
      <c r="D1464" s="74">
        <v>22194</v>
      </c>
      <c r="E1464" s="75" t="s">
        <v>1692</v>
      </c>
      <c r="F1464" s="74">
        <v>104646</v>
      </c>
      <c r="G1464" s="74">
        <v>0</v>
      </c>
      <c r="H1464" s="76">
        <f t="shared" si="71"/>
        <v>0</v>
      </c>
      <c r="I1464" s="76">
        <f t="shared" si="72"/>
        <v>0</v>
      </c>
      <c r="J1464" s="74">
        <v>107813</v>
      </c>
      <c r="K1464" s="75" t="s">
        <v>1692</v>
      </c>
      <c r="L1464" s="75" t="s">
        <v>6388</v>
      </c>
      <c r="M1464" s="74">
        <v>9230</v>
      </c>
      <c r="N1464" s="75" t="s">
        <v>125</v>
      </c>
      <c r="O1464" s="75" t="s">
        <v>6389</v>
      </c>
      <c r="P1464" s="75"/>
      <c r="Q1464" s="75" t="s">
        <v>6390</v>
      </c>
      <c r="R1464" s="75" t="s">
        <v>1786</v>
      </c>
      <c r="S1464" s="75" t="s">
        <v>1787</v>
      </c>
      <c r="T1464" s="75" t="s">
        <v>1788</v>
      </c>
      <c r="U1464" s="75" t="s">
        <v>385</v>
      </c>
    </row>
    <row r="1465" spans="1:21" ht="14.4" x14ac:dyDescent="0.25">
      <c r="A1465" s="74">
        <v>121186</v>
      </c>
      <c r="B1465" s="75" t="s">
        <v>1649</v>
      </c>
      <c r="C1465" s="81">
        <f t="shared" si="70"/>
        <v>0</v>
      </c>
      <c r="D1465" s="74">
        <v>11361</v>
      </c>
      <c r="E1465" s="75" t="s">
        <v>1947</v>
      </c>
      <c r="F1465" s="74">
        <v>964015</v>
      </c>
      <c r="G1465" s="74">
        <v>0</v>
      </c>
      <c r="H1465" s="76">
        <f t="shared" si="71"/>
        <v>0</v>
      </c>
      <c r="I1465" s="76">
        <f t="shared" si="72"/>
        <v>0</v>
      </c>
      <c r="J1465" s="74">
        <v>11321</v>
      </c>
      <c r="K1465" s="75" t="s">
        <v>2336</v>
      </c>
      <c r="L1465" s="75" t="s">
        <v>6391</v>
      </c>
      <c r="M1465" s="74">
        <v>9120</v>
      </c>
      <c r="N1465" s="75" t="s">
        <v>307</v>
      </c>
      <c r="O1465" s="75" t="s">
        <v>6392</v>
      </c>
      <c r="P1465" s="75"/>
      <c r="Q1465" s="75" t="s">
        <v>6393</v>
      </c>
      <c r="R1465" s="75" t="s">
        <v>1786</v>
      </c>
      <c r="S1465" s="75" t="s">
        <v>1787</v>
      </c>
      <c r="T1465" s="75" t="s">
        <v>1788</v>
      </c>
      <c r="U1465" s="75" t="s">
        <v>385</v>
      </c>
    </row>
    <row r="1466" spans="1:21" ht="14.4" x14ac:dyDescent="0.25">
      <c r="A1466" s="74">
        <v>121186</v>
      </c>
      <c r="B1466" s="75" t="s">
        <v>1649</v>
      </c>
      <c r="C1466" s="81">
        <f t="shared" si="70"/>
        <v>0</v>
      </c>
      <c r="D1466" s="74">
        <v>11361</v>
      </c>
      <c r="E1466" s="75" t="s">
        <v>1947</v>
      </c>
      <c r="F1466" s="74">
        <v>964015</v>
      </c>
      <c r="G1466" s="74">
        <v>0</v>
      </c>
      <c r="H1466" s="76">
        <f t="shared" si="71"/>
        <v>0</v>
      </c>
      <c r="I1466" s="76">
        <f t="shared" si="72"/>
        <v>0</v>
      </c>
      <c r="J1466" s="74">
        <v>11338</v>
      </c>
      <c r="K1466" s="75" t="s">
        <v>6394</v>
      </c>
      <c r="L1466" s="75" t="s">
        <v>6395</v>
      </c>
      <c r="M1466" s="74">
        <v>9120</v>
      </c>
      <c r="N1466" s="75" t="s">
        <v>307</v>
      </c>
      <c r="O1466" s="75" t="s">
        <v>6396</v>
      </c>
      <c r="P1466" s="75"/>
      <c r="Q1466" s="75" t="s">
        <v>6397</v>
      </c>
      <c r="R1466" s="75" t="s">
        <v>1786</v>
      </c>
      <c r="S1466" s="75" t="s">
        <v>1787</v>
      </c>
      <c r="T1466" s="75" t="s">
        <v>1788</v>
      </c>
      <c r="U1466" s="75" t="s">
        <v>385</v>
      </c>
    </row>
    <row r="1467" spans="1:21" ht="14.4" x14ac:dyDescent="0.25">
      <c r="A1467" s="74">
        <v>121186</v>
      </c>
      <c r="B1467" s="75" t="s">
        <v>1649</v>
      </c>
      <c r="C1467" s="81">
        <f t="shared" si="70"/>
        <v>0</v>
      </c>
      <c r="D1467" s="74">
        <v>11361</v>
      </c>
      <c r="E1467" s="75" t="s">
        <v>1947</v>
      </c>
      <c r="F1467" s="74">
        <v>964015</v>
      </c>
      <c r="G1467" s="74">
        <v>0</v>
      </c>
      <c r="H1467" s="76">
        <f t="shared" si="71"/>
        <v>0</v>
      </c>
      <c r="I1467" s="76">
        <f t="shared" si="72"/>
        <v>0</v>
      </c>
      <c r="J1467" s="74">
        <v>11346</v>
      </c>
      <c r="K1467" s="75" t="s">
        <v>6398</v>
      </c>
      <c r="L1467" s="75" t="s">
        <v>6399</v>
      </c>
      <c r="M1467" s="74">
        <v>9120</v>
      </c>
      <c r="N1467" s="75" t="s">
        <v>307</v>
      </c>
      <c r="O1467" s="75" t="s">
        <v>6400</v>
      </c>
      <c r="P1467" s="75"/>
      <c r="Q1467" s="75" t="s">
        <v>6401</v>
      </c>
      <c r="R1467" s="75" t="s">
        <v>1786</v>
      </c>
      <c r="S1467" s="75" t="s">
        <v>1787</v>
      </c>
      <c r="T1467" s="75" t="s">
        <v>1788</v>
      </c>
      <c r="U1467" s="75" t="s">
        <v>385</v>
      </c>
    </row>
    <row r="1468" spans="1:21" ht="14.4" x14ac:dyDescent="0.25">
      <c r="A1468" s="74">
        <v>121186</v>
      </c>
      <c r="B1468" s="75" t="s">
        <v>1649</v>
      </c>
      <c r="C1468" s="81">
        <f t="shared" si="70"/>
        <v>0</v>
      </c>
      <c r="D1468" s="74">
        <v>11361</v>
      </c>
      <c r="E1468" s="75" t="s">
        <v>1947</v>
      </c>
      <c r="F1468" s="74">
        <v>964015</v>
      </c>
      <c r="G1468" s="74">
        <v>0</v>
      </c>
      <c r="H1468" s="76">
        <f t="shared" si="71"/>
        <v>0</v>
      </c>
      <c r="I1468" s="76">
        <f t="shared" si="72"/>
        <v>0</v>
      </c>
      <c r="J1468" s="74">
        <v>11353</v>
      </c>
      <c r="K1468" s="75" t="s">
        <v>6402</v>
      </c>
      <c r="L1468" s="75" t="s">
        <v>6403</v>
      </c>
      <c r="M1468" s="74">
        <v>9120</v>
      </c>
      <c r="N1468" s="75" t="s">
        <v>307</v>
      </c>
      <c r="O1468" s="75" t="s">
        <v>6404</v>
      </c>
      <c r="P1468" s="75"/>
      <c r="Q1468" s="75" t="s">
        <v>6405</v>
      </c>
      <c r="R1468" s="75" t="s">
        <v>1786</v>
      </c>
      <c r="S1468" s="75" t="s">
        <v>1787</v>
      </c>
      <c r="T1468" s="75" t="s">
        <v>1788</v>
      </c>
      <c r="U1468" s="75" t="s">
        <v>385</v>
      </c>
    </row>
    <row r="1469" spans="1:21" ht="14.4" x14ac:dyDescent="0.25">
      <c r="A1469" s="74">
        <v>121186</v>
      </c>
      <c r="B1469" s="75" t="s">
        <v>1649</v>
      </c>
      <c r="C1469" s="81">
        <f t="shared" si="70"/>
        <v>0</v>
      </c>
      <c r="D1469" s="74">
        <v>11361</v>
      </c>
      <c r="E1469" s="75" t="s">
        <v>1947</v>
      </c>
      <c r="F1469" s="74">
        <v>964015</v>
      </c>
      <c r="G1469" s="74">
        <v>0</v>
      </c>
      <c r="H1469" s="76">
        <f t="shared" si="71"/>
        <v>0</v>
      </c>
      <c r="I1469" s="76">
        <f t="shared" si="72"/>
        <v>0</v>
      </c>
      <c r="J1469" s="74">
        <v>11361</v>
      </c>
      <c r="K1469" s="75" t="s">
        <v>1947</v>
      </c>
      <c r="L1469" s="75" t="s">
        <v>6406</v>
      </c>
      <c r="M1469" s="74">
        <v>9120</v>
      </c>
      <c r="N1469" s="75" t="s">
        <v>6342</v>
      </c>
      <c r="O1469" s="75" t="s">
        <v>6407</v>
      </c>
      <c r="P1469" s="75"/>
      <c r="Q1469" s="75" t="s">
        <v>6408</v>
      </c>
      <c r="R1469" s="75" t="s">
        <v>1786</v>
      </c>
      <c r="S1469" s="75" t="s">
        <v>1787</v>
      </c>
      <c r="T1469" s="75" t="s">
        <v>1788</v>
      </c>
      <c r="U1469" s="75" t="s">
        <v>385</v>
      </c>
    </row>
    <row r="1470" spans="1:21" ht="14.4" x14ac:dyDescent="0.25">
      <c r="A1470" s="74">
        <v>121186</v>
      </c>
      <c r="B1470" s="75" t="s">
        <v>1649</v>
      </c>
      <c r="C1470" s="81">
        <f t="shared" si="70"/>
        <v>0</v>
      </c>
      <c r="D1470" s="74">
        <v>11361</v>
      </c>
      <c r="E1470" s="75" t="s">
        <v>1947</v>
      </c>
      <c r="F1470" s="74">
        <v>964015</v>
      </c>
      <c r="G1470" s="74">
        <v>0</v>
      </c>
      <c r="H1470" s="76">
        <f t="shared" si="71"/>
        <v>0</v>
      </c>
      <c r="I1470" s="76">
        <f t="shared" si="72"/>
        <v>0</v>
      </c>
      <c r="J1470" s="74">
        <v>11494</v>
      </c>
      <c r="K1470" s="75" t="s">
        <v>6409</v>
      </c>
      <c r="L1470" s="75" t="s">
        <v>6410</v>
      </c>
      <c r="M1470" s="74">
        <v>9120</v>
      </c>
      <c r="N1470" s="75" t="s">
        <v>6354</v>
      </c>
      <c r="O1470" s="75" t="s">
        <v>6411</v>
      </c>
      <c r="P1470" s="75"/>
      <c r="Q1470" s="75" t="s">
        <v>6412</v>
      </c>
      <c r="R1470" s="75" t="s">
        <v>1786</v>
      </c>
      <c r="S1470" s="75" t="s">
        <v>1787</v>
      </c>
      <c r="T1470" s="75" t="s">
        <v>1788</v>
      </c>
      <c r="U1470" s="75" t="s">
        <v>385</v>
      </c>
    </row>
    <row r="1471" spans="1:21" ht="14.4" x14ac:dyDescent="0.25">
      <c r="A1471" s="74">
        <v>121186</v>
      </c>
      <c r="B1471" s="75" t="s">
        <v>1649</v>
      </c>
      <c r="C1471" s="81">
        <f t="shared" si="70"/>
        <v>0</v>
      </c>
      <c r="D1471" s="74">
        <v>11361</v>
      </c>
      <c r="E1471" s="75" t="s">
        <v>1947</v>
      </c>
      <c r="F1471" s="74">
        <v>964015</v>
      </c>
      <c r="G1471" s="74">
        <v>0</v>
      </c>
      <c r="H1471" s="76">
        <f t="shared" si="71"/>
        <v>0</v>
      </c>
      <c r="I1471" s="76">
        <f t="shared" si="72"/>
        <v>0</v>
      </c>
      <c r="J1471" s="74">
        <v>25866</v>
      </c>
      <c r="K1471" s="75" t="s">
        <v>6413</v>
      </c>
      <c r="L1471" s="75" t="s">
        <v>6414</v>
      </c>
      <c r="M1471" s="74">
        <v>9120</v>
      </c>
      <c r="N1471" s="75" t="s">
        <v>307</v>
      </c>
      <c r="O1471" s="75" t="s">
        <v>6415</v>
      </c>
      <c r="P1471" s="75"/>
      <c r="Q1471" s="75" t="s">
        <v>6416</v>
      </c>
      <c r="R1471" s="75" t="s">
        <v>1703</v>
      </c>
      <c r="S1471" s="75" t="s">
        <v>1704</v>
      </c>
      <c r="T1471" s="75" t="s">
        <v>1705</v>
      </c>
      <c r="U1471" s="75" t="s">
        <v>496</v>
      </c>
    </row>
    <row r="1472" spans="1:21" ht="14.4" x14ac:dyDescent="0.25">
      <c r="A1472" s="74">
        <v>121194</v>
      </c>
      <c r="B1472" s="75" t="s">
        <v>1649</v>
      </c>
      <c r="C1472" s="81">
        <f t="shared" si="70"/>
        <v>0</v>
      </c>
      <c r="D1472" s="74">
        <v>45237</v>
      </c>
      <c r="E1472" s="75" t="s">
        <v>10740</v>
      </c>
      <c r="F1472" s="74">
        <v>968784</v>
      </c>
      <c r="G1472" s="74">
        <v>0</v>
      </c>
      <c r="H1472" s="76">
        <f t="shared" si="71"/>
        <v>0</v>
      </c>
      <c r="I1472" s="76">
        <f t="shared" si="72"/>
        <v>0</v>
      </c>
      <c r="J1472" s="74">
        <v>22566</v>
      </c>
      <c r="K1472" s="75" t="s">
        <v>11170</v>
      </c>
      <c r="L1472" s="75" t="s">
        <v>6417</v>
      </c>
      <c r="M1472" s="74">
        <v>9340</v>
      </c>
      <c r="N1472" s="75" t="s">
        <v>6418</v>
      </c>
      <c r="O1472" s="75" t="s">
        <v>6419</v>
      </c>
      <c r="P1472" s="75"/>
      <c r="Q1472" s="75" t="s">
        <v>11854</v>
      </c>
      <c r="R1472" s="75" t="s">
        <v>1654</v>
      </c>
      <c r="S1472" s="75" t="s">
        <v>1655</v>
      </c>
      <c r="T1472" s="75" t="s">
        <v>1656</v>
      </c>
      <c r="U1472" s="75" t="s">
        <v>385</v>
      </c>
    </row>
    <row r="1473" spans="1:21" ht="14.4" x14ac:dyDescent="0.25">
      <c r="A1473" s="74">
        <v>121194</v>
      </c>
      <c r="B1473" s="75" t="s">
        <v>1649</v>
      </c>
      <c r="C1473" s="81">
        <f t="shared" si="70"/>
        <v>0</v>
      </c>
      <c r="D1473" s="74">
        <v>45237</v>
      </c>
      <c r="E1473" s="75" t="s">
        <v>10740</v>
      </c>
      <c r="F1473" s="74">
        <v>968784</v>
      </c>
      <c r="G1473" s="74">
        <v>0</v>
      </c>
      <c r="H1473" s="76">
        <f t="shared" si="71"/>
        <v>0</v>
      </c>
      <c r="I1473" s="76">
        <f t="shared" si="72"/>
        <v>0</v>
      </c>
      <c r="J1473" s="74">
        <v>22582</v>
      </c>
      <c r="K1473" s="75" t="s">
        <v>11171</v>
      </c>
      <c r="L1473" s="75" t="s">
        <v>6420</v>
      </c>
      <c r="M1473" s="74">
        <v>9340</v>
      </c>
      <c r="N1473" s="75" t="s">
        <v>6421</v>
      </c>
      <c r="O1473" s="75" t="s">
        <v>6422</v>
      </c>
      <c r="P1473" s="75"/>
      <c r="Q1473" s="75" t="s">
        <v>6423</v>
      </c>
      <c r="R1473" s="75" t="s">
        <v>1654</v>
      </c>
      <c r="S1473" s="75" t="s">
        <v>1655</v>
      </c>
      <c r="T1473" s="75" t="s">
        <v>1656</v>
      </c>
      <c r="U1473" s="75" t="s">
        <v>385</v>
      </c>
    </row>
    <row r="1474" spans="1:21" ht="14.4" x14ac:dyDescent="0.25">
      <c r="A1474" s="74">
        <v>121194</v>
      </c>
      <c r="B1474" s="75" t="s">
        <v>1649</v>
      </c>
      <c r="C1474" s="81">
        <f t="shared" si="70"/>
        <v>0</v>
      </c>
      <c r="D1474" s="74">
        <v>45237</v>
      </c>
      <c r="E1474" s="75" t="s">
        <v>10740</v>
      </c>
      <c r="F1474" s="74">
        <v>968784</v>
      </c>
      <c r="G1474" s="74">
        <v>0</v>
      </c>
      <c r="H1474" s="76">
        <f t="shared" si="71"/>
        <v>0</v>
      </c>
      <c r="I1474" s="76">
        <f t="shared" si="72"/>
        <v>0</v>
      </c>
      <c r="J1474" s="74">
        <v>22921</v>
      </c>
      <c r="K1474" s="75" t="s">
        <v>11172</v>
      </c>
      <c r="L1474" s="75" t="s">
        <v>6424</v>
      </c>
      <c r="M1474" s="74">
        <v>9340</v>
      </c>
      <c r="N1474" s="75" t="s">
        <v>128</v>
      </c>
      <c r="O1474" s="75" t="s">
        <v>1063</v>
      </c>
      <c r="P1474" s="75"/>
      <c r="Q1474" s="75" t="s">
        <v>1064</v>
      </c>
      <c r="R1474" s="75" t="s">
        <v>1654</v>
      </c>
      <c r="S1474" s="75" t="s">
        <v>1655</v>
      </c>
      <c r="T1474" s="75" t="s">
        <v>1656</v>
      </c>
      <c r="U1474" s="75" t="s">
        <v>385</v>
      </c>
    </row>
    <row r="1475" spans="1:21" ht="14.4" x14ac:dyDescent="0.25">
      <c r="A1475" s="74">
        <v>121194</v>
      </c>
      <c r="B1475" s="75" t="s">
        <v>1649</v>
      </c>
      <c r="C1475" s="81">
        <f t="shared" si="70"/>
        <v>0</v>
      </c>
      <c r="D1475" s="74">
        <v>45237</v>
      </c>
      <c r="E1475" s="75" t="s">
        <v>10740</v>
      </c>
      <c r="F1475" s="74">
        <v>968784</v>
      </c>
      <c r="G1475" s="74">
        <v>0</v>
      </c>
      <c r="H1475" s="76">
        <f t="shared" si="71"/>
        <v>0</v>
      </c>
      <c r="I1475" s="76">
        <f t="shared" si="72"/>
        <v>0</v>
      </c>
      <c r="J1475" s="74">
        <v>45237</v>
      </c>
      <c r="K1475" s="75" t="s">
        <v>10740</v>
      </c>
      <c r="L1475" s="75" t="s">
        <v>6425</v>
      </c>
      <c r="M1475" s="74">
        <v>9340</v>
      </c>
      <c r="N1475" s="75" t="s">
        <v>6426</v>
      </c>
      <c r="O1475" s="75" t="s">
        <v>6427</v>
      </c>
      <c r="P1475" s="75"/>
      <c r="Q1475" s="75" t="s">
        <v>6428</v>
      </c>
      <c r="R1475" s="75" t="s">
        <v>1654</v>
      </c>
      <c r="S1475" s="75" t="s">
        <v>1655</v>
      </c>
      <c r="T1475" s="75" t="s">
        <v>1656</v>
      </c>
      <c r="U1475" s="75" t="s">
        <v>385</v>
      </c>
    </row>
    <row r="1476" spans="1:21" ht="14.4" x14ac:dyDescent="0.25">
      <c r="A1476" s="74">
        <v>121194</v>
      </c>
      <c r="B1476" s="75" t="s">
        <v>1649</v>
      </c>
      <c r="C1476" s="81">
        <f t="shared" si="70"/>
        <v>0</v>
      </c>
      <c r="D1476" s="74">
        <v>45237</v>
      </c>
      <c r="E1476" s="75" t="s">
        <v>10740</v>
      </c>
      <c r="F1476" s="74">
        <v>968784</v>
      </c>
      <c r="G1476" s="74">
        <v>0</v>
      </c>
      <c r="H1476" s="76">
        <f t="shared" si="71"/>
        <v>0</v>
      </c>
      <c r="I1476" s="76">
        <f t="shared" si="72"/>
        <v>0</v>
      </c>
      <c r="J1476" s="74">
        <v>112871</v>
      </c>
      <c r="K1476" s="75" t="s">
        <v>11173</v>
      </c>
      <c r="L1476" s="75" t="s">
        <v>6429</v>
      </c>
      <c r="M1476" s="74">
        <v>9340</v>
      </c>
      <c r="N1476" s="75" t="s">
        <v>128</v>
      </c>
      <c r="O1476" s="75" t="s">
        <v>6430</v>
      </c>
      <c r="P1476" s="75"/>
      <c r="Q1476" s="75" t="s">
        <v>6431</v>
      </c>
      <c r="R1476" s="75" t="s">
        <v>1654</v>
      </c>
      <c r="S1476" s="75" t="s">
        <v>1655</v>
      </c>
      <c r="T1476" s="75" t="s">
        <v>1656</v>
      </c>
      <c r="U1476" s="75" t="s">
        <v>385</v>
      </c>
    </row>
    <row r="1477" spans="1:21" ht="14.4" x14ac:dyDescent="0.25">
      <c r="A1477" s="74">
        <v>121228</v>
      </c>
      <c r="B1477" s="75" t="s">
        <v>1649</v>
      </c>
      <c r="C1477" s="81">
        <f t="shared" si="70"/>
        <v>0</v>
      </c>
      <c r="D1477" s="74">
        <v>10595</v>
      </c>
      <c r="E1477" s="75" t="s">
        <v>4734</v>
      </c>
      <c r="F1477" s="74">
        <v>963918</v>
      </c>
      <c r="G1477" s="74">
        <v>0</v>
      </c>
      <c r="H1477" s="76">
        <f t="shared" si="71"/>
        <v>0</v>
      </c>
      <c r="I1477" s="76">
        <f t="shared" si="72"/>
        <v>0</v>
      </c>
      <c r="J1477" s="74">
        <v>10595</v>
      </c>
      <c r="K1477" s="75" t="s">
        <v>4734</v>
      </c>
      <c r="L1477" s="75" t="s">
        <v>6432</v>
      </c>
      <c r="M1477" s="74">
        <v>9140</v>
      </c>
      <c r="N1477" s="75" t="s">
        <v>6433</v>
      </c>
      <c r="O1477" s="75" t="s">
        <v>6434</v>
      </c>
      <c r="P1477" s="75"/>
      <c r="Q1477" s="75" t="s">
        <v>6435</v>
      </c>
      <c r="R1477" s="75" t="s">
        <v>1786</v>
      </c>
      <c r="S1477" s="75" t="s">
        <v>1787</v>
      </c>
      <c r="T1477" s="75" t="s">
        <v>1788</v>
      </c>
      <c r="U1477" s="75" t="s">
        <v>385</v>
      </c>
    </row>
    <row r="1478" spans="1:21" ht="14.4" x14ac:dyDescent="0.25">
      <c r="A1478" s="74">
        <v>121228</v>
      </c>
      <c r="B1478" s="75" t="s">
        <v>1649</v>
      </c>
      <c r="C1478" s="81">
        <f t="shared" si="70"/>
        <v>0</v>
      </c>
      <c r="D1478" s="74">
        <v>10595</v>
      </c>
      <c r="E1478" s="75" t="s">
        <v>4734</v>
      </c>
      <c r="F1478" s="74">
        <v>963918</v>
      </c>
      <c r="G1478" s="74">
        <v>0</v>
      </c>
      <c r="H1478" s="76">
        <f t="shared" si="71"/>
        <v>0</v>
      </c>
      <c r="I1478" s="76">
        <f t="shared" si="72"/>
        <v>0</v>
      </c>
      <c r="J1478" s="74">
        <v>10934</v>
      </c>
      <c r="K1478" s="75" t="s">
        <v>1692</v>
      </c>
      <c r="L1478" s="75" t="s">
        <v>6436</v>
      </c>
      <c r="M1478" s="74">
        <v>9140</v>
      </c>
      <c r="N1478" s="75" t="s">
        <v>6437</v>
      </c>
      <c r="O1478" s="75" t="s">
        <v>6438</v>
      </c>
      <c r="P1478" s="75"/>
      <c r="Q1478" s="75" t="s">
        <v>6439</v>
      </c>
      <c r="R1478" s="75" t="s">
        <v>1786</v>
      </c>
      <c r="S1478" s="75" t="s">
        <v>1787</v>
      </c>
      <c r="T1478" s="75" t="s">
        <v>1788</v>
      </c>
      <c r="U1478" s="75" t="s">
        <v>385</v>
      </c>
    </row>
    <row r="1479" spans="1:21" ht="14.4" x14ac:dyDescent="0.25">
      <c r="A1479" s="74">
        <v>121228</v>
      </c>
      <c r="B1479" s="75" t="s">
        <v>1649</v>
      </c>
      <c r="C1479" s="81">
        <f t="shared" si="70"/>
        <v>0</v>
      </c>
      <c r="D1479" s="74">
        <v>10595</v>
      </c>
      <c r="E1479" s="75" t="s">
        <v>4734</v>
      </c>
      <c r="F1479" s="74">
        <v>963918</v>
      </c>
      <c r="G1479" s="74">
        <v>0</v>
      </c>
      <c r="H1479" s="76">
        <f t="shared" si="71"/>
        <v>0</v>
      </c>
      <c r="I1479" s="76">
        <f t="shared" si="72"/>
        <v>0</v>
      </c>
      <c r="J1479" s="74">
        <v>10942</v>
      </c>
      <c r="K1479" s="75" t="s">
        <v>11174</v>
      </c>
      <c r="L1479" s="75" t="s">
        <v>6440</v>
      </c>
      <c r="M1479" s="74">
        <v>9140</v>
      </c>
      <c r="N1479" s="75" t="s">
        <v>61</v>
      </c>
      <c r="O1479" s="75" t="s">
        <v>6441</v>
      </c>
      <c r="P1479" s="75"/>
      <c r="Q1479" s="75" t="s">
        <v>11855</v>
      </c>
      <c r="R1479" s="75" t="s">
        <v>1786</v>
      </c>
      <c r="S1479" s="75" t="s">
        <v>1787</v>
      </c>
      <c r="T1479" s="75" t="s">
        <v>1788</v>
      </c>
      <c r="U1479" s="75" t="s">
        <v>385</v>
      </c>
    </row>
    <row r="1480" spans="1:21" ht="14.4" x14ac:dyDescent="0.25">
      <c r="A1480" s="74">
        <v>121228</v>
      </c>
      <c r="B1480" s="75" t="s">
        <v>1649</v>
      </c>
      <c r="C1480" s="81">
        <f t="shared" si="70"/>
        <v>0</v>
      </c>
      <c r="D1480" s="74">
        <v>10595</v>
      </c>
      <c r="E1480" s="75" t="s">
        <v>4734</v>
      </c>
      <c r="F1480" s="74">
        <v>963918</v>
      </c>
      <c r="G1480" s="74">
        <v>0</v>
      </c>
      <c r="H1480" s="76">
        <f t="shared" si="71"/>
        <v>0</v>
      </c>
      <c r="I1480" s="76">
        <f t="shared" si="72"/>
        <v>0</v>
      </c>
      <c r="J1480" s="74">
        <v>10959</v>
      </c>
      <c r="K1480" s="75" t="s">
        <v>11175</v>
      </c>
      <c r="L1480" s="75" t="s">
        <v>6442</v>
      </c>
      <c r="M1480" s="74">
        <v>9140</v>
      </c>
      <c r="N1480" s="75" t="s">
        <v>61</v>
      </c>
      <c r="O1480" s="75" t="s">
        <v>6443</v>
      </c>
      <c r="P1480" s="75"/>
      <c r="Q1480" s="75" t="s">
        <v>11856</v>
      </c>
      <c r="R1480" s="75" t="s">
        <v>1786</v>
      </c>
      <c r="S1480" s="75" t="s">
        <v>1787</v>
      </c>
      <c r="T1480" s="75" t="s">
        <v>1788</v>
      </c>
      <c r="U1480" s="75" t="s">
        <v>385</v>
      </c>
    </row>
    <row r="1481" spans="1:21" ht="14.4" x14ac:dyDescent="0.25">
      <c r="A1481" s="74">
        <v>121228</v>
      </c>
      <c r="B1481" s="75" t="s">
        <v>1649</v>
      </c>
      <c r="C1481" s="81">
        <f t="shared" si="70"/>
        <v>0</v>
      </c>
      <c r="D1481" s="74">
        <v>10595</v>
      </c>
      <c r="E1481" s="75" t="s">
        <v>4734</v>
      </c>
      <c r="F1481" s="74">
        <v>963918</v>
      </c>
      <c r="G1481" s="74">
        <v>0</v>
      </c>
      <c r="H1481" s="76">
        <f t="shared" si="71"/>
        <v>0</v>
      </c>
      <c r="I1481" s="76">
        <f t="shared" si="72"/>
        <v>0</v>
      </c>
      <c r="J1481" s="74">
        <v>10967</v>
      </c>
      <c r="K1481" s="75" t="s">
        <v>2669</v>
      </c>
      <c r="L1481" s="75" t="s">
        <v>6444</v>
      </c>
      <c r="M1481" s="74">
        <v>9140</v>
      </c>
      <c r="N1481" s="75" t="s">
        <v>61</v>
      </c>
      <c r="O1481" s="75" t="s">
        <v>6445</v>
      </c>
      <c r="P1481" s="75"/>
      <c r="Q1481" s="75" t="s">
        <v>6446</v>
      </c>
      <c r="R1481" s="75" t="s">
        <v>1786</v>
      </c>
      <c r="S1481" s="75" t="s">
        <v>1787</v>
      </c>
      <c r="T1481" s="75" t="s">
        <v>1788</v>
      </c>
      <c r="U1481" s="75" t="s">
        <v>385</v>
      </c>
    </row>
    <row r="1482" spans="1:21" ht="14.4" x14ac:dyDescent="0.25">
      <c r="A1482" s="74">
        <v>121228</v>
      </c>
      <c r="B1482" s="75" t="s">
        <v>1649</v>
      </c>
      <c r="C1482" s="81">
        <f t="shared" si="70"/>
        <v>0</v>
      </c>
      <c r="D1482" s="74">
        <v>10595</v>
      </c>
      <c r="E1482" s="75" t="s">
        <v>4734</v>
      </c>
      <c r="F1482" s="74">
        <v>963918</v>
      </c>
      <c r="G1482" s="74">
        <v>0</v>
      </c>
      <c r="H1482" s="76">
        <f t="shared" si="71"/>
        <v>0</v>
      </c>
      <c r="I1482" s="76">
        <f t="shared" si="72"/>
        <v>0</v>
      </c>
      <c r="J1482" s="74">
        <v>22079</v>
      </c>
      <c r="K1482" s="75" t="s">
        <v>1692</v>
      </c>
      <c r="L1482" s="75" t="s">
        <v>6447</v>
      </c>
      <c r="M1482" s="74">
        <v>9140</v>
      </c>
      <c r="N1482" s="75" t="s">
        <v>6448</v>
      </c>
      <c r="O1482" s="75" t="s">
        <v>6449</v>
      </c>
      <c r="P1482" s="75"/>
      <c r="Q1482" s="75" t="s">
        <v>6450</v>
      </c>
      <c r="R1482" s="75" t="s">
        <v>1786</v>
      </c>
      <c r="S1482" s="75" t="s">
        <v>1787</v>
      </c>
      <c r="T1482" s="75" t="s">
        <v>1788</v>
      </c>
      <c r="U1482" s="75" t="s">
        <v>385</v>
      </c>
    </row>
    <row r="1483" spans="1:21" ht="14.4" x14ac:dyDescent="0.25">
      <c r="A1483" s="74">
        <v>121228</v>
      </c>
      <c r="B1483" s="75" t="s">
        <v>1649</v>
      </c>
      <c r="C1483" s="81">
        <f t="shared" si="70"/>
        <v>0</v>
      </c>
      <c r="D1483" s="74">
        <v>10595</v>
      </c>
      <c r="E1483" s="75" t="s">
        <v>4734</v>
      </c>
      <c r="F1483" s="74">
        <v>963918</v>
      </c>
      <c r="G1483" s="74">
        <v>0</v>
      </c>
      <c r="H1483" s="76">
        <f t="shared" si="71"/>
        <v>0</v>
      </c>
      <c r="I1483" s="76">
        <f t="shared" si="72"/>
        <v>0</v>
      </c>
      <c r="J1483" s="74">
        <v>107862</v>
      </c>
      <c r="K1483" s="75" t="s">
        <v>11176</v>
      </c>
      <c r="L1483" s="75" t="s">
        <v>6451</v>
      </c>
      <c r="M1483" s="74">
        <v>9140</v>
      </c>
      <c r="N1483" s="75" t="s">
        <v>61</v>
      </c>
      <c r="O1483" s="75" t="s">
        <v>6452</v>
      </c>
      <c r="P1483" s="75"/>
      <c r="Q1483" s="75" t="s">
        <v>11857</v>
      </c>
      <c r="R1483" s="75" t="s">
        <v>1786</v>
      </c>
      <c r="S1483" s="75" t="s">
        <v>1787</v>
      </c>
      <c r="T1483" s="75" t="s">
        <v>1788</v>
      </c>
      <c r="U1483" s="75" t="s">
        <v>385</v>
      </c>
    </row>
    <row r="1484" spans="1:21" ht="14.4" x14ac:dyDescent="0.25">
      <c r="A1484" s="74">
        <v>121228</v>
      </c>
      <c r="B1484" s="75" t="s">
        <v>1649</v>
      </c>
      <c r="C1484" s="81">
        <f t="shared" si="70"/>
        <v>0</v>
      </c>
      <c r="D1484" s="74">
        <v>10595</v>
      </c>
      <c r="E1484" s="75" t="s">
        <v>4734</v>
      </c>
      <c r="F1484" s="74">
        <v>963918</v>
      </c>
      <c r="G1484" s="74">
        <v>0</v>
      </c>
      <c r="H1484" s="76">
        <f t="shared" si="71"/>
        <v>0</v>
      </c>
      <c r="I1484" s="76">
        <f t="shared" si="72"/>
        <v>0</v>
      </c>
      <c r="J1484" s="74">
        <v>112979</v>
      </c>
      <c r="K1484" s="75" t="s">
        <v>3016</v>
      </c>
      <c r="L1484" s="75" t="s">
        <v>6453</v>
      </c>
      <c r="M1484" s="74">
        <v>9140</v>
      </c>
      <c r="N1484" s="75" t="s">
        <v>61</v>
      </c>
      <c r="O1484" s="75" t="s">
        <v>6454</v>
      </c>
      <c r="P1484" s="75"/>
      <c r="Q1484" s="75" t="s">
        <v>6455</v>
      </c>
      <c r="R1484" s="75" t="s">
        <v>1786</v>
      </c>
      <c r="S1484" s="75" t="s">
        <v>1787</v>
      </c>
      <c r="T1484" s="75" t="s">
        <v>1788</v>
      </c>
      <c r="U1484" s="75" t="s">
        <v>385</v>
      </c>
    </row>
    <row r="1485" spans="1:21" ht="14.4" x14ac:dyDescent="0.25">
      <c r="A1485" s="74">
        <v>121236</v>
      </c>
      <c r="B1485" s="75" t="s">
        <v>1679</v>
      </c>
      <c r="C1485" s="81">
        <f t="shared" si="70"/>
        <v>0</v>
      </c>
      <c r="D1485" s="74">
        <v>25148</v>
      </c>
      <c r="E1485" s="75" t="s">
        <v>2762</v>
      </c>
      <c r="F1485" s="74">
        <v>975805</v>
      </c>
      <c r="G1485" s="74">
        <v>0</v>
      </c>
      <c r="H1485" s="76">
        <f t="shared" si="71"/>
        <v>0</v>
      </c>
      <c r="I1485" s="76">
        <f t="shared" si="72"/>
        <v>0</v>
      </c>
      <c r="J1485" s="74">
        <v>21386</v>
      </c>
      <c r="K1485" s="75" t="s">
        <v>6456</v>
      </c>
      <c r="L1485" s="75" t="s">
        <v>6457</v>
      </c>
      <c r="M1485" s="74">
        <v>9060</v>
      </c>
      <c r="N1485" s="75" t="s">
        <v>122</v>
      </c>
      <c r="O1485" s="75" t="s">
        <v>6458</v>
      </c>
      <c r="P1485" s="75"/>
      <c r="Q1485" s="75" t="s">
        <v>6459</v>
      </c>
      <c r="R1485" s="75" t="s">
        <v>1654</v>
      </c>
      <c r="S1485" s="75" t="s">
        <v>1655</v>
      </c>
      <c r="T1485" s="75" t="s">
        <v>1656</v>
      </c>
      <c r="U1485" s="75" t="s">
        <v>385</v>
      </c>
    </row>
    <row r="1486" spans="1:21" ht="14.4" x14ac:dyDescent="0.25">
      <c r="A1486" s="74">
        <v>121236</v>
      </c>
      <c r="B1486" s="75" t="s">
        <v>1679</v>
      </c>
      <c r="C1486" s="81">
        <f t="shared" si="70"/>
        <v>0</v>
      </c>
      <c r="D1486" s="74">
        <v>25148</v>
      </c>
      <c r="E1486" s="75" t="s">
        <v>2762</v>
      </c>
      <c r="F1486" s="74">
        <v>137695</v>
      </c>
      <c r="G1486" s="74">
        <v>0</v>
      </c>
      <c r="H1486" s="76">
        <f t="shared" si="71"/>
        <v>121236</v>
      </c>
      <c r="I1486" s="76">
        <f t="shared" si="72"/>
        <v>0</v>
      </c>
      <c r="J1486" s="74">
        <v>24901</v>
      </c>
      <c r="K1486" s="75" t="s">
        <v>6460</v>
      </c>
      <c r="L1486" s="75" t="s">
        <v>6461</v>
      </c>
      <c r="M1486" s="74">
        <v>9920</v>
      </c>
      <c r="N1486" s="75" t="s">
        <v>341</v>
      </c>
      <c r="O1486" s="75" t="s">
        <v>6462</v>
      </c>
      <c r="P1486" s="75"/>
      <c r="Q1486" s="75" t="s">
        <v>6463</v>
      </c>
      <c r="R1486" s="75" t="s">
        <v>1654</v>
      </c>
      <c r="S1486" s="75" t="s">
        <v>1655</v>
      </c>
      <c r="T1486" s="75" t="s">
        <v>1656</v>
      </c>
      <c r="U1486" s="75" t="s">
        <v>385</v>
      </c>
    </row>
    <row r="1487" spans="1:21" ht="14.4" x14ac:dyDescent="0.25">
      <c r="A1487" s="74">
        <v>121236</v>
      </c>
      <c r="B1487" s="75" t="s">
        <v>1679</v>
      </c>
      <c r="C1487" s="81">
        <f t="shared" si="70"/>
        <v>0</v>
      </c>
      <c r="D1487" s="74">
        <v>25148</v>
      </c>
      <c r="E1487" s="75" t="s">
        <v>2762</v>
      </c>
      <c r="F1487" s="74">
        <v>976274</v>
      </c>
      <c r="G1487" s="74">
        <v>0</v>
      </c>
      <c r="H1487" s="76">
        <f t="shared" si="71"/>
        <v>121236</v>
      </c>
      <c r="I1487" s="76">
        <f t="shared" si="72"/>
        <v>0</v>
      </c>
      <c r="J1487" s="74">
        <v>25081</v>
      </c>
      <c r="K1487" s="75" t="s">
        <v>6464</v>
      </c>
      <c r="L1487" s="75" t="s">
        <v>6465</v>
      </c>
      <c r="M1487" s="74">
        <v>9968</v>
      </c>
      <c r="N1487" s="75" t="s">
        <v>440</v>
      </c>
      <c r="O1487" s="75" t="s">
        <v>6466</v>
      </c>
      <c r="P1487" s="75"/>
      <c r="Q1487" s="75" t="s">
        <v>6467</v>
      </c>
      <c r="R1487" s="75" t="s">
        <v>1654</v>
      </c>
      <c r="S1487" s="75" t="s">
        <v>1655</v>
      </c>
      <c r="T1487" s="75" t="s">
        <v>1656</v>
      </c>
      <c r="U1487" s="75" t="s">
        <v>385</v>
      </c>
    </row>
    <row r="1488" spans="1:21" ht="14.4" x14ac:dyDescent="0.25">
      <c r="A1488" s="74">
        <v>121236</v>
      </c>
      <c r="B1488" s="75" t="s">
        <v>1679</v>
      </c>
      <c r="C1488" s="81">
        <f t="shared" si="70"/>
        <v>0</v>
      </c>
      <c r="D1488" s="74">
        <v>25148</v>
      </c>
      <c r="E1488" s="75" t="s">
        <v>2762</v>
      </c>
      <c r="F1488" s="74">
        <v>976282</v>
      </c>
      <c r="G1488" s="74">
        <v>0</v>
      </c>
      <c r="H1488" s="76">
        <f t="shared" si="71"/>
        <v>121236</v>
      </c>
      <c r="I1488" s="76">
        <f t="shared" si="72"/>
        <v>0</v>
      </c>
      <c r="J1488" s="74">
        <v>25148</v>
      </c>
      <c r="K1488" s="75" t="s">
        <v>2762</v>
      </c>
      <c r="L1488" s="75" t="s">
        <v>6468</v>
      </c>
      <c r="M1488" s="74">
        <v>9980</v>
      </c>
      <c r="N1488" s="75" t="s">
        <v>3046</v>
      </c>
      <c r="O1488" s="75" t="s">
        <v>1070</v>
      </c>
      <c r="P1488" s="75"/>
      <c r="Q1488" s="75" t="s">
        <v>1071</v>
      </c>
      <c r="R1488" s="75" t="s">
        <v>1654</v>
      </c>
      <c r="S1488" s="75" t="s">
        <v>1655</v>
      </c>
      <c r="T1488" s="75" t="s">
        <v>1656</v>
      </c>
      <c r="U1488" s="75" t="s">
        <v>385</v>
      </c>
    </row>
    <row r="1489" spans="1:21" ht="14.4" x14ac:dyDescent="0.25">
      <c r="A1489" s="74">
        <v>121236</v>
      </c>
      <c r="B1489" s="75" t="s">
        <v>1679</v>
      </c>
      <c r="C1489" s="81">
        <f t="shared" si="70"/>
        <v>0</v>
      </c>
      <c r="D1489" s="74">
        <v>25148</v>
      </c>
      <c r="E1489" s="75" t="s">
        <v>2762</v>
      </c>
      <c r="F1489" s="74">
        <v>960088</v>
      </c>
      <c r="G1489" s="74">
        <v>0</v>
      </c>
      <c r="H1489" s="76">
        <f t="shared" si="71"/>
        <v>121236</v>
      </c>
      <c r="I1489" s="76">
        <f t="shared" si="72"/>
        <v>0</v>
      </c>
      <c r="J1489" s="74">
        <v>116079</v>
      </c>
      <c r="K1489" s="75" t="s">
        <v>6469</v>
      </c>
      <c r="L1489" s="75" t="s">
        <v>11177</v>
      </c>
      <c r="M1489" s="74">
        <v>9900</v>
      </c>
      <c r="N1489" s="75" t="s">
        <v>142</v>
      </c>
      <c r="O1489" s="75" t="s">
        <v>6470</v>
      </c>
      <c r="P1489" s="75"/>
      <c r="Q1489" s="75" t="s">
        <v>6471</v>
      </c>
      <c r="R1489" s="75" t="s">
        <v>1703</v>
      </c>
      <c r="S1489" s="75" t="s">
        <v>1704</v>
      </c>
      <c r="T1489" s="75" t="s">
        <v>1705</v>
      </c>
      <c r="U1489" s="75" t="s">
        <v>496</v>
      </c>
    </row>
    <row r="1490" spans="1:21" ht="14.4" x14ac:dyDescent="0.25">
      <c r="A1490" s="74">
        <v>121236</v>
      </c>
      <c r="B1490" s="75" t="s">
        <v>1679</v>
      </c>
      <c r="C1490" s="81">
        <f t="shared" si="70"/>
        <v>0</v>
      </c>
      <c r="D1490" s="74">
        <v>25148</v>
      </c>
      <c r="E1490" s="75" t="s">
        <v>2762</v>
      </c>
      <c r="F1490" s="74">
        <v>960088</v>
      </c>
      <c r="G1490" s="74">
        <v>0</v>
      </c>
      <c r="H1490" s="76">
        <f t="shared" si="71"/>
        <v>0</v>
      </c>
      <c r="I1490" s="76">
        <f t="shared" si="72"/>
        <v>0</v>
      </c>
      <c r="J1490" s="74">
        <v>130237</v>
      </c>
      <c r="K1490" s="75" t="s">
        <v>6472</v>
      </c>
      <c r="L1490" s="75" t="s">
        <v>6473</v>
      </c>
      <c r="M1490" s="74">
        <v>9960</v>
      </c>
      <c r="N1490" s="75" t="s">
        <v>3058</v>
      </c>
      <c r="O1490" s="75" t="s">
        <v>6474</v>
      </c>
      <c r="P1490" s="75"/>
      <c r="Q1490" s="75" t="s">
        <v>6475</v>
      </c>
      <c r="R1490" s="75" t="s">
        <v>1703</v>
      </c>
      <c r="S1490" s="75" t="s">
        <v>1704</v>
      </c>
      <c r="T1490" s="75" t="s">
        <v>1705</v>
      </c>
      <c r="U1490" s="75" t="s">
        <v>496</v>
      </c>
    </row>
    <row r="1491" spans="1:21" ht="14.4" x14ac:dyDescent="0.25">
      <c r="A1491" s="74">
        <v>121251</v>
      </c>
      <c r="B1491" s="75" t="s">
        <v>1901</v>
      </c>
      <c r="C1491" s="81">
        <f t="shared" si="70"/>
        <v>0</v>
      </c>
      <c r="D1491" s="74">
        <v>2758</v>
      </c>
      <c r="E1491" s="75" t="s">
        <v>10741</v>
      </c>
      <c r="F1491" s="74">
        <v>113977</v>
      </c>
      <c r="G1491" s="74">
        <v>113977</v>
      </c>
      <c r="H1491" s="76">
        <f t="shared" si="71"/>
        <v>0</v>
      </c>
      <c r="I1491" s="76">
        <f t="shared" si="72"/>
        <v>0</v>
      </c>
      <c r="J1491" s="74">
        <v>2691</v>
      </c>
      <c r="K1491" s="75" t="s">
        <v>6476</v>
      </c>
      <c r="L1491" s="75" t="s">
        <v>6477</v>
      </c>
      <c r="M1491" s="74">
        <v>9160</v>
      </c>
      <c r="N1491" s="75" t="s">
        <v>123</v>
      </c>
      <c r="O1491" s="75" t="s">
        <v>6478</v>
      </c>
      <c r="P1491" s="75"/>
      <c r="Q1491" s="75" t="s">
        <v>6479</v>
      </c>
      <c r="R1491" s="75" t="s">
        <v>1654</v>
      </c>
      <c r="S1491" s="75" t="s">
        <v>1655</v>
      </c>
      <c r="T1491" s="75" t="s">
        <v>1656</v>
      </c>
      <c r="U1491" s="75" t="s">
        <v>385</v>
      </c>
    </row>
    <row r="1492" spans="1:21" ht="14.4" x14ac:dyDescent="0.25">
      <c r="A1492" s="74">
        <v>121251</v>
      </c>
      <c r="B1492" s="75" t="s">
        <v>1901</v>
      </c>
      <c r="C1492" s="81">
        <f t="shared" si="70"/>
        <v>0</v>
      </c>
      <c r="D1492" s="74">
        <v>2758</v>
      </c>
      <c r="E1492" s="75" t="s">
        <v>10741</v>
      </c>
      <c r="F1492" s="74">
        <v>113977</v>
      </c>
      <c r="G1492" s="74">
        <v>113977</v>
      </c>
      <c r="H1492" s="76">
        <f t="shared" si="71"/>
        <v>0</v>
      </c>
      <c r="I1492" s="76">
        <f t="shared" si="72"/>
        <v>0</v>
      </c>
      <c r="J1492" s="74">
        <v>2709</v>
      </c>
      <c r="K1492" s="75" t="s">
        <v>5366</v>
      </c>
      <c r="L1492" s="75" t="s">
        <v>6480</v>
      </c>
      <c r="M1492" s="74">
        <v>9160</v>
      </c>
      <c r="N1492" s="75" t="s">
        <v>123</v>
      </c>
      <c r="O1492" s="75" t="s">
        <v>6481</v>
      </c>
      <c r="P1492" s="75"/>
      <c r="Q1492" s="75" t="s">
        <v>6482</v>
      </c>
      <c r="R1492" s="75" t="s">
        <v>1654</v>
      </c>
      <c r="S1492" s="75" t="s">
        <v>1655</v>
      </c>
      <c r="T1492" s="75" t="s">
        <v>1656</v>
      </c>
      <c r="U1492" s="75" t="s">
        <v>385</v>
      </c>
    </row>
    <row r="1493" spans="1:21" ht="14.4" x14ac:dyDescent="0.25">
      <c r="A1493" s="74">
        <v>121251</v>
      </c>
      <c r="B1493" s="75" t="s">
        <v>1901</v>
      </c>
      <c r="C1493" s="81">
        <f t="shared" si="70"/>
        <v>0</v>
      </c>
      <c r="D1493" s="74">
        <v>2758</v>
      </c>
      <c r="E1493" s="75" t="s">
        <v>10741</v>
      </c>
      <c r="F1493" s="74">
        <v>113977</v>
      </c>
      <c r="G1493" s="74">
        <v>113977</v>
      </c>
      <c r="H1493" s="76">
        <f t="shared" si="71"/>
        <v>0</v>
      </c>
      <c r="I1493" s="76">
        <f t="shared" si="72"/>
        <v>0</v>
      </c>
      <c r="J1493" s="74">
        <v>2741</v>
      </c>
      <c r="K1493" s="75" t="s">
        <v>5065</v>
      </c>
      <c r="L1493" s="75" t="s">
        <v>6483</v>
      </c>
      <c r="M1493" s="74">
        <v>9160</v>
      </c>
      <c r="N1493" s="75" t="s">
        <v>123</v>
      </c>
      <c r="O1493" s="75" t="s">
        <v>6484</v>
      </c>
      <c r="P1493" s="75"/>
      <c r="Q1493" s="75" t="s">
        <v>6485</v>
      </c>
      <c r="R1493" s="75" t="s">
        <v>1654</v>
      </c>
      <c r="S1493" s="75" t="s">
        <v>1655</v>
      </c>
      <c r="T1493" s="75" t="s">
        <v>1656</v>
      </c>
      <c r="U1493" s="75" t="s">
        <v>385</v>
      </c>
    </row>
    <row r="1494" spans="1:21" ht="14.4" x14ac:dyDescent="0.25">
      <c r="A1494" s="74">
        <v>121251</v>
      </c>
      <c r="B1494" s="75" t="s">
        <v>1901</v>
      </c>
      <c r="C1494" s="81">
        <f t="shared" si="70"/>
        <v>0</v>
      </c>
      <c r="D1494" s="74">
        <v>2758</v>
      </c>
      <c r="E1494" s="75" t="s">
        <v>10741</v>
      </c>
      <c r="F1494" s="74">
        <v>113977</v>
      </c>
      <c r="G1494" s="74">
        <v>113977</v>
      </c>
      <c r="H1494" s="76">
        <f t="shared" si="71"/>
        <v>0</v>
      </c>
      <c r="I1494" s="76">
        <f t="shared" si="72"/>
        <v>0</v>
      </c>
      <c r="J1494" s="74">
        <v>2758</v>
      </c>
      <c r="K1494" s="75" t="s">
        <v>10741</v>
      </c>
      <c r="L1494" s="75" t="s">
        <v>6486</v>
      </c>
      <c r="M1494" s="74">
        <v>9220</v>
      </c>
      <c r="N1494" s="75" t="s">
        <v>124</v>
      </c>
      <c r="O1494" s="75" t="s">
        <v>1074</v>
      </c>
      <c r="P1494" s="75"/>
      <c r="Q1494" s="75" t="s">
        <v>6487</v>
      </c>
      <c r="R1494" s="75" t="s">
        <v>1654</v>
      </c>
      <c r="S1494" s="75" t="s">
        <v>1655</v>
      </c>
      <c r="T1494" s="75" t="s">
        <v>1656</v>
      </c>
      <c r="U1494" s="75" t="s">
        <v>385</v>
      </c>
    </row>
    <row r="1495" spans="1:21" ht="14.4" x14ac:dyDescent="0.25">
      <c r="A1495" s="74">
        <v>121251</v>
      </c>
      <c r="B1495" s="75" t="s">
        <v>1901</v>
      </c>
      <c r="C1495" s="81">
        <f t="shared" si="70"/>
        <v>0</v>
      </c>
      <c r="D1495" s="74">
        <v>2758</v>
      </c>
      <c r="E1495" s="75" t="s">
        <v>10741</v>
      </c>
      <c r="F1495" s="74">
        <v>113977</v>
      </c>
      <c r="G1495" s="74">
        <v>113977</v>
      </c>
      <c r="H1495" s="76">
        <f t="shared" si="71"/>
        <v>0</v>
      </c>
      <c r="I1495" s="76">
        <f t="shared" si="72"/>
        <v>0</v>
      </c>
      <c r="J1495" s="74">
        <v>2774</v>
      </c>
      <c r="K1495" s="75" t="s">
        <v>6488</v>
      </c>
      <c r="L1495" s="75" t="s">
        <v>6489</v>
      </c>
      <c r="M1495" s="74">
        <v>9230</v>
      </c>
      <c r="N1495" s="75" t="s">
        <v>125</v>
      </c>
      <c r="O1495" s="75" t="s">
        <v>6490</v>
      </c>
      <c r="P1495" s="75"/>
      <c r="Q1495" s="75" t="s">
        <v>6491</v>
      </c>
      <c r="R1495" s="75" t="s">
        <v>1654</v>
      </c>
      <c r="S1495" s="75" t="s">
        <v>1655</v>
      </c>
      <c r="T1495" s="75" t="s">
        <v>1656</v>
      </c>
      <c r="U1495" s="75" t="s">
        <v>385</v>
      </c>
    </row>
    <row r="1496" spans="1:21" ht="14.4" x14ac:dyDescent="0.25">
      <c r="A1496" s="74">
        <v>121251</v>
      </c>
      <c r="B1496" s="75" t="s">
        <v>1901</v>
      </c>
      <c r="C1496" s="81">
        <f t="shared" si="70"/>
        <v>0</v>
      </c>
      <c r="D1496" s="74">
        <v>2758</v>
      </c>
      <c r="E1496" s="75" t="s">
        <v>10741</v>
      </c>
      <c r="F1496" s="74">
        <v>113977</v>
      </c>
      <c r="G1496" s="74">
        <v>113977</v>
      </c>
      <c r="H1496" s="76">
        <f t="shared" si="71"/>
        <v>0</v>
      </c>
      <c r="I1496" s="76">
        <f t="shared" si="72"/>
        <v>0</v>
      </c>
      <c r="J1496" s="74">
        <v>2824</v>
      </c>
      <c r="K1496" s="75" t="s">
        <v>11178</v>
      </c>
      <c r="L1496" s="75" t="s">
        <v>6492</v>
      </c>
      <c r="M1496" s="74">
        <v>9860</v>
      </c>
      <c r="N1496" s="75" t="s">
        <v>6493</v>
      </c>
      <c r="O1496" s="75" t="s">
        <v>6494</v>
      </c>
      <c r="P1496" s="75"/>
      <c r="Q1496" s="75" t="s">
        <v>11179</v>
      </c>
      <c r="R1496" s="75" t="s">
        <v>1654</v>
      </c>
      <c r="S1496" s="75" t="s">
        <v>1655</v>
      </c>
      <c r="T1496" s="75" t="s">
        <v>1656</v>
      </c>
      <c r="U1496" s="75" t="s">
        <v>385</v>
      </c>
    </row>
    <row r="1497" spans="1:21" ht="14.4" x14ac:dyDescent="0.25">
      <c r="A1497" s="74">
        <v>121251</v>
      </c>
      <c r="B1497" s="75" t="s">
        <v>1901</v>
      </c>
      <c r="C1497" s="81">
        <f t="shared" si="70"/>
        <v>0</v>
      </c>
      <c r="D1497" s="74">
        <v>2758</v>
      </c>
      <c r="E1497" s="75" t="s">
        <v>10741</v>
      </c>
      <c r="F1497" s="74">
        <v>113977</v>
      </c>
      <c r="G1497" s="74">
        <v>113977</v>
      </c>
      <c r="H1497" s="76">
        <f t="shared" si="71"/>
        <v>0</v>
      </c>
      <c r="I1497" s="76">
        <f t="shared" si="72"/>
        <v>0</v>
      </c>
      <c r="J1497" s="74">
        <v>2841</v>
      </c>
      <c r="K1497" s="75" t="s">
        <v>11180</v>
      </c>
      <c r="L1497" s="75" t="s">
        <v>6495</v>
      </c>
      <c r="M1497" s="74">
        <v>9230</v>
      </c>
      <c r="N1497" s="75" t="s">
        <v>125</v>
      </c>
      <c r="O1497" s="75" t="s">
        <v>6496</v>
      </c>
      <c r="P1497" s="75"/>
      <c r="Q1497" s="75" t="s">
        <v>11181</v>
      </c>
      <c r="R1497" s="75" t="s">
        <v>1654</v>
      </c>
      <c r="S1497" s="75" t="s">
        <v>1655</v>
      </c>
      <c r="T1497" s="75" t="s">
        <v>1656</v>
      </c>
      <c r="U1497" s="75" t="s">
        <v>385</v>
      </c>
    </row>
    <row r="1498" spans="1:21" ht="14.4" x14ac:dyDescent="0.25">
      <c r="A1498" s="74">
        <v>121251</v>
      </c>
      <c r="B1498" s="75" t="s">
        <v>1901</v>
      </c>
      <c r="C1498" s="81">
        <f t="shared" si="70"/>
        <v>0</v>
      </c>
      <c r="D1498" s="74">
        <v>2758</v>
      </c>
      <c r="E1498" s="75" t="s">
        <v>10741</v>
      </c>
      <c r="F1498" s="74">
        <v>113977</v>
      </c>
      <c r="G1498" s="74">
        <v>113977</v>
      </c>
      <c r="H1498" s="76">
        <f t="shared" si="71"/>
        <v>0</v>
      </c>
      <c r="I1498" s="76">
        <f t="shared" si="72"/>
        <v>0</v>
      </c>
      <c r="J1498" s="74">
        <v>2923</v>
      </c>
      <c r="K1498" s="75" t="s">
        <v>6498</v>
      </c>
      <c r="L1498" s="75" t="s">
        <v>6499</v>
      </c>
      <c r="M1498" s="74">
        <v>9200</v>
      </c>
      <c r="N1498" s="75" t="s">
        <v>129</v>
      </c>
      <c r="O1498" s="75" t="s">
        <v>6500</v>
      </c>
      <c r="P1498" s="75"/>
      <c r="Q1498" s="75" t="s">
        <v>6501</v>
      </c>
      <c r="R1498" s="75" t="s">
        <v>1654</v>
      </c>
      <c r="S1498" s="75" t="s">
        <v>1655</v>
      </c>
      <c r="T1498" s="75" t="s">
        <v>1656</v>
      </c>
      <c r="U1498" s="75" t="s">
        <v>385</v>
      </c>
    </row>
    <row r="1499" spans="1:21" ht="14.4" x14ac:dyDescent="0.25">
      <c r="A1499" s="74">
        <v>121251</v>
      </c>
      <c r="B1499" s="75" t="s">
        <v>1901</v>
      </c>
      <c r="C1499" s="81">
        <f t="shared" si="70"/>
        <v>0</v>
      </c>
      <c r="D1499" s="74">
        <v>2758</v>
      </c>
      <c r="E1499" s="75" t="s">
        <v>10741</v>
      </c>
      <c r="F1499" s="74">
        <v>113977</v>
      </c>
      <c r="G1499" s="74">
        <v>113977</v>
      </c>
      <c r="H1499" s="76">
        <f t="shared" si="71"/>
        <v>0</v>
      </c>
      <c r="I1499" s="76">
        <f t="shared" si="72"/>
        <v>0</v>
      </c>
      <c r="J1499" s="74">
        <v>2931</v>
      </c>
      <c r="K1499" s="75" t="s">
        <v>5736</v>
      </c>
      <c r="L1499" s="75" t="s">
        <v>6502</v>
      </c>
      <c r="M1499" s="74">
        <v>9200</v>
      </c>
      <c r="N1499" s="75" t="s">
        <v>879</v>
      </c>
      <c r="O1499" s="75" t="s">
        <v>6503</v>
      </c>
      <c r="P1499" s="75"/>
      <c r="Q1499" s="75" t="s">
        <v>6504</v>
      </c>
      <c r="R1499" s="75" t="s">
        <v>1654</v>
      </c>
      <c r="S1499" s="75" t="s">
        <v>1655</v>
      </c>
      <c r="T1499" s="75" t="s">
        <v>1656</v>
      </c>
      <c r="U1499" s="75" t="s">
        <v>385</v>
      </c>
    </row>
    <row r="1500" spans="1:21" ht="14.4" x14ac:dyDescent="0.25">
      <c r="A1500" s="74">
        <v>121251</v>
      </c>
      <c r="B1500" s="75" t="s">
        <v>1901</v>
      </c>
      <c r="C1500" s="81">
        <f t="shared" si="70"/>
        <v>0</v>
      </c>
      <c r="D1500" s="74">
        <v>2758</v>
      </c>
      <c r="E1500" s="75" t="s">
        <v>10741</v>
      </c>
      <c r="F1500" s="74">
        <v>113977</v>
      </c>
      <c r="G1500" s="74">
        <v>113977</v>
      </c>
      <c r="H1500" s="76">
        <f t="shared" si="71"/>
        <v>0</v>
      </c>
      <c r="I1500" s="76">
        <f t="shared" si="72"/>
        <v>0</v>
      </c>
      <c r="J1500" s="74">
        <v>2949</v>
      </c>
      <c r="K1500" s="75" t="s">
        <v>6505</v>
      </c>
      <c r="L1500" s="75" t="s">
        <v>6506</v>
      </c>
      <c r="M1500" s="74">
        <v>9255</v>
      </c>
      <c r="N1500" s="75" t="s">
        <v>130</v>
      </c>
      <c r="O1500" s="75" t="s">
        <v>6507</v>
      </c>
      <c r="P1500" s="75"/>
      <c r="Q1500" s="75" t="s">
        <v>6508</v>
      </c>
      <c r="R1500" s="75" t="s">
        <v>1654</v>
      </c>
      <c r="S1500" s="75" t="s">
        <v>1655</v>
      </c>
      <c r="T1500" s="75" t="s">
        <v>1656</v>
      </c>
      <c r="U1500" s="75" t="s">
        <v>385</v>
      </c>
    </row>
    <row r="1501" spans="1:21" ht="14.4" x14ac:dyDescent="0.25">
      <c r="A1501" s="74">
        <v>121251</v>
      </c>
      <c r="B1501" s="75" t="s">
        <v>1901</v>
      </c>
      <c r="C1501" s="81">
        <f t="shared" si="70"/>
        <v>0</v>
      </c>
      <c r="D1501" s="74">
        <v>2758</v>
      </c>
      <c r="E1501" s="75" t="s">
        <v>10741</v>
      </c>
      <c r="F1501" s="74">
        <v>113977</v>
      </c>
      <c r="G1501" s="74">
        <v>113977</v>
      </c>
      <c r="H1501" s="76">
        <f t="shared" si="71"/>
        <v>0</v>
      </c>
      <c r="I1501" s="76">
        <f t="shared" si="72"/>
        <v>0</v>
      </c>
      <c r="J1501" s="74">
        <v>2956</v>
      </c>
      <c r="K1501" s="75" t="s">
        <v>6509</v>
      </c>
      <c r="L1501" s="75" t="s">
        <v>6510</v>
      </c>
      <c r="M1501" s="74">
        <v>9280</v>
      </c>
      <c r="N1501" s="75" t="s">
        <v>1098</v>
      </c>
      <c r="O1501" s="75" t="s">
        <v>6511</v>
      </c>
      <c r="P1501" s="75"/>
      <c r="Q1501" s="75" t="s">
        <v>6512</v>
      </c>
      <c r="R1501" s="75" t="s">
        <v>1654</v>
      </c>
      <c r="S1501" s="75" t="s">
        <v>1655</v>
      </c>
      <c r="T1501" s="75" t="s">
        <v>1656</v>
      </c>
      <c r="U1501" s="75" t="s">
        <v>385</v>
      </c>
    </row>
    <row r="1502" spans="1:21" ht="14.4" x14ac:dyDescent="0.25">
      <c r="A1502" s="74">
        <v>121251</v>
      </c>
      <c r="B1502" s="75" t="s">
        <v>1901</v>
      </c>
      <c r="C1502" s="81">
        <f t="shared" si="70"/>
        <v>0</v>
      </c>
      <c r="D1502" s="74">
        <v>2758</v>
      </c>
      <c r="E1502" s="75" t="s">
        <v>10741</v>
      </c>
      <c r="F1502" s="74">
        <v>113977</v>
      </c>
      <c r="G1502" s="74">
        <v>113977</v>
      </c>
      <c r="H1502" s="76">
        <f t="shared" si="71"/>
        <v>0</v>
      </c>
      <c r="I1502" s="76">
        <f t="shared" si="72"/>
        <v>0</v>
      </c>
      <c r="J1502" s="74">
        <v>3608</v>
      </c>
      <c r="K1502" s="75" t="s">
        <v>6513</v>
      </c>
      <c r="L1502" s="75" t="s">
        <v>6514</v>
      </c>
      <c r="M1502" s="74">
        <v>9160</v>
      </c>
      <c r="N1502" s="75" t="s">
        <v>123</v>
      </c>
      <c r="O1502" s="75" t="s">
        <v>6515</v>
      </c>
      <c r="P1502" s="75"/>
      <c r="Q1502" s="75" t="s">
        <v>6516</v>
      </c>
      <c r="R1502" s="75" t="s">
        <v>1703</v>
      </c>
      <c r="S1502" s="75" t="s">
        <v>1704</v>
      </c>
      <c r="T1502" s="75" t="s">
        <v>1705</v>
      </c>
      <c r="U1502" s="75" t="s">
        <v>496</v>
      </c>
    </row>
    <row r="1503" spans="1:21" ht="14.4" x14ac:dyDescent="0.25">
      <c r="A1503" s="74">
        <v>121251</v>
      </c>
      <c r="B1503" s="75" t="s">
        <v>1901</v>
      </c>
      <c r="C1503" s="81">
        <f t="shared" si="70"/>
        <v>0</v>
      </c>
      <c r="D1503" s="74">
        <v>2758</v>
      </c>
      <c r="E1503" s="75" t="s">
        <v>10741</v>
      </c>
      <c r="F1503" s="74">
        <v>113977</v>
      </c>
      <c r="G1503" s="74">
        <v>113977</v>
      </c>
      <c r="H1503" s="76">
        <f t="shared" si="71"/>
        <v>0</v>
      </c>
      <c r="I1503" s="76">
        <f t="shared" si="72"/>
        <v>0</v>
      </c>
      <c r="J1503" s="74">
        <v>130096</v>
      </c>
      <c r="K1503" s="75" t="s">
        <v>6517</v>
      </c>
      <c r="L1503" s="75" t="s">
        <v>6518</v>
      </c>
      <c r="M1503" s="74">
        <v>9160</v>
      </c>
      <c r="N1503" s="75" t="s">
        <v>123</v>
      </c>
      <c r="O1503" s="75" t="s">
        <v>6519</v>
      </c>
      <c r="P1503" s="75"/>
      <c r="Q1503" s="75" t="s">
        <v>6520</v>
      </c>
      <c r="R1503" s="75" t="s">
        <v>1654</v>
      </c>
      <c r="S1503" s="75" t="s">
        <v>1655</v>
      </c>
      <c r="T1503" s="75" t="s">
        <v>1656</v>
      </c>
      <c r="U1503" s="75" t="s">
        <v>385</v>
      </c>
    </row>
    <row r="1504" spans="1:21" ht="14.4" x14ac:dyDescent="0.25">
      <c r="A1504" s="74">
        <v>121251</v>
      </c>
      <c r="B1504" s="75" t="s">
        <v>1901</v>
      </c>
      <c r="C1504" s="81">
        <f t="shared" si="70"/>
        <v>0</v>
      </c>
      <c r="D1504" s="74">
        <v>2758</v>
      </c>
      <c r="E1504" s="75" t="s">
        <v>10741</v>
      </c>
      <c r="F1504" s="74">
        <v>113977</v>
      </c>
      <c r="G1504" s="74">
        <v>113977</v>
      </c>
      <c r="H1504" s="76">
        <f t="shared" si="71"/>
        <v>0</v>
      </c>
      <c r="I1504" s="76">
        <f t="shared" si="72"/>
        <v>0</v>
      </c>
      <c r="J1504" s="74">
        <v>131458</v>
      </c>
      <c r="K1504" s="75" t="s">
        <v>6521</v>
      </c>
      <c r="L1504" s="75" t="s">
        <v>6522</v>
      </c>
      <c r="M1504" s="74">
        <v>9220</v>
      </c>
      <c r="N1504" s="75" t="s">
        <v>124</v>
      </c>
      <c r="O1504" s="75" t="s">
        <v>6523</v>
      </c>
      <c r="P1504" s="75"/>
      <c r="Q1504" s="75" t="s">
        <v>6487</v>
      </c>
      <c r="R1504" s="75" t="s">
        <v>1654</v>
      </c>
      <c r="S1504" s="75" t="s">
        <v>1655</v>
      </c>
      <c r="T1504" s="75" t="s">
        <v>1656</v>
      </c>
      <c r="U1504" s="75" t="s">
        <v>385</v>
      </c>
    </row>
    <row r="1505" spans="1:21" ht="14.4" x14ac:dyDescent="0.25">
      <c r="A1505" s="74">
        <v>121251</v>
      </c>
      <c r="B1505" s="75" t="s">
        <v>1901</v>
      </c>
      <c r="C1505" s="81">
        <f t="shared" si="70"/>
        <v>0</v>
      </c>
      <c r="D1505" s="74">
        <v>2758</v>
      </c>
      <c r="E1505" s="75" t="s">
        <v>10741</v>
      </c>
      <c r="F1505" s="74">
        <v>113977</v>
      </c>
      <c r="G1505" s="74">
        <v>113977</v>
      </c>
      <c r="H1505" s="76">
        <f t="shared" si="71"/>
        <v>0</v>
      </c>
      <c r="I1505" s="76">
        <f t="shared" si="72"/>
        <v>0</v>
      </c>
      <c r="J1505" s="74">
        <v>137604</v>
      </c>
      <c r="K1505" s="75" t="s">
        <v>6524</v>
      </c>
      <c r="L1505" s="75" t="s">
        <v>6525</v>
      </c>
      <c r="M1505" s="74">
        <v>9200</v>
      </c>
      <c r="N1505" s="75" t="s">
        <v>129</v>
      </c>
      <c r="O1505" s="75" t="s">
        <v>6526</v>
      </c>
      <c r="P1505" s="75"/>
      <c r="Q1505" s="75" t="s">
        <v>6527</v>
      </c>
      <c r="R1505" s="75" t="s">
        <v>1654</v>
      </c>
      <c r="S1505" s="75" t="s">
        <v>1655</v>
      </c>
      <c r="T1505" s="75" t="s">
        <v>1656</v>
      </c>
      <c r="U1505" s="75" t="s">
        <v>385</v>
      </c>
    </row>
    <row r="1506" spans="1:21" ht="14.4" x14ac:dyDescent="0.25">
      <c r="A1506" s="74">
        <v>121251</v>
      </c>
      <c r="B1506" s="75" t="s">
        <v>1901</v>
      </c>
      <c r="C1506" s="81">
        <f t="shared" si="70"/>
        <v>0</v>
      </c>
      <c r="D1506" s="74">
        <v>2758</v>
      </c>
      <c r="E1506" s="75" t="s">
        <v>10741</v>
      </c>
      <c r="F1506" s="74">
        <v>113977</v>
      </c>
      <c r="G1506" s="74">
        <v>113977</v>
      </c>
      <c r="H1506" s="76">
        <f t="shared" si="71"/>
        <v>0</v>
      </c>
      <c r="I1506" s="76">
        <f t="shared" si="72"/>
        <v>0</v>
      </c>
      <c r="J1506" s="74">
        <v>138511</v>
      </c>
      <c r="K1506" s="75" t="s">
        <v>6528</v>
      </c>
      <c r="L1506" s="75" t="s">
        <v>6529</v>
      </c>
      <c r="M1506" s="74">
        <v>9270</v>
      </c>
      <c r="N1506" s="75" t="s">
        <v>6028</v>
      </c>
      <c r="O1506" s="75" t="s">
        <v>6530</v>
      </c>
      <c r="P1506" s="75"/>
      <c r="Q1506" s="75" t="s">
        <v>6497</v>
      </c>
      <c r="R1506" s="75" t="s">
        <v>1654</v>
      </c>
      <c r="S1506" s="75" t="s">
        <v>1655</v>
      </c>
      <c r="T1506" s="75" t="s">
        <v>1656</v>
      </c>
      <c r="U1506" s="75" t="s">
        <v>385</v>
      </c>
    </row>
    <row r="1507" spans="1:21" ht="14.4" x14ac:dyDescent="0.25">
      <c r="A1507" s="74">
        <v>121251</v>
      </c>
      <c r="B1507" s="75" t="s">
        <v>1901</v>
      </c>
      <c r="C1507" s="81">
        <f t="shared" si="70"/>
        <v>0</v>
      </c>
      <c r="D1507" s="74">
        <v>2758</v>
      </c>
      <c r="E1507" s="75" t="s">
        <v>10741</v>
      </c>
      <c r="F1507" s="74">
        <v>113977</v>
      </c>
      <c r="G1507" s="74">
        <v>113977</v>
      </c>
      <c r="H1507" s="76">
        <f t="shared" si="71"/>
        <v>0</v>
      </c>
      <c r="I1507" s="76">
        <f t="shared" si="72"/>
        <v>0</v>
      </c>
      <c r="J1507" s="74">
        <v>138594</v>
      </c>
      <c r="K1507" s="75" t="s">
        <v>11182</v>
      </c>
      <c r="L1507" s="75" t="s">
        <v>6531</v>
      </c>
      <c r="M1507" s="74">
        <v>9240</v>
      </c>
      <c r="N1507" s="75" t="s">
        <v>178</v>
      </c>
      <c r="O1507" s="75" t="s">
        <v>6532</v>
      </c>
      <c r="P1507" s="75"/>
      <c r="Q1507" s="75" t="s">
        <v>11183</v>
      </c>
      <c r="R1507" s="75" t="s">
        <v>1654</v>
      </c>
      <c r="S1507" s="75" t="s">
        <v>1655</v>
      </c>
      <c r="T1507" s="75" t="s">
        <v>1656</v>
      </c>
      <c r="U1507" s="75" t="s">
        <v>385</v>
      </c>
    </row>
    <row r="1508" spans="1:21" ht="14.4" x14ac:dyDescent="0.25">
      <c r="A1508" s="74">
        <v>121269</v>
      </c>
      <c r="B1508" s="75" t="s">
        <v>1649</v>
      </c>
      <c r="C1508" s="81">
        <f t="shared" si="70"/>
        <v>0</v>
      </c>
      <c r="D1508" s="74">
        <v>24331</v>
      </c>
      <c r="E1508" s="75" t="s">
        <v>6533</v>
      </c>
      <c r="F1508" s="74">
        <v>969436</v>
      </c>
      <c r="G1508" s="74">
        <v>0</v>
      </c>
      <c r="H1508" s="76">
        <f t="shared" si="71"/>
        <v>0</v>
      </c>
      <c r="I1508" s="76">
        <f t="shared" si="72"/>
        <v>0</v>
      </c>
      <c r="J1508" s="74">
        <v>24331</v>
      </c>
      <c r="K1508" s="75" t="s">
        <v>6533</v>
      </c>
      <c r="L1508" s="75" t="s">
        <v>6534</v>
      </c>
      <c r="M1508" s="74">
        <v>9890</v>
      </c>
      <c r="N1508" s="75" t="s">
        <v>6535</v>
      </c>
      <c r="O1508" s="75" t="s">
        <v>1077</v>
      </c>
      <c r="P1508" s="75"/>
      <c r="Q1508" s="75" t="s">
        <v>6536</v>
      </c>
      <c r="R1508" s="75" t="s">
        <v>1654</v>
      </c>
      <c r="S1508" s="75" t="s">
        <v>1655</v>
      </c>
      <c r="T1508" s="75" t="s">
        <v>1656</v>
      </c>
      <c r="U1508" s="75" t="s">
        <v>385</v>
      </c>
    </row>
    <row r="1509" spans="1:21" ht="14.4" x14ac:dyDescent="0.25">
      <c r="A1509" s="74">
        <v>121269</v>
      </c>
      <c r="B1509" s="75" t="s">
        <v>1649</v>
      </c>
      <c r="C1509" s="81">
        <f t="shared" si="70"/>
        <v>0</v>
      </c>
      <c r="D1509" s="74">
        <v>24331</v>
      </c>
      <c r="E1509" s="75" t="s">
        <v>6533</v>
      </c>
      <c r="F1509" s="74">
        <v>969436</v>
      </c>
      <c r="G1509" s="74">
        <v>0</v>
      </c>
      <c r="H1509" s="76">
        <f t="shared" si="71"/>
        <v>0</v>
      </c>
      <c r="I1509" s="76">
        <f t="shared" si="72"/>
        <v>0</v>
      </c>
      <c r="J1509" s="74">
        <v>24356</v>
      </c>
      <c r="K1509" s="75" t="s">
        <v>1692</v>
      </c>
      <c r="L1509" s="75" t="s">
        <v>6537</v>
      </c>
      <c r="M1509" s="74">
        <v>9890</v>
      </c>
      <c r="N1509" s="75" t="s">
        <v>6538</v>
      </c>
      <c r="O1509" s="75" t="s">
        <v>6539</v>
      </c>
      <c r="P1509" s="75"/>
      <c r="Q1509" s="75" t="s">
        <v>6540</v>
      </c>
      <c r="R1509" s="75" t="s">
        <v>1654</v>
      </c>
      <c r="S1509" s="75" t="s">
        <v>1655</v>
      </c>
      <c r="T1509" s="75" t="s">
        <v>1656</v>
      </c>
      <c r="U1509" s="75" t="s">
        <v>385</v>
      </c>
    </row>
    <row r="1510" spans="1:21" ht="14.4" x14ac:dyDescent="0.25">
      <c r="A1510" s="74">
        <v>121269</v>
      </c>
      <c r="B1510" s="75" t="s">
        <v>1649</v>
      </c>
      <c r="C1510" s="81">
        <f t="shared" si="70"/>
        <v>0</v>
      </c>
      <c r="D1510" s="74">
        <v>24331</v>
      </c>
      <c r="E1510" s="75" t="s">
        <v>6533</v>
      </c>
      <c r="F1510" s="74">
        <v>969444</v>
      </c>
      <c r="G1510" s="74">
        <v>0</v>
      </c>
      <c r="H1510" s="76">
        <f t="shared" si="71"/>
        <v>121269</v>
      </c>
      <c r="I1510" s="76">
        <f t="shared" si="72"/>
        <v>0</v>
      </c>
      <c r="J1510" s="74">
        <v>24364</v>
      </c>
      <c r="K1510" s="75" t="s">
        <v>3308</v>
      </c>
      <c r="L1510" s="75" t="s">
        <v>6541</v>
      </c>
      <c r="M1510" s="74">
        <v>9750</v>
      </c>
      <c r="N1510" s="75" t="s">
        <v>1145</v>
      </c>
      <c r="O1510" s="75" t="s">
        <v>6542</v>
      </c>
      <c r="P1510" s="75"/>
      <c r="Q1510" s="75" t="s">
        <v>11858</v>
      </c>
      <c r="R1510" s="75" t="s">
        <v>1654</v>
      </c>
      <c r="S1510" s="75" t="s">
        <v>1655</v>
      </c>
      <c r="T1510" s="75" t="s">
        <v>1656</v>
      </c>
      <c r="U1510" s="75" t="s">
        <v>385</v>
      </c>
    </row>
    <row r="1511" spans="1:21" ht="14.4" x14ac:dyDescent="0.25">
      <c r="A1511" s="74">
        <v>121269</v>
      </c>
      <c r="B1511" s="75" t="s">
        <v>1649</v>
      </c>
      <c r="C1511" s="81">
        <f t="shared" si="70"/>
        <v>0</v>
      </c>
      <c r="D1511" s="74">
        <v>24331</v>
      </c>
      <c r="E1511" s="75" t="s">
        <v>6533</v>
      </c>
      <c r="F1511" s="74">
        <v>969436</v>
      </c>
      <c r="G1511" s="74">
        <v>0</v>
      </c>
      <c r="H1511" s="76">
        <f t="shared" si="71"/>
        <v>121269</v>
      </c>
      <c r="I1511" s="76">
        <f t="shared" si="72"/>
        <v>0</v>
      </c>
      <c r="J1511" s="74">
        <v>24381</v>
      </c>
      <c r="K1511" s="75" t="s">
        <v>1692</v>
      </c>
      <c r="L1511" s="75" t="s">
        <v>6543</v>
      </c>
      <c r="M1511" s="74">
        <v>9890</v>
      </c>
      <c r="N1511" s="75" t="s">
        <v>445</v>
      </c>
      <c r="O1511" s="75" t="s">
        <v>6544</v>
      </c>
      <c r="P1511" s="75"/>
      <c r="Q1511" s="75" t="s">
        <v>6545</v>
      </c>
      <c r="R1511" s="75" t="s">
        <v>1654</v>
      </c>
      <c r="S1511" s="75" t="s">
        <v>1655</v>
      </c>
      <c r="T1511" s="75" t="s">
        <v>1656</v>
      </c>
      <c r="U1511" s="75" t="s">
        <v>385</v>
      </c>
    </row>
    <row r="1512" spans="1:21" ht="14.4" x14ac:dyDescent="0.25">
      <c r="A1512" s="74">
        <v>121269</v>
      </c>
      <c r="B1512" s="75" t="s">
        <v>1649</v>
      </c>
      <c r="C1512" s="81">
        <f t="shared" si="70"/>
        <v>0</v>
      </c>
      <c r="D1512" s="74">
        <v>24331</v>
      </c>
      <c r="E1512" s="75" t="s">
        <v>6533</v>
      </c>
      <c r="F1512" s="74">
        <v>122457</v>
      </c>
      <c r="G1512" s="74">
        <v>0</v>
      </c>
      <c r="H1512" s="76">
        <f t="shared" si="71"/>
        <v>121269</v>
      </c>
      <c r="I1512" s="76">
        <f t="shared" si="72"/>
        <v>0</v>
      </c>
      <c r="J1512" s="74">
        <v>24406</v>
      </c>
      <c r="K1512" s="75" t="s">
        <v>6546</v>
      </c>
      <c r="L1512" s="75" t="s">
        <v>6547</v>
      </c>
      <c r="M1512" s="74">
        <v>9770</v>
      </c>
      <c r="N1512" s="75" t="s">
        <v>1145</v>
      </c>
      <c r="O1512" s="75" t="s">
        <v>6548</v>
      </c>
      <c r="P1512" s="75"/>
      <c r="Q1512" s="75" t="s">
        <v>11859</v>
      </c>
      <c r="R1512" s="75" t="s">
        <v>1654</v>
      </c>
      <c r="S1512" s="75" t="s">
        <v>1655</v>
      </c>
      <c r="T1512" s="75" t="s">
        <v>1656</v>
      </c>
      <c r="U1512" s="75" t="s">
        <v>385</v>
      </c>
    </row>
    <row r="1513" spans="1:21" ht="14.4" x14ac:dyDescent="0.25">
      <c r="A1513" s="74">
        <v>121269</v>
      </c>
      <c r="B1513" s="75" t="s">
        <v>1649</v>
      </c>
      <c r="C1513" s="81">
        <f t="shared" si="70"/>
        <v>0</v>
      </c>
      <c r="D1513" s="74">
        <v>24331</v>
      </c>
      <c r="E1513" s="75" t="s">
        <v>6533</v>
      </c>
      <c r="F1513" s="74">
        <v>122457</v>
      </c>
      <c r="G1513" s="74">
        <v>0</v>
      </c>
      <c r="H1513" s="76">
        <f t="shared" si="71"/>
        <v>0</v>
      </c>
      <c r="I1513" s="76">
        <f t="shared" si="72"/>
        <v>0</v>
      </c>
      <c r="J1513" s="74">
        <v>24414</v>
      </c>
      <c r="K1513" s="75" t="s">
        <v>11184</v>
      </c>
      <c r="L1513" s="75" t="s">
        <v>6549</v>
      </c>
      <c r="M1513" s="74">
        <v>9750</v>
      </c>
      <c r="N1513" s="75" t="s">
        <v>6550</v>
      </c>
      <c r="O1513" s="75" t="s">
        <v>6551</v>
      </c>
      <c r="P1513" s="75"/>
      <c r="Q1513" s="75" t="s">
        <v>6552</v>
      </c>
      <c r="R1513" s="75" t="s">
        <v>1654</v>
      </c>
      <c r="S1513" s="75" t="s">
        <v>1655</v>
      </c>
      <c r="T1513" s="75" t="s">
        <v>1656</v>
      </c>
      <c r="U1513" s="75" t="s">
        <v>385</v>
      </c>
    </row>
    <row r="1514" spans="1:21" ht="14.4" x14ac:dyDescent="0.25">
      <c r="A1514" s="74">
        <v>121269</v>
      </c>
      <c r="B1514" s="75" t="s">
        <v>1649</v>
      </c>
      <c r="C1514" s="81">
        <f t="shared" si="70"/>
        <v>0</v>
      </c>
      <c r="D1514" s="74">
        <v>24331</v>
      </c>
      <c r="E1514" s="75" t="s">
        <v>6533</v>
      </c>
      <c r="F1514" s="74">
        <v>969451</v>
      </c>
      <c r="G1514" s="74">
        <v>0</v>
      </c>
      <c r="H1514" s="76">
        <f t="shared" si="71"/>
        <v>121269</v>
      </c>
      <c r="I1514" s="76">
        <f t="shared" si="72"/>
        <v>0</v>
      </c>
      <c r="J1514" s="74">
        <v>24455</v>
      </c>
      <c r="K1514" s="75" t="s">
        <v>11185</v>
      </c>
      <c r="L1514" s="75" t="s">
        <v>6553</v>
      </c>
      <c r="M1514" s="74">
        <v>9770</v>
      </c>
      <c r="N1514" s="75" t="s">
        <v>1145</v>
      </c>
      <c r="O1514" s="75" t="s">
        <v>6554</v>
      </c>
      <c r="P1514" s="75"/>
      <c r="Q1514" s="75" t="s">
        <v>6555</v>
      </c>
      <c r="R1514" s="75" t="s">
        <v>1654</v>
      </c>
      <c r="S1514" s="75" t="s">
        <v>1655</v>
      </c>
      <c r="T1514" s="75" t="s">
        <v>1656</v>
      </c>
      <c r="U1514" s="75" t="s">
        <v>385</v>
      </c>
    </row>
    <row r="1515" spans="1:21" ht="14.4" x14ac:dyDescent="0.25">
      <c r="A1515" s="74">
        <v>121269</v>
      </c>
      <c r="B1515" s="75" t="s">
        <v>1649</v>
      </c>
      <c r="C1515" s="81">
        <f t="shared" si="70"/>
        <v>0</v>
      </c>
      <c r="D1515" s="74">
        <v>24331</v>
      </c>
      <c r="E1515" s="75" t="s">
        <v>6533</v>
      </c>
      <c r="F1515" s="74">
        <v>969451</v>
      </c>
      <c r="G1515" s="74">
        <v>0</v>
      </c>
      <c r="H1515" s="76">
        <f t="shared" si="71"/>
        <v>0</v>
      </c>
      <c r="I1515" s="76">
        <f t="shared" si="72"/>
        <v>0</v>
      </c>
      <c r="J1515" s="74">
        <v>24463</v>
      </c>
      <c r="K1515" s="75" t="s">
        <v>6556</v>
      </c>
      <c r="L1515" s="75" t="s">
        <v>6557</v>
      </c>
      <c r="M1515" s="74">
        <v>9772</v>
      </c>
      <c r="N1515" s="75" t="s">
        <v>6558</v>
      </c>
      <c r="O1515" s="75" t="s">
        <v>6559</v>
      </c>
      <c r="P1515" s="75"/>
      <c r="Q1515" s="75" t="s">
        <v>6560</v>
      </c>
      <c r="R1515" s="75" t="s">
        <v>1654</v>
      </c>
      <c r="S1515" s="75" t="s">
        <v>1655</v>
      </c>
      <c r="T1515" s="75" t="s">
        <v>1656</v>
      </c>
      <c r="U1515" s="75" t="s">
        <v>385</v>
      </c>
    </row>
    <row r="1516" spans="1:21" ht="14.4" x14ac:dyDescent="0.25">
      <c r="A1516" s="74">
        <v>121269</v>
      </c>
      <c r="B1516" s="75" t="s">
        <v>1649</v>
      </c>
      <c r="C1516" s="81">
        <f t="shared" si="70"/>
        <v>0</v>
      </c>
      <c r="D1516" s="74">
        <v>24331</v>
      </c>
      <c r="E1516" s="75" t="s">
        <v>6533</v>
      </c>
      <c r="F1516" s="74">
        <v>122457</v>
      </c>
      <c r="G1516" s="74">
        <v>0</v>
      </c>
      <c r="H1516" s="76">
        <f t="shared" si="71"/>
        <v>121269</v>
      </c>
      <c r="I1516" s="76">
        <f t="shared" si="72"/>
        <v>0</v>
      </c>
      <c r="J1516" s="74">
        <v>115766</v>
      </c>
      <c r="K1516" s="75" t="s">
        <v>11186</v>
      </c>
      <c r="L1516" s="75" t="s">
        <v>11187</v>
      </c>
      <c r="M1516" s="74">
        <v>9750</v>
      </c>
      <c r="N1516" s="75" t="s">
        <v>1145</v>
      </c>
      <c r="O1516" s="75" t="s">
        <v>6561</v>
      </c>
      <c r="P1516" s="75"/>
      <c r="Q1516" s="75" t="s">
        <v>6562</v>
      </c>
      <c r="R1516" s="75" t="s">
        <v>1654</v>
      </c>
      <c r="S1516" s="75" t="s">
        <v>1655</v>
      </c>
      <c r="T1516" s="75" t="s">
        <v>1656</v>
      </c>
      <c r="U1516" s="75" t="s">
        <v>385</v>
      </c>
    </row>
    <row r="1517" spans="1:21" ht="14.4" x14ac:dyDescent="0.25">
      <c r="A1517" s="74">
        <v>121277</v>
      </c>
      <c r="B1517" s="75" t="s">
        <v>1649</v>
      </c>
      <c r="C1517" s="81">
        <f t="shared" ref="C1517:C1580" si="73">IF(A1517&lt;&gt;A1516,0,IF(AND(A1517=A1516,B1517&lt;&gt;B1516),A1517,0))</f>
        <v>0</v>
      </c>
      <c r="D1517" s="74">
        <v>22244</v>
      </c>
      <c r="E1517" s="75" t="s">
        <v>9762</v>
      </c>
      <c r="F1517" s="74">
        <v>968578</v>
      </c>
      <c r="G1517" s="74">
        <v>0</v>
      </c>
      <c r="H1517" s="76">
        <f t="shared" ref="H1517:H1580" si="74">IF(A1517&lt;&gt;A1516,0,IF(AND(A1517=A1516,F1517&lt;&gt;F1516),A1517,0))</f>
        <v>0</v>
      </c>
      <c r="I1517" s="76">
        <f t="shared" ref="I1517:I1580" si="75">IF(A1517&lt;&gt;A1516,0,IF(AND(H1517&lt;&gt;0,B1517&lt;&gt;B1516),A1517,0))</f>
        <v>0</v>
      </c>
      <c r="J1517" s="74">
        <v>22236</v>
      </c>
      <c r="K1517" s="75" t="s">
        <v>2232</v>
      </c>
      <c r="L1517" s="75" t="s">
        <v>6563</v>
      </c>
      <c r="M1517" s="74">
        <v>9230</v>
      </c>
      <c r="N1517" s="75" t="s">
        <v>125</v>
      </c>
      <c r="O1517" s="75" t="s">
        <v>6564</v>
      </c>
      <c r="P1517" s="75"/>
      <c r="Q1517" s="75" t="s">
        <v>6565</v>
      </c>
      <c r="R1517" s="75" t="s">
        <v>1786</v>
      </c>
      <c r="S1517" s="75" t="s">
        <v>1787</v>
      </c>
      <c r="T1517" s="75" t="s">
        <v>1788</v>
      </c>
      <c r="U1517" s="75" t="s">
        <v>385</v>
      </c>
    </row>
    <row r="1518" spans="1:21" ht="14.4" x14ac:dyDescent="0.25">
      <c r="A1518" s="74">
        <v>121277</v>
      </c>
      <c r="B1518" s="75" t="s">
        <v>1649</v>
      </c>
      <c r="C1518" s="81">
        <f t="shared" si="73"/>
        <v>0</v>
      </c>
      <c r="D1518" s="74">
        <v>22244</v>
      </c>
      <c r="E1518" s="75" t="s">
        <v>9762</v>
      </c>
      <c r="F1518" s="74">
        <v>968578</v>
      </c>
      <c r="G1518" s="74">
        <v>0</v>
      </c>
      <c r="H1518" s="76">
        <f t="shared" si="74"/>
        <v>0</v>
      </c>
      <c r="I1518" s="76">
        <f t="shared" si="75"/>
        <v>0</v>
      </c>
      <c r="J1518" s="74">
        <v>22244</v>
      </c>
      <c r="K1518" s="75" t="s">
        <v>9762</v>
      </c>
      <c r="L1518" s="75" t="s">
        <v>1079</v>
      </c>
      <c r="M1518" s="74">
        <v>9230</v>
      </c>
      <c r="N1518" s="75" t="s">
        <v>125</v>
      </c>
      <c r="O1518" s="75" t="s">
        <v>1080</v>
      </c>
      <c r="P1518" s="75"/>
      <c r="Q1518" s="75" t="s">
        <v>1081</v>
      </c>
      <c r="R1518" s="75" t="s">
        <v>1786</v>
      </c>
      <c r="S1518" s="75" t="s">
        <v>1787</v>
      </c>
      <c r="T1518" s="75" t="s">
        <v>1788</v>
      </c>
      <c r="U1518" s="75" t="s">
        <v>385</v>
      </c>
    </row>
    <row r="1519" spans="1:21" ht="14.4" x14ac:dyDescent="0.25">
      <c r="A1519" s="74">
        <v>121277</v>
      </c>
      <c r="B1519" s="75" t="s">
        <v>1649</v>
      </c>
      <c r="C1519" s="81">
        <f t="shared" si="73"/>
        <v>0</v>
      </c>
      <c r="D1519" s="74">
        <v>22244</v>
      </c>
      <c r="E1519" s="75" t="s">
        <v>9762</v>
      </c>
      <c r="F1519" s="74">
        <v>968578</v>
      </c>
      <c r="G1519" s="74">
        <v>0</v>
      </c>
      <c r="H1519" s="76">
        <f t="shared" si="74"/>
        <v>0</v>
      </c>
      <c r="I1519" s="76">
        <f t="shared" si="75"/>
        <v>0</v>
      </c>
      <c r="J1519" s="74">
        <v>22251</v>
      </c>
      <c r="K1519" s="75" t="s">
        <v>6566</v>
      </c>
      <c r="L1519" s="75" t="s">
        <v>6567</v>
      </c>
      <c r="M1519" s="74">
        <v>9230</v>
      </c>
      <c r="N1519" s="75" t="s">
        <v>125</v>
      </c>
      <c r="O1519" s="75" t="s">
        <v>6568</v>
      </c>
      <c r="P1519" s="75"/>
      <c r="Q1519" s="75" t="s">
        <v>6569</v>
      </c>
      <c r="R1519" s="75" t="s">
        <v>1786</v>
      </c>
      <c r="S1519" s="75" t="s">
        <v>1787</v>
      </c>
      <c r="T1519" s="75" t="s">
        <v>1788</v>
      </c>
      <c r="U1519" s="75" t="s">
        <v>385</v>
      </c>
    </row>
    <row r="1520" spans="1:21" ht="14.4" x14ac:dyDescent="0.25">
      <c r="A1520" s="74">
        <v>121277</v>
      </c>
      <c r="B1520" s="75" t="s">
        <v>1649</v>
      </c>
      <c r="C1520" s="81">
        <f t="shared" si="73"/>
        <v>0</v>
      </c>
      <c r="D1520" s="74">
        <v>22244</v>
      </c>
      <c r="E1520" s="75" t="s">
        <v>9762</v>
      </c>
      <c r="F1520" s="74">
        <v>968644</v>
      </c>
      <c r="G1520" s="74">
        <v>0</v>
      </c>
      <c r="H1520" s="76">
        <f t="shared" si="74"/>
        <v>121277</v>
      </c>
      <c r="I1520" s="76">
        <f t="shared" si="75"/>
        <v>0</v>
      </c>
      <c r="J1520" s="74">
        <v>22525</v>
      </c>
      <c r="K1520" s="75" t="s">
        <v>11188</v>
      </c>
      <c r="L1520" s="75" t="s">
        <v>6570</v>
      </c>
      <c r="M1520" s="74">
        <v>9860</v>
      </c>
      <c r="N1520" s="75" t="s">
        <v>6493</v>
      </c>
      <c r="O1520" s="75" t="s">
        <v>6571</v>
      </c>
      <c r="P1520" s="75"/>
      <c r="Q1520" s="75" t="s">
        <v>11189</v>
      </c>
      <c r="R1520" s="75" t="s">
        <v>1786</v>
      </c>
      <c r="S1520" s="75" t="s">
        <v>1787</v>
      </c>
      <c r="T1520" s="75" t="s">
        <v>1788</v>
      </c>
      <c r="U1520" s="75" t="s">
        <v>385</v>
      </c>
    </row>
    <row r="1521" spans="1:21" ht="14.4" x14ac:dyDescent="0.25">
      <c r="A1521" s="74">
        <v>121277</v>
      </c>
      <c r="B1521" s="75" t="s">
        <v>1649</v>
      </c>
      <c r="C1521" s="81">
        <f t="shared" si="73"/>
        <v>0</v>
      </c>
      <c r="D1521" s="74">
        <v>22244</v>
      </c>
      <c r="E1521" s="75" t="s">
        <v>9762</v>
      </c>
      <c r="F1521" s="74">
        <v>968651</v>
      </c>
      <c r="G1521" s="74">
        <v>0</v>
      </c>
      <c r="H1521" s="76">
        <f t="shared" si="74"/>
        <v>121277</v>
      </c>
      <c r="I1521" s="76">
        <f t="shared" si="75"/>
        <v>0</v>
      </c>
      <c r="J1521" s="74">
        <v>22541</v>
      </c>
      <c r="K1521" s="75" t="s">
        <v>11190</v>
      </c>
      <c r="L1521" s="75" t="s">
        <v>6572</v>
      </c>
      <c r="M1521" s="74">
        <v>9860</v>
      </c>
      <c r="N1521" s="75" t="s">
        <v>6573</v>
      </c>
      <c r="O1521" s="75" t="s">
        <v>6574</v>
      </c>
      <c r="P1521" s="75"/>
      <c r="Q1521" s="75" t="s">
        <v>11860</v>
      </c>
      <c r="R1521" s="75" t="s">
        <v>1786</v>
      </c>
      <c r="S1521" s="75" t="s">
        <v>1787</v>
      </c>
      <c r="T1521" s="75" t="s">
        <v>1788</v>
      </c>
      <c r="U1521" s="75" t="s">
        <v>385</v>
      </c>
    </row>
    <row r="1522" spans="1:21" ht="14.4" x14ac:dyDescent="0.25">
      <c r="A1522" s="74">
        <v>121277</v>
      </c>
      <c r="B1522" s="75" t="s">
        <v>1649</v>
      </c>
      <c r="C1522" s="81">
        <f t="shared" si="73"/>
        <v>0</v>
      </c>
      <c r="D1522" s="74">
        <v>22244</v>
      </c>
      <c r="E1522" s="75" t="s">
        <v>9762</v>
      </c>
      <c r="F1522" s="74">
        <v>968669</v>
      </c>
      <c r="G1522" s="74">
        <v>0</v>
      </c>
      <c r="H1522" s="76">
        <f t="shared" si="74"/>
        <v>121277</v>
      </c>
      <c r="I1522" s="76">
        <f t="shared" si="75"/>
        <v>0</v>
      </c>
      <c r="J1522" s="74">
        <v>22558</v>
      </c>
      <c r="K1522" s="75" t="s">
        <v>6757</v>
      </c>
      <c r="L1522" s="75" t="s">
        <v>6575</v>
      </c>
      <c r="M1522" s="74">
        <v>9860</v>
      </c>
      <c r="N1522" s="75" t="s">
        <v>6576</v>
      </c>
      <c r="O1522" s="75" t="s">
        <v>6577</v>
      </c>
      <c r="P1522" s="75"/>
      <c r="Q1522" s="75" t="s">
        <v>6578</v>
      </c>
      <c r="R1522" s="75" t="s">
        <v>1786</v>
      </c>
      <c r="S1522" s="75" t="s">
        <v>1787</v>
      </c>
      <c r="T1522" s="75" t="s">
        <v>1788</v>
      </c>
      <c r="U1522" s="75" t="s">
        <v>385</v>
      </c>
    </row>
    <row r="1523" spans="1:21" ht="14.4" x14ac:dyDescent="0.25">
      <c r="A1523" s="74">
        <v>121277</v>
      </c>
      <c r="B1523" s="75" t="s">
        <v>1649</v>
      </c>
      <c r="C1523" s="81">
        <f t="shared" si="73"/>
        <v>0</v>
      </c>
      <c r="D1523" s="74">
        <v>22244</v>
      </c>
      <c r="E1523" s="75" t="s">
        <v>9762</v>
      </c>
      <c r="F1523" s="74">
        <v>970186</v>
      </c>
      <c r="G1523" s="74">
        <v>0</v>
      </c>
      <c r="H1523" s="76">
        <f t="shared" si="74"/>
        <v>121277</v>
      </c>
      <c r="I1523" s="76">
        <f t="shared" si="75"/>
        <v>0</v>
      </c>
      <c r="J1523" s="74">
        <v>22616</v>
      </c>
      <c r="K1523" s="75" t="s">
        <v>6579</v>
      </c>
      <c r="L1523" s="75" t="s">
        <v>6580</v>
      </c>
      <c r="M1523" s="74">
        <v>9270</v>
      </c>
      <c r="N1523" s="75" t="s">
        <v>6028</v>
      </c>
      <c r="O1523" s="75" t="s">
        <v>6581</v>
      </c>
      <c r="P1523" s="75"/>
      <c r="Q1523" s="75" t="s">
        <v>6582</v>
      </c>
      <c r="R1523" s="75" t="s">
        <v>1786</v>
      </c>
      <c r="S1523" s="75" t="s">
        <v>1787</v>
      </c>
      <c r="T1523" s="75" t="s">
        <v>1788</v>
      </c>
      <c r="U1523" s="75" t="s">
        <v>385</v>
      </c>
    </row>
    <row r="1524" spans="1:21" ht="14.4" x14ac:dyDescent="0.25">
      <c r="A1524" s="74">
        <v>121277</v>
      </c>
      <c r="B1524" s="75" t="s">
        <v>1649</v>
      </c>
      <c r="C1524" s="81">
        <f t="shared" si="73"/>
        <v>0</v>
      </c>
      <c r="D1524" s="74">
        <v>22244</v>
      </c>
      <c r="E1524" s="75" t="s">
        <v>9762</v>
      </c>
      <c r="F1524" s="74">
        <v>62109</v>
      </c>
      <c r="G1524" s="74">
        <v>0</v>
      </c>
      <c r="H1524" s="76">
        <f t="shared" si="74"/>
        <v>121277</v>
      </c>
      <c r="I1524" s="76">
        <f t="shared" si="75"/>
        <v>0</v>
      </c>
      <c r="J1524" s="74">
        <v>22632</v>
      </c>
      <c r="K1524" s="75" t="s">
        <v>2669</v>
      </c>
      <c r="L1524" s="75" t="s">
        <v>1207</v>
      </c>
      <c r="M1524" s="74">
        <v>9290</v>
      </c>
      <c r="N1524" s="75" t="s">
        <v>6583</v>
      </c>
      <c r="O1524" s="75" t="s">
        <v>6584</v>
      </c>
      <c r="P1524" s="75"/>
      <c r="Q1524" s="75" t="s">
        <v>6585</v>
      </c>
      <c r="R1524" s="75" t="s">
        <v>1786</v>
      </c>
      <c r="S1524" s="75" t="s">
        <v>1787</v>
      </c>
      <c r="T1524" s="75" t="s">
        <v>1788</v>
      </c>
      <c r="U1524" s="75" t="s">
        <v>385</v>
      </c>
    </row>
    <row r="1525" spans="1:21" ht="14.4" x14ac:dyDescent="0.25">
      <c r="A1525" s="74">
        <v>121277</v>
      </c>
      <c r="B1525" s="75" t="s">
        <v>1649</v>
      </c>
      <c r="C1525" s="81">
        <f t="shared" si="73"/>
        <v>0</v>
      </c>
      <c r="D1525" s="74">
        <v>22244</v>
      </c>
      <c r="E1525" s="75" t="s">
        <v>9762</v>
      </c>
      <c r="F1525" s="74">
        <v>968719</v>
      </c>
      <c r="G1525" s="74">
        <v>0</v>
      </c>
      <c r="H1525" s="76">
        <f t="shared" si="74"/>
        <v>121277</v>
      </c>
      <c r="I1525" s="76">
        <f t="shared" si="75"/>
        <v>0</v>
      </c>
      <c r="J1525" s="74">
        <v>22657</v>
      </c>
      <c r="K1525" s="75" t="s">
        <v>6586</v>
      </c>
      <c r="L1525" s="75" t="s">
        <v>6587</v>
      </c>
      <c r="M1525" s="74">
        <v>9270</v>
      </c>
      <c r="N1525" s="75" t="s">
        <v>6588</v>
      </c>
      <c r="O1525" s="75" t="s">
        <v>6589</v>
      </c>
      <c r="P1525" s="75"/>
      <c r="Q1525" s="75" t="s">
        <v>6590</v>
      </c>
      <c r="R1525" s="75" t="s">
        <v>1786</v>
      </c>
      <c r="S1525" s="75" t="s">
        <v>1787</v>
      </c>
      <c r="T1525" s="75" t="s">
        <v>1788</v>
      </c>
      <c r="U1525" s="75" t="s">
        <v>385</v>
      </c>
    </row>
    <row r="1526" spans="1:21" ht="14.4" x14ac:dyDescent="0.25">
      <c r="A1526" s="74">
        <v>121277</v>
      </c>
      <c r="B1526" s="75" t="s">
        <v>1649</v>
      </c>
      <c r="C1526" s="81">
        <f t="shared" si="73"/>
        <v>0</v>
      </c>
      <c r="D1526" s="74">
        <v>22244</v>
      </c>
      <c r="E1526" s="75" t="s">
        <v>9762</v>
      </c>
      <c r="F1526" s="74">
        <v>968669</v>
      </c>
      <c r="G1526" s="74">
        <v>0</v>
      </c>
      <c r="H1526" s="76">
        <f t="shared" si="74"/>
        <v>121277</v>
      </c>
      <c r="I1526" s="76">
        <f t="shared" si="75"/>
        <v>0</v>
      </c>
      <c r="J1526" s="74">
        <v>23622</v>
      </c>
      <c r="K1526" s="75" t="s">
        <v>3281</v>
      </c>
      <c r="L1526" s="75" t="s">
        <v>6591</v>
      </c>
      <c r="M1526" s="74">
        <v>9860</v>
      </c>
      <c r="N1526" s="75" t="s">
        <v>6592</v>
      </c>
      <c r="O1526" s="75" t="s">
        <v>6593</v>
      </c>
      <c r="P1526" s="75"/>
      <c r="Q1526" s="75" t="s">
        <v>11191</v>
      </c>
      <c r="R1526" s="75" t="s">
        <v>1786</v>
      </c>
      <c r="S1526" s="75" t="s">
        <v>1787</v>
      </c>
      <c r="T1526" s="75" t="s">
        <v>1788</v>
      </c>
      <c r="U1526" s="75" t="s">
        <v>385</v>
      </c>
    </row>
    <row r="1527" spans="1:21" ht="14.4" x14ac:dyDescent="0.25">
      <c r="A1527" s="74">
        <v>121285</v>
      </c>
      <c r="B1527" s="75" t="s">
        <v>1649</v>
      </c>
      <c r="C1527" s="81">
        <f t="shared" si="73"/>
        <v>0</v>
      </c>
      <c r="D1527" s="74">
        <v>48744</v>
      </c>
      <c r="E1527" s="75" t="s">
        <v>6594</v>
      </c>
      <c r="F1527" s="74">
        <v>968511</v>
      </c>
      <c r="G1527" s="74">
        <v>0</v>
      </c>
      <c r="H1527" s="76">
        <f t="shared" si="74"/>
        <v>0</v>
      </c>
      <c r="I1527" s="76">
        <f t="shared" si="75"/>
        <v>0</v>
      </c>
      <c r="J1527" s="74">
        <v>22012</v>
      </c>
      <c r="K1527" s="75" t="s">
        <v>6595</v>
      </c>
      <c r="L1527" s="75" t="s">
        <v>6596</v>
      </c>
      <c r="M1527" s="74">
        <v>9220</v>
      </c>
      <c r="N1527" s="75" t="s">
        <v>124</v>
      </c>
      <c r="O1527" s="75" t="s">
        <v>6597</v>
      </c>
      <c r="P1527" s="75"/>
      <c r="Q1527" s="75" t="s">
        <v>6598</v>
      </c>
      <c r="R1527" s="75" t="s">
        <v>1654</v>
      </c>
      <c r="S1527" s="75" t="s">
        <v>1655</v>
      </c>
      <c r="T1527" s="75" t="s">
        <v>1656</v>
      </c>
      <c r="U1527" s="75" t="s">
        <v>385</v>
      </c>
    </row>
    <row r="1528" spans="1:21" ht="14.4" x14ac:dyDescent="0.25">
      <c r="A1528" s="74">
        <v>121285</v>
      </c>
      <c r="B1528" s="75" t="s">
        <v>1649</v>
      </c>
      <c r="C1528" s="81">
        <f t="shared" si="73"/>
        <v>0</v>
      </c>
      <c r="D1528" s="74">
        <v>48744</v>
      </c>
      <c r="E1528" s="75" t="s">
        <v>6594</v>
      </c>
      <c r="F1528" s="74">
        <v>968511</v>
      </c>
      <c r="G1528" s="74">
        <v>0</v>
      </c>
      <c r="H1528" s="76">
        <f t="shared" si="74"/>
        <v>0</v>
      </c>
      <c r="I1528" s="76">
        <f t="shared" si="75"/>
        <v>0</v>
      </c>
      <c r="J1528" s="74">
        <v>22021</v>
      </c>
      <c r="K1528" s="75" t="s">
        <v>6599</v>
      </c>
      <c r="L1528" s="75" t="s">
        <v>6600</v>
      </c>
      <c r="M1528" s="74">
        <v>9220</v>
      </c>
      <c r="N1528" s="75" t="s">
        <v>124</v>
      </c>
      <c r="O1528" s="75" t="s">
        <v>6601</v>
      </c>
      <c r="P1528" s="75"/>
      <c r="Q1528" s="75" t="s">
        <v>6602</v>
      </c>
      <c r="R1528" s="75" t="s">
        <v>1654</v>
      </c>
      <c r="S1528" s="75" t="s">
        <v>1655</v>
      </c>
      <c r="T1528" s="75" t="s">
        <v>1656</v>
      </c>
      <c r="U1528" s="75" t="s">
        <v>385</v>
      </c>
    </row>
    <row r="1529" spans="1:21" ht="14.4" x14ac:dyDescent="0.25">
      <c r="A1529" s="74">
        <v>121285</v>
      </c>
      <c r="B1529" s="75" t="s">
        <v>1649</v>
      </c>
      <c r="C1529" s="81">
        <f t="shared" si="73"/>
        <v>0</v>
      </c>
      <c r="D1529" s="74">
        <v>48744</v>
      </c>
      <c r="E1529" s="75" t="s">
        <v>6594</v>
      </c>
      <c r="F1529" s="74">
        <v>968511</v>
      </c>
      <c r="G1529" s="74">
        <v>0</v>
      </c>
      <c r="H1529" s="76">
        <f t="shared" si="74"/>
        <v>0</v>
      </c>
      <c r="I1529" s="76">
        <f t="shared" si="75"/>
        <v>0</v>
      </c>
      <c r="J1529" s="74">
        <v>22038</v>
      </c>
      <c r="K1529" s="75" t="s">
        <v>6603</v>
      </c>
      <c r="L1529" s="75" t="s">
        <v>6604</v>
      </c>
      <c r="M1529" s="74">
        <v>9220</v>
      </c>
      <c r="N1529" s="75" t="s">
        <v>124</v>
      </c>
      <c r="O1529" s="75" t="s">
        <v>6605</v>
      </c>
      <c r="P1529" s="75"/>
      <c r="Q1529" s="75" t="s">
        <v>11192</v>
      </c>
      <c r="R1529" s="75" t="s">
        <v>1654</v>
      </c>
      <c r="S1529" s="75" t="s">
        <v>1655</v>
      </c>
      <c r="T1529" s="75" t="s">
        <v>1656</v>
      </c>
      <c r="U1529" s="75" t="s">
        <v>385</v>
      </c>
    </row>
    <row r="1530" spans="1:21" ht="14.4" x14ac:dyDescent="0.25">
      <c r="A1530" s="74">
        <v>121285</v>
      </c>
      <c r="B1530" s="75" t="s">
        <v>1649</v>
      </c>
      <c r="C1530" s="81">
        <f t="shared" si="73"/>
        <v>0</v>
      </c>
      <c r="D1530" s="74">
        <v>48744</v>
      </c>
      <c r="E1530" s="75" t="s">
        <v>6594</v>
      </c>
      <c r="F1530" s="74">
        <v>968511</v>
      </c>
      <c r="G1530" s="74">
        <v>0</v>
      </c>
      <c r="H1530" s="76">
        <f t="shared" si="74"/>
        <v>0</v>
      </c>
      <c r="I1530" s="76">
        <f t="shared" si="75"/>
        <v>0</v>
      </c>
      <c r="J1530" s="74">
        <v>22046</v>
      </c>
      <c r="K1530" s="75" t="s">
        <v>6606</v>
      </c>
      <c r="L1530" s="75" t="s">
        <v>6607</v>
      </c>
      <c r="M1530" s="74">
        <v>9220</v>
      </c>
      <c r="N1530" s="75" t="s">
        <v>124</v>
      </c>
      <c r="O1530" s="75" t="s">
        <v>6608</v>
      </c>
      <c r="P1530" s="75"/>
      <c r="Q1530" s="75" t="s">
        <v>11861</v>
      </c>
      <c r="R1530" s="75" t="s">
        <v>1654</v>
      </c>
      <c r="S1530" s="75" t="s">
        <v>1655</v>
      </c>
      <c r="T1530" s="75" t="s">
        <v>1656</v>
      </c>
      <c r="U1530" s="75" t="s">
        <v>385</v>
      </c>
    </row>
    <row r="1531" spans="1:21" ht="14.4" x14ac:dyDescent="0.25">
      <c r="A1531" s="74">
        <v>121285</v>
      </c>
      <c r="B1531" s="75" t="s">
        <v>1649</v>
      </c>
      <c r="C1531" s="81">
        <f t="shared" si="73"/>
        <v>0</v>
      </c>
      <c r="D1531" s="74">
        <v>48744</v>
      </c>
      <c r="E1531" s="75" t="s">
        <v>6594</v>
      </c>
      <c r="F1531" s="74">
        <v>968511</v>
      </c>
      <c r="G1531" s="74">
        <v>0</v>
      </c>
      <c r="H1531" s="76">
        <f t="shared" si="74"/>
        <v>0</v>
      </c>
      <c r="I1531" s="76">
        <f t="shared" si="75"/>
        <v>0</v>
      </c>
      <c r="J1531" s="74">
        <v>22087</v>
      </c>
      <c r="K1531" s="75" t="s">
        <v>6609</v>
      </c>
      <c r="L1531" s="75" t="s">
        <v>6610</v>
      </c>
      <c r="M1531" s="74">
        <v>9220</v>
      </c>
      <c r="N1531" s="75" t="s">
        <v>6020</v>
      </c>
      <c r="O1531" s="75" t="s">
        <v>6611</v>
      </c>
      <c r="P1531" s="75"/>
      <c r="Q1531" s="75" t="s">
        <v>6612</v>
      </c>
      <c r="R1531" s="75" t="s">
        <v>1654</v>
      </c>
      <c r="S1531" s="75" t="s">
        <v>1655</v>
      </c>
      <c r="T1531" s="75" t="s">
        <v>1656</v>
      </c>
      <c r="U1531" s="75" t="s">
        <v>385</v>
      </c>
    </row>
    <row r="1532" spans="1:21" ht="14.4" x14ac:dyDescent="0.25">
      <c r="A1532" s="74">
        <v>121285</v>
      </c>
      <c r="B1532" s="75" t="s">
        <v>1649</v>
      </c>
      <c r="C1532" s="81">
        <f t="shared" si="73"/>
        <v>0</v>
      </c>
      <c r="D1532" s="74">
        <v>48744</v>
      </c>
      <c r="E1532" s="75" t="s">
        <v>6594</v>
      </c>
      <c r="F1532" s="74">
        <v>968511</v>
      </c>
      <c r="G1532" s="74">
        <v>0</v>
      </c>
      <c r="H1532" s="76">
        <f t="shared" si="74"/>
        <v>0</v>
      </c>
      <c r="I1532" s="76">
        <f t="shared" si="75"/>
        <v>0</v>
      </c>
      <c r="J1532" s="74">
        <v>48744</v>
      </c>
      <c r="K1532" s="75" t="s">
        <v>6594</v>
      </c>
      <c r="L1532" s="75" t="s">
        <v>6613</v>
      </c>
      <c r="M1532" s="74">
        <v>9220</v>
      </c>
      <c r="N1532" s="75" t="s">
        <v>124</v>
      </c>
      <c r="O1532" s="75" t="s">
        <v>6614</v>
      </c>
      <c r="P1532" s="75"/>
      <c r="Q1532" s="75" t="s">
        <v>6615</v>
      </c>
      <c r="R1532" s="75" t="s">
        <v>1654</v>
      </c>
      <c r="S1532" s="75" t="s">
        <v>1655</v>
      </c>
      <c r="T1532" s="75" t="s">
        <v>1656</v>
      </c>
      <c r="U1532" s="75" t="s">
        <v>385</v>
      </c>
    </row>
    <row r="1533" spans="1:21" ht="14.4" x14ac:dyDescent="0.25">
      <c r="A1533" s="74">
        <v>121301</v>
      </c>
      <c r="B1533" s="75" t="s">
        <v>1901</v>
      </c>
      <c r="C1533" s="81">
        <f t="shared" si="73"/>
        <v>0</v>
      </c>
      <c r="D1533" s="74">
        <v>3269</v>
      </c>
      <c r="E1533" s="75" t="s">
        <v>6616</v>
      </c>
      <c r="F1533" s="74">
        <v>114025</v>
      </c>
      <c r="G1533" s="74">
        <v>114025</v>
      </c>
      <c r="H1533" s="76">
        <f t="shared" si="74"/>
        <v>0</v>
      </c>
      <c r="I1533" s="76">
        <f t="shared" si="75"/>
        <v>0</v>
      </c>
      <c r="J1533" s="74">
        <v>2659</v>
      </c>
      <c r="K1533" s="75" t="s">
        <v>9156</v>
      </c>
      <c r="L1533" s="75" t="s">
        <v>6617</v>
      </c>
      <c r="M1533" s="74">
        <v>9060</v>
      </c>
      <c r="N1533" s="75" t="s">
        <v>122</v>
      </c>
      <c r="O1533" s="75" t="s">
        <v>6618</v>
      </c>
      <c r="P1533" s="75"/>
      <c r="Q1533" s="75" t="s">
        <v>11193</v>
      </c>
      <c r="R1533" s="75" t="s">
        <v>1654</v>
      </c>
      <c r="S1533" s="75" t="s">
        <v>1655</v>
      </c>
      <c r="T1533" s="75" t="s">
        <v>1656</v>
      </c>
      <c r="U1533" s="75" t="s">
        <v>385</v>
      </c>
    </row>
    <row r="1534" spans="1:21" ht="14.4" x14ac:dyDescent="0.25">
      <c r="A1534" s="74">
        <v>121301</v>
      </c>
      <c r="B1534" s="75" t="s">
        <v>1901</v>
      </c>
      <c r="C1534" s="81">
        <f t="shared" si="73"/>
        <v>0</v>
      </c>
      <c r="D1534" s="74">
        <v>3269</v>
      </c>
      <c r="E1534" s="75" t="s">
        <v>6616</v>
      </c>
      <c r="F1534" s="74">
        <v>114025</v>
      </c>
      <c r="G1534" s="74">
        <v>114025</v>
      </c>
      <c r="H1534" s="76">
        <f t="shared" si="74"/>
        <v>0</v>
      </c>
      <c r="I1534" s="76">
        <f t="shared" si="75"/>
        <v>0</v>
      </c>
      <c r="J1534" s="74">
        <v>2667</v>
      </c>
      <c r="K1534" s="75" t="s">
        <v>11194</v>
      </c>
      <c r="L1534" s="75" t="s">
        <v>6619</v>
      </c>
      <c r="M1534" s="74">
        <v>9940</v>
      </c>
      <c r="N1534" s="75" t="s">
        <v>2454</v>
      </c>
      <c r="O1534" s="75" t="s">
        <v>6620</v>
      </c>
      <c r="P1534" s="75"/>
      <c r="Q1534" s="75" t="s">
        <v>6621</v>
      </c>
      <c r="R1534" s="75" t="s">
        <v>1654</v>
      </c>
      <c r="S1534" s="75" t="s">
        <v>1655</v>
      </c>
      <c r="T1534" s="75" t="s">
        <v>1656</v>
      </c>
      <c r="U1534" s="75" t="s">
        <v>385</v>
      </c>
    </row>
    <row r="1535" spans="1:21" ht="14.4" x14ac:dyDescent="0.25">
      <c r="A1535" s="74">
        <v>121301</v>
      </c>
      <c r="B1535" s="75" t="s">
        <v>1901</v>
      </c>
      <c r="C1535" s="81">
        <f t="shared" si="73"/>
        <v>0</v>
      </c>
      <c r="D1535" s="74">
        <v>3269</v>
      </c>
      <c r="E1535" s="75" t="s">
        <v>6616</v>
      </c>
      <c r="F1535" s="74">
        <v>114025</v>
      </c>
      <c r="G1535" s="74">
        <v>114025</v>
      </c>
      <c r="H1535" s="76">
        <f t="shared" si="74"/>
        <v>0</v>
      </c>
      <c r="I1535" s="76">
        <f t="shared" si="75"/>
        <v>0</v>
      </c>
      <c r="J1535" s="74">
        <v>2675</v>
      </c>
      <c r="K1535" s="75" t="s">
        <v>11862</v>
      </c>
      <c r="L1535" s="75" t="s">
        <v>6622</v>
      </c>
      <c r="M1535" s="74">
        <v>9185</v>
      </c>
      <c r="N1535" s="75" t="s">
        <v>6623</v>
      </c>
      <c r="O1535" s="75" t="s">
        <v>6624</v>
      </c>
      <c r="P1535" s="75"/>
      <c r="Q1535" s="75" t="s">
        <v>11863</v>
      </c>
      <c r="R1535" s="75" t="s">
        <v>1654</v>
      </c>
      <c r="S1535" s="75" t="s">
        <v>1655</v>
      </c>
      <c r="T1535" s="75" t="s">
        <v>1656</v>
      </c>
      <c r="U1535" s="75" t="s">
        <v>385</v>
      </c>
    </row>
    <row r="1536" spans="1:21" ht="14.4" x14ac:dyDescent="0.25">
      <c r="A1536" s="74">
        <v>121301</v>
      </c>
      <c r="B1536" s="75" t="s">
        <v>1901</v>
      </c>
      <c r="C1536" s="81">
        <f t="shared" si="73"/>
        <v>0</v>
      </c>
      <c r="D1536" s="74">
        <v>3269</v>
      </c>
      <c r="E1536" s="75" t="s">
        <v>6616</v>
      </c>
      <c r="F1536" s="74">
        <v>114025</v>
      </c>
      <c r="G1536" s="74">
        <v>114025</v>
      </c>
      <c r="H1536" s="76">
        <f t="shared" si="74"/>
        <v>0</v>
      </c>
      <c r="I1536" s="76">
        <f t="shared" si="75"/>
        <v>0</v>
      </c>
      <c r="J1536" s="74">
        <v>3251</v>
      </c>
      <c r="K1536" s="75" t="s">
        <v>11195</v>
      </c>
      <c r="L1536" s="75" t="s">
        <v>6625</v>
      </c>
      <c r="M1536" s="74">
        <v>9910</v>
      </c>
      <c r="N1536" s="75" t="s">
        <v>141</v>
      </c>
      <c r="O1536" s="75" t="s">
        <v>6626</v>
      </c>
      <c r="P1536" s="75"/>
      <c r="Q1536" s="75" t="s">
        <v>6627</v>
      </c>
      <c r="R1536" s="75" t="s">
        <v>1654</v>
      </c>
      <c r="S1536" s="75" t="s">
        <v>1655</v>
      </c>
      <c r="T1536" s="75" t="s">
        <v>1656</v>
      </c>
      <c r="U1536" s="75" t="s">
        <v>385</v>
      </c>
    </row>
    <row r="1537" spans="1:21" ht="14.4" x14ac:dyDescent="0.25">
      <c r="A1537" s="74">
        <v>121301</v>
      </c>
      <c r="B1537" s="75" t="s">
        <v>1901</v>
      </c>
      <c r="C1537" s="81">
        <f t="shared" si="73"/>
        <v>0</v>
      </c>
      <c r="D1537" s="74">
        <v>3269</v>
      </c>
      <c r="E1537" s="75" t="s">
        <v>6616</v>
      </c>
      <c r="F1537" s="74">
        <v>114025</v>
      </c>
      <c r="G1537" s="74">
        <v>114025</v>
      </c>
      <c r="H1537" s="76">
        <f t="shared" si="74"/>
        <v>0</v>
      </c>
      <c r="I1537" s="76">
        <f t="shared" si="75"/>
        <v>0</v>
      </c>
      <c r="J1537" s="74">
        <v>3269</v>
      </c>
      <c r="K1537" s="75" t="s">
        <v>6616</v>
      </c>
      <c r="L1537" s="75" t="s">
        <v>6628</v>
      </c>
      <c r="M1537" s="74">
        <v>9900</v>
      </c>
      <c r="N1537" s="75" t="s">
        <v>142</v>
      </c>
      <c r="O1537" s="75" t="s">
        <v>1086</v>
      </c>
      <c r="P1537" s="75"/>
      <c r="Q1537" s="75" t="s">
        <v>1087</v>
      </c>
      <c r="R1537" s="75" t="s">
        <v>1654</v>
      </c>
      <c r="S1537" s="75" t="s">
        <v>1655</v>
      </c>
      <c r="T1537" s="75" t="s">
        <v>1656</v>
      </c>
      <c r="U1537" s="75" t="s">
        <v>385</v>
      </c>
    </row>
    <row r="1538" spans="1:21" ht="14.4" x14ac:dyDescent="0.25">
      <c r="A1538" s="74">
        <v>121301</v>
      </c>
      <c r="B1538" s="75" t="s">
        <v>1901</v>
      </c>
      <c r="C1538" s="81">
        <f t="shared" si="73"/>
        <v>0</v>
      </c>
      <c r="D1538" s="74">
        <v>3269</v>
      </c>
      <c r="E1538" s="75" t="s">
        <v>6616</v>
      </c>
      <c r="F1538" s="74">
        <v>114025</v>
      </c>
      <c r="G1538" s="74">
        <v>114025</v>
      </c>
      <c r="H1538" s="76">
        <f t="shared" si="74"/>
        <v>0</v>
      </c>
      <c r="I1538" s="76">
        <f t="shared" si="75"/>
        <v>0</v>
      </c>
      <c r="J1538" s="74">
        <v>3285</v>
      </c>
      <c r="K1538" s="75" t="s">
        <v>11196</v>
      </c>
      <c r="L1538" s="75" t="s">
        <v>6629</v>
      </c>
      <c r="M1538" s="74">
        <v>9930</v>
      </c>
      <c r="N1538" s="75" t="s">
        <v>341</v>
      </c>
      <c r="O1538" s="75" t="s">
        <v>6630</v>
      </c>
      <c r="P1538" s="75"/>
      <c r="Q1538" s="75" t="s">
        <v>11864</v>
      </c>
      <c r="R1538" s="75" t="s">
        <v>1654</v>
      </c>
      <c r="S1538" s="75" t="s">
        <v>1655</v>
      </c>
      <c r="T1538" s="75" t="s">
        <v>1656</v>
      </c>
      <c r="U1538" s="75" t="s">
        <v>385</v>
      </c>
    </row>
    <row r="1539" spans="1:21" ht="14.4" x14ac:dyDescent="0.25">
      <c r="A1539" s="74">
        <v>121301</v>
      </c>
      <c r="B1539" s="75" t="s">
        <v>1901</v>
      </c>
      <c r="C1539" s="81">
        <f t="shared" si="73"/>
        <v>0</v>
      </c>
      <c r="D1539" s="74">
        <v>3269</v>
      </c>
      <c r="E1539" s="75" t="s">
        <v>6616</v>
      </c>
      <c r="F1539" s="74">
        <v>114025</v>
      </c>
      <c r="G1539" s="74">
        <v>114025</v>
      </c>
      <c r="H1539" s="76">
        <f t="shared" si="74"/>
        <v>0</v>
      </c>
      <c r="I1539" s="76">
        <f t="shared" si="75"/>
        <v>0</v>
      </c>
      <c r="J1539" s="74">
        <v>3293</v>
      </c>
      <c r="K1539" s="75" t="s">
        <v>11197</v>
      </c>
      <c r="L1539" s="75" t="s">
        <v>6631</v>
      </c>
      <c r="M1539" s="74">
        <v>9990</v>
      </c>
      <c r="N1539" s="75" t="s">
        <v>143</v>
      </c>
      <c r="O1539" s="75" t="s">
        <v>6632</v>
      </c>
      <c r="P1539" s="75"/>
      <c r="Q1539" s="75" t="s">
        <v>6633</v>
      </c>
      <c r="R1539" s="75" t="s">
        <v>1654</v>
      </c>
      <c r="S1539" s="75" t="s">
        <v>1655</v>
      </c>
      <c r="T1539" s="75" t="s">
        <v>1656</v>
      </c>
      <c r="U1539" s="75" t="s">
        <v>385</v>
      </c>
    </row>
    <row r="1540" spans="1:21" ht="14.4" x14ac:dyDescent="0.25">
      <c r="A1540" s="74">
        <v>121301</v>
      </c>
      <c r="B1540" s="75" t="s">
        <v>1901</v>
      </c>
      <c r="C1540" s="81">
        <f t="shared" si="73"/>
        <v>0</v>
      </c>
      <c r="D1540" s="74">
        <v>3269</v>
      </c>
      <c r="E1540" s="75" t="s">
        <v>6616</v>
      </c>
      <c r="F1540" s="74">
        <v>114025</v>
      </c>
      <c r="G1540" s="74">
        <v>114025</v>
      </c>
      <c r="H1540" s="76">
        <f t="shared" si="74"/>
        <v>0</v>
      </c>
      <c r="I1540" s="76">
        <f t="shared" si="75"/>
        <v>0</v>
      </c>
      <c r="J1540" s="74">
        <v>3591</v>
      </c>
      <c r="K1540" s="75" t="s">
        <v>11198</v>
      </c>
      <c r="L1540" s="75" t="s">
        <v>6634</v>
      </c>
      <c r="M1540" s="74">
        <v>9940</v>
      </c>
      <c r="N1540" s="75" t="s">
        <v>121</v>
      </c>
      <c r="O1540" s="75" t="s">
        <v>6635</v>
      </c>
      <c r="P1540" s="75"/>
      <c r="Q1540" s="75" t="s">
        <v>6636</v>
      </c>
      <c r="R1540" s="75" t="s">
        <v>1703</v>
      </c>
      <c r="S1540" s="75" t="s">
        <v>1704</v>
      </c>
      <c r="T1540" s="75" t="s">
        <v>1705</v>
      </c>
      <c r="U1540" s="75" t="s">
        <v>496</v>
      </c>
    </row>
    <row r="1541" spans="1:21" ht="14.4" x14ac:dyDescent="0.25">
      <c r="A1541" s="74">
        <v>121301</v>
      </c>
      <c r="B1541" s="75" t="s">
        <v>1901</v>
      </c>
      <c r="C1541" s="81">
        <f t="shared" si="73"/>
        <v>0</v>
      </c>
      <c r="D1541" s="74">
        <v>3269</v>
      </c>
      <c r="E1541" s="75" t="s">
        <v>6616</v>
      </c>
      <c r="F1541" s="74">
        <v>114025</v>
      </c>
      <c r="G1541" s="74">
        <v>114025</v>
      </c>
      <c r="H1541" s="76">
        <f t="shared" si="74"/>
        <v>0</v>
      </c>
      <c r="I1541" s="76">
        <f t="shared" si="75"/>
        <v>0</v>
      </c>
      <c r="J1541" s="74">
        <v>25239</v>
      </c>
      <c r="K1541" s="75" t="s">
        <v>6637</v>
      </c>
      <c r="L1541" s="75" t="s">
        <v>6638</v>
      </c>
      <c r="M1541" s="74">
        <v>9991</v>
      </c>
      <c r="N1541" s="75" t="s">
        <v>4718</v>
      </c>
      <c r="O1541" s="75" t="s">
        <v>6639</v>
      </c>
      <c r="P1541" s="75"/>
      <c r="Q1541" s="75" t="s">
        <v>6640</v>
      </c>
      <c r="R1541" s="75" t="s">
        <v>1654</v>
      </c>
      <c r="S1541" s="75" t="s">
        <v>1655</v>
      </c>
      <c r="T1541" s="75" t="s">
        <v>1656</v>
      </c>
      <c r="U1541" s="75" t="s">
        <v>385</v>
      </c>
    </row>
    <row r="1542" spans="1:21" ht="14.4" x14ac:dyDescent="0.25">
      <c r="A1542" s="74">
        <v>121301</v>
      </c>
      <c r="B1542" s="75" t="s">
        <v>1901</v>
      </c>
      <c r="C1542" s="81">
        <f t="shared" si="73"/>
        <v>0</v>
      </c>
      <c r="D1542" s="74">
        <v>3269</v>
      </c>
      <c r="E1542" s="75" t="s">
        <v>6616</v>
      </c>
      <c r="F1542" s="74">
        <v>114025</v>
      </c>
      <c r="G1542" s="74">
        <v>114025</v>
      </c>
      <c r="H1542" s="76">
        <f t="shared" si="74"/>
        <v>0</v>
      </c>
      <c r="I1542" s="76">
        <f t="shared" si="75"/>
        <v>0</v>
      </c>
      <c r="J1542" s="74">
        <v>112953</v>
      </c>
      <c r="K1542" s="75" t="s">
        <v>11865</v>
      </c>
      <c r="L1542" s="75" t="s">
        <v>6641</v>
      </c>
      <c r="M1542" s="74">
        <v>9960</v>
      </c>
      <c r="N1542" s="75" t="s">
        <v>3058</v>
      </c>
      <c r="O1542" s="75" t="s">
        <v>6642</v>
      </c>
      <c r="P1542" s="75"/>
      <c r="Q1542" s="75" t="s">
        <v>6643</v>
      </c>
      <c r="R1542" s="75" t="s">
        <v>1654</v>
      </c>
      <c r="S1542" s="75" t="s">
        <v>1655</v>
      </c>
      <c r="T1542" s="75" t="s">
        <v>1656</v>
      </c>
      <c r="U1542" s="75" t="s">
        <v>385</v>
      </c>
    </row>
    <row r="1543" spans="1:21" ht="14.4" x14ac:dyDescent="0.25">
      <c r="A1543" s="74">
        <v>121319</v>
      </c>
      <c r="B1543" s="75" t="s">
        <v>1649</v>
      </c>
      <c r="C1543" s="81">
        <f t="shared" si="73"/>
        <v>0</v>
      </c>
      <c r="D1543" s="74">
        <v>22434</v>
      </c>
      <c r="E1543" s="75" t="s">
        <v>8885</v>
      </c>
      <c r="F1543" s="74">
        <v>968081</v>
      </c>
      <c r="G1543" s="74">
        <v>0</v>
      </c>
      <c r="H1543" s="76">
        <f t="shared" si="74"/>
        <v>0</v>
      </c>
      <c r="I1543" s="76">
        <f t="shared" si="75"/>
        <v>0</v>
      </c>
      <c r="J1543" s="74">
        <v>22384</v>
      </c>
      <c r="K1543" s="75" t="s">
        <v>11199</v>
      </c>
      <c r="L1543" s="75" t="s">
        <v>6644</v>
      </c>
      <c r="M1543" s="74">
        <v>9050</v>
      </c>
      <c r="N1543" s="75" t="s">
        <v>285</v>
      </c>
      <c r="O1543" s="75" t="s">
        <v>6645</v>
      </c>
      <c r="P1543" s="75"/>
      <c r="Q1543" s="75" t="s">
        <v>11200</v>
      </c>
      <c r="R1543" s="75" t="s">
        <v>1654</v>
      </c>
      <c r="S1543" s="75" t="s">
        <v>1655</v>
      </c>
      <c r="T1543" s="75" t="s">
        <v>1656</v>
      </c>
      <c r="U1543" s="75" t="s">
        <v>385</v>
      </c>
    </row>
    <row r="1544" spans="1:21" ht="14.4" x14ac:dyDescent="0.25">
      <c r="A1544" s="74">
        <v>121319</v>
      </c>
      <c r="B1544" s="75" t="s">
        <v>1649</v>
      </c>
      <c r="C1544" s="81">
        <f t="shared" si="73"/>
        <v>0</v>
      </c>
      <c r="D1544" s="74">
        <v>22434</v>
      </c>
      <c r="E1544" s="75" t="s">
        <v>8885</v>
      </c>
      <c r="F1544" s="74">
        <v>968081</v>
      </c>
      <c r="G1544" s="74">
        <v>0</v>
      </c>
      <c r="H1544" s="76">
        <f t="shared" si="74"/>
        <v>0</v>
      </c>
      <c r="I1544" s="76">
        <f t="shared" si="75"/>
        <v>0</v>
      </c>
      <c r="J1544" s="74">
        <v>22418</v>
      </c>
      <c r="K1544" s="75" t="s">
        <v>6646</v>
      </c>
      <c r="L1544" s="75" t="s">
        <v>6647</v>
      </c>
      <c r="M1544" s="74">
        <v>9820</v>
      </c>
      <c r="N1544" s="75" t="s">
        <v>126</v>
      </c>
      <c r="O1544" s="75" t="s">
        <v>6648</v>
      </c>
      <c r="P1544" s="75"/>
      <c r="Q1544" s="75" t="s">
        <v>11201</v>
      </c>
      <c r="R1544" s="75" t="s">
        <v>1654</v>
      </c>
      <c r="S1544" s="75" t="s">
        <v>1655</v>
      </c>
      <c r="T1544" s="75" t="s">
        <v>1656</v>
      </c>
      <c r="U1544" s="75" t="s">
        <v>385</v>
      </c>
    </row>
    <row r="1545" spans="1:21" ht="14.4" x14ac:dyDescent="0.25">
      <c r="A1545" s="74">
        <v>121319</v>
      </c>
      <c r="B1545" s="75" t="s">
        <v>1649</v>
      </c>
      <c r="C1545" s="81">
        <f t="shared" si="73"/>
        <v>0</v>
      </c>
      <c r="D1545" s="74">
        <v>22434</v>
      </c>
      <c r="E1545" s="75" t="s">
        <v>8885</v>
      </c>
      <c r="F1545" s="74">
        <v>968081</v>
      </c>
      <c r="G1545" s="74">
        <v>0</v>
      </c>
      <c r="H1545" s="76">
        <f t="shared" si="74"/>
        <v>0</v>
      </c>
      <c r="I1545" s="76">
        <f t="shared" si="75"/>
        <v>0</v>
      </c>
      <c r="J1545" s="74">
        <v>22426</v>
      </c>
      <c r="K1545" s="75" t="s">
        <v>6649</v>
      </c>
      <c r="L1545" s="75" t="s">
        <v>6650</v>
      </c>
      <c r="M1545" s="74">
        <v>9820</v>
      </c>
      <c r="N1545" s="75" t="s">
        <v>126</v>
      </c>
      <c r="O1545" s="75" t="s">
        <v>6651</v>
      </c>
      <c r="P1545" s="75"/>
      <c r="Q1545" s="75" t="s">
        <v>11202</v>
      </c>
      <c r="R1545" s="75" t="s">
        <v>1654</v>
      </c>
      <c r="S1545" s="75" t="s">
        <v>1655</v>
      </c>
      <c r="T1545" s="75" t="s">
        <v>1656</v>
      </c>
      <c r="U1545" s="75" t="s">
        <v>385</v>
      </c>
    </row>
    <row r="1546" spans="1:21" ht="14.4" x14ac:dyDescent="0.25">
      <c r="A1546" s="74">
        <v>121319</v>
      </c>
      <c r="B1546" s="75" t="s">
        <v>1649</v>
      </c>
      <c r="C1546" s="81">
        <f t="shared" si="73"/>
        <v>0</v>
      </c>
      <c r="D1546" s="74">
        <v>22434</v>
      </c>
      <c r="E1546" s="75" t="s">
        <v>8885</v>
      </c>
      <c r="F1546" s="74">
        <v>968081</v>
      </c>
      <c r="G1546" s="74">
        <v>0</v>
      </c>
      <c r="H1546" s="76">
        <f t="shared" si="74"/>
        <v>0</v>
      </c>
      <c r="I1546" s="76">
        <f t="shared" si="75"/>
        <v>0</v>
      </c>
      <c r="J1546" s="74">
        <v>22434</v>
      </c>
      <c r="K1546" s="75" t="s">
        <v>8885</v>
      </c>
      <c r="L1546" s="75" t="s">
        <v>6652</v>
      </c>
      <c r="M1546" s="74">
        <v>9820</v>
      </c>
      <c r="N1546" s="75" t="s">
        <v>126</v>
      </c>
      <c r="O1546" s="75" t="s">
        <v>6653</v>
      </c>
      <c r="P1546" s="75"/>
      <c r="Q1546" s="75" t="s">
        <v>1091</v>
      </c>
      <c r="R1546" s="75" t="s">
        <v>1654</v>
      </c>
      <c r="S1546" s="75" t="s">
        <v>1655</v>
      </c>
      <c r="T1546" s="75" t="s">
        <v>1656</v>
      </c>
      <c r="U1546" s="75" t="s">
        <v>385</v>
      </c>
    </row>
    <row r="1547" spans="1:21" ht="14.4" x14ac:dyDescent="0.25">
      <c r="A1547" s="74">
        <v>121319</v>
      </c>
      <c r="B1547" s="75" t="s">
        <v>1649</v>
      </c>
      <c r="C1547" s="81">
        <f t="shared" si="73"/>
        <v>0</v>
      </c>
      <c r="D1547" s="74">
        <v>22434</v>
      </c>
      <c r="E1547" s="75" t="s">
        <v>8885</v>
      </c>
      <c r="F1547" s="74">
        <v>968081</v>
      </c>
      <c r="G1547" s="74">
        <v>0</v>
      </c>
      <c r="H1547" s="76">
        <f t="shared" si="74"/>
        <v>0</v>
      </c>
      <c r="I1547" s="76">
        <f t="shared" si="75"/>
        <v>0</v>
      </c>
      <c r="J1547" s="74">
        <v>22517</v>
      </c>
      <c r="K1547" s="75" t="s">
        <v>11203</v>
      </c>
      <c r="L1547" s="75" t="s">
        <v>6654</v>
      </c>
      <c r="M1547" s="74">
        <v>9820</v>
      </c>
      <c r="N1547" s="75" t="s">
        <v>6655</v>
      </c>
      <c r="O1547" s="75" t="s">
        <v>6656</v>
      </c>
      <c r="P1547" s="75"/>
      <c r="Q1547" s="75" t="s">
        <v>6657</v>
      </c>
      <c r="R1547" s="75" t="s">
        <v>1654</v>
      </c>
      <c r="S1547" s="75" t="s">
        <v>1655</v>
      </c>
      <c r="T1547" s="75" t="s">
        <v>1656</v>
      </c>
      <c r="U1547" s="75" t="s">
        <v>385</v>
      </c>
    </row>
    <row r="1548" spans="1:21" ht="14.4" x14ac:dyDescent="0.25">
      <c r="A1548" s="74">
        <v>121327</v>
      </c>
      <c r="B1548" s="75" t="s">
        <v>1901</v>
      </c>
      <c r="C1548" s="81">
        <f t="shared" si="73"/>
        <v>0</v>
      </c>
      <c r="D1548" s="74">
        <v>3111</v>
      </c>
      <c r="E1548" s="75" t="s">
        <v>10742</v>
      </c>
      <c r="F1548" s="74">
        <v>113993</v>
      </c>
      <c r="G1548" s="74">
        <v>113993</v>
      </c>
      <c r="H1548" s="76">
        <f t="shared" si="74"/>
        <v>0</v>
      </c>
      <c r="I1548" s="76">
        <f t="shared" si="75"/>
        <v>0</v>
      </c>
      <c r="J1548" s="74">
        <v>3046</v>
      </c>
      <c r="K1548" s="75" t="s">
        <v>11204</v>
      </c>
      <c r="L1548" s="75" t="s">
        <v>6658</v>
      </c>
      <c r="M1548" s="74">
        <v>9500</v>
      </c>
      <c r="N1548" s="75" t="s">
        <v>133</v>
      </c>
      <c r="O1548" s="75" t="s">
        <v>6659</v>
      </c>
      <c r="P1548" s="75"/>
      <c r="Q1548" s="75" t="s">
        <v>6660</v>
      </c>
      <c r="R1548" s="75" t="s">
        <v>1654</v>
      </c>
      <c r="S1548" s="75" t="s">
        <v>1655</v>
      </c>
      <c r="T1548" s="75" t="s">
        <v>1656</v>
      </c>
      <c r="U1548" s="75" t="s">
        <v>385</v>
      </c>
    </row>
    <row r="1549" spans="1:21" ht="14.4" x14ac:dyDescent="0.25">
      <c r="A1549" s="74">
        <v>121327</v>
      </c>
      <c r="B1549" s="75" t="s">
        <v>1901</v>
      </c>
      <c r="C1549" s="81">
        <f t="shared" si="73"/>
        <v>0</v>
      </c>
      <c r="D1549" s="74">
        <v>3111</v>
      </c>
      <c r="E1549" s="75" t="s">
        <v>10742</v>
      </c>
      <c r="F1549" s="74">
        <v>113993</v>
      </c>
      <c r="G1549" s="74">
        <v>113993</v>
      </c>
      <c r="H1549" s="76">
        <f t="shared" si="74"/>
        <v>0</v>
      </c>
      <c r="I1549" s="76">
        <f t="shared" si="75"/>
        <v>0</v>
      </c>
      <c r="J1549" s="74">
        <v>3053</v>
      </c>
      <c r="K1549" s="75" t="s">
        <v>11205</v>
      </c>
      <c r="L1549" s="75" t="s">
        <v>6661</v>
      </c>
      <c r="M1549" s="74">
        <v>9500</v>
      </c>
      <c r="N1549" s="75" t="s">
        <v>133</v>
      </c>
      <c r="O1549" s="75" t="s">
        <v>6662</v>
      </c>
      <c r="P1549" s="75"/>
      <c r="Q1549" s="75" t="s">
        <v>6663</v>
      </c>
      <c r="R1549" s="75" t="s">
        <v>1654</v>
      </c>
      <c r="S1549" s="75" t="s">
        <v>1655</v>
      </c>
      <c r="T1549" s="75" t="s">
        <v>1656</v>
      </c>
      <c r="U1549" s="75" t="s">
        <v>385</v>
      </c>
    </row>
    <row r="1550" spans="1:21" ht="14.4" x14ac:dyDescent="0.25">
      <c r="A1550" s="74">
        <v>121327</v>
      </c>
      <c r="B1550" s="75" t="s">
        <v>1901</v>
      </c>
      <c r="C1550" s="81">
        <f t="shared" si="73"/>
        <v>0</v>
      </c>
      <c r="D1550" s="74">
        <v>3111</v>
      </c>
      <c r="E1550" s="75" t="s">
        <v>10742</v>
      </c>
      <c r="F1550" s="74">
        <v>113993</v>
      </c>
      <c r="G1550" s="74">
        <v>113993</v>
      </c>
      <c r="H1550" s="76">
        <f t="shared" si="74"/>
        <v>0</v>
      </c>
      <c r="I1550" s="76">
        <f t="shared" si="75"/>
        <v>0</v>
      </c>
      <c r="J1550" s="74">
        <v>3061</v>
      </c>
      <c r="K1550" s="75" t="s">
        <v>6664</v>
      </c>
      <c r="L1550" s="75" t="s">
        <v>1006</v>
      </c>
      <c r="M1550" s="74">
        <v>9520</v>
      </c>
      <c r="N1550" s="75" t="s">
        <v>6665</v>
      </c>
      <c r="O1550" s="75" t="s">
        <v>6666</v>
      </c>
      <c r="P1550" s="75"/>
      <c r="Q1550" s="75" t="s">
        <v>6667</v>
      </c>
      <c r="R1550" s="75" t="s">
        <v>1654</v>
      </c>
      <c r="S1550" s="75" t="s">
        <v>1655</v>
      </c>
      <c r="T1550" s="75" t="s">
        <v>1656</v>
      </c>
      <c r="U1550" s="75" t="s">
        <v>385</v>
      </c>
    </row>
    <row r="1551" spans="1:21" ht="14.4" x14ac:dyDescent="0.25">
      <c r="A1551" s="74">
        <v>121327</v>
      </c>
      <c r="B1551" s="75" t="s">
        <v>1901</v>
      </c>
      <c r="C1551" s="81">
        <f t="shared" si="73"/>
        <v>0</v>
      </c>
      <c r="D1551" s="74">
        <v>3111</v>
      </c>
      <c r="E1551" s="75" t="s">
        <v>10742</v>
      </c>
      <c r="F1551" s="74">
        <v>113993</v>
      </c>
      <c r="G1551" s="74">
        <v>113993</v>
      </c>
      <c r="H1551" s="76">
        <f t="shared" si="74"/>
        <v>0</v>
      </c>
      <c r="I1551" s="76">
        <f t="shared" si="75"/>
        <v>0</v>
      </c>
      <c r="J1551" s="74">
        <v>3079</v>
      </c>
      <c r="K1551" s="75" t="s">
        <v>11206</v>
      </c>
      <c r="L1551" s="75" t="s">
        <v>6668</v>
      </c>
      <c r="M1551" s="74">
        <v>9550</v>
      </c>
      <c r="N1551" s="75" t="s">
        <v>134</v>
      </c>
      <c r="O1551" s="75" t="s">
        <v>6669</v>
      </c>
      <c r="P1551" s="75"/>
      <c r="Q1551" s="75" t="s">
        <v>6670</v>
      </c>
      <c r="R1551" s="75" t="s">
        <v>1654</v>
      </c>
      <c r="S1551" s="75" t="s">
        <v>1655</v>
      </c>
      <c r="T1551" s="75" t="s">
        <v>1656</v>
      </c>
      <c r="U1551" s="75" t="s">
        <v>385</v>
      </c>
    </row>
    <row r="1552" spans="1:21" ht="14.4" x14ac:dyDescent="0.25">
      <c r="A1552" s="74">
        <v>121327</v>
      </c>
      <c r="B1552" s="75" t="s">
        <v>1901</v>
      </c>
      <c r="C1552" s="81">
        <f t="shared" si="73"/>
        <v>0</v>
      </c>
      <c r="D1552" s="74">
        <v>3111</v>
      </c>
      <c r="E1552" s="75" t="s">
        <v>10742</v>
      </c>
      <c r="F1552" s="74">
        <v>113993</v>
      </c>
      <c r="G1552" s="74">
        <v>113993</v>
      </c>
      <c r="H1552" s="76">
        <f t="shared" si="74"/>
        <v>0</v>
      </c>
      <c r="I1552" s="76">
        <f t="shared" si="75"/>
        <v>0</v>
      </c>
      <c r="J1552" s="74">
        <v>3087</v>
      </c>
      <c r="K1552" s="75" t="s">
        <v>11207</v>
      </c>
      <c r="L1552" s="75" t="s">
        <v>6671</v>
      </c>
      <c r="M1552" s="74">
        <v>9506</v>
      </c>
      <c r="N1552" s="75" t="s">
        <v>4135</v>
      </c>
      <c r="O1552" s="75" t="s">
        <v>6672</v>
      </c>
      <c r="P1552" s="75"/>
      <c r="Q1552" s="75" t="s">
        <v>6673</v>
      </c>
      <c r="R1552" s="75" t="s">
        <v>1654</v>
      </c>
      <c r="S1552" s="75" t="s">
        <v>1655</v>
      </c>
      <c r="T1552" s="75" t="s">
        <v>1656</v>
      </c>
      <c r="U1552" s="75" t="s">
        <v>385</v>
      </c>
    </row>
    <row r="1553" spans="1:21" ht="14.4" x14ac:dyDescent="0.25">
      <c r="A1553" s="74">
        <v>121327</v>
      </c>
      <c r="B1553" s="75" t="s">
        <v>1901</v>
      </c>
      <c r="C1553" s="81">
        <f t="shared" si="73"/>
        <v>0</v>
      </c>
      <c r="D1553" s="74">
        <v>3111</v>
      </c>
      <c r="E1553" s="75" t="s">
        <v>10742</v>
      </c>
      <c r="F1553" s="74">
        <v>113993</v>
      </c>
      <c r="G1553" s="74">
        <v>113993</v>
      </c>
      <c r="H1553" s="76">
        <f t="shared" si="74"/>
        <v>0</v>
      </c>
      <c r="I1553" s="76">
        <f t="shared" si="75"/>
        <v>0</v>
      </c>
      <c r="J1553" s="74">
        <v>3103</v>
      </c>
      <c r="K1553" s="75" t="s">
        <v>6674</v>
      </c>
      <c r="L1553" s="75" t="s">
        <v>6675</v>
      </c>
      <c r="M1553" s="74">
        <v>9620</v>
      </c>
      <c r="N1553" s="75" t="s">
        <v>136</v>
      </c>
      <c r="O1553" s="75" t="s">
        <v>11208</v>
      </c>
      <c r="P1553" s="75"/>
      <c r="Q1553" s="75" t="s">
        <v>6676</v>
      </c>
      <c r="R1553" s="75" t="s">
        <v>1654</v>
      </c>
      <c r="S1553" s="75" t="s">
        <v>1655</v>
      </c>
      <c r="T1553" s="75" t="s">
        <v>1656</v>
      </c>
      <c r="U1553" s="75" t="s">
        <v>385</v>
      </c>
    </row>
    <row r="1554" spans="1:21" ht="14.4" x14ac:dyDescent="0.25">
      <c r="A1554" s="74">
        <v>121327</v>
      </c>
      <c r="B1554" s="75" t="s">
        <v>1901</v>
      </c>
      <c r="C1554" s="81">
        <f t="shared" si="73"/>
        <v>0</v>
      </c>
      <c r="D1554" s="74">
        <v>3111</v>
      </c>
      <c r="E1554" s="75" t="s">
        <v>10742</v>
      </c>
      <c r="F1554" s="74">
        <v>113993</v>
      </c>
      <c r="G1554" s="74">
        <v>113993</v>
      </c>
      <c r="H1554" s="76">
        <f t="shared" si="74"/>
        <v>0</v>
      </c>
      <c r="I1554" s="76">
        <f t="shared" si="75"/>
        <v>0</v>
      </c>
      <c r="J1554" s="74">
        <v>3111</v>
      </c>
      <c r="K1554" s="75" t="s">
        <v>10742</v>
      </c>
      <c r="L1554" s="75" t="s">
        <v>1093</v>
      </c>
      <c r="M1554" s="74">
        <v>9620</v>
      </c>
      <c r="N1554" s="75" t="s">
        <v>136</v>
      </c>
      <c r="O1554" s="75" t="s">
        <v>1094</v>
      </c>
      <c r="P1554" s="75"/>
      <c r="Q1554" s="75" t="s">
        <v>1095</v>
      </c>
      <c r="R1554" s="75" t="s">
        <v>1654</v>
      </c>
      <c r="S1554" s="75" t="s">
        <v>1655</v>
      </c>
      <c r="T1554" s="75" t="s">
        <v>1656</v>
      </c>
      <c r="U1554" s="75" t="s">
        <v>385</v>
      </c>
    </row>
    <row r="1555" spans="1:21" ht="14.4" x14ac:dyDescent="0.25">
      <c r="A1555" s="74">
        <v>121327</v>
      </c>
      <c r="B1555" s="75" t="s">
        <v>1901</v>
      </c>
      <c r="C1555" s="81">
        <f t="shared" si="73"/>
        <v>0</v>
      </c>
      <c r="D1555" s="74">
        <v>3111</v>
      </c>
      <c r="E1555" s="75" t="s">
        <v>10742</v>
      </c>
      <c r="F1555" s="74">
        <v>113993</v>
      </c>
      <c r="G1555" s="74">
        <v>113993</v>
      </c>
      <c r="H1555" s="76">
        <f t="shared" si="74"/>
        <v>0</v>
      </c>
      <c r="I1555" s="76">
        <f t="shared" si="75"/>
        <v>0</v>
      </c>
      <c r="J1555" s="74">
        <v>3129</v>
      </c>
      <c r="K1555" s="75" t="s">
        <v>6677</v>
      </c>
      <c r="L1555" s="75" t="s">
        <v>6678</v>
      </c>
      <c r="M1555" s="74">
        <v>9630</v>
      </c>
      <c r="N1555" s="75" t="s">
        <v>6679</v>
      </c>
      <c r="O1555" s="75" t="s">
        <v>6680</v>
      </c>
      <c r="P1555" s="75"/>
      <c r="Q1555" s="75" t="s">
        <v>11866</v>
      </c>
      <c r="R1555" s="75" t="s">
        <v>1654</v>
      </c>
      <c r="S1555" s="75" t="s">
        <v>1655</v>
      </c>
      <c r="T1555" s="75" t="s">
        <v>1656</v>
      </c>
      <c r="U1555" s="75" t="s">
        <v>385</v>
      </c>
    </row>
    <row r="1556" spans="1:21" ht="14.4" x14ac:dyDescent="0.25">
      <c r="A1556" s="74">
        <v>121327</v>
      </c>
      <c r="B1556" s="75" t="s">
        <v>1901</v>
      </c>
      <c r="C1556" s="81">
        <f t="shared" si="73"/>
        <v>0</v>
      </c>
      <c r="D1556" s="74">
        <v>3111</v>
      </c>
      <c r="E1556" s="75" t="s">
        <v>10742</v>
      </c>
      <c r="F1556" s="74">
        <v>113993</v>
      </c>
      <c r="G1556" s="74">
        <v>113993</v>
      </c>
      <c r="H1556" s="76">
        <f t="shared" si="74"/>
        <v>0</v>
      </c>
      <c r="I1556" s="76">
        <f t="shared" si="75"/>
        <v>0</v>
      </c>
      <c r="J1556" s="74">
        <v>3137</v>
      </c>
      <c r="K1556" s="75" t="s">
        <v>11209</v>
      </c>
      <c r="L1556" s="75" t="s">
        <v>6681</v>
      </c>
      <c r="M1556" s="74">
        <v>9660</v>
      </c>
      <c r="N1556" s="75" t="s">
        <v>137</v>
      </c>
      <c r="O1556" s="75" t="s">
        <v>6682</v>
      </c>
      <c r="P1556" s="75"/>
      <c r="Q1556" s="75" t="s">
        <v>6683</v>
      </c>
      <c r="R1556" s="75" t="s">
        <v>1654</v>
      </c>
      <c r="S1556" s="75" t="s">
        <v>1655</v>
      </c>
      <c r="T1556" s="75" t="s">
        <v>1656</v>
      </c>
      <c r="U1556" s="75" t="s">
        <v>385</v>
      </c>
    </row>
    <row r="1557" spans="1:21" ht="14.4" x14ac:dyDescent="0.25">
      <c r="A1557" s="74">
        <v>121327</v>
      </c>
      <c r="B1557" s="75" t="s">
        <v>1901</v>
      </c>
      <c r="C1557" s="81">
        <f t="shared" si="73"/>
        <v>0</v>
      </c>
      <c r="D1557" s="74">
        <v>3111</v>
      </c>
      <c r="E1557" s="75" t="s">
        <v>10742</v>
      </c>
      <c r="F1557" s="74">
        <v>113993</v>
      </c>
      <c r="G1557" s="74">
        <v>113993</v>
      </c>
      <c r="H1557" s="76">
        <f t="shared" si="74"/>
        <v>0</v>
      </c>
      <c r="I1557" s="76">
        <f t="shared" si="75"/>
        <v>0</v>
      </c>
      <c r="J1557" s="74">
        <v>3632</v>
      </c>
      <c r="K1557" s="75" t="s">
        <v>11210</v>
      </c>
      <c r="L1557" s="75" t="s">
        <v>6684</v>
      </c>
      <c r="M1557" s="74">
        <v>9500</v>
      </c>
      <c r="N1557" s="75" t="s">
        <v>133</v>
      </c>
      <c r="O1557" s="75" t="s">
        <v>6685</v>
      </c>
      <c r="P1557" s="75"/>
      <c r="Q1557" s="75" t="s">
        <v>6686</v>
      </c>
      <c r="R1557" s="75" t="s">
        <v>1703</v>
      </c>
      <c r="S1557" s="75" t="s">
        <v>1704</v>
      </c>
      <c r="T1557" s="75" t="s">
        <v>1705</v>
      </c>
      <c r="U1557" s="75" t="s">
        <v>496</v>
      </c>
    </row>
    <row r="1558" spans="1:21" ht="14.4" x14ac:dyDescent="0.25">
      <c r="A1558" s="74">
        <v>121335</v>
      </c>
      <c r="B1558" s="75" t="s">
        <v>1649</v>
      </c>
      <c r="C1558" s="81">
        <f t="shared" si="73"/>
        <v>0</v>
      </c>
      <c r="D1558" s="74">
        <v>23093</v>
      </c>
      <c r="E1558" s="75" t="s">
        <v>6687</v>
      </c>
      <c r="F1558" s="74">
        <v>974816</v>
      </c>
      <c r="G1558" s="74">
        <v>0</v>
      </c>
      <c r="H1558" s="76">
        <f t="shared" si="74"/>
        <v>0</v>
      </c>
      <c r="I1558" s="76">
        <f t="shared" si="75"/>
        <v>0</v>
      </c>
      <c r="J1558" s="74">
        <v>23028</v>
      </c>
      <c r="K1558" s="75" t="s">
        <v>6003</v>
      </c>
      <c r="L1558" s="75" t="s">
        <v>6688</v>
      </c>
      <c r="M1558" s="74">
        <v>9255</v>
      </c>
      <c r="N1558" s="75" t="s">
        <v>130</v>
      </c>
      <c r="O1558" s="75" t="s">
        <v>6689</v>
      </c>
      <c r="P1558" s="75"/>
      <c r="Q1558" s="75" t="s">
        <v>6690</v>
      </c>
      <c r="R1558" s="75" t="s">
        <v>1654</v>
      </c>
      <c r="S1558" s="75" t="s">
        <v>1655</v>
      </c>
      <c r="T1558" s="75" t="s">
        <v>1656</v>
      </c>
      <c r="U1558" s="75" t="s">
        <v>385</v>
      </c>
    </row>
    <row r="1559" spans="1:21" ht="14.4" x14ac:dyDescent="0.25">
      <c r="A1559" s="74">
        <v>121335</v>
      </c>
      <c r="B1559" s="75" t="s">
        <v>1649</v>
      </c>
      <c r="C1559" s="81">
        <f t="shared" si="73"/>
        <v>0</v>
      </c>
      <c r="D1559" s="74">
        <v>23093</v>
      </c>
      <c r="E1559" s="75" t="s">
        <v>6687</v>
      </c>
      <c r="F1559" s="74">
        <v>974816</v>
      </c>
      <c r="G1559" s="74">
        <v>0</v>
      </c>
      <c r="H1559" s="76">
        <f t="shared" si="74"/>
        <v>0</v>
      </c>
      <c r="I1559" s="76">
        <f t="shared" si="75"/>
        <v>0</v>
      </c>
      <c r="J1559" s="74">
        <v>23036</v>
      </c>
      <c r="K1559" s="75" t="s">
        <v>6691</v>
      </c>
      <c r="L1559" s="75" t="s">
        <v>6692</v>
      </c>
      <c r="M1559" s="74">
        <v>9255</v>
      </c>
      <c r="N1559" s="75" t="s">
        <v>130</v>
      </c>
      <c r="O1559" s="75" t="s">
        <v>6693</v>
      </c>
      <c r="P1559" s="75"/>
      <c r="Q1559" s="75" t="s">
        <v>6694</v>
      </c>
      <c r="R1559" s="75" t="s">
        <v>1654</v>
      </c>
      <c r="S1559" s="75" t="s">
        <v>1655</v>
      </c>
      <c r="T1559" s="75" t="s">
        <v>1656</v>
      </c>
      <c r="U1559" s="75" t="s">
        <v>385</v>
      </c>
    </row>
    <row r="1560" spans="1:21" ht="14.4" x14ac:dyDescent="0.25">
      <c r="A1560" s="74">
        <v>121335</v>
      </c>
      <c r="B1560" s="75" t="s">
        <v>1649</v>
      </c>
      <c r="C1560" s="81">
        <f t="shared" si="73"/>
        <v>0</v>
      </c>
      <c r="D1560" s="74">
        <v>23093</v>
      </c>
      <c r="E1560" s="75" t="s">
        <v>6687</v>
      </c>
      <c r="F1560" s="74">
        <v>974816</v>
      </c>
      <c r="G1560" s="74">
        <v>0</v>
      </c>
      <c r="H1560" s="76">
        <f t="shared" si="74"/>
        <v>0</v>
      </c>
      <c r="I1560" s="76">
        <f t="shared" si="75"/>
        <v>0</v>
      </c>
      <c r="J1560" s="74">
        <v>23044</v>
      </c>
      <c r="K1560" s="75" t="s">
        <v>6695</v>
      </c>
      <c r="L1560" s="75" t="s">
        <v>6696</v>
      </c>
      <c r="M1560" s="74">
        <v>9255</v>
      </c>
      <c r="N1560" s="75" t="s">
        <v>6697</v>
      </c>
      <c r="O1560" s="75" t="s">
        <v>6698</v>
      </c>
      <c r="P1560" s="75"/>
      <c r="Q1560" s="75" t="s">
        <v>6699</v>
      </c>
      <c r="R1560" s="75" t="s">
        <v>1654</v>
      </c>
      <c r="S1560" s="75" t="s">
        <v>1655</v>
      </c>
      <c r="T1560" s="75" t="s">
        <v>1656</v>
      </c>
      <c r="U1560" s="75" t="s">
        <v>385</v>
      </c>
    </row>
    <row r="1561" spans="1:21" ht="14.4" x14ac:dyDescent="0.25">
      <c r="A1561" s="74">
        <v>121335</v>
      </c>
      <c r="B1561" s="75" t="s">
        <v>1649</v>
      </c>
      <c r="C1561" s="81">
        <f t="shared" si="73"/>
        <v>0</v>
      </c>
      <c r="D1561" s="74">
        <v>23093</v>
      </c>
      <c r="E1561" s="75" t="s">
        <v>6687</v>
      </c>
      <c r="F1561" s="74">
        <v>968842</v>
      </c>
      <c r="G1561" s="74">
        <v>0</v>
      </c>
      <c r="H1561" s="76">
        <f t="shared" si="74"/>
        <v>121335</v>
      </c>
      <c r="I1561" s="76">
        <f t="shared" si="75"/>
        <v>0</v>
      </c>
      <c r="J1561" s="74">
        <v>23077</v>
      </c>
      <c r="K1561" s="75" t="s">
        <v>6700</v>
      </c>
      <c r="L1561" s="75" t="s">
        <v>1097</v>
      </c>
      <c r="M1561" s="74">
        <v>9280</v>
      </c>
      <c r="N1561" s="75" t="s">
        <v>1098</v>
      </c>
      <c r="O1561" s="75" t="s">
        <v>1099</v>
      </c>
      <c r="P1561" s="75"/>
      <c r="Q1561" s="75" t="s">
        <v>6701</v>
      </c>
      <c r="R1561" s="75" t="s">
        <v>1654</v>
      </c>
      <c r="S1561" s="75" t="s">
        <v>1655</v>
      </c>
      <c r="T1561" s="75" t="s">
        <v>1656</v>
      </c>
      <c r="U1561" s="75" t="s">
        <v>385</v>
      </c>
    </row>
    <row r="1562" spans="1:21" ht="14.4" x14ac:dyDescent="0.25">
      <c r="A1562" s="74">
        <v>121335</v>
      </c>
      <c r="B1562" s="75" t="s">
        <v>1649</v>
      </c>
      <c r="C1562" s="81">
        <f t="shared" si="73"/>
        <v>0</v>
      </c>
      <c r="D1562" s="74">
        <v>23093</v>
      </c>
      <c r="E1562" s="75" t="s">
        <v>6687</v>
      </c>
      <c r="F1562" s="74">
        <v>968842</v>
      </c>
      <c r="G1562" s="74">
        <v>0</v>
      </c>
      <c r="H1562" s="76">
        <f t="shared" si="74"/>
        <v>0</v>
      </c>
      <c r="I1562" s="76">
        <f t="shared" si="75"/>
        <v>0</v>
      </c>
      <c r="J1562" s="74">
        <v>23085</v>
      </c>
      <c r="K1562" s="75" t="s">
        <v>1692</v>
      </c>
      <c r="L1562" s="75" t="s">
        <v>6702</v>
      </c>
      <c r="M1562" s="74">
        <v>9280</v>
      </c>
      <c r="N1562" s="75" t="s">
        <v>1098</v>
      </c>
      <c r="O1562" s="75" t="s">
        <v>6703</v>
      </c>
      <c r="P1562" s="75"/>
      <c r="Q1562" s="75" t="s">
        <v>11211</v>
      </c>
      <c r="R1562" s="75" t="s">
        <v>1654</v>
      </c>
      <c r="S1562" s="75" t="s">
        <v>1655</v>
      </c>
      <c r="T1562" s="75" t="s">
        <v>1656</v>
      </c>
      <c r="U1562" s="75" t="s">
        <v>385</v>
      </c>
    </row>
    <row r="1563" spans="1:21" ht="14.4" x14ac:dyDescent="0.25">
      <c r="A1563" s="74">
        <v>121335</v>
      </c>
      <c r="B1563" s="75" t="s">
        <v>1649</v>
      </c>
      <c r="C1563" s="81">
        <f t="shared" si="73"/>
        <v>0</v>
      </c>
      <c r="D1563" s="74">
        <v>23093</v>
      </c>
      <c r="E1563" s="75" t="s">
        <v>6687</v>
      </c>
      <c r="F1563" s="74">
        <v>968842</v>
      </c>
      <c r="G1563" s="74">
        <v>0</v>
      </c>
      <c r="H1563" s="76">
        <f t="shared" si="74"/>
        <v>0</v>
      </c>
      <c r="I1563" s="76">
        <f t="shared" si="75"/>
        <v>0</v>
      </c>
      <c r="J1563" s="74">
        <v>23093</v>
      </c>
      <c r="K1563" s="75" t="s">
        <v>6687</v>
      </c>
      <c r="L1563" s="75" t="s">
        <v>1097</v>
      </c>
      <c r="M1563" s="74">
        <v>9280</v>
      </c>
      <c r="N1563" s="75" t="s">
        <v>1098</v>
      </c>
      <c r="O1563" s="75" t="s">
        <v>1099</v>
      </c>
      <c r="P1563" s="75"/>
      <c r="Q1563" s="75" t="s">
        <v>6701</v>
      </c>
      <c r="R1563" s="75" t="s">
        <v>1654</v>
      </c>
      <c r="S1563" s="75" t="s">
        <v>1655</v>
      </c>
      <c r="T1563" s="75" t="s">
        <v>1656</v>
      </c>
      <c r="U1563" s="75" t="s">
        <v>385</v>
      </c>
    </row>
    <row r="1564" spans="1:21" ht="14.4" x14ac:dyDescent="0.25">
      <c r="A1564" s="74">
        <v>121335</v>
      </c>
      <c r="B1564" s="75" t="s">
        <v>1649</v>
      </c>
      <c r="C1564" s="81">
        <f t="shared" si="73"/>
        <v>0</v>
      </c>
      <c r="D1564" s="74">
        <v>23093</v>
      </c>
      <c r="E1564" s="75" t="s">
        <v>6687</v>
      </c>
      <c r="F1564" s="74">
        <v>968842</v>
      </c>
      <c r="G1564" s="74">
        <v>0</v>
      </c>
      <c r="H1564" s="76">
        <f t="shared" si="74"/>
        <v>0</v>
      </c>
      <c r="I1564" s="76">
        <f t="shared" si="75"/>
        <v>0</v>
      </c>
      <c r="J1564" s="74">
        <v>23119</v>
      </c>
      <c r="K1564" s="75" t="s">
        <v>4760</v>
      </c>
      <c r="L1564" s="75" t="s">
        <v>6704</v>
      </c>
      <c r="M1564" s="74">
        <v>9280</v>
      </c>
      <c r="N1564" s="75" t="s">
        <v>6705</v>
      </c>
      <c r="O1564" s="75" t="s">
        <v>6706</v>
      </c>
      <c r="P1564" s="75"/>
      <c r="Q1564" s="75" t="s">
        <v>6707</v>
      </c>
      <c r="R1564" s="75" t="s">
        <v>1654</v>
      </c>
      <c r="S1564" s="75" t="s">
        <v>1655</v>
      </c>
      <c r="T1564" s="75" t="s">
        <v>1656</v>
      </c>
      <c r="U1564" s="75" t="s">
        <v>385</v>
      </c>
    </row>
    <row r="1565" spans="1:21" ht="14.4" x14ac:dyDescent="0.25">
      <c r="A1565" s="74">
        <v>121335</v>
      </c>
      <c r="B1565" s="75" t="s">
        <v>1649</v>
      </c>
      <c r="C1565" s="81">
        <f t="shared" si="73"/>
        <v>0</v>
      </c>
      <c r="D1565" s="74">
        <v>23093</v>
      </c>
      <c r="E1565" s="75" t="s">
        <v>6687</v>
      </c>
      <c r="F1565" s="74">
        <v>968842</v>
      </c>
      <c r="G1565" s="74">
        <v>0</v>
      </c>
      <c r="H1565" s="76">
        <f t="shared" si="74"/>
        <v>0</v>
      </c>
      <c r="I1565" s="76">
        <f t="shared" si="75"/>
        <v>0</v>
      </c>
      <c r="J1565" s="74">
        <v>107821</v>
      </c>
      <c r="K1565" s="75" t="s">
        <v>6708</v>
      </c>
      <c r="L1565" s="75" t="s">
        <v>6709</v>
      </c>
      <c r="M1565" s="74">
        <v>9280</v>
      </c>
      <c r="N1565" s="75" t="s">
        <v>6710</v>
      </c>
      <c r="O1565" s="75" t="s">
        <v>6711</v>
      </c>
      <c r="P1565" s="75"/>
      <c r="Q1565" s="75" t="s">
        <v>6712</v>
      </c>
      <c r="R1565" s="75" t="s">
        <v>1654</v>
      </c>
      <c r="S1565" s="75" t="s">
        <v>1655</v>
      </c>
      <c r="T1565" s="75" t="s">
        <v>1656</v>
      </c>
      <c r="U1565" s="75" t="s">
        <v>385</v>
      </c>
    </row>
    <row r="1566" spans="1:21" ht="14.4" x14ac:dyDescent="0.25">
      <c r="A1566" s="74">
        <v>121335</v>
      </c>
      <c r="B1566" s="75" t="s">
        <v>1649</v>
      </c>
      <c r="C1566" s="81">
        <f t="shared" si="73"/>
        <v>0</v>
      </c>
      <c r="D1566" s="74">
        <v>23093</v>
      </c>
      <c r="E1566" s="75" t="s">
        <v>6687</v>
      </c>
      <c r="F1566" s="74">
        <v>968842</v>
      </c>
      <c r="G1566" s="74">
        <v>0</v>
      </c>
      <c r="H1566" s="76">
        <f t="shared" si="74"/>
        <v>0</v>
      </c>
      <c r="I1566" s="76">
        <f t="shared" si="75"/>
        <v>0</v>
      </c>
      <c r="J1566" s="74">
        <v>128496</v>
      </c>
      <c r="K1566" s="75" t="s">
        <v>1692</v>
      </c>
      <c r="L1566" s="75" t="s">
        <v>6713</v>
      </c>
      <c r="M1566" s="74">
        <v>9310</v>
      </c>
      <c r="N1566" s="75" t="s">
        <v>6714</v>
      </c>
      <c r="O1566" s="75" t="s">
        <v>6715</v>
      </c>
      <c r="P1566" s="75"/>
      <c r="Q1566" s="75" t="s">
        <v>6716</v>
      </c>
      <c r="R1566" s="75" t="s">
        <v>1654</v>
      </c>
      <c r="S1566" s="75" t="s">
        <v>1655</v>
      </c>
      <c r="T1566" s="75" t="s">
        <v>1656</v>
      </c>
      <c r="U1566" s="75" t="s">
        <v>385</v>
      </c>
    </row>
    <row r="1567" spans="1:21" ht="14.4" x14ac:dyDescent="0.25">
      <c r="A1567" s="74">
        <v>121335</v>
      </c>
      <c r="B1567" s="75" t="s">
        <v>1649</v>
      </c>
      <c r="C1567" s="81">
        <f t="shared" si="73"/>
        <v>0</v>
      </c>
      <c r="D1567" s="74">
        <v>23093</v>
      </c>
      <c r="E1567" s="75" t="s">
        <v>6687</v>
      </c>
      <c r="F1567" s="74">
        <v>968842</v>
      </c>
      <c r="G1567" s="74">
        <v>0</v>
      </c>
      <c r="H1567" s="76">
        <f t="shared" si="74"/>
        <v>0</v>
      </c>
      <c r="I1567" s="76">
        <f t="shared" si="75"/>
        <v>0</v>
      </c>
      <c r="J1567" s="74">
        <v>128652</v>
      </c>
      <c r="K1567" s="75" t="s">
        <v>1692</v>
      </c>
      <c r="L1567" s="75" t="s">
        <v>6717</v>
      </c>
      <c r="M1567" s="74">
        <v>9310</v>
      </c>
      <c r="N1567" s="75" t="s">
        <v>6718</v>
      </c>
      <c r="O1567" s="75" t="s">
        <v>6719</v>
      </c>
      <c r="P1567" s="75"/>
      <c r="Q1567" s="75" t="s">
        <v>6720</v>
      </c>
      <c r="R1567" s="75" t="s">
        <v>1654</v>
      </c>
      <c r="S1567" s="75" t="s">
        <v>1655</v>
      </c>
      <c r="T1567" s="75" t="s">
        <v>1656</v>
      </c>
      <c r="U1567" s="75" t="s">
        <v>385</v>
      </c>
    </row>
    <row r="1568" spans="1:21" ht="14.4" x14ac:dyDescent="0.25">
      <c r="A1568" s="74">
        <v>121343</v>
      </c>
      <c r="B1568" s="75" t="s">
        <v>1649</v>
      </c>
      <c r="C1568" s="81">
        <f t="shared" si="73"/>
        <v>0</v>
      </c>
      <c r="D1568" s="74">
        <v>23242</v>
      </c>
      <c r="E1568" s="75" t="s">
        <v>11608</v>
      </c>
      <c r="F1568" s="74">
        <v>960021</v>
      </c>
      <c r="G1568" s="74">
        <v>0</v>
      </c>
      <c r="H1568" s="76">
        <f t="shared" si="74"/>
        <v>0</v>
      </c>
      <c r="I1568" s="76">
        <f t="shared" si="75"/>
        <v>0</v>
      </c>
      <c r="J1568" s="74">
        <v>23242</v>
      </c>
      <c r="K1568" s="75" t="s">
        <v>11608</v>
      </c>
      <c r="L1568" s="75" t="s">
        <v>6721</v>
      </c>
      <c r="M1568" s="74">
        <v>9400</v>
      </c>
      <c r="N1568" s="75" t="s">
        <v>131</v>
      </c>
      <c r="O1568" s="75" t="s">
        <v>1103</v>
      </c>
      <c r="P1568" s="75"/>
      <c r="Q1568" s="75" t="s">
        <v>6722</v>
      </c>
      <c r="R1568" s="75" t="s">
        <v>1654</v>
      </c>
      <c r="S1568" s="75" t="s">
        <v>1655</v>
      </c>
      <c r="T1568" s="75" t="s">
        <v>1656</v>
      </c>
      <c r="U1568" s="75" t="s">
        <v>385</v>
      </c>
    </row>
    <row r="1569" spans="1:21" ht="14.4" x14ac:dyDescent="0.25">
      <c r="A1569" s="74">
        <v>121343</v>
      </c>
      <c r="B1569" s="75" t="s">
        <v>1649</v>
      </c>
      <c r="C1569" s="81">
        <f t="shared" si="73"/>
        <v>0</v>
      </c>
      <c r="D1569" s="74">
        <v>23242</v>
      </c>
      <c r="E1569" s="75" t="s">
        <v>11608</v>
      </c>
      <c r="F1569" s="74">
        <v>960021</v>
      </c>
      <c r="G1569" s="74">
        <v>0</v>
      </c>
      <c r="H1569" s="76">
        <f t="shared" si="74"/>
        <v>0</v>
      </c>
      <c r="I1569" s="76">
        <f t="shared" si="75"/>
        <v>0</v>
      </c>
      <c r="J1569" s="74">
        <v>23259</v>
      </c>
      <c r="K1569" s="75" t="s">
        <v>6723</v>
      </c>
      <c r="L1569" s="75" t="s">
        <v>6724</v>
      </c>
      <c r="M1569" s="74">
        <v>9400</v>
      </c>
      <c r="N1569" s="75" t="s">
        <v>131</v>
      </c>
      <c r="O1569" s="75" t="s">
        <v>6725</v>
      </c>
      <c r="P1569" s="75"/>
      <c r="Q1569" s="75" t="s">
        <v>6726</v>
      </c>
      <c r="R1569" s="75" t="s">
        <v>1654</v>
      </c>
      <c r="S1569" s="75" t="s">
        <v>1655</v>
      </c>
      <c r="T1569" s="75" t="s">
        <v>1656</v>
      </c>
      <c r="U1569" s="75" t="s">
        <v>385</v>
      </c>
    </row>
    <row r="1570" spans="1:21" ht="14.4" x14ac:dyDescent="0.25">
      <c r="A1570" s="74">
        <v>121343</v>
      </c>
      <c r="B1570" s="75" t="s">
        <v>1649</v>
      </c>
      <c r="C1570" s="81">
        <f t="shared" si="73"/>
        <v>0</v>
      </c>
      <c r="D1570" s="74">
        <v>23242</v>
      </c>
      <c r="E1570" s="75" t="s">
        <v>11608</v>
      </c>
      <c r="F1570" s="74">
        <v>960021</v>
      </c>
      <c r="G1570" s="74">
        <v>0</v>
      </c>
      <c r="H1570" s="76">
        <f t="shared" si="74"/>
        <v>0</v>
      </c>
      <c r="I1570" s="76">
        <f t="shared" si="75"/>
        <v>0</v>
      </c>
      <c r="J1570" s="74">
        <v>23267</v>
      </c>
      <c r="K1570" s="75" t="s">
        <v>6727</v>
      </c>
      <c r="L1570" s="75" t="s">
        <v>6728</v>
      </c>
      <c r="M1570" s="74">
        <v>9402</v>
      </c>
      <c r="N1570" s="75" t="s">
        <v>6137</v>
      </c>
      <c r="O1570" s="75" t="s">
        <v>6729</v>
      </c>
      <c r="P1570" s="75"/>
      <c r="Q1570" s="75" t="s">
        <v>6730</v>
      </c>
      <c r="R1570" s="75" t="s">
        <v>1654</v>
      </c>
      <c r="S1570" s="75" t="s">
        <v>1655</v>
      </c>
      <c r="T1570" s="75" t="s">
        <v>1656</v>
      </c>
      <c r="U1570" s="75" t="s">
        <v>385</v>
      </c>
    </row>
    <row r="1571" spans="1:21" ht="14.4" x14ac:dyDescent="0.25">
      <c r="A1571" s="74">
        <v>121343</v>
      </c>
      <c r="B1571" s="75" t="s">
        <v>1649</v>
      </c>
      <c r="C1571" s="81">
        <f t="shared" si="73"/>
        <v>0</v>
      </c>
      <c r="D1571" s="74">
        <v>23242</v>
      </c>
      <c r="E1571" s="75" t="s">
        <v>11608</v>
      </c>
      <c r="F1571" s="74">
        <v>960021</v>
      </c>
      <c r="G1571" s="74">
        <v>0</v>
      </c>
      <c r="H1571" s="76">
        <f t="shared" si="74"/>
        <v>0</v>
      </c>
      <c r="I1571" s="76">
        <f t="shared" si="75"/>
        <v>0</v>
      </c>
      <c r="J1571" s="74">
        <v>23283</v>
      </c>
      <c r="K1571" s="75" t="s">
        <v>11867</v>
      </c>
      <c r="L1571" s="75" t="s">
        <v>6731</v>
      </c>
      <c r="M1571" s="74">
        <v>9404</v>
      </c>
      <c r="N1571" s="75" t="s">
        <v>6732</v>
      </c>
      <c r="O1571" s="75" t="s">
        <v>6733</v>
      </c>
      <c r="P1571" s="75"/>
      <c r="Q1571" s="75" t="s">
        <v>6734</v>
      </c>
      <c r="R1571" s="75" t="s">
        <v>1654</v>
      </c>
      <c r="S1571" s="75" t="s">
        <v>1655</v>
      </c>
      <c r="T1571" s="75" t="s">
        <v>1656</v>
      </c>
      <c r="U1571" s="75" t="s">
        <v>385</v>
      </c>
    </row>
    <row r="1572" spans="1:21" ht="14.4" x14ac:dyDescent="0.25">
      <c r="A1572" s="74">
        <v>121343</v>
      </c>
      <c r="B1572" s="75" t="s">
        <v>1649</v>
      </c>
      <c r="C1572" s="81">
        <f t="shared" si="73"/>
        <v>0</v>
      </c>
      <c r="D1572" s="74">
        <v>23242</v>
      </c>
      <c r="E1572" s="75" t="s">
        <v>11608</v>
      </c>
      <c r="F1572" s="74">
        <v>960021</v>
      </c>
      <c r="G1572" s="74">
        <v>0</v>
      </c>
      <c r="H1572" s="76">
        <f t="shared" si="74"/>
        <v>0</v>
      </c>
      <c r="I1572" s="76">
        <f t="shared" si="75"/>
        <v>0</v>
      </c>
      <c r="J1572" s="74">
        <v>27061</v>
      </c>
      <c r="K1572" s="75" t="s">
        <v>6735</v>
      </c>
      <c r="L1572" s="75" t="s">
        <v>6736</v>
      </c>
      <c r="M1572" s="74">
        <v>9400</v>
      </c>
      <c r="N1572" s="75" t="s">
        <v>131</v>
      </c>
      <c r="O1572" s="75" t="s">
        <v>6737</v>
      </c>
      <c r="P1572" s="75"/>
      <c r="Q1572" s="75" t="s">
        <v>6738</v>
      </c>
      <c r="R1572" s="75" t="s">
        <v>1703</v>
      </c>
      <c r="S1572" s="75" t="s">
        <v>1704</v>
      </c>
      <c r="T1572" s="75" t="s">
        <v>1705</v>
      </c>
      <c r="U1572" s="75" t="s">
        <v>496</v>
      </c>
    </row>
    <row r="1573" spans="1:21" ht="14.4" x14ac:dyDescent="0.25">
      <c r="A1573" s="74">
        <v>121343</v>
      </c>
      <c r="B1573" s="75" t="s">
        <v>1649</v>
      </c>
      <c r="C1573" s="81">
        <f t="shared" si="73"/>
        <v>0</v>
      </c>
      <c r="D1573" s="74">
        <v>23242</v>
      </c>
      <c r="E1573" s="75" t="s">
        <v>11608</v>
      </c>
      <c r="F1573" s="74">
        <v>960021</v>
      </c>
      <c r="G1573" s="74">
        <v>0</v>
      </c>
      <c r="H1573" s="76">
        <f t="shared" si="74"/>
        <v>0</v>
      </c>
      <c r="I1573" s="76">
        <f t="shared" si="75"/>
        <v>0</v>
      </c>
      <c r="J1573" s="74">
        <v>46193</v>
      </c>
      <c r="K1573" s="75" t="s">
        <v>6739</v>
      </c>
      <c r="L1573" s="75" t="s">
        <v>6740</v>
      </c>
      <c r="M1573" s="74">
        <v>9400</v>
      </c>
      <c r="N1573" s="75" t="s">
        <v>6741</v>
      </c>
      <c r="O1573" s="75" t="s">
        <v>6742</v>
      </c>
      <c r="P1573" s="75"/>
      <c r="Q1573" s="75" t="s">
        <v>6743</v>
      </c>
      <c r="R1573" s="75" t="s">
        <v>1654</v>
      </c>
      <c r="S1573" s="75" t="s">
        <v>1655</v>
      </c>
      <c r="T1573" s="75" t="s">
        <v>1656</v>
      </c>
      <c r="U1573" s="75" t="s">
        <v>385</v>
      </c>
    </row>
    <row r="1574" spans="1:21" ht="14.4" x14ac:dyDescent="0.25">
      <c r="A1574" s="74">
        <v>121368</v>
      </c>
      <c r="B1574" s="75" t="s">
        <v>1649</v>
      </c>
      <c r="C1574" s="81">
        <f t="shared" si="73"/>
        <v>0</v>
      </c>
      <c r="D1574" s="74">
        <v>107995</v>
      </c>
      <c r="E1574" s="75" t="s">
        <v>4687</v>
      </c>
      <c r="F1574" s="74">
        <v>138164</v>
      </c>
      <c r="G1574" s="74">
        <v>0</v>
      </c>
      <c r="H1574" s="76">
        <f t="shared" si="74"/>
        <v>0</v>
      </c>
      <c r="I1574" s="76">
        <f t="shared" si="75"/>
        <v>0</v>
      </c>
      <c r="J1574" s="74">
        <v>22715</v>
      </c>
      <c r="K1574" s="75" t="s">
        <v>6744</v>
      </c>
      <c r="L1574" s="75" t="s">
        <v>6745</v>
      </c>
      <c r="M1574" s="74">
        <v>9300</v>
      </c>
      <c r="N1574" s="75" t="s">
        <v>127</v>
      </c>
      <c r="O1574" s="75" t="s">
        <v>6746</v>
      </c>
      <c r="P1574" s="75"/>
      <c r="Q1574" s="75" t="s">
        <v>6747</v>
      </c>
      <c r="R1574" s="75" t="s">
        <v>1654</v>
      </c>
      <c r="S1574" s="75" t="s">
        <v>1655</v>
      </c>
      <c r="T1574" s="75" t="s">
        <v>1656</v>
      </c>
      <c r="U1574" s="75" t="s">
        <v>385</v>
      </c>
    </row>
    <row r="1575" spans="1:21" ht="14.4" x14ac:dyDescent="0.25">
      <c r="A1575" s="74">
        <v>121368</v>
      </c>
      <c r="B1575" s="75" t="s">
        <v>1649</v>
      </c>
      <c r="C1575" s="81">
        <f t="shared" si="73"/>
        <v>0</v>
      </c>
      <c r="D1575" s="74">
        <v>107995</v>
      </c>
      <c r="E1575" s="75" t="s">
        <v>4687</v>
      </c>
      <c r="F1575" s="74">
        <v>138164</v>
      </c>
      <c r="G1575" s="74">
        <v>0</v>
      </c>
      <c r="H1575" s="76">
        <f t="shared" si="74"/>
        <v>0</v>
      </c>
      <c r="I1575" s="76">
        <f t="shared" si="75"/>
        <v>0</v>
      </c>
      <c r="J1575" s="74">
        <v>22723</v>
      </c>
      <c r="K1575" s="75" t="s">
        <v>4687</v>
      </c>
      <c r="L1575" s="75" t="s">
        <v>6748</v>
      </c>
      <c r="M1575" s="74">
        <v>9310</v>
      </c>
      <c r="N1575" s="75" t="s">
        <v>3104</v>
      </c>
      <c r="O1575" s="75" t="s">
        <v>6749</v>
      </c>
      <c r="P1575" s="75"/>
      <c r="Q1575" s="75" t="s">
        <v>11868</v>
      </c>
      <c r="R1575" s="75" t="s">
        <v>1654</v>
      </c>
      <c r="S1575" s="75" t="s">
        <v>1655</v>
      </c>
      <c r="T1575" s="75" t="s">
        <v>1656</v>
      </c>
      <c r="U1575" s="75" t="s">
        <v>385</v>
      </c>
    </row>
    <row r="1576" spans="1:21" ht="14.4" x14ac:dyDescent="0.25">
      <c r="A1576" s="74">
        <v>121368</v>
      </c>
      <c r="B1576" s="75" t="s">
        <v>1649</v>
      </c>
      <c r="C1576" s="81">
        <f t="shared" si="73"/>
        <v>0</v>
      </c>
      <c r="D1576" s="74">
        <v>107995</v>
      </c>
      <c r="E1576" s="75" t="s">
        <v>4687</v>
      </c>
      <c r="F1576" s="74">
        <v>138164</v>
      </c>
      <c r="G1576" s="74">
        <v>0</v>
      </c>
      <c r="H1576" s="76">
        <f t="shared" si="74"/>
        <v>0</v>
      </c>
      <c r="I1576" s="76">
        <f t="shared" si="75"/>
        <v>0</v>
      </c>
      <c r="J1576" s="74">
        <v>22798</v>
      </c>
      <c r="K1576" s="75" t="s">
        <v>6750</v>
      </c>
      <c r="L1576" s="75" t="s">
        <v>6751</v>
      </c>
      <c r="M1576" s="74">
        <v>9300</v>
      </c>
      <c r="N1576" s="75" t="s">
        <v>127</v>
      </c>
      <c r="O1576" s="75" t="s">
        <v>6752</v>
      </c>
      <c r="P1576" s="75"/>
      <c r="Q1576" s="75" t="s">
        <v>11869</v>
      </c>
      <c r="R1576" s="75" t="s">
        <v>1654</v>
      </c>
      <c r="S1576" s="75" t="s">
        <v>1655</v>
      </c>
      <c r="T1576" s="75" t="s">
        <v>1656</v>
      </c>
      <c r="U1576" s="75" t="s">
        <v>385</v>
      </c>
    </row>
    <row r="1577" spans="1:21" ht="14.4" x14ac:dyDescent="0.25">
      <c r="A1577" s="74">
        <v>121368</v>
      </c>
      <c r="B1577" s="75" t="s">
        <v>1649</v>
      </c>
      <c r="C1577" s="81">
        <f t="shared" si="73"/>
        <v>0</v>
      </c>
      <c r="D1577" s="74">
        <v>107995</v>
      </c>
      <c r="E1577" s="75" t="s">
        <v>4687</v>
      </c>
      <c r="F1577" s="74">
        <v>138164</v>
      </c>
      <c r="G1577" s="74">
        <v>0</v>
      </c>
      <c r="H1577" s="76">
        <f t="shared" si="74"/>
        <v>0</v>
      </c>
      <c r="I1577" s="76">
        <f t="shared" si="75"/>
        <v>0</v>
      </c>
      <c r="J1577" s="74">
        <v>22806</v>
      </c>
      <c r="K1577" s="75" t="s">
        <v>6753</v>
      </c>
      <c r="L1577" s="75" t="s">
        <v>6754</v>
      </c>
      <c r="M1577" s="74">
        <v>9300</v>
      </c>
      <c r="N1577" s="75" t="s">
        <v>127</v>
      </c>
      <c r="O1577" s="75" t="s">
        <v>6755</v>
      </c>
      <c r="P1577" s="75"/>
      <c r="Q1577" s="75" t="s">
        <v>6756</v>
      </c>
      <c r="R1577" s="75" t="s">
        <v>1654</v>
      </c>
      <c r="S1577" s="75" t="s">
        <v>1655</v>
      </c>
      <c r="T1577" s="75" t="s">
        <v>1656</v>
      </c>
      <c r="U1577" s="75" t="s">
        <v>385</v>
      </c>
    </row>
    <row r="1578" spans="1:21" ht="14.4" x14ac:dyDescent="0.25">
      <c r="A1578" s="74">
        <v>121368</v>
      </c>
      <c r="B1578" s="75" t="s">
        <v>1649</v>
      </c>
      <c r="C1578" s="81">
        <f t="shared" si="73"/>
        <v>0</v>
      </c>
      <c r="D1578" s="74">
        <v>107995</v>
      </c>
      <c r="E1578" s="75" t="s">
        <v>4687</v>
      </c>
      <c r="F1578" s="74">
        <v>138164</v>
      </c>
      <c r="G1578" s="74">
        <v>0</v>
      </c>
      <c r="H1578" s="76">
        <f t="shared" si="74"/>
        <v>0</v>
      </c>
      <c r="I1578" s="76">
        <f t="shared" si="75"/>
        <v>0</v>
      </c>
      <c r="J1578" s="74">
        <v>23416</v>
      </c>
      <c r="K1578" s="75" t="s">
        <v>6757</v>
      </c>
      <c r="L1578" s="75" t="s">
        <v>6758</v>
      </c>
      <c r="M1578" s="74">
        <v>9451</v>
      </c>
      <c r="N1578" s="75" t="s">
        <v>6759</v>
      </c>
      <c r="O1578" s="75" t="s">
        <v>6760</v>
      </c>
      <c r="P1578" s="75"/>
      <c r="Q1578" s="75" t="s">
        <v>6761</v>
      </c>
      <c r="R1578" s="75" t="s">
        <v>1654</v>
      </c>
      <c r="S1578" s="75" t="s">
        <v>1655</v>
      </c>
      <c r="T1578" s="75" t="s">
        <v>1656</v>
      </c>
      <c r="U1578" s="75" t="s">
        <v>385</v>
      </c>
    </row>
    <row r="1579" spans="1:21" ht="14.4" x14ac:dyDescent="0.25">
      <c r="A1579" s="74">
        <v>121368</v>
      </c>
      <c r="B1579" s="75" t="s">
        <v>1649</v>
      </c>
      <c r="C1579" s="81">
        <f t="shared" si="73"/>
        <v>0</v>
      </c>
      <c r="D1579" s="74">
        <v>107995</v>
      </c>
      <c r="E1579" s="75" t="s">
        <v>4687</v>
      </c>
      <c r="F1579" s="74">
        <v>138164</v>
      </c>
      <c r="G1579" s="74">
        <v>0</v>
      </c>
      <c r="H1579" s="76">
        <f t="shared" si="74"/>
        <v>0</v>
      </c>
      <c r="I1579" s="76">
        <f t="shared" si="75"/>
        <v>0</v>
      </c>
      <c r="J1579" s="74">
        <v>105817</v>
      </c>
      <c r="K1579" s="75" t="s">
        <v>6762</v>
      </c>
      <c r="L1579" s="75" t="s">
        <v>6763</v>
      </c>
      <c r="M1579" s="74">
        <v>9450</v>
      </c>
      <c r="N1579" s="75" t="s">
        <v>6145</v>
      </c>
      <c r="O1579" s="75" t="s">
        <v>6764</v>
      </c>
      <c r="P1579" s="75"/>
      <c r="Q1579" s="75" t="s">
        <v>11870</v>
      </c>
      <c r="R1579" s="75" t="s">
        <v>1654</v>
      </c>
      <c r="S1579" s="75" t="s">
        <v>1655</v>
      </c>
      <c r="T1579" s="75" t="s">
        <v>1656</v>
      </c>
      <c r="U1579" s="75" t="s">
        <v>385</v>
      </c>
    </row>
    <row r="1580" spans="1:21" ht="14.4" x14ac:dyDescent="0.25">
      <c r="A1580" s="74">
        <v>121368</v>
      </c>
      <c r="B1580" s="75" t="s">
        <v>1649</v>
      </c>
      <c r="C1580" s="81">
        <f t="shared" si="73"/>
        <v>0</v>
      </c>
      <c r="D1580" s="74">
        <v>107995</v>
      </c>
      <c r="E1580" s="75" t="s">
        <v>4687</v>
      </c>
      <c r="F1580" s="74">
        <v>138164</v>
      </c>
      <c r="G1580" s="74">
        <v>0</v>
      </c>
      <c r="H1580" s="76">
        <f t="shared" si="74"/>
        <v>0</v>
      </c>
      <c r="I1580" s="76">
        <f t="shared" si="75"/>
        <v>0</v>
      </c>
      <c r="J1580" s="74">
        <v>107995</v>
      </c>
      <c r="K1580" s="75" t="s">
        <v>4687</v>
      </c>
      <c r="L1580" s="75" t="s">
        <v>1105</v>
      </c>
      <c r="M1580" s="74">
        <v>9300</v>
      </c>
      <c r="N1580" s="75" t="s">
        <v>127</v>
      </c>
      <c r="O1580" s="75" t="s">
        <v>6765</v>
      </c>
      <c r="P1580" s="75"/>
      <c r="Q1580" s="75" t="s">
        <v>11871</v>
      </c>
      <c r="R1580" s="75" t="s">
        <v>1654</v>
      </c>
      <c r="S1580" s="75" t="s">
        <v>1655</v>
      </c>
      <c r="T1580" s="75" t="s">
        <v>1656</v>
      </c>
      <c r="U1580" s="75" t="s">
        <v>385</v>
      </c>
    </row>
    <row r="1581" spans="1:21" ht="14.4" x14ac:dyDescent="0.25">
      <c r="A1581" s="74">
        <v>121376</v>
      </c>
      <c r="B1581" s="75" t="s">
        <v>1679</v>
      </c>
      <c r="C1581" s="81">
        <f t="shared" ref="C1581:C1644" si="76">IF(A1581&lt;&gt;A1580,0,IF(AND(A1581=A1580,B1581&lt;&gt;B1580),A1581,0))</f>
        <v>0</v>
      </c>
      <c r="D1581" s="74">
        <v>129114</v>
      </c>
      <c r="E1581" s="75" t="s">
        <v>6766</v>
      </c>
      <c r="F1581" s="74">
        <v>975797</v>
      </c>
      <c r="G1581" s="74">
        <v>0</v>
      </c>
      <c r="H1581" s="76">
        <f t="shared" ref="H1581:H1644" si="77">IF(A1581&lt;&gt;A1580,0,IF(AND(A1581=A1580,F1581&lt;&gt;F1580),A1581,0))</f>
        <v>0</v>
      </c>
      <c r="I1581" s="76">
        <f t="shared" ref="I1581:I1644" si="78">IF(A1581&lt;&gt;A1580,0,IF(AND(H1581&lt;&gt;0,B1581&lt;&gt;B1580),A1581,0))</f>
        <v>0</v>
      </c>
      <c r="J1581" s="74">
        <v>21352</v>
      </c>
      <c r="K1581" s="75" t="s">
        <v>6767</v>
      </c>
      <c r="L1581" s="75" t="s">
        <v>6768</v>
      </c>
      <c r="M1581" s="74">
        <v>9940</v>
      </c>
      <c r="N1581" s="75" t="s">
        <v>121</v>
      </c>
      <c r="O1581" s="75" t="s">
        <v>6769</v>
      </c>
      <c r="P1581" s="75"/>
      <c r="Q1581" s="75" t="s">
        <v>6770</v>
      </c>
      <c r="R1581" s="75" t="s">
        <v>1654</v>
      </c>
      <c r="S1581" s="75" t="s">
        <v>1655</v>
      </c>
      <c r="T1581" s="75" t="s">
        <v>1656</v>
      </c>
      <c r="U1581" s="75" t="s">
        <v>385</v>
      </c>
    </row>
    <row r="1582" spans="1:21" ht="14.4" x14ac:dyDescent="0.25">
      <c r="A1582" s="74">
        <v>121376</v>
      </c>
      <c r="B1582" s="75" t="s">
        <v>1679</v>
      </c>
      <c r="C1582" s="81">
        <f t="shared" si="76"/>
        <v>0</v>
      </c>
      <c r="D1582" s="74">
        <v>129114</v>
      </c>
      <c r="E1582" s="75" t="s">
        <v>6766</v>
      </c>
      <c r="F1582" s="74">
        <v>975797</v>
      </c>
      <c r="G1582" s="74">
        <v>0</v>
      </c>
      <c r="H1582" s="76">
        <f t="shared" si="77"/>
        <v>0</v>
      </c>
      <c r="I1582" s="76">
        <f t="shared" si="78"/>
        <v>0</v>
      </c>
      <c r="J1582" s="74">
        <v>24992</v>
      </c>
      <c r="K1582" s="75" t="s">
        <v>6771</v>
      </c>
      <c r="L1582" s="75" t="s">
        <v>6772</v>
      </c>
      <c r="M1582" s="74">
        <v>9940</v>
      </c>
      <c r="N1582" s="75" t="s">
        <v>566</v>
      </c>
      <c r="O1582" s="75" t="s">
        <v>6773</v>
      </c>
      <c r="P1582" s="75"/>
      <c r="Q1582" s="75" t="s">
        <v>6774</v>
      </c>
      <c r="R1582" s="75" t="s">
        <v>1654</v>
      </c>
      <c r="S1582" s="75" t="s">
        <v>1655</v>
      </c>
      <c r="T1582" s="75" t="s">
        <v>1656</v>
      </c>
      <c r="U1582" s="75" t="s">
        <v>385</v>
      </c>
    </row>
    <row r="1583" spans="1:21" ht="14.4" x14ac:dyDescent="0.25">
      <c r="A1583" s="74">
        <v>121376</v>
      </c>
      <c r="B1583" s="75" t="s">
        <v>1679</v>
      </c>
      <c r="C1583" s="81">
        <f t="shared" si="76"/>
        <v>0</v>
      </c>
      <c r="D1583" s="74">
        <v>129114</v>
      </c>
      <c r="E1583" s="75" t="s">
        <v>6766</v>
      </c>
      <c r="F1583" s="74">
        <v>975797</v>
      </c>
      <c r="G1583" s="74">
        <v>0</v>
      </c>
      <c r="H1583" s="76">
        <f t="shared" si="77"/>
        <v>0</v>
      </c>
      <c r="I1583" s="76">
        <f t="shared" si="78"/>
        <v>0</v>
      </c>
      <c r="J1583" s="74">
        <v>129114</v>
      </c>
      <c r="K1583" s="75" t="s">
        <v>6766</v>
      </c>
      <c r="L1583" s="75" t="s">
        <v>1107</v>
      </c>
      <c r="M1583" s="74">
        <v>9940</v>
      </c>
      <c r="N1583" s="75" t="s">
        <v>121</v>
      </c>
      <c r="O1583" s="75" t="s">
        <v>1108</v>
      </c>
      <c r="P1583" s="75"/>
      <c r="Q1583" s="75" t="s">
        <v>1109</v>
      </c>
      <c r="R1583" s="75" t="s">
        <v>1654</v>
      </c>
      <c r="S1583" s="75" t="s">
        <v>1655</v>
      </c>
      <c r="T1583" s="75" t="s">
        <v>1656</v>
      </c>
      <c r="U1583" s="75" t="s">
        <v>385</v>
      </c>
    </row>
    <row r="1584" spans="1:21" ht="14.4" x14ac:dyDescent="0.25">
      <c r="A1584" s="74">
        <v>121376</v>
      </c>
      <c r="B1584" s="75" t="s">
        <v>1679</v>
      </c>
      <c r="C1584" s="81">
        <f t="shared" si="76"/>
        <v>0</v>
      </c>
      <c r="D1584" s="74">
        <v>129114</v>
      </c>
      <c r="E1584" s="75" t="s">
        <v>6766</v>
      </c>
      <c r="F1584" s="74">
        <v>975797</v>
      </c>
      <c r="G1584" s="74">
        <v>0</v>
      </c>
      <c r="H1584" s="76">
        <f t="shared" si="77"/>
        <v>0</v>
      </c>
      <c r="I1584" s="76">
        <f t="shared" si="78"/>
        <v>0</v>
      </c>
      <c r="J1584" s="74">
        <v>129122</v>
      </c>
      <c r="K1584" s="75" t="s">
        <v>6775</v>
      </c>
      <c r="L1584" s="75" t="s">
        <v>6776</v>
      </c>
      <c r="M1584" s="74">
        <v>9940</v>
      </c>
      <c r="N1584" s="75" t="s">
        <v>121</v>
      </c>
      <c r="O1584" s="75" t="s">
        <v>6777</v>
      </c>
      <c r="P1584" s="75"/>
      <c r="Q1584" s="75" t="s">
        <v>6778</v>
      </c>
      <c r="R1584" s="75" t="s">
        <v>1654</v>
      </c>
      <c r="S1584" s="75" t="s">
        <v>1655</v>
      </c>
      <c r="T1584" s="75" t="s">
        <v>1656</v>
      </c>
      <c r="U1584" s="75" t="s">
        <v>385</v>
      </c>
    </row>
    <row r="1585" spans="1:21" ht="14.4" x14ac:dyDescent="0.25">
      <c r="A1585" s="74">
        <v>121384</v>
      </c>
      <c r="B1585" s="75" t="s">
        <v>1901</v>
      </c>
      <c r="C1585" s="81">
        <f t="shared" si="76"/>
        <v>0</v>
      </c>
      <c r="D1585" s="74">
        <v>115907</v>
      </c>
      <c r="E1585" s="75" t="s">
        <v>10743</v>
      </c>
      <c r="F1585" s="74">
        <v>113969</v>
      </c>
      <c r="G1585" s="74">
        <v>113969</v>
      </c>
      <c r="H1585" s="76">
        <f t="shared" si="77"/>
        <v>0</v>
      </c>
      <c r="I1585" s="76">
        <f t="shared" si="78"/>
        <v>0</v>
      </c>
      <c r="J1585" s="74">
        <v>893</v>
      </c>
      <c r="K1585" s="75" t="s">
        <v>11212</v>
      </c>
      <c r="L1585" s="75" t="s">
        <v>6779</v>
      </c>
      <c r="M1585" s="74">
        <v>9150</v>
      </c>
      <c r="N1585" s="75" t="s">
        <v>6780</v>
      </c>
      <c r="O1585" s="75" t="s">
        <v>6781</v>
      </c>
      <c r="P1585" s="75"/>
      <c r="Q1585" s="75" t="s">
        <v>6782</v>
      </c>
      <c r="R1585" s="75" t="s">
        <v>1786</v>
      </c>
      <c r="S1585" s="75" t="s">
        <v>1787</v>
      </c>
      <c r="T1585" s="75" t="s">
        <v>1788</v>
      </c>
      <c r="U1585" s="75" t="s">
        <v>385</v>
      </c>
    </row>
    <row r="1586" spans="1:21" ht="14.4" x14ac:dyDescent="0.25">
      <c r="A1586" s="74">
        <v>121384</v>
      </c>
      <c r="B1586" s="75" t="s">
        <v>1901</v>
      </c>
      <c r="C1586" s="81">
        <f t="shared" si="76"/>
        <v>0</v>
      </c>
      <c r="D1586" s="74">
        <v>115907</v>
      </c>
      <c r="E1586" s="75" t="s">
        <v>10743</v>
      </c>
      <c r="F1586" s="74">
        <v>113969</v>
      </c>
      <c r="G1586" s="74">
        <v>113969</v>
      </c>
      <c r="H1586" s="76">
        <f t="shared" si="77"/>
        <v>0</v>
      </c>
      <c r="I1586" s="76">
        <f t="shared" si="78"/>
        <v>0</v>
      </c>
      <c r="J1586" s="74">
        <v>968</v>
      </c>
      <c r="K1586" s="75" t="s">
        <v>11213</v>
      </c>
      <c r="L1586" s="75" t="s">
        <v>6783</v>
      </c>
      <c r="M1586" s="74">
        <v>9140</v>
      </c>
      <c r="N1586" s="75" t="s">
        <v>61</v>
      </c>
      <c r="O1586" s="75" t="s">
        <v>6784</v>
      </c>
      <c r="P1586" s="75"/>
      <c r="Q1586" s="75" t="s">
        <v>6785</v>
      </c>
      <c r="R1586" s="75" t="s">
        <v>1786</v>
      </c>
      <c r="S1586" s="75" t="s">
        <v>1787</v>
      </c>
      <c r="T1586" s="75" t="s">
        <v>1788</v>
      </c>
      <c r="U1586" s="75" t="s">
        <v>385</v>
      </c>
    </row>
    <row r="1587" spans="1:21" ht="14.4" x14ac:dyDescent="0.25">
      <c r="A1587" s="74">
        <v>121384</v>
      </c>
      <c r="B1587" s="75" t="s">
        <v>1901</v>
      </c>
      <c r="C1587" s="81">
        <f t="shared" si="76"/>
        <v>0</v>
      </c>
      <c r="D1587" s="74">
        <v>115907</v>
      </c>
      <c r="E1587" s="75" t="s">
        <v>10743</v>
      </c>
      <c r="F1587" s="74">
        <v>113969</v>
      </c>
      <c r="G1587" s="74">
        <v>113969</v>
      </c>
      <c r="H1587" s="76">
        <f t="shared" si="77"/>
        <v>0</v>
      </c>
      <c r="I1587" s="76">
        <f t="shared" si="78"/>
        <v>0</v>
      </c>
      <c r="J1587" s="74">
        <v>976</v>
      </c>
      <c r="K1587" s="75" t="s">
        <v>11214</v>
      </c>
      <c r="L1587" s="75" t="s">
        <v>6786</v>
      </c>
      <c r="M1587" s="74">
        <v>9100</v>
      </c>
      <c r="N1587" s="75" t="s">
        <v>62</v>
      </c>
      <c r="O1587" s="75" t="s">
        <v>6787</v>
      </c>
      <c r="P1587" s="75"/>
      <c r="Q1587" s="75" t="s">
        <v>6788</v>
      </c>
      <c r="R1587" s="75" t="s">
        <v>1786</v>
      </c>
      <c r="S1587" s="75" t="s">
        <v>1787</v>
      </c>
      <c r="T1587" s="75" t="s">
        <v>1788</v>
      </c>
      <c r="U1587" s="75" t="s">
        <v>385</v>
      </c>
    </row>
    <row r="1588" spans="1:21" ht="14.4" x14ac:dyDescent="0.25">
      <c r="A1588" s="74">
        <v>121384</v>
      </c>
      <c r="B1588" s="75" t="s">
        <v>1901</v>
      </c>
      <c r="C1588" s="81">
        <f t="shared" si="76"/>
        <v>0</v>
      </c>
      <c r="D1588" s="74">
        <v>115907</v>
      </c>
      <c r="E1588" s="75" t="s">
        <v>10743</v>
      </c>
      <c r="F1588" s="74">
        <v>113969</v>
      </c>
      <c r="G1588" s="74">
        <v>113969</v>
      </c>
      <c r="H1588" s="76">
        <f t="shared" si="77"/>
        <v>0</v>
      </c>
      <c r="I1588" s="76">
        <f t="shared" si="78"/>
        <v>0</v>
      </c>
      <c r="J1588" s="74">
        <v>984</v>
      </c>
      <c r="K1588" s="75" t="s">
        <v>11215</v>
      </c>
      <c r="L1588" s="75" t="s">
        <v>6789</v>
      </c>
      <c r="M1588" s="74">
        <v>9100</v>
      </c>
      <c r="N1588" s="75" t="s">
        <v>62</v>
      </c>
      <c r="O1588" s="75" t="s">
        <v>6790</v>
      </c>
      <c r="P1588" s="75"/>
      <c r="Q1588" s="75" t="s">
        <v>11216</v>
      </c>
      <c r="R1588" s="75" t="s">
        <v>1786</v>
      </c>
      <c r="S1588" s="75" t="s">
        <v>1787</v>
      </c>
      <c r="T1588" s="75" t="s">
        <v>1788</v>
      </c>
      <c r="U1588" s="75" t="s">
        <v>385</v>
      </c>
    </row>
    <row r="1589" spans="1:21" ht="14.4" x14ac:dyDescent="0.25">
      <c r="A1589" s="74">
        <v>121384</v>
      </c>
      <c r="B1589" s="75" t="s">
        <v>1901</v>
      </c>
      <c r="C1589" s="81">
        <f t="shared" si="76"/>
        <v>0</v>
      </c>
      <c r="D1589" s="74">
        <v>115907</v>
      </c>
      <c r="E1589" s="75" t="s">
        <v>10743</v>
      </c>
      <c r="F1589" s="74">
        <v>113969</v>
      </c>
      <c r="G1589" s="74">
        <v>113969</v>
      </c>
      <c r="H1589" s="76">
        <f t="shared" si="77"/>
        <v>0</v>
      </c>
      <c r="I1589" s="76">
        <f t="shared" si="78"/>
        <v>0</v>
      </c>
      <c r="J1589" s="74">
        <v>1016</v>
      </c>
      <c r="K1589" s="75" t="s">
        <v>11217</v>
      </c>
      <c r="L1589" s="75" t="s">
        <v>6791</v>
      </c>
      <c r="M1589" s="74">
        <v>9120</v>
      </c>
      <c r="N1589" s="75" t="s">
        <v>307</v>
      </c>
      <c r="O1589" s="75" t="s">
        <v>6792</v>
      </c>
      <c r="P1589" s="75"/>
      <c r="Q1589" s="75" t="s">
        <v>6793</v>
      </c>
      <c r="R1589" s="75" t="s">
        <v>1786</v>
      </c>
      <c r="S1589" s="75" t="s">
        <v>1787</v>
      </c>
      <c r="T1589" s="75" t="s">
        <v>1788</v>
      </c>
      <c r="U1589" s="75" t="s">
        <v>385</v>
      </c>
    </row>
    <row r="1590" spans="1:21" ht="14.4" x14ac:dyDescent="0.25">
      <c r="A1590" s="74">
        <v>121384</v>
      </c>
      <c r="B1590" s="75" t="s">
        <v>1901</v>
      </c>
      <c r="C1590" s="81">
        <f t="shared" si="76"/>
        <v>0</v>
      </c>
      <c r="D1590" s="74">
        <v>115907</v>
      </c>
      <c r="E1590" s="75" t="s">
        <v>10743</v>
      </c>
      <c r="F1590" s="74">
        <v>113969</v>
      </c>
      <c r="G1590" s="74">
        <v>113969</v>
      </c>
      <c r="H1590" s="76">
        <f t="shared" si="77"/>
        <v>0</v>
      </c>
      <c r="I1590" s="76">
        <f t="shared" si="78"/>
        <v>0</v>
      </c>
      <c r="J1590" s="74">
        <v>1024</v>
      </c>
      <c r="K1590" s="75" t="s">
        <v>11218</v>
      </c>
      <c r="L1590" s="75" t="s">
        <v>6794</v>
      </c>
      <c r="M1590" s="74">
        <v>9150</v>
      </c>
      <c r="N1590" s="75" t="s">
        <v>1212</v>
      </c>
      <c r="O1590" s="75" t="s">
        <v>6795</v>
      </c>
      <c r="P1590" s="75"/>
      <c r="Q1590" s="75" t="s">
        <v>6796</v>
      </c>
      <c r="R1590" s="75" t="s">
        <v>1786</v>
      </c>
      <c r="S1590" s="75" t="s">
        <v>1787</v>
      </c>
      <c r="T1590" s="75" t="s">
        <v>1788</v>
      </c>
      <c r="U1590" s="75" t="s">
        <v>385</v>
      </c>
    </row>
    <row r="1591" spans="1:21" ht="14.4" x14ac:dyDescent="0.25">
      <c r="A1591" s="74">
        <v>121384</v>
      </c>
      <c r="B1591" s="75" t="s">
        <v>1901</v>
      </c>
      <c r="C1591" s="81">
        <f t="shared" si="76"/>
        <v>0</v>
      </c>
      <c r="D1591" s="74">
        <v>115907</v>
      </c>
      <c r="E1591" s="75" t="s">
        <v>10743</v>
      </c>
      <c r="F1591" s="74">
        <v>113969</v>
      </c>
      <c r="G1591" s="74">
        <v>113969</v>
      </c>
      <c r="H1591" s="76">
        <f t="shared" si="77"/>
        <v>0</v>
      </c>
      <c r="I1591" s="76">
        <f t="shared" si="78"/>
        <v>0</v>
      </c>
      <c r="J1591" s="74">
        <v>1032</v>
      </c>
      <c r="K1591" s="75" t="s">
        <v>11219</v>
      </c>
      <c r="L1591" s="75" t="s">
        <v>6797</v>
      </c>
      <c r="M1591" s="74">
        <v>9170</v>
      </c>
      <c r="N1591" s="75" t="s">
        <v>2402</v>
      </c>
      <c r="O1591" s="75" t="s">
        <v>6798</v>
      </c>
      <c r="P1591" s="75"/>
      <c r="Q1591" s="75" t="s">
        <v>6799</v>
      </c>
      <c r="R1591" s="75" t="s">
        <v>1786</v>
      </c>
      <c r="S1591" s="75" t="s">
        <v>1787</v>
      </c>
      <c r="T1591" s="75" t="s">
        <v>1788</v>
      </c>
      <c r="U1591" s="75" t="s">
        <v>385</v>
      </c>
    </row>
    <row r="1592" spans="1:21" ht="14.4" x14ac:dyDescent="0.25">
      <c r="A1592" s="74">
        <v>121384</v>
      </c>
      <c r="B1592" s="75" t="s">
        <v>1901</v>
      </c>
      <c r="C1592" s="81">
        <f t="shared" si="76"/>
        <v>0</v>
      </c>
      <c r="D1592" s="74">
        <v>115907</v>
      </c>
      <c r="E1592" s="75" t="s">
        <v>10743</v>
      </c>
      <c r="F1592" s="74">
        <v>113969</v>
      </c>
      <c r="G1592" s="74">
        <v>113969</v>
      </c>
      <c r="H1592" s="76">
        <f t="shared" si="77"/>
        <v>0</v>
      </c>
      <c r="I1592" s="76">
        <f t="shared" si="78"/>
        <v>0</v>
      </c>
      <c r="J1592" s="74">
        <v>1041</v>
      </c>
      <c r="K1592" s="75" t="s">
        <v>6677</v>
      </c>
      <c r="L1592" s="75" t="s">
        <v>6800</v>
      </c>
      <c r="M1592" s="74">
        <v>9130</v>
      </c>
      <c r="N1592" s="75" t="s">
        <v>6347</v>
      </c>
      <c r="O1592" s="75" t="s">
        <v>6801</v>
      </c>
      <c r="P1592" s="75"/>
      <c r="Q1592" s="75" t="s">
        <v>6802</v>
      </c>
      <c r="R1592" s="75" t="s">
        <v>1786</v>
      </c>
      <c r="S1592" s="75" t="s">
        <v>1787</v>
      </c>
      <c r="T1592" s="75" t="s">
        <v>1788</v>
      </c>
      <c r="U1592" s="75" t="s">
        <v>385</v>
      </c>
    </row>
    <row r="1593" spans="1:21" ht="14.4" x14ac:dyDescent="0.25">
      <c r="A1593" s="74">
        <v>121384</v>
      </c>
      <c r="B1593" s="75" t="s">
        <v>1901</v>
      </c>
      <c r="C1593" s="81">
        <f t="shared" si="76"/>
        <v>0</v>
      </c>
      <c r="D1593" s="74">
        <v>115907</v>
      </c>
      <c r="E1593" s="75" t="s">
        <v>10743</v>
      </c>
      <c r="F1593" s="74">
        <v>113969</v>
      </c>
      <c r="G1593" s="74">
        <v>113969</v>
      </c>
      <c r="H1593" s="76">
        <f t="shared" si="77"/>
        <v>0</v>
      </c>
      <c r="I1593" s="76">
        <f t="shared" si="78"/>
        <v>0</v>
      </c>
      <c r="J1593" s="74">
        <v>2683</v>
      </c>
      <c r="K1593" s="75" t="s">
        <v>6803</v>
      </c>
      <c r="L1593" s="75" t="s">
        <v>6804</v>
      </c>
      <c r="M1593" s="74">
        <v>9190</v>
      </c>
      <c r="N1593" s="75" t="s">
        <v>557</v>
      </c>
      <c r="O1593" s="75" t="s">
        <v>6805</v>
      </c>
      <c r="P1593" s="75"/>
      <c r="Q1593" s="75" t="s">
        <v>6806</v>
      </c>
      <c r="R1593" s="75" t="s">
        <v>1786</v>
      </c>
      <c r="S1593" s="75" t="s">
        <v>1787</v>
      </c>
      <c r="T1593" s="75" t="s">
        <v>1788</v>
      </c>
      <c r="U1593" s="75" t="s">
        <v>385</v>
      </c>
    </row>
    <row r="1594" spans="1:21" ht="14.4" x14ac:dyDescent="0.25">
      <c r="A1594" s="74">
        <v>121384</v>
      </c>
      <c r="B1594" s="75" t="s">
        <v>1901</v>
      </c>
      <c r="C1594" s="81">
        <f t="shared" si="76"/>
        <v>0</v>
      </c>
      <c r="D1594" s="74">
        <v>115907</v>
      </c>
      <c r="E1594" s="75" t="s">
        <v>10743</v>
      </c>
      <c r="F1594" s="74">
        <v>113969</v>
      </c>
      <c r="G1594" s="74">
        <v>113969</v>
      </c>
      <c r="H1594" s="76">
        <f t="shared" si="77"/>
        <v>0</v>
      </c>
      <c r="I1594" s="76">
        <f t="shared" si="78"/>
        <v>0</v>
      </c>
      <c r="J1594" s="74">
        <v>2766</v>
      </c>
      <c r="K1594" s="75" t="s">
        <v>11872</v>
      </c>
      <c r="L1594" s="75" t="s">
        <v>6807</v>
      </c>
      <c r="M1594" s="74">
        <v>9250</v>
      </c>
      <c r="N1594" s="75" t="s">
        <v>2393</v>
      </c>
      <c r="O1594" s="75" t="s">
        <v>6808</v>
      </c>
      <c r="P1594" s="75"/>
      <c r="Q1594" s="75" t="s">
        <v>11873</v>
      </c>
      <c r="R1594" s="75" t="s">
        <v>1786</v>
      </c>
      <c r="S1594" s="75" t="s">
        <v>1787</v>
      </c>
      <c r="T1594" s="75" t="s">
        <v>1788</v>
      </c>
      <c r="U1594" s="75" t="s">
        <v>385</v>
      </c>
    </row>
    <row r="1595" spans="1:21" ht="14.4" x14ac:dyDescent="0.25">
      <c r="A1595" s="74">
        <v>121384</v>
      </c>
      <c r="B1595" s="75" t="s">
        <v>1901</v>
      </c>
      <c r="C1595" s="81">
        <f t="shared" si="76"/>
        <v>0</v>
      </c>
      <c r="D1595" s="74">
        <v>115907</v>
      </c>
      <c r="E1595" s="75" t="s">
        <v>10743</v>
      </c>
      <c r="F1595" s="74">
        <v>113969</v>
      </c>
      <c r="G1595" s="74">
        <v>113969</v>
      </c>
      <c r="H1595" s="76">
        <f t="shared" si="77"/>
        <v>0</v>
      </c>
      <c r="I1595" s="76">
        <f t="shared" si="78"/>
        <v>0</v>
      </c>
      <c r="J1595" s="74">
        <v>3392</v>
      </c>
      <c r="K1595" s="75" t="s">
        <v>11220</v>
      </c>
      <c r="L1595" s="75" t="s">
        <v>11874</v>
      </c>
      <c r="M1595" s="74">
        <v>9100</v>
      </c>
      <c r="N1595" s="75" t="s">
        <v>62</v>
      </c>
      <c r="O1595" s="75" t="s">
        <v>6809</v>
      </c>
      <c r="P1595" s="75"/>
      <c r="Q1595" s="75" t="s">
        <v>6810</v>
      </c>
      <c r="R1595" s="75" t="s">
        <v>1703</v>
      </c>
      <c r="S1595" s="75" t="s">
        <v>1704</v>
      </c>
      <c r="T1595" s="75" t="s">
        <v>1705</v>
      </c>
      <c r="U1595" s="75" t="s">
        <v>496</v>
      </c>
    </row>
    <row r="1596" spans="1:21" ht="14.4" x14ac:dyDescent="0.25">
      <c r="A1596" s="74">
        <v>121384</v>
      </c>
      <c r="B1596" s="75" t="s">
        <v>1901</v>
      </c>
      <c r="C1596" s="81">
        <f t="shared" si="76"/>
        <v>0</v>
      </c>
      <c r="D1596" s="74">
        <v>115907</v>
      </c>
      <c r="E1596" s="75" t="s">
        <v>10743</v>
      </c>
      <c r="F1596" s="74">
        <v>113969</v>
      </c>
      <c r="G1596" s="74">
        <v>113969</v>
      </c>
      <c r="H1596" s="76">
        <f t="shared" si="77"/>
        <v>0</v>
      </c>
      <c r="I1596" s="76">
        <f t="shared" si="78"/>
        <v>0</v>
      </c>
      <c r="J1596" s="74">
        <v>115907</v>
      </c>
      <c r="K1596" s="75" t="s">
        <v>10743</v>
      </c>
      <c r="L1596" s="75" t="s">
        <v>6811</v>
      </c>
      <c r="M1596" s="74">
        <v>9140</v>
      </c>
      <c r="N1596" s="75" t="s">
        <v>61</v>
      </c>
      <c r="O1596" s="75" t="s">
        <v>1112</v>
      </c>
      <c r="P1596" s="75"/>
      <c r="Q1596" s="75" t="s">
        <v>1113</v>
      </c>
      <c r="R1596" s="75" t="s">
        <v>1786</v>
      </c>
      <c r="S1596" s="75" t="s">
        <v>1787</v>
      </c>
      <c r="T1596" s="75" t="s">
        <v>1788</v>
      </c>
      <c r="U1596" s="75" t="s">
        <v>385</v>
      </c>
    </row>
    <row r="1597" spans="1:21" ht="14.4" x14ac:dyDescent="0.25">
      <c r="A1597" s="74">
        <v>121384</v>
      </c>
      <c r="B1597" s="75" t="s">
        <v>1901</v>
      </c>
      <c r="C1597" s="81">
        <f t="shared" si="76"/>
        <v>0</v>
      </c>
      <c r="D1597" s="74">
        <v>115907</v>
      </c>
      <c r="E1597" s="75" t="s">
        <v>10743</v>
      </c>
      <c r="F1597" s="74">
        <v>113969</v>
      </c>
      <c r="G1597" s="74">
        <v>113969</v>
      </c>
      <c r="H1597" s="76">
        <f t="shared" si="77"/>
        <v>0</v>
      </c>
      <c r="I1597" s="76">
        <f t="shared" si="78"/>
        <v>0</v>
      </c>
      <c r="J1597" s="74">
        <v>128678</v>
      </c>
      <c r="K1597" s="75" t="s">
        <v>11221</v>
      </c>
      <c r="L1597" s="75" t="s">
        <v>11222</v>
      </c>
      <c r="M1597" s="74">
        <v>9100</v>
      </c>
      <c r="N1597" s="75" t="s">
        <v>62</v>
      </c>
      <c r="O1597" s="75" t="s">
        <v>11223</v>
      </c>
      <c r="P1597" s="75"/>
      <c r="Q1597" s="75" t="s">
        <v>11224</v>
      </c>
      <c r="R1597" s="75" t="s">
        <v>1786</v>
      </c>
      <c r="S1597" s="75" t="s">
        <v>1787</v>
      </c>
      <c r="T1597" s="75" t="s">
        <v>1788</v>
      </c>
      <c r="U1597" s="75" t="s">
        <v>385</v>
      </c>
    </row>
    <row r="1598" spans="1:21" ht="14.4" x14ac:dyDescent="0.25">
      <c r="A1598" s="74">
        <v>121384</v>
      </c>
      <c r="B1598" s="75" t="s">
        <v>1901</v>
      </c>
      <c r="C1598" s="81">
        <f t="shared" si="76"/>
        <v>0</v>
      </c>
      <c r="D1598" s="74">
        <v>115907</v>
      </c>
      <c r="E1598" s="75" t="s">
        <v>10743</v>
      </c>
      <c r="F1598" s="74">
        <v>113969</v>
      </c>
      <c r="G1598" s="74">
        <v>113969</v>
      </c>
      <c r="H1598" s="76">
        <f t="shared" si="77"/>
        <v>0</v>
      </c>
      <c r="I1598" s="76">
        <f t="shared" si="78"/>
        <v>0</v>
      </c>
      <c r="J1598" s="74">
        <v>131946</v>
      </c>
      <c r="K1598" s="75" t="s">
        <v>11225</v>
      </c>
      <c r="L1598" s="75" t="s">
        <v>11226</v>
      </c>
      <c r="M1598" s="74">
        <v>9100</v>
      </c>
      <c r="N1598" s="75" t="s">
        <v>62</v>
      </c>
      <c r="O1598" s="75" t="s">
        <v>11227</v>
      </c>
      <c r="P1598" s="75"/>
      <c r="Q1598" s="75" t="s">
        <v>11228</v>
      </c>
      <c r="R1598" s="75" t="s">
        <v>1786</v>
      </c>
      <c r="S1598" s="75" t="s">
        <v>1787</v>
      </c>
      <c r="T1598" s="75" t="s">
        <v>1788</v>
      </c>
      <c r="U1598" s="75" t="s">
        <v>385</v>
      </c>
    </row>
    <row r="1599" spans="1:21" ht="14.4" x14ac:dyDescent="0.25">
      <c r="A1599" s="74">
        <v>121384</v>
      </c>
      <c r="B1599" s="75" t="s">
        <v>1901</v>
      </c>
      <c r="C1599" s="81">
        <f t="shared" si="76"/>
        <v>0</v>
      </c>
      <c r="D1599" s="74">
        <v>115907</v>
      </c>
      <c r="E1599" s="75" t="s">
        <v>10743</v>
      </c>
      <c r="F1599" s="74">
        <v>113969</v>
      </c>
      <c r="G1599" s="74">
        <v>113969</v>
      </c>
      <c r="H1599" s="76">
        <f t="shared" si="77"/>
        <v>0</v>
      </c>
      <c r="I1599" s="76">
        <f t="shared" si="78"/>
        <v>0</v>
      </c>
      <c r="J1599" s="74">
        <v>143545</v>
      </c>
      <c r="K1599" s="75" t="s">
        <v>11229</v>
      </c>
      <c r="L1599" s="75" t="s">
        <v>6812</v>
      </c>
      <c r="M1599" s="74">
        <v>9140</v>
      </c>
      <c r="N1599" s="75" t="s">
        <v>61</v>
      </c>
      <c r="O1599" s="75" t="s">
        <v>6813</v>
      </c>
      <c r="P1599" s="75"/>
      <c r="Q1599" s="75" t="s">
        <v>6814</v>
      </c>
      <c r="R1599" s="75" t="s">
        <v>1786</v>
      </c>
      <c r="S1599" s="75" t="s">
        <v>1787</v>
      </c>
      <c r="T1599" s="75" t="s">
        <v>1788</v>
      </c>
      <c r="U1599" s="75" t="s">
        <v>385</v>
      </c>
    </row>
    <row r="1600" spans="1:21" ht="14.4" x14ac:dyDescent="0.25">
      <c r="A1600" s="74">
        <v>121384</v>
      </c>
      <c r="B1600" s="75" t="s">
        <v>1901</v>
      </c>
      <c r="C1600" s="81">
        <f t="shared" si="76"/>
        <v>0</v>
      </c>
      <c r="D1600" s="74">
        <v>115907</v>
      </c>
      <c r="E1600" s="75" t="s">
        <v>10743</v>
      </c>
      <c r="F1600" s="74">
        <v>113969</v>
      </c>
      <c r="G1600" s="74">
        <v>113969</v>
      </c>
      <c r="H1600" s="76">
        <f t="shared" si="77"/>
        <v>0</v>
      </c>
      <c r="I1600" s="76">
        <f t="shared" si="78"/>
        <v>0</v>
      </c>
      <c r="J1600" s="74">
        <v>143578</v>
      </c>
      <c r="K1600" s="75" t="s">
        <v>11230</v>
      </c>
      <c r="L1600" s="75" t="s">
        <v>6817</v>
      </c>
      <c r="M1600" s="74">
        <v>9120</v>
      </c>
      <c r="N1600" s="75" t="s">
        <v>307</v>
      </c>
      <c r="O1600" s="75" t="s">
        <v>6815</v>
      </c>
      <c r="P1600" s="75"/>
      <c r="Q1600" s="75" t="s">
        <v>6816</v>
      </c>
      <c r="R1600" s="75" t="s">
        <v>1786</v>
      </c>
      <c r="S1600" s="75" t="s">
        <v>1787</v>
      </c>
      <c r="T1600" s="75" t="s">
        <v>1788</v>
      </c>
      <c r="U1600" s="75" t="s">
        <v>385</v>
      </c>
    </row>
    <row r="1601" spans="1:21" ht="14.4" x14ac:dyDescent="0.25">
      <c r="A1601" s="74">
        <v>121392</v>
      </c>
      <c r="B1601" s="75" t="s">
        <v>1649</v>
      </c>
      <c r="C1601" s="81">
        <f t="shared" si="76"/>
        <v>0</v>
      </c>
      <c r="D1601" s="74">
        <v>23978</v>
      </c>
      <c r="E1601" s="75" t="s">
        <v>6818</v>
      </c>
      <c r="F1601" s="74">
        <v>968081</v>
      </c>
      <c r="G1601" s="74">
        <v>0</v>
      </c>
      <c r="H1601" s="76">
        <f t="shared" si="77"/>
        <v>0</v>
      </c>
      <c r="I1601" s="76">
        <f t="shared" si="78"/>
        <v>0</v>
      </c>
      <c r="J1601" s="74">
        <v>23771</v>
      </c>
      <c r="K1601" s="75" t="s">
        <v>2181</v>
      </c>
      <c r="L1601" s="75" t="s">
        <v>6819</v>
      </c>
      <c r="M1601" s="74">
        <v>9570</v>
      </c>
      <c r="N1601" s="75" t="s">
        <v>6820</v>
      </c>
      <c r="O1601" s="75" t="s">
        <v>6821</v>
      </c>
      <c r="P1601" s="75"/>
      <c r="Q1601" s="75" t="s">
        <v>6822</v>
      </c>
      <c r="R1601" s="75" t="s">
        <v>1654</v>
      </c>
      <c r="S1601" s="75" t="s">
        <v>1655</v>
      </c>
      <c r="T1601" s="75" t="s">
        <v>1656</v>
      </c>
      <c r="U1601" s="75" t="s">
        <v>385</v>
      </c>
    </row>
    <row r="1602" spans="1:21" ht="14.4" x14ac:dyDescent="0.25">
      <c r="A1602" s="74">
        <v>121392</v>
      </c>
      <c r="B1602" s="75" t="s">
        <v>1649</v>
      </c>
      <c r="C1602" s="81">
        <f t="shared" si="76"/>
        <v>0</v>
      </c>
      <c r="D1602" s="74">
        <v>23978</v>
      </c>
      <c r="E1602" s="75" t="s">
        <v>6818</v>
      </c>
      <c r="F1602" s="74">
        <v>975151</v>
      </c>
      <c r="G1602" s="74">
        <v>0</v>
      </c>
      <c r="H1602" s="76">
        <f t="shared" si="77"/>
        <v>121392</v>
      </c>
      <c r="I1602" s="76">
        <f t="shared" si="78"/>
        <v>0</v>
      </c>
      <c r="J1602" s="74">
        <v>23978</v>
      </c>
      <c r="K1602" s="75" t="s">
        <v>6818</v>
      </c>
      <c r="L1602" s="75" t="s">
        <v>1115</v>
      </c>
      <c r="M1602" s="74">
        <v>9630</v>
      </c>
      <c r="N1602" s="75" t="s">
        <v>1116</v>
      </c>
      <c r="O1602" s="75" t="s">
        <v>1117</v>
      </c>
      <c r="P1602" s="75"/>
      <c r="Q1602" s="75" t="s">
        <v>1118</v>
      </c>
      <c r="R1602" s="75" t="s">
        <v>1654</v>
      </c>
      <c r="S1602" s="75" t="s">
        <v>1655</v>
      </c>
      <c r="T1602" s="75" t="s">
        <v>1656</v>
      </c>
      <c r="U1602" s="75" t="s">
        <v>385</v>
      </c>
    </row>
    <row r="1603" spans="1:21" ht="14.4" x14ac:dyDescent="0.25">
      <c r="A1603" s="74">
        <v>121392</v>
      </c>
      <c r="B1603" s="75" t="s">
        <v>1649</v>
      </c>
      <c r="C1603" s="81">
        <f t="shared" si="76"/>
        <v>0</v>
      </c>
      <c r="D1603" s="74">
        <v>23978</v>
      </c>
      <c r="E1603" s="75" t="s">
        <v>6818</v>
      </c>
      <c r="F1603" s="74">
        <v>969303</v>
      </c>
      <c r="G1603" s="74">
        <v>0</v>
      </c>
      <c r="H1603" s="76">
        <f t="shared" si="77"/>
        <v>121392</v>
      </c>
      <c r="I1603" s="76">
        <f t="shared" si="78"/>
        <v>0</v>
      </c>
      <c r="J1603" s="74">
        <v>23994</v>
      </c>
      <c r="K1603" s="75" t="s">
        <v>6823</v>
      </c>
      <c r="L1603" s="75" t="s">
        <v>6824</v>
      </c>
      <c r="M1603" s="74">
        <v>9630</v>
      </c>
      <c r="N1603" s="75" t="s">
        <v>6825</v>
      </c>
      <c r="O1603" s="75" t="s">
        <v>6826</v>
      </c>
      <c r="P1603" s="75"/>
      <c r="Q1603" s="75" t="s">
        <v>6827</v>
      </c>
      <c r="R1603" s="75" t="s">
        <v>1654</v>
      </c>
      <c r="S1603" s="75" t="s">
        <v>1655</v>
      </c>
      <c r="T1603" s="75" t="s">
        <v>1656</v>
      </c>
      <c r="U1603" s="75" t="s">
        <v>385</v>
      </c>
    </row>
    <row r="1604" spans="1:21" ht="14.4" x14ac:dyDescent="0.25">
      <c r="A1604" s="74">
        <v>121392</v>
      </c>
      <c r="B1604" s="75" t="s">
        <v>1649</v>
      </c>
      <c r="C1604" s="81">
        <f t="shared" si="76"/>
        <v>0</v>
      </c>
      <c r="D1604" s="74">
        <v>23978</v>
      </c>
      <c r="E1604" s="75" t="s">
        <v>6818</v>
      </c>
      <c r="F1604" s="74">
        <v>968081</v>
      </c>
      <c r="G1604" s="74">
        <v>0</v>
      </c>
      <c r="H1604" s="76">
        <f t="shared" si="77"/>
        <v>121392</v>
      </c>
      <c r="I1604" s="76">
        <f t="shared" si="78"/>
        <v>0</v>
      </c>
      <c r="J1604" s="74">
        <v>24075</v>
      </c>
      <c r="K1604" s="75" t="s">
        <v>11875</v>
      </c>
      <c r="L1604" s="75" t="s">
        <v>470</v>
      </c>
      <c r="M1604" s="74">
        <v>9660</v>
      </c>
      <c r="N1604" s="75" t="s">
        <v>137</v>
      </c>
      <c r="O1604" s="75" t="s">
        <v>6828</v>
      </c>
      <c r="P1604" s="75"/>
      <c r="Q1604" s="75" t="s">
        <v>6829</v>
      </c>
      <c r="R1604" s="75" t="s">
        <v>1654</v>
      </c>
      <c r="S1604" s="75" t="s">
        <v>1655</v>
      </c>
      <c r="T1604" s="75" t="s">
        <v>1656</v>
      </c>
      <c r="U1604" s="75" t="s">
        <v>385</v>
      </c>
    </row>
    <row r="1605" spans="1:21" ht="14.4" x14ac:dyDescent="0.25">
      <c r="A1605" s="74">
        <v>121392</v>
      </c>
      <c r="B1605" s="75" t="s">
        <v>1649</v>
      </c>
      <c r="C1605" s="81">
        <f t="shared" si="76"/>
        <v>0</v>
      </c>
      <c r="D1605" s="74">
        <v>23978</v>
      </c>
      <c r="E1605" s="75" t="s">
        <v>6818</v>
      </c>
      <c r="F1605" s="74">
        <v>973991</v>
      </c>
      <c r="G1605" s="74">
        <v>0</v>
      </c>
      <c r="H1605" s="76">
        <f t="shared" si="77"/>
        <v>121392</v>
      </c>
      <c r="I1605" s="76">
        <f t="shared" si="78"/>
        <v>0</v>
      </c>
      <c r="J1605" s="74">
        <v>24109</v>
      </c>
      <c r="K1605" s="75" t="s">
        <v>6830</v>
      </c>
      <c r="L1605" s="75" t="s">
        <v>6831</v>
      </c>
      <c r="M1605" s="74">
        <v>9667</v>
      </c>
      <c r="N1605" s="75" t="s">
        <v>6832</v>
      </c>
      <c r="O1605" s="75" t="s">
        <v>6833</v>
      </c>
      <c r="P1605" s="75"/>
      <c r="Q1605" s="75" t="s">
        <v>11876</v>
      </c>
      <c r="R1605" s="75" t="s">
        <v>1654</v>
      </c>
      <c r="S1605" s="75" t="s">
        <v>1655</v>
      </c>
      <c r="T1605" s="75" t="s">
        <v>1656</v>
      </c>
      <c r="U1605" s="75" t="s">
        <v>385</v>
      </c>
    </row>
    <row r="1606" spans="1:21" ht="14.4" x14ac:dyDescent="0.25">
      <c r="A1606" s="74">
        <v>121392</v>
      </c>
      <c r="B1606" s="75" t="s">
        <v>1649</v>
      </c>
      <c r="C1606" s="81">
        <f t="shared" si="76"/>
        <v>0</v>
      </c>
      <c r="D1606" s="74">
        <v>23978</v>
      </c>
      <c r="E1606" s="75" t="s">
        <v>6818</v>
      </c>
      <c r="F1606" s="74">
        <v>968081</v>
      </c>
      <c r="G1606" s="74">
        <v>0</v>
      </c>
      <c r="H1606" s="76">
        <f t="shared" si="77"/>
        <v>121392</v>
      </c>
      <c r="I1606" s="76">
        <f t="shared" si="78"/>
        <v>0</v>
      </c>
      <c r="J1606" s="74">
        <v>110239</v>
      </c>
      <c r="K1606" s="75" t="s">
        <v>6834</v>
      </c>
      <c r="L1606" s="75" t="s">
        <v>6835</v>
      </c>
      <c r="M1606" s="74">
        <v>9660</v>
      </c>
      <c r="N1606" s="75" t="s">
        <v>6836</v>
      </c>
      <c r="O1606" s="75" t="s">
        <v>6837</v>
      </c>
      <c r="P1606" s="75"/>
      <c r="Q1606" s="75" t="s">
        <v>6838</v>
      </c>
      <c r="R1606" s="75" t="s">
        <v>1654</v>
      </c>
      <c r="S1606" s="75" t="s">
        <v>1655</v>
      </c>
      <c r="T1606" s="75" t="s">
        <v>1656</v>
      </c>
      <c r="U1606" s="75" t="s">
        <v>385</v>
      </c>
    </row>
    <row r="1607" spans="1:21" ht="14.4" x14ac:dyDescent="0.25">
      <c r="A1607" s="74">
        <v>121401</v>
      </c>
      <c r="B1607" s="75" t="s">
        <v>1649</v>
      </c>
      <c r="C1607" s="81">
        <f t="shared" si="76"/>
        <v>0</v>
      </c>
      <c r="D1607" s="74">
        <v>24745</v>
      </c>
      <c r="E1607" s="75" t="s">
        <v>6839</v>
      </c>
      <c r="F1607" s="74">
        <v>968081</v>
      </c>
      <c r="G1607" s="74">
        <v>0</v>
      </c>
      <c r="H1607" s="76">
        <f t="shared" si="77"/>
        <v>0</v>
      </c>
      <c r="I1607" s="76">
        <f t="shared" si="78"/>
        <v>0</v>
      </c>
      <c r="J1607" s="74">
        <v>24653</v>
      </c>
      <c r="K1607" s="75" t="s">
        <v>6840</v>
      </c>
      <c r="L1607" s="75" t="s">
        <v>6841</v>
      </c>
      <c r="M1607" s="74">
        <v>9850</v>
      </c>
      <c r="N1607" s="75" t="s">
        <v>6842</v>
      </c>
      <c r="O1607" s="75" t="s">
        <v>6843</v>
      </c>
      <c r="P1607" s="75"/>
      <c r="Q1607" s="75" t="s">
        <v>11877</v>
      </c>
      <c r="R1607" s="75" t="s">
        <v>1654</v>
      </c>
      <c r="S1607" s="75" t="s">
        <v>1655</v>
      </c>
      <c r="T1607" s="75" t="s">
        <v>1656</v>
      </c>
      <c r="U1607" s="75" t="s">
        <v>385</v>
      </c>
    </row>
    <row r="1608" spans="1:21" ht="14.4" x14ac:dyDescent="0.25">
      <c r="A1608" s="74">
        <v>121401</v>
      </c>
      <c r="B1608" s="75" t="s">
        <v>1649</v>
      </c>
      <c r="C1608" s="81">
        <f t="shared" si="76"/>
        <v>0</v>
      </c>
      <c r="D1608" s="74">
        <v>24745</v>
      </c>
      <c r="E1608" s="75" t="s">
        <v>6839</v>
      </c>
      <c r="F1608" s="74">
        <v>968081</v>
      </c>
      <c r="G1608" s="74">
        <v>0</v>
      </c>
      <c r="H1608" s="76">
        <f t="shared" si="77"/>
        <v>0</v>
      </c>
      <c r="I1608" s="76">
        <f t="shared" si="78"/>
        <v>0</v>
      </c>
      <c r="J1608" s="74">
        <v>24661</v>
      </c>
      <c r="K1608" s="75" t="s">
        <v>6844</v>
      </c>
      <c r="L1608" s="75" t="s">
        <v>6845</v>
      </c>
      <c r="M1608" s="74">
        <v>9850</v>
      </c>
      <c r="N1608" s="75" t="s">
        <v>6846</v>
      </c>
      <c r="O1608" s="75" t="s">
        <v>6847</v>
      </c>
      <c r="P1608" s="75"/>
      <c r="Q1608" s="75" t="s">
        <v>11878</v>
      </c>
      <c r="R1608" s="75" t="s">
        <v>1654</v>
      </c>
      <c r="S1608" s="75" t="s">
        <v>1655</v>
      </c>
      <c r="T1608" s="75" t="s">
        <v>1656</v>
      </c>
      <c r="U1608" s="75" t="s">
        <v>385</v>
      </c>
    </row>
    <row r="1609" spans="1:21" ht="14.4" x14ac:dyDescent="0.25">
      <c r="A1609" s="74">
        <v>121401</v>
      </c>
      <c r="B1609" s="75" t="s">
        <v>1649</v>
      </c>
      <c r="C1609" s="81">
        <f t="shared" si="76"/>
        <v>0</v>
      </c>
      <c r="D1609" s="74">
        <v>24745</v>
      </c>
      <c r="E1609" s="75" t="s">
        <v>6839</v>
      </c>
      <c r="F1609" s="74">
        <v>968081</v>
      </c>
      <c r="G1609" s="74">
        <v>0</v>
      </c>
      <c r="H1609" s="76">
        <f t="shared" si="77"/>
        <v>0</v>
      </c>
      <c r="I1609" s="76">
        <f t="shared" si="78"/>
        <v>0</v>
      </c>
      <c r="J1609" s="74">
        <v>24695</v>
      </c>
      <c r="K1609" s="75" t="s">
        <v>6848</v>
      </c>
      <c r="L1609" s="75" t="s">
        <v>6849</v>
      </c>
      <c r="M1609" s="74">
        <v>9880</v>
      </c>
      <c r="N1609" s="75" t="s">
        <v>6850</v>
      </c>
      <c r="O1609" s="75" t="s">
        <v>6851</v>
      </c>
      <c r="P1609" s="75"/>
      <c r="Q1609" s="75" t="s">
        <v>11879</v>
      </c>
      <c r="R1609" s="75" t="s">
        <v>1654</v>
      </c>
      <c r="S1609" s="75" t="s">
        <v>1655</v>
      </c>
      <c r="T1609" s="75" t="s">
        <v>1656</v>
      </c>
      <c r="U1609" s="75" t="s">
        <v>385</v>
      </c>
    </row>
    <row r="1610" spans="1:21" ht="14.4" x14ac:dyDescent="0.25">
      <c r="A1610" s="74">
        <v>121401</v>
      </c>
      <c r="B1610" s="75" t="s">
        <v>1649</v>
      </c>
      <c r="C1610" s="81">
        <f t="shared" si="76"/>
        <v>0</v>
      </c>
      <c r="D1610" s="78">
        <v>24745</v>
      </c>
      <c r="E1610" s="75" t="s">
        <v>6839</v>
      </c>
      <c r="F1610" s="74">
        <v>968081</v>
      </c>
      <c r="G1610" s="74">
        <v>0</v>
      </c>
      <c r="H1610" s="76">
        <f t="shared" si="77"/>
        <v>0</v>
      </c>
      <c r="I1610" s="76">
        <f t="shared" si="78"/>
        <v>0</v>
      </c>
      <c r="J1610" s="74">
        <v>24737</v>
      </c>
      <c r="K1610" s="75" t="s">
        <v>6852</v>
      </c>
      <c r="L1610" s="75" t="s">
        <v>6853</v>
      </c>
      <c r="M1610" s="74">
        <v>9880</v>
      </c>
      <c r="N1610" s="75" t="s">
        <v>141</v>
      </c>
      <c r="O1610" s="75" t="s">
        <v>1121</v>
      </c>
      <c r="P1610" s="75"/>
      <c r="Q1610" s="75" t="s">
        <v>11880</v>
      </c>
      <c r="R1610" s="75" t="s">
        <v>1654</v>
      </c>
      <c r="S1610" s="75" t="s">
        <v>1655</v>
      </c>
      <c r="T1610" s="75" t="s">
        <v>1656</v>
      </c>
      <c r="U1610" s="75" t="s">
        <v>385</v>
      </c>
    </row>
    <row r="1611" spans="1:21" ht="14.4" x14ac:dyDescent="0.25">
      <c r="A1611" s="74">
        <v>121401</v>
      </c>
      <c r="B1611" s="75" t="s">
        <v>1649</v>
      </c>
      <c r="C1611" s="81">
        <f t="shared" si="76"/>
        <v>0</v>
      </c>
      <c r="D1611" s="74">
        <v>24745</v>
      </c>
      <c r="E1611" s="75" t="s">
        <v>6839</v>
      </c>
      <c r="F1611" s="74">
        <v>968081</v>
      </c>
      <c r="G1611" s="74">
        <v>0</v>
      </c>
      <c r="H1611" s="76">
        <f t="shared" si="77"/>
        <v>0</v>
      </c>
      <c r="I1611" s="76">
        <f t="shared" si="78"/>
        <v>0</v>
      </c>
      <c r="J1611" s="74">
        <v>24745</v>
      </c>
      <c r="K1611" s="75" t="s">
        <v>6839</v>
      </c>
      <c r="L1611" s="75" t="s">
        <v>1120</v>
      </c>
      <c r="M1611" s="74">
        <v>9880</v>
      </c>
      <c r="N1611" s="75" t="s">
        <v>141</v>
      </c>
      <c r="O1611" s="75" t="s">
        <v>1121</v>
      </c>
      <c r="P1611" s="75"/>
      <c r="Q1611" s="75" t="s">
        <v>11881</v>
      </c>
      <c r="R1611" s="75" t="s">
        <v>1654</v>
      </c>
      <c r="S1611" s="75" t="s">
        <v>1655</v>
      </c>
      <c r="T1611" s="75" t="s">
        <v>1656</v>
      </c>
      <c r="U1611" s="75" t="s">
        <v>385</v>
      </c>
    </row>
    <row r="1612" spans="1:21" ht="14.4" x14ac:dyDescent="0.25">
      <c r="A1612" s="74">
        <v>121401</v>
      </c>
      <c r="B1612" s="75" t="s">
        <v>1649</v>
      </c>
      <c r="C1612" s="81">
        <f t="shared" si="76"/>
        <v>0</v>
      </c>
      <c r="D1612" s="74">
        <v>24745</v>
      </c>
      <c r="E1612" s="75" t="s">
        <v>6839</v>
      </c>
      <c r="F1612" s="74">
        <v>968081</v>
      </c>
      <c r="G1612" s="74">
        <v>0</v>
      </c>
      <c r="H1612" s="76">
        <f t="shared" si="77"/>
        <v>0</v>
      </c>
      <c r="I1612" s="76">
        <f t="shared" si="78"/>
        <v>0</v>
      </c>
      <c r="J1612" s="74">
        <v>24752</v>
      </c>
      <c r="K1612" s="75" t="s">
        <v>6854</v>
      </c>
      <c r="L1612" s="75" t="s">
        <v>11231</v>
      </c>
      <c r="M1612" s="74">
        <v>9880</v>
      </c>
      <c r="N1612" s="75" t="s">
        <v>141</v>
      </c>
      <c r="O1612" s="75" t="s">
        <v>11882</v>
      </c>
      <c r="P1612" s="75"/>
      <c r="Q1612" s="75" t="s">
        <v>11883</v>
      </c>
      <c r="R1612" s="75" t="s">
        <v>1654</v>
      </c>
      <c r="S1612" s="75" t="s">
        <v>1655</v>
      </c>
      <c r="T1612" s="75" t="s">
        <v>1656</v>
      </c>
      <c r="U1612" s="75" t="s">
        <v>385</v>
      </c>
    </row>
    <row r="1613" spans="1:21" ht="14.4" x14ac:dyDescent="0.25">
      <c r="A1613" s="74">
        <v>121401</v>
      </c>
      <c r="B1613" s="75" t="s">
        <v>1649</v>
      </c>
      <c r="C1613" s="81">
        <f t="shared" si="76"/>
        <v>0</v>
      </c>
      <c r="D1613" s="74">
        <v>24745</v>
      </c>
      <c r="E1613" s="75" t="s">
        <v>6839</v>
      </c>
      <c r="F1613" s="74">
        <v>968081</v>
      </c>
      <c r="G1613" s="74">
        <v>0</v>
      </c>
      <c r="H1613" s="76">
        <f t="shared" si="77"/>
        <v>0</v>
      </c>
      <c r="I1613" s="76">
        <f t="shared" si="78"/>
        <v>0</v>
      </c>
      <c r="J1613" s="74">
        <v>24761</v>
      </c>
      <c r="K1613" s="75" t="s">
        <v>6855</v>
      </c>
      <c r="L1613" s="75" t="s">
        <v>6856</v>
      </c>
      <c r="M1613" s="74">
        <v>9910</v>
      </c>
      <c r="N1613" s="75" t="s">
        <v>141</v>
      </c>
      <c r="O1613" s="75" t="s">
        <v>6857</v>
      </c>
      <c r="P1613" s="75"/>
      <c r="Q1613" s="75" t="s">
        <v>11884</v>
      </c>
      <c r="R1613" s="75" t="s">
        <v>1654</v>
      </c>
      <c r="S1613" s="75" t="s">
        <v>1655</v>
      </c>
      <c r="T1613" s="75" t="s">
        <v>1656</v>
      </c>
      <c r="U1613" s="75" t="s">
        <v>385</v>
      </c>
    </row>
    <row r="1614" spans="1:21" ht="14.4" x14ac:dyDescent="0.25">
      <c r="A1614" s="74">
        <v>121401</v>
      </c>
      <c r="B1614" s="75" t="s">
        <v>1649</v>
      </c>
      <c r="C1614" s="81">
        <f t="shared" si="76"/>
        <v>0</v>
      </c>
      <c r="D1614" s="74">
        <v>24745</v>
      </c>
      <c r="E1614" s="75" t="s">
        <v>6839</v>
      </c>
      <c r="F1614" s="74">
        <v>968081</v>
      </c>
      <c r="G1614" s="74">
        <v>0</v>
      </c>
      <c r="H1614" s="76">
        <f t="shared" si="77"/>
        <v>0</v>
      </c>
      <c r="I1614" s="76">
        <f t="shared" si="78"/>
        <v>0</v>
      </c>
      <c r="J1614" s="74">
        <v>24778</v>
      </c>
      <c r="K1614" s="75" t="s">
        <v>11885</v>
      </c>
      <c r="L1614" s="75" t="s">
        <v>6858</v>
      </c>
      <c r="M1614" s="74">
        <v>9910</v>
      </c>
      <c r="N1614" s="75" t="s">
        <v>141</v>
      </c>
      <c r="O1614" s="75" t="s">
        <v>6859</v>
      </c>
      <c r="P1614" s="75"/>
      <c r="Q1614" s="75" t="s">
        <v>11886</v>
      </c>
      <c r="R1614" s="75" t="s">
        <v>1654</v>
      </c>
      <c r="S1614" s="75" t="s">
        <v>1655</v>
      </c>
      <c r="T1614" s="75" t="s">
        <v>1656</v>
      </c>
      <c r="U1614" s="75" t="s">
        <v>385</v>
      </c>
    </row>
    <row r="1615" spans="1:21" ht="14.4" x14ac:dyDescent="0.25">
      <c r="A1615" s="74">
        <v>121401</v>
      </c>
      <c r="B1615" s="75" t="s">
        <v>1649</v>
      </c>
      <c r="C1615" s="81">
        <f t="shared" si="76"/>
        <v>0</v>
      </c>
      <c r="D1615" s="74">
        <v>24745</v>
      </c>
      <c r="E1615" s="75" t="s">
        <v>6839</v>
      </c>
      <c r="F1615" s="74">
        <v>968081</v>
      </c>
      <c r="G1615" s="74">
        <v>0</v>
      </c>
      <c r="H1615" s="76">
        <f t="shared" si="77"/>
        <v>0</v>
      </c>
      <c r="I1615" s="76">
        <f t="shared" si="78"/>
        <v>0</v>
      </c>
      <c r="J1615" s="74">
        <v>53215</v>
      </c>
      <c r="K1615" s="75" t="s">
        <v>6860</v>
      </c>
      <c r="L1615" s="75" t="s">
        <v>6861</v>
      </c>
      <c r="M1615" s="74">
        <v>9881</v>
      </c>
      <c r="N1615" s="75" t="s">
        <v>6862</v>
      </c>
      <c r="O1615" s="75" t="s">
        <v>6863</v>
      </c>
      <c r="P1615" s="75"/>
      <c r="Q1615" s="75" t="s">
        <v>11232</v>
      </c>
      <c r="R1615" s="75" t="s">
        <v>1654</v>
      </c>
      <c r="S1615" s="75" t="s">
        <v>1655</v>
      </c>
      <c r="T1615" s="75" t="s">
        <v>1656</v>
      </c>
      <c r="U1615" s="75" t="s">
        <v>385</v>
      </c>
    </row>
    <row r="1616" spans="1:21" ht="14.4" x14ac:dyDescent="0.25">
      <c r="A1616" s="74">
        <v>121401</v>
      </c>
      <c r="B1616" s="75" t="s">
        <v>1649</v>
      </c>
      <c r="C1616" s="81">
        <f t="shared" si="76"/>
        <v>0</v>
      </c>
      <c r="D1616" s="74">
        <v>24745</v>
      </c>
      <c r="E1616" s="75" t="s">
        <v>6839</v>
      </c>
      <c r="F1616" s="74">
        <v>968081</v>
      </c>
      <c r="G1616" s="74">
        <v>0</v>
      </c>
      <c r="H1616" s="76">
        <f t="shared" si="77"/>
        <v>0</v>
      </c>
      <c r="I1616" s="76">
        <f t="shared" si="78"/>
        <v>0</v>
      </c>
      <c r="J1616" s="74">
        <v>129486</v>
      </c>
      <c r="K1616" s="75" t="s">
        <v>5909</v>
      </c>
      <c r="L1616" s="75" t="s">
        <v>6864</v>
      </c>
      <c r="M1616" s="74">
        <v>9850</v>
      </c>
      <c r="N1616" s="75" t="s">
        <v>140</v>
      </c>
      <c r="O1616" s="75" t="s">
        <v>6865</v>
      </c>
      <c r="P1616" s="75"/>
      <c r="Q1616" s="75" t="s">
        <v>11887</v>
      </c>
      <c r="R1616" s="75" t="s">
        <v>1654</v>
      </c>
      <c r="S1616" s="75" t="s">
        <v>1655</v>
      </c>
      <c r="T1616" s="75" t="s">
        <v>1656</v>
      </c>
      <c r="U1616" s="75" t="s">
        <v>385</v>
      </c>
    </row>
    <row r="1617" spans="1:21" ht="14.4" x14ac:dyDescent="0.25">
      <c r="A1617" s="74">
        <v>121401</v>
      </c>
      <c r="B1617" s="75" t="s">
        <v>1649</v>
      </c>
      <c r="C1617" s="81">
        <f t="shared" si="76"/>
        <v>0</v>
      </c>
      <c r="D1617" s="74">
        <v>24745</v>
      </c>
      <c r="E1617" s="75" t="s">
        <v>6839</v>
      </c>
      <c r="F1617" s="74">
        <v>968081</v>
      </c>
      <c r="G1617" s="74">
        <v>0</v>
      </c>
      <c r="H1617" s="76">
        <f t="shared" si="77"/>
        <v>0</v>
      </c>
      <c r="I1617" s="76">
        <f t="shared" si="78"/>
        <v>0</v>
      </c>
      <c r="J1617" s="74">
        <v>138388</v>
      </c>
      <c r="K1617" s="75" t="s">
        <v>6866</v>
      </c>
      <c r="L1617" s="75" t="s">
        <v>6867</v>
      </c>
      <c r="M1617" s="74">
        <v>9880</v>
      </c>
      <c r="N1617" s="75" t="s">
        <v>141</v>
      </c>
      <c r="O1617" s="75" t="s">
        <v>6868</v>
      </c>
      <c r="P1617" s="75"/>
      <c r="Q1617" s="75" t="s">
        <v>11888</v>
      </c>
      <c r="R1617" s="75" t="s">
        <v>1654</v>
      </c>
      <c r="S1617" s="75" t="s">
        <v>1655</v>
      </c>
      <c r="T1617" s="75" t="s">
        <v>1656</v>
      </c>
      <c r="U1617" s="75" t="s">
        <v>385</v>
      </c>
    </row>
    <row r="1618" spans="1:21" ht="14.4" x14ac:dyDescent="0.25">
      <c r="A1618" s="74">
        <v>121418</v>
      </c>
      <c r="B1618" s="75" t="s">
        <v>1649</v>
      </c>
      <c r="C1618" s="81">
        <f t="shared" si="76"/>
        <v>0</v>
      </c>
      <c r="D1618" s="74">
        <v>21411</v>
      </c>
      <c r="E1618" s="75" t="s">
        <v>10744</v>
      </c>
      <c r="F1618" s="74">
        <v>968081</v>
      </c>
      <c r="G1618" s="74">
        <v>0</v>
      </c>
      <c r="H1618" s="76">
        <f t="shared" si="77"/>
        <v>0</v>
      </c>
      <c r="I1618" s="76">
        <f t="shared" si="78"/>
        <v>0</v>
      </c>
      <c r="J1618" s="74">
        <v>21411</v>
      </c>
      <c r="K1618" s="75" t="s">
        <v>10744</v>
      </c>
      <c r="L1618" s="75" t="s">
        <v>1124</v>
      </c>
      <c r="M1618" s="74">
        <v>9060</v>
      </c>
      <c r="N1618" s="75" t="s">
        <v>122</v>
      </c>
      <c r="O1618" s="75" t="s">
        <v>1125</v>
      </c>
      <c r="P1618" s="75"/>
      <c r="Q1618" s="75" t="s">
        <v>1126</v>
      </c>
      <c r="R1618" s="75" t="s">
        <v>1786</v>
      </c>
      <c r="S1618" s="75" t="s">
        <v>1787</v>
      </c>
      <c r="T1618" s="75" t="s">
        <v>1788</v>
      </c>
      <c r="U1618" s="75" t="s">
        <v>385</v>
      </c>
    </row>
    <row r="1619" spans="1:21" ht="14.4" x14ac:dyDescent="0.25">
      <c r="A1619" s="74">
        <v>121418</v>
      </c>
      <c r="B1619" s="75" t="s">
        <v>1649</v>
      </c>
      <c r="C1619" s="81">
        <f t="shared" si="76"/>
        <v>0</v>
      </c>
      <c r="D1619" s="74">
        <v>21411</v>
      </c>
      <c r="E1619" s="75" t="s">
        <v>10744</v>
      </c>
      <c r="F1619" s="74">
        <v>968081</v>
      </c>
      <c r="G1619" s="74">
        <v>0</v>
      </c>
      <c r="H1619" s="76">
        <f t="shared" si="77"/>
        <v>0</v>
      </c>
      <c r="I1619" s="76">
        <f t="shared" si="78"/>
        <v>0</v>
      </c>
      <c r="J1619" s="74">
        <v>21477</v>
      </c>
      <c r="K1619" s="75" t="s">
        <v>1692</v>
      </c>
      <c r="L1619" s="75" t="s">
        <v>6869</v>
      </c>
      <c r="M1619" s="74">
        <v>9185</v>
      </c>
      <c r="N1619" s="75" t="s">
        <v>6623</v>
      </c>
      <c r="O1619" s="75" t="s">
        <v>6870</v>
      </c>
      <c r="P1619" s="75"/>
      <c r="Q1619" s="75" t="s">
        <v>6871</v>
      </c>
      <c r="R1619" s="75" t="s">
        <v>1786</v>
      </c>
      <c r="S1619" s="75" t="s">
        <v>1787</v>
      </c>
      <c r="T1619" s="75" t="s">
        <v>1788</v>
      </c>
      <c r="U1619" s="75" t="s">
        <v>385</v>
      </c>
    </row>
    <row r="1620" spans="1:21" ht="14.4" x14ac:dyDescent="0.25">
      <c r="A1620" s="74">
        <v>121418</v>
      </c>
      <c r="B1620" s="75" t="s">
        <v>1649</v>
      </c>
      <c r="C1620" s="81">
        <f t="shared" si="76"/>
        <v>0</v>
      </c>
      <c r="D1620" s="74">
        <v>21411</v>
      </c>
      <c r="E1620" s="75" t="s">
        <v>10744</v>
      </c>
      <c r="F1620" s="74">
        <v>968081</v>
      </c>
      <c r="G1620" s="74">
        <v>0</v>
      </c>
      <c r="H1620" s="76">
        <f t="shared" si="77"/>
        <v>0</v>
      </c>
      <c r="I1620" s="76">
        <f t="shared" si="78"/>
        <v>0</v>
      </c>
      <c r="J1620" s="74">
        <v>21485</v>
      </c>
      <c r="K1620" s="75" t="s">
        <v>6872</v>
      </c>
      <c r="L1620" s="75" t="s">
        <v>6873</v>
      </c>
      <c r="M1620" s="74">
        <v>9185</v>
      </c>
      <c r="N1620" s="75" t="s">
        <v>6623</v>
      </c>
      <c r="O1620" s="75" t="s">
        <v>6874</v>
      </c>
      <c r="P1620" s="75"/>
      <c r="Q1620" s="75" t="s">
        <v>6875</v>
      </c>
      <c r="R1620" s="75" t="s">
        <v>1786</v>
      </c>
      <c r="S1620" s="75" t="s">
        <v>1787</v>
      </c>
      <c r="T1620" s="75" t="s">
        <v>1788</v>
      </c>
      <c r="U1620" s="75" t="s">
        <v>385</v>
      </c>
    </row>
    <row r="1621" spans="1:21" ht="14.4" x14ac:dyDescent="0.25">
      <c r="A1621" s="74">
        <v>121418</v>
      </c>
      <c r="B1621" s="75" t="s">
        <v>1649</v>
      </c>
      <c r="C1621" s="81">
        <f t="shared" si="76"/>
        <v>0</v>
      </c>
      <c r="D1621" s="74">
        <v>21411</v>
      </c>
      <c r="E1621" s="75" t="s">
        <v>10744</v>
      </c>
      <c r="F1621" s="74">
        <v>968081</v>
      </c>
      <c r="G1621" s="74">
        <v>0</v>
      </c>
      <c r="H1621" s="76">
        <f t="shared" si="77"/>
        <v>0</v>
      </c>
      <c r="I1621" s="76">
        <f t="shared" si="78"/>
        <v>0</v>
      </c>
      <c r="J1621" s="74">
        <v>21501</v>
      </c>
      <c r="K1621" s="75" t="s">
        <v>11233</v>
      </c>
      <c r="L1621" s="75" t="s">
        <v>11889</v>
      </c>
      <c r="M1621" s="74">
        <v>9185</v>
      </c>
      <c r="N1621" s="75" t="s">
        <v>6623</v>
      </c>
      <c r="O1621" s="75" t="s">
        <v>6876</v>
      </c>
      <c r="P1621" s="75"/>
      <c r="Q1621" s="75" t="s">
        <v>6877</v>
      </c>
      <c r="R1621" s="75" t="s">
        <v>1786</v>
      </c>
      <c r="S1621" s="75" t="s">
        <v>1787</v>
      </c>
      <c r="T1621" s="75" t="s">
        <v>1788</v>
      </c>
      <c r="U1621" s="75" t="s">
        <v>385</v>
      </c>
    </row>
    <row r="1622" spans="1:21" ht="14.4" x14ac:dyDescent="0.25">
      <c r="A1622" s="74">
        <v>121418</v>
      </c>
      <c r="B1622" s="75" t="s">
        <v>1649</v>
      </c>
      <c r="C1622" s="81">
        <f t="shared" si="76"/>
        <v>0</v>
      </c>
      <c r="D1622" s="74">
        <v>21411</v>
      </c>
      <c r="E1622" s="75" t="s">
        <v>10744</v>
      </c>
      <c r="F1622" s="74">
        <v>968081</v>
      </c>
      <c r="G1622" s="74">
        <v>0</v>
      </c>
      <c r="H1622" s="76">
        <f t="shared" si="77"/>
        <v>0</v>
      </c>
      <c r="I1622" s="76">
        <f t="shared" si="78"/>
        <v>0</v>
      </c>
      <c r="J1622" s="74">
        <v>107847</v>
      </c>
      <c r="K1622" s="75" t="s">
        <v>11234</v>
      </c>
      <c r="L1622" s="75" t="s">
        <v>6878</v>
      </c>
      <c r="M1622" s="74">
        <v>9060</v>
      </c>
      <c r="N1622" s="75" t="s">
        <v>122</v>
      </c>
      <c r="O1622" s="75" t="s">
        <v>6879</v>
      </c>
      <c r="P1622" s="75"/>
      <c r="Q1622" s="75" t="s">
        <v>6880</v>
      </c>
      <c r="R1622" s="75" t="s">
        <v>1786</v>
      </c>
      <c r="S1622" s="75" t="s">
        <v>1787</v>
      </c>
      <c r="T1622" s="75" t="s">
        <v>1788</v>
      </c>
      <c r="U1622" s="75" t="s">
        <v>385</v>
      </c>
    </row>
    <row r="1623" spans="1:21" ht="14.4" x14ac:dyDescent="0.25">
      <c r="A1623" s="74">
        <v>121426</v>
      </c>
      <c r="B1623" s="75" t="s">
        <v>1679</v>
      </c>
      <c r="C1623" s="81">
        <f t="shared" si="76"/>
        <v>0</v>
      </c>
      <c r="D1623" s="74">
        <v>21873</v>
      </c>
      <c r="E1623" s="75" t="s">
        <v>1680</v>
      </c>
      <c r="F1623" s="74">
        <v>975813</v>
      </c>
      <c r="G1623" s="74">
        <v>0</v>
      </c>
      <c r="H1623" s="76">
        <f t="shared" si="77"/>
        <v>0</v>
      </c>
      <c r="I1623" s="76">
        <f t="shared" si="78"/>
        <v>0</v>
      </c>
      <c r="J1623" s="74">
        <v>21551</v>
      </c>
      <c r="K1623" s="75" t="s">
        <v>6881</v>
      </c>
      <c r="L1623" s="75" t="s">
        <v>6882</v>
      </c>
      <c r="M1623" s="74">
        <v>9180</v>
      </c>
      <c r="N1623" s="75" t="s">
        <v>320</v>
      </c>
      <c r="O1623" s="75" t="s">
        <v>6883</v>
      </c>
      <c r="P1623" s="75"/>
      <c r="Q1623" s="75" t="s">
        <v>6884</v>
      </c>
      <c r="R1623" s="75" t="s">
        <v>1786</v>
      </c>
      <c r="S1623" s="75" t="s">
        <v>1787</v>
      </c>
      <c r="T1623" s="75" t="s">
        <v>1788</v>
      </c>
      <c r="U1623" s="75" t="s">
        <v>385</v>
      </c>
    </row>
    <row r="1624" spans="1:21" ht="14.4" x14ac:dyDescent="0.25">
      <c r="A1624" s="74">
        <v>121426</v>
      </c>
      <c r="B1624" s="75" t="s">
        <v>1679</v>
      </c>
      <c r="C1624" s="81">
        <f t="shared" si="76"/>
        <v>0</v>
      </c>
      <c r="D1624" s="74">
        <v>21873</v>
      </c>
      <c r="E1624" s="75" t="s">
        <v>1680</v>
      </c>
      <c r="F1624" s="74">
        <v>975847</v>
      </c>
      <c r="G1624" s="74">
        <v>0</v>
      </c>
      <c r="H1624" s="76">
        <f t="shared" si="77"/>
        <v>121426</v>
      </c>
      <c r="I1624" s="76">
        <f t="shared" si="78"/>
        <v>0</v>
      </c>
      <c r="J1624" s="74">
        <v>21841</v>
      </c>
      <c r="K1624" s="75" t="s">
        <v>1680</v>
      </c>
      <c r="L1624" s="75" t="s">
        <v>6885</v>
      </c>
      <c r="M1624" s="74">
        <v>9070</v>
      </c>
      <c r="N1624" s="75" t="s">
        <v>1561</v>
      </c>
      <c r="O1624" s="75" t="s">
        <v>6886</v>
      </c>
      <c r="P1624" s="75"/>
      <c r="Q1624" s="75" t="s">
        <v>6887</v>
      </c>
      <c r="R1624" s="75" t="s">
        <v>1786</v>
      </c>
      <c r="S1624" s="75" t="s">
        <v>1787</v>
      </c>
      <c r="T1624" s="75" t="s">
        <v>1788</v>
      </c>
      <c r="U1624" s="75" t="s">
        <v>385</v>
      </c>
    </row>
    <row r="1625" spans="1:21" ht="14.4" x14ac:dyDescent="0.25">
      <c r="A1625" s="74">
        <v>121426</v>
      </c>
      <c r="B1625" s="75" t="s">
        <v>1679</v>
      </c>
      <c r="C1625" s="81">
        <f t="shared" si="76"/>
        <v>0</v>
      </c>
      <c r="D1625" s="74">
        <v>21873</v>
      </c>
      <c r="E1625" s="75" t="s">
        <v>1680</v>
      </c>
      <c r="F1625" s="74">
        <v>975854</v>
      </c>
      <c r="G1625" s="74">
        <v>0</v>
      </c>
      <c r="H1625" s="76">
        <f t="shared" si="77"/>
        <v>121426</v>
      </c>
      <c r="I1625" s="76">
        <f t="shared" si="78"/>
        <v>0</v>
      </c>
      <c r="J1625" s="74">
        <v>21873</v>
      </c>
      <c r="K1625" s="75" t="s">
        <v>1680</v>
      </c>
      <c r="L1625" s="75" t="s">
        <v>1128</v>
      </c>
      <c r="M1625" s="74">
        <v>9080</v>
      </c>
      <c r="N1625" s="75" t="s">
        <v>1129</v>
      </c>
      <c r="O1625" s="75" t="s">
        <v>1130</v>
      </c>
      <c r="P1625" s="75"/>
      <c r="Q1625" s="75" t="s">
        <v>1131</v>
      </c>
      <c r="R1625" s="75" t="s">
        <v>1786</v>
      </c>
      <c r="S1625" s="75" t="s">
        <v>1787</v>
      </c>
      <c r="T1625" s="75" t="s">
        <v>1788</v>
      </c>
      <c r="U1625" s="75" t="s">
        <v>385</v>
      </c>
    </row>
    <row r="1626" spans="1:21" ht="14.4" x14ac:dyDescent="0.25">
      <c r="A1626" s="74">
        <v>121426</v>
      </c>
      <c r="B1626" s="75" t="s">
        <v>1679</v>
      </c>
      <c r="C1626" s="81">
        <f t="shared" si="76"/>
        <v>0</v>
      </c>
      <c r="D1626" s="74">
        <v>21873</v>
      </c>
      <c r="E1626" s="75" t="s">
        <v>1680</v>
      </c>
      <c r="F1626" s="74">
        <v>975847</v>
      </c>
      <c r="G1626" s="74">
        <v>0</v>
      </c>
      <c r="H1626" s="76">
        <f t="shared" si="77"/>
        <v>121426</v>
      </c>
      <c r="I1626" s="76">
        <f t="shared" si="78"/>
        <v>0</v>
      </c>
      <c r="J1626" s="74">
        <v>22319</v>
      </c>
      <c r="K1626" s="75" t="s">
        <v>11890</v>
      </c>
      <c r="L1626" s="75" t="s">
        <v>6888</v>
      </c>
      <c r="M1626" s="74">
        <v>9070</v>
      </c>
      <c r="N1626" s="75" t="s">
        <v>6889</v>
      </c>
      <c r="O1626" s="75" t="s">
        <v>6890</v>
      </c>
      <c r="P1626" s="75"/>
      <c r="Q1626" s="75" t="s">
        <v>6891</v>
      </c>
      <c r="R1626" s="75" t="s">
        <v>1786</v>
      </c>
      <c r="S1626" s="75" t="s">
        <v>1787</v>
      </c>
      <c r="T1626" s="75" t="s">
        <v>1788</v>
      </c>
      <c r="U1626" s="75" t="s">
        <v>385</v>
      </c>
    </row>
    <row r="1627" spans="1:21" ht="14.4" x14ac:dyDescent="0.25">
      <c r="A1627" s="74">
        <v>121426</v>
      </c>
      <c r="B1627" s="75" t="s">
        <v>1679</v>
      </c>
      <c r="C1627" s="81">
        <f t="shared" si="76"/>
        <v>0</v>
      </c>
      <c r="D1627" s="74">
        <v>21873</v>
      </c>
      <c r="E1627" s="75" t="s">
        <v>1680</v>
      </c>
      <c r="F1627" s="74">
        <v>975912</v>
      </c>
      <c r="G1627" s="74">
        <v>0</v>
      </c>
      <c r="H1627" s="76">
        <f t="shared" si="77"/>
        <v>121426</v>
      </c>
      <c r="I1627" s="76">
        <f t="shared" si="78"/>
        <v>0</v>
      </c>
      <c r="J1627" s="74">
        <v>22491</v>
      </c>
      <c r="K1627" s="75" t="s">
        <v>11235</v>
      </c>
      <c r="L1627" s="75" t="s">
        <v>11236</v>
      </c>
      <c r="M1627" s="74">
        <v>9090</v>
      </c>
      <c r="N1627" s="75" t="s">
        <v>7</v>
      </c>
      <c r="O1627" s="75" t="s">
        <v>6892</v>
      </c>
      <c r="P1627" s="75"/>
      <c r="Q1627" s="75" t="s">
        <v>6893</v>
      </c>
      <c r="R1627" s="75" t="s">
        <v>1786</v>
      </c>
      <c r="S1627" s="75" t="s">
        <v>1787</v>
      </c>
      <c r="T1627" s="75" t="s">
        <v>1788</v>
      </c>
      <c r="U1627" s="75" t="s">
        <v>385</v>
      </c>
    </row>
    <row r="1628" spans="1:21" ht="14.4" x14ac:dyDescent="0.25">
      <c r="A1628" s="74">
        <v>121434</v>
      </c>
      <c r="B1628" s="75" t="s">
        <v>1649</v>
      </c>
      <c r="C1628" s="81">
        <f t="shared" si="76"/>
        <v>0</v>
      </c>
      <c r="D1628" s="74">
        <v>45211</v>
      </c>
      <c r="E1628" s="75" t="s">
        <v>6894</v>
      </c>
      <c r="F1628" s="74">
        <v>61879</v>
      </c>
      <c r="G1628" s="74">
        <v>0</v>
      </c>
      <c r="H1628" s="76">
        <f t="shared" si="77"/>
        <v>0</v>
      </c>
      <c r="I1628" s="76">
        <f t="shared" si="78"/>
        <v>0</v>
      </c>
      <c r="J1628" s="74">
        <v>24315</v>
      </c>
      <c r="K1628" s="75" t="s">
        <v>6895</v>
      </c>
      <c r="L1628" s="75" t="s">
        <v>6896</v>
      </c>
      <c r="M1628" s="74">
        <v>9810</v>
      </c>
      <c r="N1628" s="75" t="s">
        <v>6897</v>
      </c>
      <c r="O1628" s="75" t="s">
        <v>6898</v>
      </c>
      <c r="P1628" s="75"/>
      <c r="Q1628" s="75" t="s">
        <v>6899</v>
      </c>
      <c r="R1628" s="75" t="s">
        <v>1654</v>
      </c>
      <c r="S1628" s="75" t="s">
        <v>1655</v>
      </c>
      <c r="T1628" s="75" t="s">
        <v>1656</v>
      </c>
      <c r="U1628" s="75" t="s">
        <v>385</v>
      </c>
    </row>
    <row r="1629" spans="1:21" ht="14.4" x14ac:dyDescent="0.25">
      <c r="A1629" s="74">
        <v>121434</v>
      </c>
      <c r="B1629" s="75" t="s">
        <v>1649</v>
      </c>
      <c r="C1629" s="81">
        <f t="shared" si="76"/>
        <v>0</v>
      </c>
      <c r="D1629" s="74">
        <v>45211</v>
      </c>
      <c r="E1629" s="75" t="s">
        <v>6894</v>
      </c>
      <c r="F1629" s="74">
        <v>969493</v>
      </c>
      <c r="G1629" s="74">
        <v>0</v>
      </c>
      <c r="H1629" s="76">
        <f t="shared" si="77"/>
        <v>121434</v>
      </c>
      <c r="I1629" s="76">
        <f t="shared" si="78"/>
        <v>0</v>
      </c>
      <c r="J1629" s="74">
        <v>24521</v>
      </c>
      <c r="K1629" s="75" t="s">
        <v>1692</v>
      </c>
      <c r="L1629" s="75" t="s">
        <v>6900</v>
      </c>
      <c r="M1629" s="74">
        <v>9800</v>
      </c>
      <c r="N1629" s="75" t="s">
        <v>140</v>
      </c>
      <c r="O1629" s="75" t="s">
        <v>6901</v>
      </c>
      <c r="P1629" s="75"/>
      <c r="Q1629" s="75" t="s">
        <v>6902</v>
      </c>
      <c r="R1629" s="75" t="s">
        <v>1654</v>
      </c>
      <c r="S1629" s="75" t="s">
        <v>1655</v>
      </c>
      <c r="T1629" s="75" t="s">
        <v>1656</v>
      </c>
      <c r="U1629" s="75" t="s">
        <v>385</v>
      </c>
    </row>
    <row r="1630" spans="1:21" ht="14.4" x14ac:dyDescent="0.25">
      <c r="A1630" s="74">
        <v>121434</v>
      </c>
      <c r="B1630" s="75" t="s">
        <v>1649</v>
      </c>
      <c r="C1630" s="81">
        <f t="shared" si="76"/>
        <v>0</v>
      </c>
      <c r="D1630" s="74">
        <v>45211</v>
      </c>
      <c r="E1630" s="75" t="s">
        <v>6894</v>
      </c>
      <c r="F1630" s="74">
        <v>969493</v>
      </c>
      <c r="G1630" s="74">
        <v>0</v>
      </c>
      <c r="H1630" s="76">
        <f t="shared" si="77"/>
        <v>0</v>
      </c>
      <c r="I1630" s="76">
        <f t="shared" si="78"/>
        <v>0</v>
      </c>
      <c r="J1630" s="74">
        <v>24539</v>
      </c>
      <c r="K1630" s="75" t="s">
        <v>11237</v>
      </c>
      <c r="L1630" s="75" t="s">
        <v>6903</v>
      </c>
      <c r="M1630" s="74">
        <v>9800</v>
      </c>
      <c r="N1630" s="75" t="s">
        <v>6904</v>
      </c>
      <c r="O1630" s="75" t="s">
        <v>6905</v>
      </c>
      <c r="P1630" s="75"/>
      <c r="Q1630" s="75" t="s">
        <v>6906</v>
      </c>
      <c r="R1630" s="75" t="s">
        <v>1654</v>
      </c>
      <c r="S1630" s="75" t="s">
        <v>1655</v>
      </c>
      <c r="T1630" s="75" t="s">
        <v>1656</v>
      </c>
      <c r="U1630" s="75" t="s">
        <v>385</v>
      </c>
    </row>
    <row r="1631" spans="1:21" ht="14.4" x14ac:dyDescent="0.25">
      <c r="A1631" s="74">
        <v>121434</v>
      </c>
      <c r="B1631" s="75" t="s">
        <v>1649</v>
      </c>
      <c r="C1631" s="81">
        <f t="shared" si="76"/>
        <v>0</v>
      </c>
      <c r="D1631" s="74">
        <v>45211</v>
      </c>
      <c r="E1631" s="75" t="s">
        <v>6894</v>
      </c>
      <c r="F1631" s="74">
        <v>969493</v>
      </c>
      <c r="G1631" s="74">
        <v>0</v>
      </c>
      <c r="H1631" s="76">
        <f t="shared" si="77"/>
        <v>0</v>
      </c>
      <c r="I1631" s="76">
        <f t="shared" si="78"/>
        <v>0</v>
      </c>
      <c r="J1631" s="74">
        <v>24562</v>
      </c>
      <c r="K1631" s="75" t="s">
        <v>6907</v>
      </c>
      <c r="L1631" s="75" t="s">
        <v>6908</v>
      </c>
      <c r="M1631" s="74">
        <v>9800</v>
      </c>
      <c r="N1631" s="75" t="s">
        <v>6904</v>
      </c>
      <c r="O1631" s="75" t="s">
        <v>6909</v>
      </c>
      <c r="P1631" s="75"/>
      <c r="Q1631" s="75" t="s">
        <v>6910</v>
      </c>
      <c r="R1631" s="75" t="s">
        <v>1654</v>
      </c>
      <c r="S1631" s="75" t="s">
        <v>1655</v>
      </c>
      <c r="T1631" s="75" t="s">
        <v>1656</v>
      </c>
      <c r="U1631" s="75" t="s">
        <v>385</v>
      </c>
    </row>
    <row r="1632" spans="1:21" ht="14.4" x14ac:dyDescent="0.25">
      <c r="A1632" s="74">
        <v>121434</v>
      </c>
      <c r="B1632" s="75" t="s">
        <v>1649</v>
      </c>
      <c r="C1632" s="81">
        <f t="shared" si="76"/>
        <v>0</v>
      </c>
      <c r="D1632" s="74">
        <v>45211</v>
      </c>
      <c r="E1632" s="75" t="s">
        <v>6894</v>
      </c>
      <c r="F1632" s="74">
        <v>973958</v>
      </c>
      <c r="G1632" s="74">
        <v>0</v>
      </c>
      <c r="H1632" s="76">
        <f t="shared" si="77"/>
        <v>121434</v>
      </c>
      <c r="I1632" s="76">
        <f t="shared" si="78"/>
        <v>0</v>
      </c>
      <c r="J1632" s="74">
        <v>24729</v>
      </c>
      <c r="K1632" s="75" t="s">
        <v>11238</v>
      </c>
      <c r="L1632" s="75" t="s">
        <v>6911</v>
      </c>
      <c r="M1632" s="74">
        <v>9870</v>
      </c>
      <c r="N1632" s="75" t="s">
        <v>6912</v>
      </c>
      <c r="O1632" s="75" t="s">
        <v>6913</v>
      </c>
      <c r="P1632" s="75"/>
      <c r="Q1632" s="75" t="s">
        <v>6914</v>
      </c>
      <c r="R1632" s="75" t="s">
        <v>1654</v>
      </c>
      <c r="S1632" s="75" t="s">
        <v>1655</v>
      </c>
      <c r="T1632" s="75" t="s">
        <v>1656</v>
      </c>
      <c r="U1632" s="75" t="s">
        <v>385</v>
      </c>
    </row>
    <row r="1633" spans="1:21" ht="14.4" x14ac:dyDescent="0.25">
      <c r="A1633" s="74">
        <v>121434</v>
      </c>
      <c r="B1633" s="75" t="s">
        <v>1649</v>
      </c>
      <c r="C1633" s="81">
        <f t="shared" si="76"/>
        <v>0</v>
      </c>
      <c r="D1633" s="74">
        <v>45211</v>
      </c>
      <c r="E1633" s="75" t="s">
        <v>6894</v>
      </c>
      <c r="F1633" s="74">
        <v>972794</v>
      </c>
      <c r="G1633" s="74">
        <v>0</v>
      </c>
      <c r="H1633" s="76">
        <f t="shared" si="77"/>
        <v>121434</v>
      </c>
      <c r="I1633" s="76">
        <f t="shared" si="78"/>
        <v>0</v>
      </c>
      <c r="J1633" s="74">
        <v>27136</v>
      </c>
      <c r="K1633" s="75" t="s">
        <v>5954</v>
      </c>
      <c r="L1633" s="75" t="s">
        <v>6915</v>
      </c>
      <c r="M1633" s="74">
        <v>9800</v>
      </c>
      <c r="N1633" s="75" t="s">
        <v>140</v>
      </c>
      <c r="O1633" s="75" t="s">
        <v>6916</v>
      </c>
      <c r="P1633" s="75"/>
      <c r="Q1633" s="75" t="s">
        <v>6917</v>
      </c>
      <c r="R1633" s="75" t="s">
        <v>1703</v>
      </c>
      <c r="S1633" s="75" t="s">
        <v>1704</v>
      </c>
      <c r="T1633" s="75" t="s">
        <v>1705</v>
      </c>
      <c r="U1633" s="75" t="s">
        <v>496</v>
      </c>
    </row>
    <row r="1634" spans="1:21" ht="14.4" x14ac:dyDescent="0.25">
      <c r="A1634" s="74">
        <v>121434</v>
      </c>
      <c r="B1634" s="75" t="s">
        <v>1649</v>
      </c>
      <c r="C1634" s="81">
        <f t="shared" si="76"/>
        <v>0</v>
      </c>
      <c r="D1634" s="74">
        <v>45211</v>
      </c>
      <c r="E1634" s="75" t="s">
        <v>6894</v>
      </c>
      <c r="F1634" s="74">
        <v>972802</v>
      </c>
      <c r="G1634" s="74">
        <v>0</v>
      </c>
      <c r="H1634" s="76">
        <f t="shared" si="77"/>
        <v>121434</v>
      </c>
      <c r="I1634" s="76">
        <f t="shared" si="78"/>
        <v>0</v>
      </c>
      <c r="J1634" s="74">
        <v>27144</v>
      </c>
      <c r="K1634" s="75" t="s">
        <v>6918</v>
      </c>
      <c r="L1634" s="75" t="s">
        <v>6919</v>
      </c>
      <c r="M1634" s="74">
        <v>9800</v>
      </c>
      <c r="N1634" s="75" t="s">
        <v>140</v>
      </c>
      <c r="O1634" s="75" t="s">
        <v>6920</v>
      </c>
      <c r="P1634" s="75"/>
      <c r="Q1634" s="75" t="s">
        <v>11891</v>
      </c>
      <c r="R1634" s="75" t="s">
        <v>1703</v>
      </c>
      <c r="S1634" s="75" t="s">
        <v>1704</v>
      </c>
      <c r="T1634" s="75" t="s">
        <v>1705</v>
      </c>
      <c r="U1634" s="75" t="s">
        <v>496</v>
      </c>
    </row>
    <row r="1635" spans="1:21" ht="14.4" x14ac:dyDescent="0.25">
      <c r="A1635" s="74">
        <v>121434</v>
      </c>
      <c r="B1635" s="75" t="s">
        <v>1649</v>
      </c>
      <c r="C1635" s="81">
        <f t="shared" si="76"/>
        <v>0</v>
      </c>
      <c r="D1635" s="74">
        <v>45211</v>
      </c>
      <c r="E1635" s="75" t="s">
        <v>6894</v>
      </c>
      <c r="F1635" s="74">
        <v>969493</v>
      </c>
      <c r="G1635" s="74">
        <v>0</v>
      </c>
      <c r="H1635" s="76">
        <f t="shared" si="77"/>
        <v>121434</v>
      </c>
      <c r="I1635" s="76">
        <f t="shared" si="78"/>
        <v>0</v>
      </c>
      <c r="J1635" s="74">
        <v>45211</v>
      </c>
      <c r="K1635" s="75" t="s">
        <v>6894</v>
      </c>
      <c r="L1635" s="75" t="s">
        <v>1133</v>
      </c>
      <c r="M1635" s="74">
        <v>9800</v>
      </c>
      <c r="N1635" s="75" t="s">
        <v>1134</v>
      </c>
      <c r="O1635" s="75" t="s">
        <v>1135</v>
      </c>
      <c r="P1635" s="75"/>
      <c r="Q1635" s="75" t="s">
        <v>6921</v>
      </c>
      <c r="R1635" s="75" t="s">
        <v>1654</v>
      </c>
      <c r="S1635" s="75" t="s">
        <v>1655</v>
      </c>
      <c r="T1635" s="75" t="s">
        <v>1656</v>
      </c>
      <c r="U1635" s="75" t="s">
        <v>385</v>
      </c>
    </row>
    <row r="1636" spans="1:21" ht="14.4" x14ac:dyDescent="0.25">
      <c r="A1636" s="74">
        <v>121434</v>
      </c>
      <c r="B1636" s="75" t="s">
        <v>1649</v>
      </c>
      <c r="C1636" s="81">
        <f t="shared" si="76"/>
        <v>0</v>
      </c>
      <c r="D1636" s="74">
        <v>45211</v>
      </c>
      <c r="E1636" s="75" t="s">
        <v>6894</v>
      </c>
      <c r="F1636" s="74">
        <v>969493</v>
      </c>
      <c r="G1636" s="74">
        <v>0</v>
      </c>
      <c r="H1636" s="76">
        <f t="shared" si="77"/>
        <v>0</v>
      </c>
      <c r="I1636" s="76">
        <f t="shared" si="78"/>
        <v>0</v>
      </c>
      <c r="J1636" s="74">
        <v>61325</v>
      </c>
      <c r="K1636" s="75" t="s">
        <v>6922</v>
      </c>
      <c r="L1636" s="75" t="s">
        <v>6923</v>
      </c>
      <c r="M1636" s="74">
        <v>9800</v>
      </c>
      <c r="N1636" s="75" t="s">
        <v>6924</v>
      </c>
      <c r="O1636" s="75" t="s">
        <v>6925</v>
      </c>
      <c r="P1636" s="75"/>
      <c r="Q1636" s="75" t="s">
        <v>6926</v>
      </c>
      <c r="R1636" s="75" t="s">
        <v>1654</v>
      </c>
      <c r="S1636" s="75" t="s">
        <v>1655</v>
      </c>
      <c r="T1636" s="75" t="s">
        <v>1656</v>
      </c>
      <c r="U1636" s="75" t="s">
        <v>385</v>
      </c>
    </row>
    <row r="1637" spans="1:21" ht="14.4" x14ac:dyDescent="0.25">
      <c r="A1637" s="74">
        <v>121434</v>
      </c>
      <c r="B1637" s="75" t="s">
        <v>1649</v>
      </c>
      <c r="C1637" s="81">
        <f t="shared" si="76"/>
        <v>0</v>
      </c>
      <c r="D1637" s="74">
        <v>45211</v>
      </c>
      <c r="E1637" s="75" t="s">
        <v>6894</v>
      </c>
      <c r="F1637" s="74">
        <v>969493</v>
      </c>
      <c r="G1637" s="74">
        <v>0</v>
      </c>
      <c r="H1637" s="76">
        <f t="shared" si="77"/>
        <v>0</v>
      </c>
      <c r="I1637" s="76">
        <f t="shared" si="78"/>
        <v>0</v>
      </c>
      <c r="J1637" s="74">
        <v>107904</v>
      </c>
      <c r="K1637" s="75" t="s">
        <v>11239</v>
      </c>
      <c r="L1637" s="75" t="s">
        <v>6927</v>
      </c>
      <c r="M1637" s="74">
        <v>9800</v>
      </c>
      <c r="N1637" s="75" t="s">
        <v>140</v>
      </c>
      <c r="O1637" s="75" t="s">
        <v>6928</v>
      </c>
      <c r="P1637" s="75"/>
      <c r="Q1637" s="75" t="s">
        <v>6929</v>
      </c>
      <c r="R1637" s="75" t="s">
        <v>1654</v>
      </c>
      <c r="S1637" s="75" t="s">
        <v>1655</v>
      </c>
      <c r="T1637" s="75" t="s">
        <v>1656</v>
      </c>
      <c r="U1637" s="75" t="s">
        <v>385</v>
      </c>
    </row>
    <row r="1638" spans="1:21" ht="14.4" x14ac:dyDescent="0.25">
      <c r="A1638" s="74">
        <v>121434</v>
      </c>
      <c r="B1638" s="75" t="s">
        <v>1649</v>
      </c>
      <c r="C1638" s="81">
        <f t="shared" si="76"/>
        <v>0</v>
      </c>
      <c r="D1638" s="74">
        <v>45211</v>
      </c>
      <c r="E1638" s="75" t="s">
        <v>6894</v>
      </c>
      <c r="F1638" s="74">
        <v>62117</v>
      </c>
      <c r="G1638" s="74">
        <v>0</v>
      </c>
      <c r="H1638" s="76">
        <f t="shared" si="77"/>
        <v>121434</v>
      </c>
      <c r="I1638" s="76">
        <f t="shared" si="78"/>
        <v>0</v>
      </c>
      <c r="J1638" s="74">
        <v>107912</v>
      </c>
      <c r="K1638" s="75" t="s">
        <v>6930</v>
      </c>
      <c r="L1638" s="75" t="s">
        <v>6931</v>
      </c>
      <c r="M1638" s="74">
        <v>9870</v>
      </c>
      <c r="N1638" s="75" t="s">
        <v>30</v>
      </c>
      <c r="O1638" s="75" t="s">
        <v>6932</v>
      </c>
      <c r="P1638" s="75"/>
      <c r="Q1638" s="75" t="s">
        <v>11892</v>
      </c>
      <c r="R1638" s="75" t="s">
        <v>1654</v>
      </c>
      <c r="S1638" s="75" t="s">
        <v>1655</v>
      </c>
      <c r="T1638" s="75" t="s">
        <v>1656</v>
      </c>
      <c r="U1638" s="75" t="s">
        <v>385</v>
      </c>
    </row>
    <row r="1639" spans="1:21" ht="14.4" x14ac:dyDescent="0.25">
      <c r="A1639" s="74">
        <v>121434</v>
      </c>
      <c r="B1639" s="75" t="s">
        <v>1649</v>
      </c>
      <c r="C1639" s="81">
        <f t="shared" si="76"/>
        <v>0</v>
      </c>
      <c r="D1639" s="74">
        <v>45211</v>
      </c>
      <c r="E1639" s="75" t="s">
        <v>6894</v>
      </c>
      <c r="F1639" s="74">
        <v>969493</v>
      </c>
      <c r="G1639" s="74">
        <v>0</v>
      </c>
      <c r="H1639" s="76">
        <f t="shared" si="77"/>
        <v>121434</v>
      </c>
      <c r="I1639" s="76">
        <f t="shared" si="78"/>
        <v>0</v>
      </c>
      <c r="J1639" s="74">
        <v>115675</v>
      </c>
      <c r="K1639" s="75" t="s">
        <v>11240</v>
      </c>
      <c r="L1639" s="75" t="s">
        <v>6933</v>
      </c>
      <c r="M1639" s="74">
        <v>9800</v>
      </c>
      <c r="N1639" s="75" t="s">
        <v>140</v>
      </c>
      <c r="O1639" s="75" t="s">
        <v>6901</v>
      </c>
      <c r="P1639" s="75"/>
      <c r="Q1639" s="75" t="s">
        <v>6934</v>
      </c>
      <c r="R1639" s="75" t="s">
        <v>1654</v>
      </c>
      <c r="S1639" s="75" t="s">
        <v>1655</v>
      </c>
      <c r="T1639" s="75" t="s">
        <v>1656</v>
      </c>
      <c r="U1639" s="75" t="s">
        <v>385</v>
      </c>
    </row>
    <row r="1640" spans="1:21" ht="14.4" x14ac:dyDescent="0.25">
      <c r="A1640" s="74">
        <v>121459</v>
      </c>
      <c r="B1640" s="75" t="s">
        <v>1649</v>
      </c>
      <c r="C1640" s="81">
        <f t="shared" si="76"/>
        <v>0</v>
      </c>
      <c r="D1640" s="74">
        <v>11163</v>
      </c>
      <c r="E1640" s="75" t="s">
        <v>6935</v>
      </c>
      <c r="F1640" s="74">
        <v>104661</v>
      </c>
      <c r="G1640" s="74">
        <v>0</v>
      </c>
      <c r="H1640" s="76">
        <f t="shared" si="77"/>
        <v>0</v>
      </c>
      <c r="I1640" s="76">
        <f t="shared" si="78"/>
        <v>0</v>
      </c>
      <c r="J1640" s="74">
        <v>11163</v>
      </c>
      <c r="K1640" s="75" t="s">
        <v>6935</v>
      </c>
      <c r="L1640" s="75" t="s">
        <v>1137</v>
      </c>
      <c r="M1640" s="74">
        <v>2660</v>
      </c>
      <c r="N1640" s="75" t="s">
        <v>291</v>
      </c>
      <c r="O1640" s="75" t="s">
        <v>1138</v>
      </c>
      <c r="P1640" s="75"/>
      <c r="Q1640" s="75" t="s">
        <v>11572</v>
      </c>
      <c r="R1640" s="75" t="s">
        <v>1786</v>
      </c>
      <c r="S1640" s="75" t="s">
        <v>1787</v>
      </c>
      <c r="T1640" s="75" t="s">
        <v>1788</v>
      </c>
      <c r="U1640" s="75" t="s">
        <v>385</v>
      </c>
    </row>
    <row r="1641" spans="1:21" ht="14.4" x14ac:dyDescent="0.25">
      <c r="A1641" s="74">
        <v>121459</v>
      </c>
      <c r="B1641" s="75" t="s">
        <v>1649</v>
      </c>
      <c r="C1641" s="81">
        <f t="shared" si="76"/>
        <v>0</v>
      </c>
      <c r="D1641" s="74">
        <v>11163</v>
      </c>
      <c r="E1641" s="75" t="s">
        <v>6935</v>
      </c>
      <c r="F1641" s="74">
        <v>104661</v>
      </c>
      <c r="G1641" s="74">
        <v>0</v>
      </c>
      <c r="H1641" s="76">
        <f t="shared" si="77"/>
        <v>0</v>
      </c>
      <c r="I1641" s="76">
        <f t="shared" si="78"/>
        <v>0</v>
      </c>
      <c r="J1641" s="74">
        <v>11171</v>
      </c>
      <c r="K1641" s="75" t="s">
        <v>11893</v>
      </c>
      <c r="L1641" s="75" t="s">
        <v>6936</v>
      </c>
      <c r="M1641" s="74">
        <v>2660</v>
      </c>
      <c r="N1641" s="75" t="s">
        <v>291</v>
      </c>
      <c r="O1641" s="75" t="s">
        <v>6937</v>
      </c>
      <c r="P1641" s="75"/>
      <c r="Q1641" s="75" t="s">
        <v>11894</v>
      </c>
      <c r="R1641" s="75" t="s">
        <v>1786</v>
      </c>
      <c r="S1641" s="75" t="s">
        <v>1787</v>
      </c>
      <c r="T1641" s="75" t="s">
        <v>1788</v>
      </c>
      <c r="U1641" s="75" t="s">
        <v>385</v>
      </c>
    </row>
    <row r="1642" spans="1:21" ht="14.4" x14ac:dyDescent="0.25">
      <c r="A1642" s="74">
        <v>121459</v>
      </c>
      <c r="B1642" s="75" t="s">
        <v>1649</v>
      </c>
      <c r="C1642" s="81">
        <f t="shared" si="76"/>
        <v>0</v>
      </c>
      <c r="D1642" s="74">
        <v>11163</v>
      </c>
      <c r="E1642" s="75" t="s">
        <v>6935</v>
      </c>
      <c r="F1642" s="74">
        <v>104661</v>
      </c>
      <c r="G1642" s="74">
        <v>0</v>
      </c>
      <c r="H1642" s="76">
        <f t="shared" si="77"/>
        <v>0</v>
      </c>
      <c r="I1642" s="76">
        <f t="shared" si="78"/>
        <v>0</v>
      </c>
      <c r="J1642" s="74">
        <v>11189</v>
      </c>
      <c r="K1642" s="75" t="s">
        <v>6938</v>
      </c>
      <c r="L1642" s="75" t="s">
        <v>6939</v>
      </c>
      <c r="M1642" s="74">
        <v>2660</v>
      </c>
      <c r="N1642" s="75" t="s">
        <v>291</v>
      </c>
      <c r="O1642" s="75" t="s">
        <v>6940</v>
      </c>
      <c r="P1642" s="75"/>
      <c r="Q1642" s="75" t="s">
        <v>11895</v>
      </c>
      <c r="R1642" s="75" t="s">
        <v>1786</v>
      </c>
      <c r="S1642" s="75" t="s">
        <v>1787</v>
      </c>
      <c r="T1642" s="75" t="s">
        <v>1788</v>
      </c>
      <c r="U1642" s="75" t="s">
        <v>385</v>
      </c>
    </row>
    <row r="1643" spans="1:21" ht="14.4" x14ac:dyDescent="0.25">
      <c r="A1643" s="74">
        <v>121459</v>
      </c>
      <c r="B1643" s="75" t="s">
        <v>1649</v>
      </c>
      <c r="C1643" s="81">
        <f t="shared" si="76"/>
        <v>0</v>
      </c>
      <c r="D1643" s="74">
        <v>11163</v>
      </c>
      <c r="E1643" s="75" t="s">
        <v>6935</v>
      </c>
      <c r="F1643" s="74">
        <v>962217</v>
      </c>
      <c r="G1643" s="74">
        <v>0</v>
      </c>
      <c r="H1643" s="76">
        <f t="shared" si="77"/>
        <v>121459</v>
      </c>
      <c r="I1643" s="76">
        <f t="shared" si="78"/>
        <v>0</v>
      </c>
      <c r="J1643" s="74">
        <v>11197</v>
      </c>
      <c r="K1643" s="75" t="s">
        <v>3229</v>
      </c>
      <c r="L1643" s="75" t="s">
        <v>6941</v>
      </c>
      <c r="M1643" s="74">
        <v>2660</v>
      </c>
      <c r="N1643" s="75" t="s">
        <v>291</v>
      </c>
      <c r="O1643" s="75" t="s">
        <v>6942</v>
      </c>
      <c r="P1643" s="75"/>
      <c r="Q1643" s="75" t="s">
        <v>6943</v>
      </c>
      <c r="R1643" s="75" t="s">
        <v>1786</v>
      </c>
      <c r="S1643" s="75" t="s">
        <v>1787</v>
      </c>
      <c r="T1643" s="75" t="s">
        <v>1788</v>
      </c>
      <c r="U1643" s="75" t="s">
        <v>385</v>
      </c>
    </row>
    <row r="1644" spans="1:21" ht="14.4" x14ac:dyDescent="0.25">
      <c r="A1644" s="74">
        <v>121459</v>
      </c>
      <c r="B1644" s="75" t="s">
        <v>1649</v>
      </c>
      <c r="C1644" s="81">
        <f t="shared" si="76"/>
        <v>0</v>
      </c>
      <c r="D1644" s="74">
        <v>11163</v>
      </c>
      <c r="E1644" s="75" t="s">
        <v>6935</v>
      </c>
      <c r="F1644" s="74">
        <v>104661</v>
      </c>
      <c r="G1644" s="74">
        <v>0</v>
      </c>
      <c r="H1644" s="76">
        <f t="shared" si="77"/>
        <v>121459</v>
      </c>
      <c r="I1644" s="76">
        <f t="shared" si="78"/>
        <v>0</v>
      </c>
      <c r="J1644" s="74">
        <v>11213</v>
      </c>
      <c r="K1644" s="75" t="s">
        <v>1842</v>
      </c>
      <c r="L1644" s="75" t="s">
        <v>6944</v>
      </c>
      <c r="M1644" s="74">
        <v>2660</v>
      </c>
      <c r="N1644" s="75" t="s">
        <v>291</v>
      </c>
      <c r="O1644" s="75" t="s">
        <v>6945</v>
      </c>
      <c r="P1644" s="75"/>
      <c r="Q1644" s="75" t="s">
        <v>11896</v>
      </c>
      <c r="R1644" s="75" t="s">
        <v>1786</v>
      </c>
      <c r="S1644" s="75" t="s">
        <v>1787</v>
      </c>
      <c r="T1644" s="75" t="s">
        <v>1788</v>
      </c>
      <c r="U1644" s="75" t="s">
        <v>385</v>
      </c>
    </row>
    <row r="1645" spans="1:21" ht="14.4" x14ac:dyDescent="0.25">
      <c r="A1645" s="74">
        <v>121467</v>
      </c>
      <c r="B1645" s="75" t="s">
        <v>1649</v>
      </c>
      <c r="C1645" s="81">
        <f t="shared" ref="C1645:C1708" si="79">IF(A1645&lt;&gt;A1644,0,IF(AND(A1645=A1644,B1645&lt;&gt;B1644),A1645,0))</f>
        <v>0</v>
      </c>
      <c r="D1645" s="74">
        <v>7476</v>
      </c>
      <c r="E1645" s="75" t="s">
        <v>6946</v>
      </c>
      <c r="F1645" s="74">
        <v>968081</v>
      </c>
      <c r="G1645" s="74">
        <v>0</v>
      </c>
      <c r="H1645" s="76">
        <f t="shared" ref="H1645:H1708" si="80">IF(A1645&lt;&gt;A1644,0,IF(AND(A1645=A1644,F1645&lt;&gt;F1644),A1645,0))</f>
        <v>0</v>
      </c>
      <c r="I1645" s="76">
        <f t="shared" ref="I1645:I1708" si="81">IF(A1645&lt;&gt;A1644,0,IF(AND(H1645&lt;&gt;0,B1645&lt;&gt;B1644),A1645,0))</f>
        <v>0</v>
      </c>
      <c r="J1645" s="74">
        <v>6932</v>
      </c>
      <c r="K1645" s="75" t="s">
        <v>6946</v>
      </c>
      <c r="L1645" s="75" t="s">
        <v>6947</v>
      </c>
      <c r="M1645" s="74">
        <v>2170</v>
      </c>
      <c r="N1645" s="75" t="s">
        <v>292</v>
      </c>
      <c r="O1645" s="75" t="s">
        <v>6948</v>
      </c>
      <c r="P1645" s="75"/>
      <c r="Q1645" s="75" t="s">
        <v>6949</v>
      </c>
      <c r="R1645" s="75" t="s">
        <v>1662</v>
      </c>
      <c r="S1645" s="75" t="s">
        <v>1663</v>
      </c>
      <c r="T1645" s="75" t="s">
        <v>1664</v>
      </c>
      <c r="U1645" s="75" t="s">
        <v>385</v>
      </c>
    </row>
    <row r="1646" spans="1:21" ht="14.4" x14ac:dyDescent="0.25">
      <c r="A1646" s="74">
        <v>121467</v>
      </c>
      <c r="B1646" s="75" t="s">
        <v>1649</v>
      </c>
      <c r="C1646" s="81">
        <f t="shared" si="79"/>
        <v>0</v>
      </c>
      <c r="D1646" s="74">
        <v>7476</v>
      </c>
      <c r="E1646" s="75" t="s">
        <v>6946</v>
      </c>
      <c r="F1646" s="74">
        <v>968081</v>
      </c>
      <c r="G1646" s="74">
        <v>0</v>
      </c>
      <c r="H1646" s="76">
        <f t="shared" si="80"/>
        <v>0</v>
      </c>
      <c r="I1646" s="76">
        <f t="shared" si="81"/>
        <v>0</v>
      </c>
      <c r="J1646" s="74">
        <v>7476</v>
      </c>
      <c r="K1646" s="75" t="s">
        <v>6946</v>
      </c>
      <c r="L1646" s="75" t="s">
        <v>1140</v>
      </c>
      <c r="M1646" s="74">
        <v>2900</v>
      </c>
      <c r="N1646" s="75" t="s">
        <v>39</v>
      </c>
      <c r="O1646" s="75" t="s">
        <v>1141</v>
      </c>
      <c r="P1646" s="75"/>
      <c r="Q1646" s="75" t="s">
        <v>6949</v>
      </c>
      <c r="R1646" s="75" t="s">
        <v>1662</v>
      </c>
      <c r="S1646" s="75" t="s">
        <v>1663</v>
      </c>
      <c r="T1646" s="75" t="s">
        <v>1664</v>
      </c>
      <c r="U1646" s="75" t="s">
        <v>385</v>
      </c>
    </row>
    <row r="1647" spans="1:21" ht="14.4" x14ac:dyDescent="0.25">
      <c r="A1647" s="74">
        <v>121467</v>
      </c>
      <c r="B1647" s="75" t="s">
        <v>1649</v>
      </c>
      <c r="C1647" s="81">
        <f t="shared" si="79"/>
        <v>0</v>
      </c>
      <c r="D1647" s="74">
        <v>7476</v>
      </c>
      <c r="E1647" s="75" t="s">
        <v>6946</v>
      </c>
      <c r="F1647" s="74">
        <v>968081</v>
      </c>
      <c r="G1647" s="74">
        <v>0</v>
      </c>
      <c r="H1647" s="76">
        <f t="shared" si="80"/>
        <v>0</v>
      </c>
      <c r="I1647" s="76">
        <f t="shared" si="81"/>
        <v>0</v>
      </c>
      <c r="J1647" s="74">
        <v>7526</v>
      </c>
      <c r="K1647" s="75" t="s">
        <v>11897</v>
      </c>
      <c r="L1647" s="75" t="s">
        <v>6950</v>
      </c>
      <c r="M1647" s="74">
        <v>2960</v>
      </c>
      <c r="N1647" s="75" t="s">
        <v>276</v>
      </c>
      <c r="O1647" s="75" t="s">
        <v>6951</v>
      </c>
      <c r="P1647" s="75"/>
      <c r="Q1647" s="75" t="s">
        <v>6952</v>
      </c>
      <c r="R1647" s="75" t="s">
        <v>1662</v>
      </c>
      <c r="S1647" s="75" t="s">
        <v>1663</v>
      </c>
      <c r="T1647" s="75" t="s">
        <v>1664</v>
      </c>
      <c r="U1647" s="75" t="s">
        <v>385</v>
      </c>
    </row>
    <row r="1648" spans="1:21" ht="14.4" x14ac:dyDescent="0.25">
      <c r="A1648" s="74">
        <v>121467</v>
      </c>
      <c r="B1648" s="75" t="s">
        <v>1649</v>
      </c>
      <c r="C1648" s="81">
        <f t="shared" si="79"/>
        <v>0</v>
      </c>
      <c r="D1648" s="74">
        <v>7476</v>
      </c>
      <c r="E1648" s="75" t="s">
        <v>6946</v>
      </c>
      <c r="F1648" s="74">
        <v>968081</v>
      </c>
      <c r="G1648" s="74">
        <v>0</v>
      </c>
      <c r="H1648" s="76">
        <f t="shared" si="80"/>
        <v>0</v>
      </c>
      <c r="I1648" s="76">
        <f t="shared" si="81"/>
        <v>0</v>
      </c>
      <c r="J1648" s="74">
        <v>25593</v>
      </c>
      <c r="K1648" s="75" t="s">
        <v>6953</v>
      </c>
      <c r="L1648" s="75" t="s">
        <v>6954</v>
      </c>
      <c r="M1648" s="74">
        <v>2960</v>
      </c>
      <c r="N1648" s="75" t="s">
        <v>276</v>
      </c>
      <c r="O1648" s="75" t="s">
        <v>6955</v>
      </c>
      <c r="P1648" s="75"/>
      <c r="Q1648" s="75" t="s">
        <v>6956</v>
      </c>
      <c r="R1648" s="75" t="s">
        <v>10772</v>
      </c>
      <c r="S1648" s="75" t="s">
        <v>10773</v>
      </c>
      <c r="T1648" s="75" t="s">
        <v>10774</v>
      </c>
      <c r="U1648" s="75" t="s">
        <v>496</v>
      </c>
    </row>
    <row r="1649" spans="1:21" ht="14.4" x14ac:dyDescent="0.25">
      <c r="A1649" s="74">
        <v>121467</v>
      </c>
      <c r="B1649" s="75" t="s">
        <v>1649</v>
      </c>
      <c r="C1649" s="81">
        <f t="shared" si="79"/>
        <v>0</v>
      </c>
      <c r="D1649" s="74">
        <v>7476</v>
      </c>
      <c r="E1649" s="75" t="s">
        <v>6946</v>
      </c>
      <c r="F1649" s="74">
        <v>968081</v>
      </c>
      <c r="G1649" s="74">
        <v>0</v>
      </c>
      <c r="H1649" s="76">
        <f t="shared" si="80"/>
        <v>0</v>
      </c>
      <c r="I1649" s="76">
        <f t="shared" si="81"/>
        <v>0</v>
      </c>
      <c r="J1649" s="74">
        <v>25601</v>
      </c>
      <c r="K1649" s="75" t="s">
        <v>6957</v>
      </c>
      <c r="L1649" s="75" t="s">
        <v>6958</v>
      </c>
      <c r="M1649" s="74">
        <v>2960</v>
      </c>
      <c r="N1649" s="75" t="s">
        <v>276</v>
      </c>
      <c r="O1649" s="75" t="s">
        <v>6959</v>
      </c>
      <c r="P1649" s="75"/>
      <c r="Q1649" s="75" t="s">
        <v>6960</v>
      </c>
      <c r="R1649" s="75" t="s">
        <v>10772</v>
      </c>
      <c r="S1649" s="75" t="s">
        <v>10773</v>
      </c>
      <c r="T1649" s="75" t="s">
        <v>10774</v>
      </c>
      <c r="U1649" s="75" t="s">
        <v>496</v>
      </c>
    </row>
    <row r="1650" spans="1:21" ht="14.4" x14ac:dyDescent="0.25">
      <c r="A1650" s="74">
        <v>121467</v>
      </c>
      <c r="B1650" s="75" t="s">
        <v>1649</v>
      </c>
      <c r="C1650" s="81">
        <f t="shared" si="79"/>
        <v>0</v>
      </c>
      <c r="D1650" s="74">
        <v>7476</v>
      </c>
      <c r="E1650" s="75" t="s">
        <v>6946</v>
      </c>
      <c r="F1650" s="74">
        <v>968081</v>
      </c>
      <c r="G1650" s="74">
        <v>0</v>
      </c>
      <c r="H1650" s="76">
        <f t="shared" si="80"/>
        <v>0</v>
      </c>
      <c r="I1650" s="76">
        <f t="shared" si="81"/>
        <v>0</v>
      </c>
      <c r="J1650" s="74">
        <v>115601</v>
      </c>
      <c r="K1650" s="75" t="s">
        <v>11898</v>
      </c>
      <c r="L1650" s="75" t="s">
        <v>6950</v>
      </c>
      <c r="M1650" s="74">
        <v>2960</v>
      </c>
      <c r="N1650" s="75" t="s">
        <v>276</v>
      </c>
      <c r="O1650" s="75" t="s">
        <v>6951</v>
      </c>
      <c r="P1650" s="75"/>
      <c r="Q1650" s="75" t="s">
        <v>11899</v>
      </c>
      <c r="R1650" s="75" t="s">
        <v>1662</v>
      </c>
      <c r="S1650" s="75" t="s">
        <v>1663</v>
      </c>
      <c r="T1650" s="75" t="s">
        <v>1664</v>
      </c>
      <c r="U1650" s="75" t="s">
        <v>385</v>
      </c>
    </row>
    <row r="1651" spans="1:21" ht="14.4" x14ac:dyDescent="0.25">
      <c r="A1651" s="74">
        <v>121475</v>
      </c>
      <c r="B1651" s="75" t="s">
        <v>1679</v>
      </c>
      <c r="C1651" s="81">
        <f t="shared" si="79"/>
        <v>0</v>
      </c>
      <c r="D1651" s="74">
        <v>24372</v>
      </c>
      <c r="E1651" s="75" t="s">
        <v>10745</v>
      </c>
      <c r="F1651" s="74">
        <v>976126</v>
      </c>
      <c r="G1651" s="74">
        <v>0</v>
      </c>
      <c r="H1651" s="76">
        <f t="shared" si="80"/>
        <v>0</v>
      </c>
      <c r="I1651" s="76">
        <f t="shared" si="81"/>
        <v>0</v>
      </c>
      <c r="J1651" s="74">
        <v>24133</v>
      </c>
      <c r="K1651" s="75" t="s">
        <v>6961</v>
      </c>
      <c r="L1651" s="75" t="s">
        <v>6962</v>
      </c>
      <c r="M1651" s="74">
        <v>9681</v>
      </c>
      <c r="N1651" s="75" t="s">
        <v>1021</v>
      </c>
      <c r="O1651" s="75" t="s">
        <v>6963</v>
      </c>
      <c r="P1651" s="75"/>
      <c r="Q1651" s="75" t="s">
        <v>6964</v>
      </c>
      <c r="R1651" s="75" t="s">
        <v>1654</v>
      </c>
      <c r="S1651" s="75" t="s">
        <v>1655</v>
      </c>
      <c r="T1651" s="75" t="s">
        <v>1656</v>
      </c>
      <c r="U1651" s="75" t="s">
        <v>385</v>
      </c>
    </row>
    <row r="1652" spans="1:21" ht="14.4" x14ac:dyDescent="0.25">
      <c r="A1652" s="74">
        <v>121475</v>
      </c>
      <c r="B1652" s="75" t="s">
        <v>1679</v>
      </c>
      <c r="C1652" s="81">
        <f t="shared" si="79"/>
        <v>0</v>
      </c>
      <c r="D1652" s="74">
        <v>24372</v>
      </c>
      <c r="E1652" s="75" t="s">
        <v>10745</v>
      </c>
      <c r="F1652" s="74">
        <v>976134</v>
      </c>
      <c r="G1652" s="74">
        <v>0</v>
      </c>
      <c r="H1652" s="76">
        <f t="shared" si="80"/>
        <v>121475</v>
      </c>
      <c r="I1652" s="76">
        <f t="shared" si="81"/>
        <v>0</v>
      </c>
      <c r="J1652" s="74">
        <v>24141</v>
      </c>
      <c r="K1652" s="75" t="s">
        <v>6965</v>
      </c>
      <c r="L1652" s="75" t="s">
        <v>6966</v>
      </c>
      <c r="M1652" s="74">
        <v>9690</v>
      </c>
      <c r="N1652" s="75" t="s">
        <v>6092</v>
      </c>
      <c r="O1652" s="75" t="s">
        <v>6967</v>
      </c>
      <c r="P1652" s="75"/>
      <c r="Q1652" s="75" t="s">
        <v>6968</v>
      </c>
      <c r="R1652" s="75" t="s">
        <v>1654</v>
      </c>
      <c r="S1652" s="75" t="s">
        <v>1655</v>
      </c>
      <c r="T1652" s="75" t="s">
        <v>1656</v>
      </c>
      <c r="U1652" s="75" t="s">
        <v>385</v>
      </c>
    </row>
    <row r="1653" spans="1:21" ht="14.4" x14ac:dyDescent="0.25">
      <c r="A1653" s="74">
        <v>121475</v>
      </c>
      <c r="B1653" s="75" t="s">
        <v>1679</v>
      </c>
      <c r="C1653" s="81">
        <f t="shared" si="79"/>
        <v>0</v>
      </c>
      <c r="D1653" s="74">
        <v>24372</v>
      </c>
      <c r="E1653" s="75" t="s">
        <v>10745</v>
      </c>
      <c r="F1653" s="74">
        <v>976159</v>
      </c>
      <c r="G1653" s="74">
        <v>0</v>
      </c>
      <c r="H1653" s="76">
        <f t="shared" si="80"/>
        <v>121475</v>
      </c>
      <c r="I1653" s="76">
        <f t="shared" si="81"/>
        <v>0</v>
      </c>
      <c r="J1653" s="74">
        <v>24307</v>
      </c>
      <c r="K1653" s="75" t="s">
        <v>1680</v>
      </c>
      <c r="L1653" s="75" t="s">
        <v>6969</v>
      </c>
      <c r="M1653" s="74">
        <v>9810</v>
      </c>
      <c r="N1653" s="75" t="s">
        <v>6897</v>
      </c>
      <c r="O1653" s="75" t="s">
        <v>6970</v>
      </c>
      <c r="P1653" s="75"/>
      <c r="Q1653" s="75" t="s">
        <v>6971</v>
      </c>
      <c r="R1653" s="75" t="s">
        <v>1654</v>
      </c>
      <c r="S1653" s="75" t="s">
        <v>1655</v>
      </c>
      <c r="T1653" s="75" t="s">
        <v>1656</v>
      </c>
      <c r="U1653" s="75" t="s">
        <v>385</v>
      </c>
    </row>
    <row r="1654" spans="1:21" ht="14.4" x14ac:dyDescent="0.25">
      <c r="A1654" s="74">
        <v>121475</v>
      </c>
      <c r="B1654" s="75" t="s">
        <v>1679</v>
      </c>
      <c r="C1654" s="81">
        <f t="shared" si="79"/>
        <v>0</v>
      </c>
      <c r="D1654" s="74">
        <v>24372</v>
      </c>
      <c r="E1654" s="75" t="s">
        <v>10745</v>
      </c>
      <c r="F1654" s="74">
        <v>137687</v>
      </c>
      <c r="G1654" s="74">
        <v>0</v>
      </c>
      <c r="H1654" s="76">
        <f t="shared" si="80"/>
        <v>121475</v>
      </c>
      <c r="I1654" s="76">
        <f t="shared" si="81"/>
        <v>0</v>
      </c>
      <c r="J1654" s="74">
        <v>24372</v>
      </c>
      <c r="K1654" s="75" t="s">
        <v>10745</v>
      </c>
      <c r="L1654" s="75" t="s">
        <v>1144</v>
      </c>
      <c r="M1654" s="74">
        <v>9750</v>
      </c>
      <c r="N1654" s="75" t="s">
        <v>1145</v>
      </c>
      <c r="O1654" s="75" t="s">
        <v>1146</v>
      </c>
      <c r="P1654" s="75"/>
      <c r="Q1654" s="75" t="s">
        <v>6972</v>
      </c>
      <c r="R1654" s="75" t="s">
        <v>1654</v>
      </c>
      <c r="S1654" s="75" t="s">
        <v>1655</v>
      </c>
      <c r="T1654" s="75" t="s">
        <v>1656</v>
      </c>
      <c r="U1654" s="75" t="s">
        <v>385</v>
      </c>
    </row>
    <row r="1655" spans="1:21" ht="14.4" x14ac:dyDescent="0.25">
      <c r="A1655" s="74">
        <v>121475</v>
      </c>
      <c r="B1655" s="75" t="s">
        <v>1679</v>
      </c>
      <c r="C1655" s="81">
        <f t="shared" si="79"/>
        <v>0</v>
      </c>
      <c r="D1655" s="74">
        <v>24372</v>
      </c>
      <c r="E1655" s="75" t="s">
        <v>10745</v>
      </c>
      <c r="F1655" s="74">
        <v>137687</v>
      </c>
      <c r="G1655" s="74">
        <v>0</v>
      </c>
      <c r="H1655" s="76">
        <f t="shared" si="80"/>
        <v>0</v>
      </c>
      <c r="I1655" s="76">
        <f t="shared" si="81"/>
        <v>0</v>
      </c>
      <c r="J1655" s="74">
        <v>24448</v>
      </c>
      <c r="K1655" s="75" t="s">
        <v>11241</v>
      </c>
      <c r="L1655" s="75" t="s">
        <v>6973</v>
      </c>
      <c r="M1655" s="74">
        <v>9770</v>
      </c>
      <c r="N1655" s="75" t="s">
        <v>1145</v>
      </c>
      <c r="O1655" s="75" t="s">
        <v>6974</v>
      </c>
      <c r="P1655" s="75"/>
      <c r="Q1655" s="75" t="s">
        <v>6975</v>
      </c>
      <c r="R1655" s="75" t="s">
        <v>1654</v>
      </c>
      <c r="S1655" s="75" t="s">
        <v>1655</v>
      </c>
      <c r="T1655" s="75" t="s">
        <v>1656</v>
      </c>
      <c r="U1655" s="75" t="s">
        <v>385</v>
      </c>
    </row>
    <row r="1656" spans="1:21" ht="14.4" x14ac:dyDescent="0.25">
      <c r="A1656" s="74">
        <v>121475</v>
      </c>
      <c r="B1656" s="75" t="s">
        <v>1679</v>
      </c>
      <c r="C1656" s="81">
        <f t="shared" si="79"/>
        <v>0</v>
      </c>
      <c r="D1656" s="74">
        <v>24372</v>
      </c>
      <c r="E1656" s="75" t="s">
        <v>10745</v>
      </c>
      <c r="F1656" s="74">
        <v>976191</v>
      </c>
      <c r="G1656" s="74">
        <v>0</v>
      </c>
      <c r="H1656" s="76">
        <f t="shared" si="80"/>
        <v>121475</v>
      </c>
      <c r="I1656" s="76">
        <f t="shared" si="81"/>
        <v>0</v>
      </c>
      <c r="J1656" s="74">
        <v>24489</v>
      </c>
      <c r="K1656" s="75" t="s">
        <v>11242</v>
      </c>
      <c r="L1656" s="75" t="s">
        <v>6976</v>
      </c>
      <c r="M1656" s="74">
        <v>9870</v>
      </c>
      <c r="N1656" s="75" t="s">
        <v>4926</v>
      </c>
      <c r="O1656" s="75" t="s">
        <v>6977</v>
      </c>
      <c r="P1656" s="75"/>
      <c r="Q1656" s="75" t="s">
        <v>6978</v>
      </c>
      <c r="R1656" s="75" t="s">
        <v>1654</v>
      </c>
      <c r="S1656" s="75" t="s">
        <v>1655</v>
      </c>
      <c r="T1656" s="75" t="s">
        <v>1656</v>
      </c>
      <c r="U1656" s="75" t="s">
        <v>385</v>
      </c>
    </row>
    <row r="1657" spans="1:21" ht="14.4" x14ac:dyDescent="0.25">
      <c r="A1657" s="74">
        <v>121475</v>
      </c>
      <c r="B1657" s="75" t="s">
        <v>1679</v>
      </c>
      <c r="C1657" s="81">
        <f t="shared" si="79"/>
        <v>0</v>
      </c>
      <c r="D1657" s="74">
        <v>24372</v>
      </c>
      <c r="E1657" s="75" t="s">
        <v>10745</v>
      </c>
      <c r="F1657" s="74">
        <v>976209</v>
      </c>
      <c r="G1657" s="74">
        <v>0</v>
      </c>
      <c r="H1657" s="76">
        <f t="shared" si="80"/>
        <v>121475</v>
      </c>
      <c r="I1657" s="76">
        <f t="shared" si="81"/>
        <v>0</v>
      </c>
      <c r="J1657" s="74">
        <v>24513</v>
      </c>
      <c r="K1657" s="75" t="s">
        <v>6979</v>
      </c>
      <c r="L1657" s="75" t="s">
        <v>6980</v>
      </c>
      <c r="M1657" s="74">
        <v>9790</v>
      </c>
      <c r="N1657" s="75" t="s">
        <v>6096</v>
      </c>
      <c r="O1657" s="75" t="s">
        <v>6981</v>
      </c>
      <c r="P1657" s="75"/>
      <c r="Q1657" s="75" t="s">
        <v>6982</v>
      </c>
      <c r="R1657" s="75" t="s">
        <v>1654</v>
      </c>
      <c r="S1657" s="75" t="s">
        <v>1655</v>
      </c>
      <c r="T1657" s="75" t="s">
        <v>1656</v>
      </c>
      <c r="U1657" s="75" t="s">
        <v>385</v>
      </c>
    </row>
    <row r="1658" spans="1:21" ht="14.4" x14ac:dyDescent="0.25">
      <c r="A1658" s="74">
        <v>121475</v>
      </c>
      <c r="B1658" s="75" t="s">
        <v>1679</v>
      </c>
      <c r="C1658" s="81">
        <f t="shared" si="79"/>
        <v>0</v>
      </c>
      <c r="D1658" s="74">
        <v>24372</v>
      </c>
      <c r="E1658" s="75" t="s">
        <v>10745</v>
      </c>
      <c r="F1658" s="74">
        <v>976134</v>
      </c>
      <c r="G1658" s="74">
        <v>0</v>
      </c>
      <c r="H1658" s="76">
        <f t="shared" si="80"/>
        <v>121475</v>
      </c>
      <c r="I1658" s="76">
        <f t="shared" si="81"/>
        <v>0</v>
      </c>
      <c r="J1658" s="74">
        <v>138529</v>
      </c>
      <c r="K1658" s="75" t="s">
        <v>6983</v>
      </c>
      <c r="L1658" s="75" t="s">
        <v>6984</v>
      </c>
      <c r="M1658" s="74">
        <v>9690</v>
      </c>
      <c r="N1658" s="75" t="s">
        <v>6092</v>
      </c>
      <c r="O1658" s="75" t="s">
        <v>6985</v>
      </c>
      <c r="P1658" s="75"/>
      <c r="Q1658" s="75" t="s">
        <v>11900</v>
      </c>
      <c r="R1658" s="75" t="s">
        <v>1654</v>
      </c>
      <c r="S1658" s="75" t="s">
        <v>1655</v>
      </c>
      <c r="T1658" s="75" t="s">
        <v>1656</v>
      </c>
      <c r="U1658" s="75" t="s">
        <v>385</v>
      </c>
    </row>
    <row r="1659" spans="1:21" ht="14.4" x14ac:dyDescent="0.25">
      <c r="A1659" s="74">
        <v>121475</v>
      </c>
      <c r="B1659" s="75" t="s">
        <v>1679</v>
      </c>
      <c r="C1659" s="81">
        <f t="shared" si="79"/>
        <v>0</v>
      </c>
      <c r="D1659" s="74">
        <v>24372</v>
      </c>
      <c r="E1659" s="75" t="s">
        <v>10745</v>
      </c>
      <c r="F1659" s="74">
        <v>976159</v>
      </c>
      <c r="G1659" s="74">
        <v>0</v>
      </c>
      <c r="H1659" s="76">
        <f t="shared" si="80"/>
        <v>121475</v>
      </c>
      <c r="I1659" s="76">
        <f t="shared" si="81"/>
        <v>0</v>
      </c>
      <c r="J1659" s="74">
        <v>138561</v>
      </c>
      <c r="K1659" s="75" t="s">
        <v>6986</v>
      </c>
      <c r="L1659" s="75" t="s">
        <v>6987</v>
      </c>
      <c r="M1659" s="74">
        <v>9810</v>
      </c>
      <c r="N1659" s="75" t="s">
        <v>6897</v>
      </c>
      <c r="O1659" s="75" t="s">
        <v>6988</v>
      </c>
      <c r="P1659" s="75"/>
      <c r="Q1659" s="75" t="s">
        <v>6989</v>
      </c>
      <c r="R1659" s="75" t="s">
        <v>1654</v>
      </c>
      <c r="S1659" s="75" t="s">
        <v>1655</v>
      </c>
      <c r="T1659" s="75" t="s">
        <v>1656</v>
      </c>
      <c r="U1659" s="75" t="s">
        <v>385</v>
      </c>
    </row>
    <row r="1660" spans="1:21" ht="14.4" x14ac:dyDescent="0.25">
      <c r="A1660" s="74">
        <v>121483</v>
      </c>
      <c r="B1660" s="75" t="s">
        <v>1649</v>
      </c>
      <c r="C1660" s="81">
        <f t="shared" si="79"/>
        <v>0</v>
      </c>
      <c r="D1660" s="74">
        <v>9217</v>
      </c>
      <c r="E1660" s="75" t="s">
        <v>6990</v>
      </c>
      <c r="F1660" s="74">
        <v>108621</v>
      </c>
      <c r="G1660" s="74">
        <v>0</v>
      </c>
      <c r="H1660" s="76">
        <f t="shared" si="80"/>
        <v>0</v>
      </c>
      <c r="I1660" s="76">
        <f t="shared" si="81"/>
        <v>0</v>
      </c>
      <c r="J1660" s="74">
        <v>9209</v>
      </c>
      <c r="K1660" s="75" t="s">
        <v>11243</v>
      </c>
      <c r="L1660" s="75" t="s">
        <v>6991</v>
      </c>
      <c r="M1660" s="74">
        <v>2222</v>
      </c>
      <c r="N1660" s="75" t="s">
        <v>1150</v>
      </c>
      <c r="O1660" s="75" t="s">
        <v>6992</v>
      </c>
      <c r="P1660" s="75"/>
      <c r="Q1660" s="75" t="s">
        <v>11244</v>
      </c>
      <c r="R1660" s="75" t="s">
        <v>1786</v>
      </c>
      <c r="S1660" s="75" t="s">
        <v>1787</v>
      </c>
      <c r="T1660" s="75" t="s">
        <v>1788</v>
      </c>
      <c r="U1660" s="75" t="s">
        <v>385</v>
      </c>
    </row>
    <row r="1661" spans="1:21" ht="14.4" x14ac:dyDescent="0.25">
      <c r="A1661" s="74">
        <v>121483</v>
      </c>
      <c r="B1661" s="75" t="s">
        <v>1649</v>
      </c>
      <c r="C1661" s="81">
        <f t="shared" si="79"/>
        <v>0</v>
      </c>
      <c r="D1661" s="74">
        <v>9217</v>
      </c>
      <c r="E1661" s="75" t="s">
        <v>6990</v>
      </c>
      <c r="F1661" s="74">
        <v>108621</v>
      </c>
      <c r="G1661" s="74">
        <v>0</v>
      </c>
      <c r="H1661" s="76">
        <f t="shared" si="80"/>
        <v>0</v>
      </c>
      <c r="I1661" s="76">
        <f t="shared" si="81"/>
        <v>0</v>
      </c>
      <c r="J1661" s="74">
        <v>9217</v>
      </c>
      <c r="K1661" s="75" t="s">
        <v>6990</v>
      </c>
      <c r="L1661" s="75" t="s">
        <v>1149</v>
      </c>
      <c r="M1661" s="74">
        <v>2222</v>
      </c>
      <c r="N1661" s="75" t="s">
        <v>1150</v>
      </c>
      <c r="O1661" s="75" t="s">
        <v>1151</v>
      </c>
      <c r="P1661" s="75"/>
      <c r="Q1661" s="75" t="s">
        <v>10665</v>
      </c>
      <c r="R1661" s="75" t="s">
        <v>1786</v>
      </c>
      <c r="S1661" s="75" t="s">
        <v>1787</v>
      </c>
      <c r="T1661" s="75" t="s">
        <v>1788</v>
      </c>
      <c r="U1661" s="75" t="s">
        <v>385</v>
      </c>
    </row>
    <row r="1662" spans="1:21" ht="14.4" x14ac:dyDescent="0.25">
      <c r="A1662" s="74">
        <v>121483</v>
      </c>
      <c r="B1662" s="75" t="s">
        <v>1649</v>
      </c>
      <c r="C1662" s="81">
        <f t="shared" si="79"/>
        <v>0</v>
      </c>
      <c r="D1662" s="74">
        <v>9217</v>
      </c>
      <c r="E1662" s="75" t="s">
        <v>6990</v>
      </c>
      <c r="F1662" s="74">
        <v>108621</v>
      </c>
      <c r="G1662" s="74">
        <v>0</v>
      </c>
      <c r="H1662" s="76">
        <f t="shared" si="80"/>
        <v>0</v>
      </c>
      <c r="I1662" s="76">
        <f t="shared" si="81"/>
        <v>0</v>
      </c>
      <c r="J1662" s="74">
        <v>10091</v>
      </c>
      <c r="K1662" s="75" t="s">
        <v>1692</v>
      </c>
      <c r="L1662" s="75" t="s">
        <v>6993</v>
      </c>
      <c r="M1662" s="74">
        <v>2500</v>
      </c>
      <c r="N1662" s="75" t="s">
        <v>5221</v>
      </c>
      <c r="O1662" s="75" t="s">
        <v>6994</v>
      </c>
      <c r="P1662" s="75"/>
      <c r="Q1662" s="75" t="s">
        <v>6995</v>
      </c>
      <c r="R1662" s="75" t="s">
        <v>1786</v>
      </c>
      <c r="S1662" s="75" t="s">
        <v>1787</v>
      </c>
      <c r="T1662" s="75" t="s">
        <v>1788</v>
      </c>
      <c r="U1662" s="75" t="s">
        <v>385</v>
      </c>
    </row>
    <row r="1663" spans="1:21" ht="14.4" x14ac:dyDescent="0.25">
      <c r="A1663" s="74">
        <v>121483</v>
      </c>
      <c r="B1663" s="75" t="s">
        <v>1649</v>
      </c>
      <c r="C1663" s="81">
        <f t="shared" si="79"/>
        <v>0</v>
      </c>
      <c r="D1663" s="74">
        <v>9217</v>
      </c>
      <c r="E1663" s="75" t="s">
        <v>6990</v>
      </c>
      <c r="F1663" s="74">
        <v>108621</v>
      </c>
      <c r="G1663" s="74">
        <v>0</v>
      </c>
      <c r="H1663" s="76">
        <f t="shared" si="80"/>
        <v>0</v>
      </c>
      <c r="I1663" s="76">
        <f t="shared" si="81"/>
        <v>0</v>
      </c>
      <c r="J1663" s="74">
        <v>10165</v>
      </c>
      <c r="K1663" s="75" t="s">
        <v>1692</v>
      </c>
      <c r="L1663" s="75" t="s">
        <v>6996</v>
      </c>
      <c r="M1663" s="74">
        <v>2590</v>
      </c>
      <c r="N1663" s="75" t="s">
        <v>58</v>
      </c>
      <c r="O1663" s="75" t="s">
        <v>6997</v>
      </c>
      <c r="P1663" s="75"/>
      <c r="Q1663" s="75" t="s">
        <v>6998</v>
      </c>
      <c r="R1663" s="75" t="s">
        <v>1786</v>
      </c>
      <c r="S1663" s="75" t="s">
        <v>1787</v>
      </c>
      <c r="T1663" s="75" t="s">
        <v>1788</v>
      </c>
      <c r="U1663" s="75" t="s">
        <v>385</v>
      </c>
    </row>
    <row r="1664" spans="1:21" ht="14.4" x14ac:dyDescent="0.25">
      <c r="A1664" s="74">
        <v>121483</v>
      </c>
      <c r="B1664" s="75" t="s">
        <v>1649</v>
      </c>
      <c r="C1664" s="81">
        <f t="shared" si="79"/>
        <v>0</v>
      </c>
      <c r="D1664" s="74">
        <v>9217</v>
      </c>
      <c r="E1664" s="75" t="s">
        <v>6990</v>
      </c>
      <c r="F1664" s="74">
        <v>108621</v>
      </c>
      <c r="G1664" s="74">
        <v>0</v>
      </c>
      <c r="H1664" s="76">
        <f t="shared" si="80"/>
        <v>0</v>
      </c>
      <c r="I1664" s="76">
        <f t="shared" si="81"/>
        <v>0</v>
      </c>
      <c r="J1664" s="74">
        <v>10173</v>
      </c>
      <c r="K1664" s="75" t="s">
        <v>11245</v>
      </c>
      <c r="L1664" s="75" t="s">
        <v>6999</v>
      </c>
      <c r="M1664" s="74">
        <v>2590</v>
      </c>
      <c r="N1664" s="75" t="s">
        <v>58</v>
      </c>
      <c r="O1664" s="75" t="s">
        <v>7000</v>
      </c>
      <c r="P1664" s="75"/>
      <c r="Q1664" s="75" t="s">
        <v>7001</v>
      </c>
      <c r="R1664" s="75" t="s">
        <v>1786</v>
      </c>
      <c r="S1664" s="75" t="s">
        <v>1787</v>
      </c>
      <c r="T1664" s="75" t="s">
        <v>1788</v>
      </c>
      <c r="U1664" s="75" t="s">
        <v>385</v>
      </c>
    </row>
    <row r="1665" spans="1:21" ht="14.4" x14ac:dyDescent="0.25">
      <c r="A1665" s="74">
        <v>121483</v>
      </c>
      <c r="B1665" s="75" t="s">
        <v>1649</v>
      </c>
      <c r="C1665" s="81">
        <f t="shared" si="79"/>
        <v>0</v>
      </c>
      <c r="D1665" s="74">
        <v>9217</v>
      </c>
      <c r="E1665" s="75" t="s">
        <v>6990</v>
      </c>
      <c r="F1665" s="74">
        <v>108621</v>
      </c>
      <c r="G1665" s="74">
        <v>0</v>
      </c>
      <c r="H1665" s="76">
        <f t="shared" si="80"/>
        <v>0</v>
      </c>
      <c r="I1665" s="76">
        <f t="shared" si="81"/>
        <v>0</v>
      </c>
      <c r="J1665" s="74">
        <v>11833</v>
      </c>
      <c r="K1665" s="75" t="s">
        <v>11246</v>
      </c>
      <c r="L1665" s="75" t="s">
        <v>7002</v>
      </c>
      <c r="M1665" s="74">
        <v>2580</v>
      </c>
      <c r="N1665" s="75" t="s">
        <v>1339</v>
      </c>
      <c r="O1665" s="75" t="s">
        <v>7003</v>
      </c>
      <c r="P1665" s="75"/>
      <c r="Q1665" s="75" t="s">
        <v>7004</v>
      </c>
      <c r="R1665" s="75" t="s">
        <v>1786</v>
      </c>
      <c r="S1665" s="75" t="s">
        <v>1787</v>
      </c>
      <c r="T1665" s="75" t="s">
        <v>1788</v>
      </c>
      <c r="U1665" s="75" t="s">
        <v>385</v>
      </c>
    </row>
    <row r="1666" spans="1:21" ht="14.4" x14ac:dyDescent="0.25">
      <c r="A1666" s="74">
        <v>121483</v>
      </c>
      <c r="B1666" s="75" t="s">
        <v>1649</v>
      </c>
      <c r="C1666" s="81">
        <f t="shared" si="79"/>
        <v>0</v>
      </c>
      <c r="D1666" s="74">
        <v>9217</v>
      </c>
      <c r="E1666" s="75" t="s">
        <v>6990</v>
      </c>
      <c r="F1666" s="74">
        <v>108621</v>
      </c>
      <c r="G1666" s="74">
        <v>0</v>
      </c>
      <c r="H1666" s="76">
        <f t="shared" si="80"/>
        <v>0</v>
      </c>
      <c r="I1666" s="76">
        <f t="shared" si="81"/>
        <v>0</v>
      </c>
      <c r="J1666" s="74">
        <v>11924</v>
      </c>
      <c r="K1666" s="75" t="s">
        <v>7005</v>
      </c>
      <c r="L1666" s="75" t="s">
        <v>7006</v>
      </c>
      <c r="M1666" s="74">
        <v>2580</v>
      </c>
      <c r="N1666" s="75" t="s">
        <v>1339</v>
      </c>
      <c r="O1666" s="75" t="s">
        <v>7007</v>
      </c>
      <c r="P1666" s="75"/>
      <c r="Q1666" s="75" t="s">
        <v>11247</v>
      </c>
      <c r="R1666" s="75" t="s">
        <v>1786</v>
      </c>
      <c r="S1666" s="75" t="s">
        <v>1787</v>
      </c>
      <c r="T1666" s="75" t="s">
        <v>1788</v>
      </c>
      <c r="U1666" s="75" t="s">
        <v>385</v>
      </c>
    </row>
    <row r="1667" spans="1:21" ht="14.4" x14ac:dyDescent="0.25">
      <c r="A1667" s="74">
        <v>121483</v>
      </c>
      <c r="B1667" s="75" t="s">
        <v>1649</v>
      </c>
      <c r="C1667" s="81">
        <f t="shared" si="79"/>
        <v>0</v>
      </c>
      <c r="D1667" s="74">
        <v>9217</v>
      </c>
      <c r="E1667" s="75" t="s">
        <v>6990</v>
      </c>
      <c r="F1667" s="74">
        <v>108621</v>
      </c>
      <c r="G1667" s="74">
        <v>0</v>
      </c>
      <c r="H1667" s="76">
        <f t="shared" si="80"/>
        <v>0</v>
      </c>
      <c r="I1667" s="76">
        <f t="shared" si="81"/>
        <v>0</v>
      </c>
      <c r="J1667" s="74">
        <v>11932</v>
      </c>
      <c r="K1667" s="75" t="s">
        <v>11248</v>
      </c>
      <c r="L1667" s="75" t="s">
        <v>7008</v>
      </c>
      <c r="M1667" s="74">
        <v>2580</v>
      </c>
      <c r="N1667" s="75" t="s">
        <v>7009</v>
      </c>
      <c r="O1667" s="75" t="s">
        <v>7010</v>
      </c>
      <c r="P1667" s="75"/>
      <c r="Q1667" s="75" t="s">
        <v>7011</v>
      </c>
      <c r="R1667" s="75" t="s">
        <v>1786</v>
      </c>
      <c r="S1667" s="75" t="s">
        <v>1787</v>
      </c>
      <c r="T1667" s="75" t="s">
        <v>1788</v>
      </c>
      <c r="U1667" s="75" t="s">
        <v>385</v>
      </c>
    </row>
    <row r="1668" spans="1:21" ht="14.4" x14ac:dyDescent="0.25">
      <c r="A1668" s="74">
        <v>121483</v>
      </c>
      <c r="B1668" s="75" t="s">
        <v>1649</v>
      </c>
      <c r="C1668" s="81">
        <f t="shared" si="79"/>
        <v>0</v>
      </c>
      <c r="D1668" s="74">
        <v>9217</v>
      </c>
      <c r="E1668" s="75" t="s">
        <v>6990</v>
      </c>
      <c r="F1668" s="74">
        <v>108621</v>
      </c>
      <c r="G1668" s="74">
        <v>0</v>
      </c>
      <c r="H1668" s="76">
        <f t="shared" si="80"/>
        <v>0</v>
      </c>
      <c r="I1668" s="76">
        <f t="shared" si="81"/>
        <v>0</v>
      </c>
      <c r="J1668" s="74">
        <v>12674</v>
      </c>
      <c r="K1668" s="75" t="s">
        <v>7012</v>
      </c>
      <c r="L1668" s="75" t="s">
        <v>1615</v>
      </c>
      <c r="M1668" s="74">
        <v>2220</v>
      </c>
      <c r="N1668" s="75" t="s">
        <v>65</v>
      </c>
      <c r="O1668" s="75" t="s">
        <v>7013</v>
      </c>
      <c r="P1668" s="75"/>
      <c r="Q1668" s="75" t="s">
        <v>11249</v>
      </c>
      <c r="R1668" s="75" t="s">
        <v>1786</v>
      </c>
      <c r="S1668" s="75" t="s">
        <v>1787</v>
      </c>
      <c r="T1668" s="75" t="s">
        <v>1788</v>
      </c>
      <c r="U1668" s="75" t="s">
        <v>385</v>
      </c>
    </row>
    <row r="1669" spans="1:21" ht="14.4" x14ac:dyDescent="0.25">
      <c r="A1669" s="74">
        <v>121483</v>
      </c>
      <c r="B1669" s="75" t="s">
        <v>1649</v>
      </c>
      <c r="C1669" s="81">
        <f t="shared" si="79"/>
        <v>0</v>
      </c>
      <c r="D1669" s="74">
        <v>9217</v>
      </c>
      <c r="E1669" s="75" t="s">
        <v>6990</v>
      </c>
      <c r="F1669" s="74">
        <v>108621</v>
      </c>
      <c r="G1669" s="74">
        <v>0</v>
      </c>
      <c r="H1669" s="76">
        <f t="shared" si="80"/>
        <v>0</v>
      </c>
      <c r="I1669" s="76">
        <f t="shared" si="81"/>
        <v>0</v>
      </c>
      <c r="J1669" s="74">
        <v>12691</v>
      </c>
      <c r="K1669" s="75" t="s">
        <v>11901</v>
      </c>
      <c r="L1669" s="75" t="s">
        <v>7014</v>
      </c>
      <c r="M1669" s="74">
        <v>2220</v>
      </c>
      <c r="N1669" s="75" t="s">
        <v>7015</v>
      </c>
      <c r="O1669" s="75" t="s">
        <v>7016</v>
      </c>
      <c r="P1669" s="75"/>
      <c r="Q1669" s="75" t="s">
        <v>11250</v>
      </c>
      <c r="R1669" s="75" t="s">
        <v>1786</v>
      </c>
      <c r="S1669" s="75" t="s">
        <v>1787</v>
      </c>
      <c r="T1669" s="75" t="s">
        <v>1788</v>
      </c>
      <c r="U1669" s="75" t="s">
        <v>385</v>
      </c>
    </row>
    <row r="1670" spans="1:21" ht="14.4" x14ac:dyDescent="0.25">
      <c r="A1670" s="74">
        <v>121483</v>
      </c>
      <c r="B1670" s="75" t="s">
        <v>1649</v>
      </c>
      <c r="C1670" s="81">
        <f t="shared" si="79"/>
        <v>0</v>
      </c>
      <c r="D1670" s="74">
        <v>9217</v>
      </c>
      <c r="E1670" s="75" t="s">
        <v>6990</v>
      </c>
      <c r="F1670" s="74">
        <v>108621</v>
      </c>
      <c r="G1670" s="74">
        <v>0</v>
      </c>
      <c r="H1670" s="76">
        <f t="shared" si="80"/>
        <v>0</v>
      </c>
      <c r="I1670" s="76">
        <f t="shared" si="81"/>
        <v>0</v>
      </c>
      <c r="J1670" s="74">
        <v>25957</v>
      </c>
      <c r="K1670" s="75" t="s">
        <v>7017</v>
      </c>
      <c r="L1670" s="75" t="s">
        <v>7018</v>
      </c>
      <c r="M1670" s="74">
        <v>2220</v>
      </c>
      <c r="N1670" s="75" t="s">
        <v>65</v>
      </c>
      <c r="O1670" s="75" t="s">
        <v>349</v>
      </c>
      <c r="P1670" s="75"/>
      <c r="Q1670" s="75" t="s">
        <v>11251</v>
      </c>
      <c r="R1670" s="75" t="s">
        <v>10772</v>
      </c>
      <c r="S1670" s="75" t="s">
        <v>10773</v>
      </c>
      <c r="T1670" s="75" t="s">
        <v>10774</v>
      </c>
      <c r="U1670" s="75" t="s">
        <v>496</v>
      </c>
    </row>
    <row r="1671" spans="1:21" ht="14.4" x14ac:dyDescent="0.25">
      <c r="A1671" s="74">
        <v>121483</v>
      </c>
      <c r="B1671" s="75" t="s">
        <v>1649</v>
      </c>
      <c r="C1671" s="81">
        <f t="shared" si="79"/>
        <v>0</v>
      </c>
      <c r="D1671" s="74">
        <v>9217</v>
      </c>
      <c r="E1671" s="75" t="s">
        <v>6990</v>
      </c>
      <c r="F1671" s="74">
        <v>108621</v>
      </c>
      <c r="G1671" s="74">
        <v>0</v>
      </c>
      <c r="H1671" s="76">
        <f t="shared" si="80"/>
        <v>0</v>
      </c>
      <c r="I1671" s="76">
        <f t="shared" si="81"/>
        <v>0</v>
      </c>
      <c r="J1671" s="74">
        <v>110577</v>
      </c>
      <c r="K1671" s="75" t="s">
        <v>11902</v>
      </c>
      <c r="L1671" s="75" t="s">
        <v>7019</v>
      </c>
      <c r="M1671" s="74">
        <v>2222</v>
      </c>
      <c r="N1671" s="75" t="s">
        <v>7020</v>
      </c>
      <c r="O1671" s="75" t="s">
        <v>7021</v>
      </c>
      <c r="P1671" s="75"/>
      <c r="Q1671" s="75" t="s">
        <v>11252</v>
      </c>
      <c r="R1671" s="75" t="s">
        <v>1786</v>
      </c>
      <c r="S1671" s="75" t="s">
        <v>1787</v>
      </c>
      <c r="T1671" s="75" t="s">
        <v>1788</v>
      </c>
      <c r="U1671" s="75" t="s">
        <v>385</v>
      </c>
    </row>
    <row r="1672" spans="1:21" ht="14.4" x14ac:dyDescent="0.25">
      <c r="A1672" s="74">
        <v>121491</v>
      </c>
      <c r="B1672" s="75" t="s">
        <v>1679</v>
      </c>
      <c r="C1672" s="81">
        <f t="shared" si="79"/>
        <v>0</v>
      </c>
      <c r="D1672" s="74">
        <v>8987</v>
      </c>
      <c r="E1672" s="75" t="s">
        <v>5333</v>
      </c>
      <c r="F1672" s="74">
        <v>960849</v>
      </c>
      <c r="G1672" s="74">
        <v>0</v>
      </c>
      <c r="H1672" s="76">
        <f t="shared" si="80"/>
        <v>0</v>
      </c>
      <c r="I1672" s="76">
        <f t="shared" si="81"/>
        <v>0</v>
      </c>
      <c r="J1672" s="74">
        <v>8987</v>
      </c>
      <c r="K1672" s="75" t="s">
        <v>5333</v>
      </c>
      <c r="L1672" s="75" t="s">
        <v>1153</v>
      </c>
      <c r="M1672" s="74">
        <v>2400</v>
      </c>
      <c r="N1672" s="75" t="s">
        <v>49</v>
      </c>
      <c r="O1672" s="75" t="s">
        <v>1154</v>
      </c>
      <c r="P1672" s="75"/>
      <c r="Q1672" s="75" t="s">
        <v>1155</v>
      </c>
      <c r="R1672" s="75" t="s">
        <v>11612</v>
      </c>
      <c r="S1672" s="75" t="s">
        <v>11613</v>
      </c>
      <c r="T1672" s="75" t="s">
        <v>11614</v>
      </c>
      <c r="U1672" s="75" t="s">
        <v>385</v>
      </c>
    </row>
    <row r="1673" spans="1:21" ht="14.4" x14ac:dyDescent="0.25">
      <c r="A1673" s="74">
        <v>121491</v>
      </c>
      <c r="B1673" s="75" t="s">
        <v>1679</v>
      </c>
      <c r="C1673" s="81">
        <f t="shared" si="79"/>
        <v>0</v>
      </c>
      <c r="D1673" s="74">
        <v>8987</v>
      </c>
      <c r="E1673" s="75" t="s">
        <v>5333</v>
      </c>
      <c r="F1673" s="74">
        <v>960849</v>
      </c>
      <c r="G1673" s="74">
        <v>0</v>
      </c>
      <c r="H1673" s="76">
        <f t="shared" si="80"/>
        <v>0</v>
      </c>
      <c r="I1673" s="76">
        <f t="shared" si="81"/>
        <v>0</v>
      </c>
      <c r="J1673" s="74">
        <v>8995</v>
      </c>
      <c r="K1673" s="75" t="s">
        <v>7022</v>
      </c>
      <c r="L1673" s="75" t="s">
        <v>7023</v>
      </c>
      <c r="M1673" s="74">
        <v>2400</v>
      </c>
      <c r="N1673" s="75" t="s">
        <v>49</v>
      </c>
      <c r="O1673" s="75" t="s">
        <v>7024</v>
      </c>
      <c r="P1673" s="75"/>
      <c r="Q1673" s="75" t="s">
        <v>7025</v>
      </c>
      <c r="R1673" s="75" t="s">
        <v>11612</v>
      </c>
      <c r="S1673" s="75" t="s">
        <v>11613</v>
      </c>
      <c r="T1673" s="75" t="s">
        <v>11614</v>
      </c>
      <c r="U1673" s="75" t="s">
        <v>385</v>
      </c>
    </row>
    <row r="1674" spans="1:21" ht="14.4" x14ac:dyDescent="0.25">
      <c r="A1674" s="74">
        <v>121491</v>
      </c>
      <c r="B1674" s="75" t="s">
        <v>1679</v>
      </c>
      <c r="C1674" s="81">
        <f t="shared" si="79"/>
        <v>0</v>
      </c>
      <c r="D1674" s="74">
        <v>8987</v>
      </c>
      <c r="E1674" s="75" t="s">
        <v>5333</v>
      </c>
      <c r="F1674" s="74">
        <v>960849</v>
      </c>
      <c r="G1674" s="74">
        <v>0</v>
      </c>
      <c r="H1674" s="76">
        <f t="shared" si="80"/>
        <v>0</v>
      </c>
      <c r="I1674" s="76">
        <f t="shared" si="81"/>
        <v>0</v>
      </c>
      <c r="J1674" s="74">
        <v>9051</v>
      </c>
      <c r="K1674" s="75" t="s">
        <v>7026</v>
      </c>
      <c r="L1674" s="75" t="s">
        <v>7027</v>
      </c>
      <c r="M1674" s="74">
        <v>2400</v>
      </c>
      <c r="N1674" s="75" t="s">
        <v>49</v>
      </c>
      <c r="O1674" s="75" t="s">
        <v>7028</v>
      </c>
      <c r="P1674" s="75"/>
      <c r="Q1674" s="75" t="s">
        <v>7029</v>
      </c>
      <c r="R1674" s="75" t="s">
        <v>11612</v>
      </c>
      <c r="S1674" s="75" t="s">
        <v>11613</v>
      </c>
      <c r="T1674" s="75" t="s">
        <v>11614</v>
      </c>
      <c r="U1674" s="75" t="s">
        <v>385</v>
      </c>
    </row>
    <row r="1675" spans="1:21" ht="14.4" x14ac:dyDescent="0.25">
      <c r="A1675" s="74">
        <v>121491</v>
      </c>
      <c r="B1675" s="75" t="s">
        <v>1679</v>
      </c>
      <c r="C1675" s="81">
        <f t="shared" si="79"/>
        <v>0</v>
      </c>
      <c r="D1675" s="74">
        <v>8987</v>
      </c>
      <c r="E1675" s="75" t="s">
        <v>5333</v>
      </c>
      <c r="F1675" s="74">
        <v>960849</v>
      </c>
      <c r="G1675" s="74">
        <v>0</v>
      </c>
      <c r="H1675" s="76">
        <f t="shared" si="80"/>
        <v>0</v>
      </c>
      <c r="I1675" s="76">
        <f t="shared" si="81"/>
        <v>0</v>
      </c>
      <c r="J1675" s="74">
        <v>25726</v>
      </c>
      <c r="K1675" s="75" t="s">
        <v>7030</v>
      </c>
      <c r="L1675" s="75" t="s">
        <v>7031</v>
      </c>
      <c r="M1675" s="74">
        <v>2400</v>
      </c>
      <c r="N1675" s="75" t="s">
        <v>49</v>
      </c>
      <c r="O1675" s="75" t="s">
        <v>7032</v>
      </c>
      <c r="P1675" s="75"/>
      <c r="Q1675" s="75" t="s">
        <v>7033</v>
      </c>
      <c r="R1675" s="75" t="s">
        <v>10772</v>
      </c>
      <c r="S1675" s="75" t="s">
        <v>10773</v>
      </c>
      <c r="T1675" s="75" t="s">
        <v>10774</v>
      </c>
      <c r="U1675" s="75" t="s">
        <v>496</v>
      </c>
    </row>
    <row r="1676" spans="1:21" ht="14.4" x14ac:dyDescent="0.25">
      <c r="A1676" s="74">
        <v>121491</v>
      </c>
      <c r="B1676" s="75" t="s">
        <v>1679</v>
      </c>
      <c r="C1676" s="81">
        <f t="shared" si="79"/>
        <v>0</v>
      </c>
      <c r="D1676" s="74">
        <v>8987</v>
      </c>
      <c r="E1676" s="75" t="s">
        <v>5333</v>
      </c>
      <c r="F1676" s="74">
        <v>960849</v>
      </c>
      <c r="G1676" s="74">
        <v>0</v>
      </c>
      <c r="H1676" s="76">
        <f t="shared" si="80"/>
        <v>0</v>
      </c>
      <c r="I1676" s="76">
        <f t="shared" si="81"/>
        <v>0</v>
      </c>
      <c r="J1676" s="74">
        <v>123455</v>
      </c>
      <c r="K1676" s="75" t="s">
        <v>3241</v>
      </c>
      <c r="L1676" s="75" t="s">
        <v>7034</v>
      </c>
      <c r="M1676" s="74">
        <v>2400</v>
      </c>
      <c r="N1676" s="75" t="s">
        <v>49</v>
      </c>
      <c r="O1676" s="75" t="s">
        <v>7035</v>
      </c>
      <c r="P1676" s="75"/>
      <c r="Q1676" s="75" t="s">
        <v>7036</v>
      </c>
      <c r="R1676" s="75" t="s">
        <v>11612</v>
      </c>
      <c r="S1676" s="75" t="s">
        <v>11613</v>
      </c>
      <c r="T1676" s="75" t="s">
        <v>11614</v>
      </c>
      <c r="U1676" s="75" t="s">
        <v>385</v>
      </c>
    </row>
    <row r="1677" spans="1:21" ht="14.4" x14ac:dyDescent="0.25">
      <c r="A1677" s="74">
        <v>121509</v>
      </c>
      <c r="B1677" s="75" t="s">
        <v>1649</v>
      </c>
      <c r="C1677" s="81">
        <f t="shared" si="79"/>
        <v>0</v>
      </c>
      <c r="D1677" s="74">
        <v>7807</v>
      </c>
      <c r="E1677" s="75" t="s">
        <v>7037</v>
      </c>
      <c r="F1677" s="74">
        <v>963272</v>
      </c>
      <c r="G1677" s="74">
        <v>0</v>
      </c>
      <c r="H1677" s="76">
        <f t="shared" si="80"/>
        <v>0</v>
      </c>
      <c r="I1677" s="76">
        <f t="shared" si="81"/>
        <v>0</v>
      </c>
      <c r="J1677" s="74">
        <v>7682</v>
      </c>
      <c r="K1677" s="75" t="s">
        <v>7038</v>
      </c>
      <c r="L1677" s="75" t="s">
        <v>7039</v>
      </c>
      <c r="M1677" s="74">
        <v>2390</v>
      </c>
      <c r="N1677" s="75" t="s">
        <v>294</v>
      </c>
      <c r="O1677" s="75" t="s">
        <v>7040</v>
      </c>
      <c r="P1677" s="75"/>
      <c r="Q1677" s="75" t="s">
        <v>7041</v>
      </c>
      <c r="R1677" s="75" t="s">
        <v>1662</v>
      </c>
      <c r="S1677" s="75" t="s">
        <v>1663</v>
      </c>
      <c r="T1677" s="75" t="s">
        <v>1664</v>
      </c>
      <c r="U1677" s="75" t="s">
        <v>385</v>
      </c>
    </row>
    <row r="1678" spans="1:21" ht="14.4" x14ac:dyDescent="0.25">
      <c r="A1678" s="74">
        <v>121509</v>
      </c>
      <c r="B1678" s="75" t="s">
        <v>1649</v>
      </c>
      <c r="C1678" s="81">
        <f t="shared" si="79"/>
        <v>0</v>
      </c>
      <c r="D1678" s="74">
        <v>7807</v>
      </c>
      <c r="E1678" s="75" t="s">
        <v>7037</v>
      </c>
      <c r="F1678" s="74">
        <v>963272</v>
      </c>
      <c r="G1678" s="74">
        <v>0</v>
      </c>
      <c r="H1678" s="76">
        <f t="shared" si="80"/>
        <v>0</v>
      </c>
      <c r="I1678" s="76">
        <f t="shared" si="81"/>
        <v>0</v>
      </c>
      <c r="J1678" s="74">
        <v>7807</v>
      </c>
      <c r="K1678" s="75" t="s">
        <v>7037</v>
      </c>
      <c r="L1678" s="75" t="s">
        <v>1157</v>
      </c>
      <c r="M1678" s="74">
        <v>2980</v>
      </c>
      <c r="N1678" s="75" t="s">
        <v>615</v>
      </c>
      <c r="O1678" s="75" t="s">
        <v>1158</v>
      </c>
      <c r="P1678" s="75"/>
      <c r="Q1678" s="75" t="s">
        <v>7042</v>
      </c>
      <c r="R1678" s="75" t="s">
        <v>1662</v>
      </c>
      <c r="S1678" s="75" t="s">
        <v>1663</v>
      </c>
      <c r="T1678" s="75" t="s">
        <v>1664</v>
      </c>
      <c r="U1678" s="75" t="s">
        <v>385</v>
      </c>
    </row>
    <row r="1679" spans="1:21" ht="14.4" x14ac:dyDescent="0.25">
      <c r="A1679" s="74">
        <v>121509</v>
      </c>
      <c r="B1679" s="75" t="s">
        <v>1649</v>
      </c>
      <c r="C1679" s="81">
        <f t="shared" si="79"/>
        <v>0</v>
      </c>
      <c r="D1679" s="74">
        <v>7807</v>
      </c>
      <c r="E1679" s="75" t="s">
        <v>7037</v>
      </c>
      <c r="F1679" s="74">
        <v>963272</v>
      </c>
      <c r="G1679" s="74">
        <v>0</v>
      </c>
      <c r="H1679" s="76">
        <f t="shared" si="80"/>
        <v>0</v>
      </c>
      <c r="I1679" s="76">
        <f t="shared" si="81"/>
        <v>0</v>
      </c>
      <c r="J1679" s="74">
        <v>8251</v>
      </c>
      <c r="K1679" s="75" t="s">
        <v>11253</v>
      </c>
      <c r="L1679" s="75" t="s">
        <v>7043</v>
      </c>
      <c r="M1679" s="74">
        <v>2970</v>
      </c>
      <c r="N1679" s="75" t="s">
        <v>44</v>
      </c>
      <c r="O1679" s="75" t="s">
        <v>7044</v>
      </c>
      <c r="P1679" s="75"/>
      <c r="Q1679" s="75" t="s">
        <v>1159</v>
      </c>
      <c r="R1679" s="75" t="s">
        <v>1662</v>
      </c>
      <c r="S1679" s="75" t="s">
        <v>1663</v>
      </c>
      <c r="T1679" s="75" t="s">
        <v>1664</v>
      </c>
      <c r="U1679" s="75" t="s">
        <v>385</v>
      </c>
    </row>
    <row r="1680" spans="1:21" ht="14.4" x14ac:dyDescent="0.25">
      <c r="A1680" s="74">
        <v>121509</v>
      </c>
      <c r="B1680" s="75" t="s">
        <v>1649</v>
      </c>
      <c r="C1680" s="81">
        <f t="shared" si="79"/>
        <v>0</v>
      </c>
      <c r="D1680" s="74">
        <v>7807</v>
      </c>
      <c r="E1680" s="75" t="s">
        <v>7037</v>
      </c>
      <c r="F1680" s="74">
        <v>963272</v>
      </c>
      <c r="G1680" s="74">
        <v>0</v>
      </c>
      <c r="H1680" s="76">
        <f t="shared" si="80"/>
        <v>0</v>
      </c>
      <c r="I1680" s="76">
        <f t="shared" si="81"/>
        <v>0</v>
      </c>
      <c r="J1680" s="74">
        <v>8284</v>
      </c>
      <c r="K1680" s="75" t="s">
        <v>11026</v>
      </c>
      <c r="L1680" s="75" t="s">
        <v>7046</v>
      </c>
      <c r="M1680" s="74">
        <v>2970</v>
      </c>
      <c r="N1680" s="75" t="s">
        <v>267</v>
      </c>
      <c r="O1680" s="75" t="s">
        <v>7047</v>
      </c>
      <c r="P1680" s="75"/>
      <c r="Q1680" s="75" t="s">
        <v>7048</v>
      </c>
      <c r="R1680" s="75" t="s">
        <v>1662</v>
      </c>
      <c r="S1680" s="75" t="s">
        <v>1663</v>
      </c>
      <c r="T1680" s="75" t="s">
        <v>1664</v>
      </c>
      <c r="U1680" s="75" t="s">
        <v>385</v>
      </c>
    </row>
    <row r="1681" spans="1:21" ht="14.4" x14ac:dyDescent="0.25">
      <c r="A1681" s="74">
        <v>121509</v>
      </c>
      <c r="B1681" s="75" t="s">
        <v>1649</v>
      </c>
      <c r="C1681" s="81">
        <f t="shared" si="79"/>
        <v>0</v>
      </c>
      <c r="D1681" s="74">
        <v>7807</v>
      </c>
      <c r="E1681" s="75" t="s">
        <v>7037</v>
      </c>
      <c r="F1681" s="74">
        <v>963272</v>
      </c>
      <c r="G1681" s="74">
        <v>0</v>
      </c>
      <c r="H1681" s="76">
        <f t="shared" si="80"/>
        <v>0</v>
      </c>
      <c r="I1681" s="76">
        <f t="shared" si="81"/>
        <v>0</v>
      </c>
      <c r="J1681" s="74">
        <v>9894</v>
      </c>
      <c r="K1681" s="75" t="s">
        <v>7049</v>
      </c>
      <c r="L1681" s="75" t="s">
        <v>7050</v>
      </c>
      <c r="M1681" s="74">
        <v>2531</v>
      </c>
      <c r="N1681" s="75" t="s">
        <v>7051</v>
      </c>
      <c r="O1681" s="75" t="s">
        <v>7052</v>
      </c>
      <c r="P1681" s="75"/>
      <c r="Q1681" s="75" t="s">
        <v>7053</v>
      </c>
      <c r="R1681" s="75" t="s">
        <v>1662</v>
      </c>
      <c r="S1681" s="75" t="s">
        <v>1663</v>
      </c>
      <c r="T1681" s="75" t="s">
        <v>1664</v>
      </c>
      <c r="U1681" s="75" t="s">
        <v>385</v>
      </c>
    </row>
    <row r="1682" spans="1:21" ht="14.4" x14ac:dyDescent="0.25">
      <c r="A1682" s="74">
        <v>121509</v>
      </c>
      <c r="B1682" s="75" t="s">
        <v>1649</v>
      </c>
      <c r="C1682" s="81">
        <f t="shared" si="79"/>
        <v>0</v>
      </c>
      <c r="D1682" s="74">
        <v>7807</v>
      </c>
      <c r="E1682" s="75" t="s">
        <v>7037</v>
      </c>
      <c r="F1682" s="74">
        <v>963272</v>
      </c>
      <c r="G1682" s="74">
        <v>0</v>
      </c>
      <c r="H1682" s="76">
        <f t="shared" si="80"/>
        <v>0</v>
      </c>
      <c r="I1682" s="76">
        <f t="shared" si="81"/>
        <v>0</v>
      </c>
      <c r="J1682" s="74">
        <v>118232</v>
      </c>
      <c r="K1682" s="75" t="s">
        <v>7054</v>
      </c>
      <c r="L1682" s="75" t="s">
        <v>7055</v>
      </c>
      <c r="M1682" s="74">
        <v>2970</v>
      </c>
      <c r="N1682" s="75" t="s">
        <v>44</v>
      </c>
      <c r="O1682" s="75" t="s">
        <v>7044</v>
      </c>
      <c r="P1682" s="75"/>
      <c r="Q1682" s="75" t="s">
        <v>7056</v>
      </c>
      <c r="R1682" s="75" t="s">
        <v>1662</v>
      </c>
      <c r="S1682" s="75" t="s">
        <v>1663</v>
      </c>
      <c r="T1682" s="75" t="s">
        <v>1664</v>
      </c>
      <c r="U1682" s="75" t="s">
        <v>385</v>
      </c>
    </row>
    <row r="1683" spans="1:21" ht="14.4" x14ac:dyDescent="0.25">
      <c r="A1683" s="74">
        <v>121533</v>
      </c>
      <c r="B1683" s="75" t="s">
        <v>1649</v>
      </c>
      <c r="C1683" s="81">
        <f t="shared" si="79"/>
        <v>0</v>
      </c>
      <c r="D1683" s="74">
        <v>8458</v>
      </c>
      <c r="E1683" s="75" t="s">
        <v>7057</v>
      </c>
      <c r="F1683" s="74">
        <v>117911</v>
      </c>
      <c r="G1683" s="74">
        <v>0</v>
      </c>
      <c r="H1683" s="76">
        <f t="shared" si="80"/>
        <v>0</v>
      </c>
      <c r="I1683" s="76">
        <f t="shared" si="81"/>
        <v>0</v>
      </c>
      <c r="J1683" s="74">
        <v>8334</v>
      </c>
      <c r="K1683" s="75" t="s">
        <v>3049</v>
      </c>
      <c r="L1683" s="75" t="s">
        <v>7058</v>
      </c>
      <c r="M1683" s="74">
        <v>2520</v>
      </c>
      <c r="N1683" s="75" t="s">
        <v>2986</v>
      </c>
      <c r="O1683" s="75" t="s">
        <v>7059</v>
      </c>
      <c r="P1683" s="75"/>
      <c r="Q1683" s="75" t="s">
        <v>11903</v>
      </c>
      <c r="R1683" s="75" t="s">
        <v>1662</v>
      </c>
      <c r="S1683" s="75" t="s">
        <v>1663</v>
      </c>
      <c r="T1683" s="75" t="s">
        <v>1664</v>
      </c>
      <c r="U1683" s="75" t="s">
        <v>385</v>
      </c>
    </row>
    <row r="1684" spans="1:21" ht="14.4" x14ac:dyDescent="0.25">
      <c r="A1684" s="74">
        <v>121533</v>
      </c>
      <c r="B1684" s="75" t="s">
        <v>1649</v>
      </c>
      <c r="C1684" s="81">
        <f t="shared" si="79"/>
        <v>0</v>
      </c>
      <c r="D1684" s="74">
        <v>8458</v>
      </c>
      <c r="E1684" s="75" t="s">
        <v>7057</v>
      </c>
      <c r="F1684" s="74">
        <v>117911</v>
      </c>
      <c r="G1684" s="74">
        <v>0</v>
      </c>
      <c r="H1684" s="76">
        <f t="shared" si="80"/>
        <v>0</v>
      </c>
      <c r="I1684" s="76">
        <f t="shared" si="81"/>
        <v>0</v>
      </c>
      <c r="J1684" s="74">
        <v>8391</v>
      </c>
      <c r="K1684" s="75" t="s">
        <v>7060</v>
      </c>
      <c r="L1684" s="75" t="s">
        <v>7061</v>
      </c>
      <c r="M1684" s="74">
        <v>2560</v>
      </c>
      <c r="N1684" s="75" t="s">
        <v>46</v>
      </c>
      <c r="O1684" s="75" t="s">
        <v>7062</v>
      </c>
      <c r="P1684" s="75"/>
      <c r="Q1684" s="75" t="s">
        <v>7063</v>
      </c>
      <c r="R1684" s="75" t="s">
        <v>1662</v>
      </c>
      <c r="S1684" s="75" t="s">
        <v>1663</v>
      </c>
      <c r="T1684" s="75" t="s">
        <v>1664</v>
      </c>
      <c r="U1684" s="75" t="s">
        <v>385</v>
      </c>
    </row>
    <row r="1685" spans="1:21" ht="14.4" x14ac:dyDescent="0.25">
      <c r="A1685" s="74">
        <v>121533</v>
      </c>
      <c r="B1685" s="75" t="s">
        <v>1649</v>
      </c>
      <c r="C1685" s="81">
        <f t="shared" si="79"/>
        <v>0</v>
      </c>
      <c r="D1685" s="74">
        <v>8458</v>
      </c>
      <c r="E1685" s="75" t="s">
        <v>7057</v>
      </c>
      <c r="F1685" s="74">
        <v>117911</v>
      </c>
      <c r="G1685" s="74">
        <v>0</v>
      </c>
      <c r="H1685" s="76">
        <f t="shared" si="80"/>
        <v>0</v>
      </c>
      <c r="I1685" s="76">
        <f t="shared" si="81"/>
        <v>0</v>
      </c>
      <c r="J1685" s="74">
        <v>8409</v>
      </c>
      <c r="K1685" s="75" t="s">
        <v>2328</v>
      </c>
      <c r="L1685" s="75" t="s">
        <v>7064</v>
      </c>
      <c r="M1685" s="74">
        <v>2560</v>
      </c>
      <c r="N1685" s="75" t="s">
        <v>46</v>
      </c>
      <c r="O1685" s="75" t="s">
        <v>7065</v>
      </c>
      <c r="P1685" s="75"/>
      <c r="Q1685" s="75" t="s">
        <v>7066</v>
      </c>
      <c r="R1685" s="75" t="s">
        <v>1662</v>
      </c>
      <c r="S1685" s="75" t="s">
        <v>1663</v>
      </c>
      <c r="T1685" s="75" t="s">
        <v>1664</v>
      </c>
      <c r="U1685" s="75" t="s">
        <v>385</v>
      </c>
    </row>
    <row r="1686" spans="1:21" ht="14.4" x14ac:dyDescent="0.25">
      <c r="A1686" s="74">
        <v>121533</v>
      </c>
      <c r="B1686" s="75" t="s">
        <v>1649</v>
      </c>
      <c r="C1686" s="81">
        <f t="shared" si="79"/>
        <v>0</v>
      </c>
      <c r="D1686" s="74">
        <v>8458</v>
      </c>
      <c r="E1686" s="75" t="s">
        <v>7057</v>
      </c>
      <c r="F1686" s="74">
        <v>117911</v>
      </c>
      <c r="G1686" s="74">
        <v>0</v>
      </c>
      <c r="H1686" s="76">
        <f t="shared" si="80"/>
        <v>0</v>
      </c>
      <c r="I1686" s="76">
        <f t="shared" si="81"/>
        <v>0</v>
      </c>
      <c r="J1686" s="74">
        <v>8458</v>
      </c>
      <c r="K1686" s="75" t="s">
        <v>7057</v>
      </c>
      <c r="L1686" s="75" t="s">
        <v>1161</v>
      </c>
      <c r="M1686" s="74">
        <v>2280</v>
      </c>
      <c r="N1686" s="75" t="s">
        <v>1162</v>
      </c>
      <c r="O1686" s="75" t="s">
        <v>1163</v>
      </c>
      <c r="P1686" s="75"/>
      <c r="Q1686" s="75" t="s">
        <v>11573</v>
      </c>
      <c r="R1686" s="75" t="s">
        <v>1662</v>
      </c>
      <c r="S1686" s="75" t="s">
        <v>1663</v>
      </c>
      <c r="T1686" s="75" t="s">
        <v>1664</v>
      </c>
      <c r="U1686" s="75" t="s">
        <v>385</v>
      </c>
    </row>
    <row r="1687" spans="1:21" ht="14.4" x14ac:dyDescent="0.25">
      <c r="A1687" s="74">
        <v>121533</v>
      </c>
      <c r="B1687" s="75" t="s">
        <v>1649</v>
      </c>
      <c r="C1687" s="81">
        <f t="shared" si="79"/>
        <v>0</v>
      </c>
      <c r="D1687" s="74">
        <v>8458</v>
      </c>
      <c r="E1687" s="75" t="s">
        <v>7057</v>
      </c>
      <c r="F1687" s="74">
        <v>117911</v>
      </c>
      <c r="G1687" s="74">
        <v>0</v>
      </c>
      <c r="H1687" s="76">
        <f t="shared" si="80"/>
        <v>0</v>
      </c>
      <c r="I1687" s="76">
        <f t="shared" si="81"/>
        <v>0</v>
      </c>
      <c r="J1687" s="74">
        <v>8474</v>
      </c>
      <c r="K1687" s="75" t="s">
        <v>7067</v>
      </c>
      <c r="L1687" s="75" t="s">
        <v>7068</v>
      </c>
      <c r="M1687" s="74">
        <v>2288</v>
      </c>
      <c r="N1687" s="75" t="s">
        <v>5342</v>
      </c>
      <c r="O1687" s="75" t="s">
        <v>7069</v>
      </c>
      <c r="P1687" s="75"/>
      <c r="Q1687" s="75" t="s">
        <v>7070</v>
      </c>
      <c r="R1687" s="75" t="s">
        <v>1662</v>
      </c>
      <c r="S1687" s="75" t="s">
        <v>1663</v>
      </c>
      <c r="T1687" s="75" t="s">
        <v>1664</v>
      </c>
      <c r="U1687" s="75" t="s">
        <v>385</v>
      </c>
    </row>
    <row r="1688" spans="1:21" ht="14.4" x14ac:dyDescent="0.25">
      <c r="A1688" s="74">
        <v>121541</v>
      </c>
      <c r="B1688" s="75" t="s">
        <v>1649</v>
      </c>
      <c r="C1688" s="81">
        <f t="shared" si="79"/>
        <v>0</v>
      </c>
      <c r="D1688" s="74">
        <v>112921</v>
      </c>
      <c r="E1688" s="75" t="s">
        <v>7071</v>
      </c>
      <c r="F1688" s="74">
        <v>123381</v>
      </c>
      <c r="G1688" s="74">
        <v>0</v>
      </c>
      <c r="H1688" s="76">
        <f t="shared" si="80"/>
        <v>0</v>
      </c>
      <c r="I1688" s="76">
        <f t="shared" si="81"/>
        <v>0</v>
      </c>
      <c r="J1688" s="74">
        <v>6999</v>
      </c>
      <c r="K1688" s="75" t="s">
        <v>2669</v>
      </c>
      <c r="L1688" s="75" t="s">
        <v>7072</v>
      </c>
      <c r="M1688" s="74">
        <v>2180</v>
      </c>
      <c r="N1688" s="75" t="s">
        <v>290</v>
      </c>
      <c r="O1688" s="75" t="s">
        <v>7073</v>
      </c>
      <c r="P1688" s="75"/>
      <c r="Q1688" s="75" t="s">
        <v>7074</v>
      </c>
      <c r="R1688" s="75" t="s">
        <v>1662</v>
      </c>
      <c r="S1688" s="75" t="s">
        <v>1663</v>
      </c>
      <c r="T1688" s="75" t="s">
        <v>1664</v>
      </c>
      <c r="U1688" s="75" t="s">
        <v>385</v>
      </c>
    </row>
    <row r="1689" spans="1:21" ht="14.4" x14ac:dyDescent="0.25">
      <c r="A1689" s="74">
        <v>121541</v>
      </c>
      <c r="B1689" s="75" t="s">
        <v>1649</v>
      </c>
      <c r="C1689" s="81">
        <f t="shared" si="79"/>
        <v>0</v>
      </c>
      <c r="D1689" s="74">
        <v>112921</v>
      </c>
      <c r="E1689" s="75" t="s">
        <v>7071</v>
      </c>
      <c r="F1689" s="74">
        <v>123381</v>
      </c>
      <c r="G1689" s="74">
        <v>0</v>
      </c>
      <c r="H1689" s="76">
        <f t="shared" si="80"/>
        <v>0</v>
      </c>
      <c r="I1689" s="76">
        <f t="shared" si="81"/>
        <v>0</v>
      </c>
      <c r="J1689" s="74">
        <v>7021</v>
      </c>
      <c r="K1689" s="75" t="s">
        <v>7075</v>
      </c>
      <c r="L1689" s="75" t="s">
        <v>7076</v>
      </c>
      <c r="M1689" s="74">
        <v>2950</v>
      </c>
      <c r="N1689" s="75" t="s">
        <v>36</v>
      </c>
      <c r="O1689" s="75" t="s">
        <v>7077</v>
      </c>
      <c r="P1689" s="75"/>
      <c r="Q1689" s="75" t="s">
        <v>7078</v>
      </c>
      <c r="R1689" s="75" t="s">
        <v>1662</v>
      </c>
      <c r="S1689" s="75" t="s">
        <v>1663</v>
      </c>
      <c r="T1689" s="75" t="s">
        <v>1664</v>
      </c>
      <c r="U1689" s="75" t="s">
        <v>385</v>
      </c>
    </row>
    <row r="1690" spans="1:21" ht="14.4" x14ac:dyDescent="0.25">
      <c r="A1690" s="74">
        <v>121541</v>
      </c>
      <c r="B1690" s="75" t="s">
        <v>1649</v>
      </c>
      <c r="C1690" s="81">
        <f t="shared" si="79"/>
        <v>0</v>
      </c>
      <c r="D1690" s="74">
        <v>112921</v>
      </c>
      <c r="E1690" s="75" t="s">
        <v>7071</v>
      </c>
      <c r="F1690" s="74">
        <v>123381</v>
      </c>
      <c r="G1690" s="74">
        <v>0</v>
      </c>
      <c r="H1690" s="76">
        <f t="shared" si="80"/>
        <v>0</v>
      </c>
      <c r="I1690" s="76">
        <f t="shared" si="81"/>
        <v>0</v>
      </c>
      <c r="J1690" s="74">
        <v>7112</v>
      </c>
      <c r="K1690" s="75" t="s">
        <v>7060</v>
      </c>
      <c r="L1690" s="75" t="s">
        <v>7079</v>
      </c>
      <c r="M1690" s="74">
        <v>2940</v>
      </c>
      <c r="N1690" s="75" t="s">
        <v>1166</v>
      </c>
      <c r="O1690" s="75" t="s">
        <v>1167</v>
      </c>
      <c r="P1690" s="75"/>
      <c r="Q1690" s="75" t="s">
        <v>1168</v>
      </c>
      <c r="R1690" s="75" t="s">
        <v>1662</v>
      </c>
      <c r="S1690" s="75" t="s">
        <v>1663</v>
      </c>
      <c r="T1690" s="75" t="s">
        <v>1664</v>
      </c>
      <c r="U1690" s="75" t="s">
        <v>385</v>
      </c>
    </row>
    <row r="1691" spans="1:21" ht="14.4" x14ac:dyDescent="0.25">
      <c r="A1691" s="74">
        <v>121541</v>
      </c>
      <c r="B1691" s="75" t="s">
        <v>1649</v>
      </c>
      <c r="C1691" s="81">
        <f t="shared" si="79"/>
        <v>0</v>
      </c>
      <c r="D1691" s="74">
        <v>112921</v>
      </c>
      <c r="E1691" s="75" t="s">
        <v>7071</v>
      </c>
      <c r="F1691" s="74">
        <v>123381</v>
      </c>
      <c r="G1691" s="74">
        <v>0</v>
      </c>
      <c r="H1691" s="76">
        <f t="shared" si="80"/>
        <v>0</v>
      </c>
      <c r="I1691" s="76">
        <f t="shared" si="81"/>
        <v>0</v>
      </c>
      <c r="J1691" s="74">
        <v>102574</v>
      </c>
      <c r="K1691" s="75" t="s">
        <v>7080</v>
      </c>
      <c r="L1691" s="75" t="s">
        <v>11904</v>
      </c>
      <c r="M1691" s="74">
        <v>2950</v>
      </c>
      <c r="N1691" s="75" t="s">
        <v>36</v>
      </c>
      <c r="O1691" s="75" t="s">
        <v>7077</v>
      </c>
      <c r="P1691" s="75"/>
      <c r="Q1691" s="75" t="s">
        <v>7081</v>
      </c>
      <c r="R1691" s="75" t="s">
        <v>1662</v>
      </c>
      <c r="S1691" s="75" t="s">
        <v>1663</v>
      </c>
      <c r="T1691" s="75" t="s">
        <v>1664</v>
      </c>
      <c r="U1691" s="75" t="s">
        <v>385</v>
      </c>
    </row>
    <row r="1692" spans="1:21" ht="14.4" x14ac:dyDescent="0.25">
      <c r="A1692" s="74">
        <v>121541</v>
      </c>
      <c r="B1692" s="75" t="s">
        <v>1649</v>
      </c>
      <c r="C1692" s="81">
        <f t="shared" si="79"/>
        <v>0</v>
      </c>
      <c r="D1692" s="74">
        <v>112921</v>
      </c>
      <c r="E1692" s="75" t="s">
        <v>7071</v>
      </c>
      <c r="F1692" s="74">
        <v>123381</v>
      </c>
      <c r="G1692" s="74">
        <v>0</v>
      </c>
      <c r="H1692" s="76">
        <f t="shared" si="80"/>
        <v>0</v>
      </c>
      <c r="I1692" s="76">
        <f t="shared" si="81"/>
        <v>0</v>
      </c>
      <c r="J1692" s="74">
        <v>112921</v>
      </c>
      <c r="K1692" s="75" t="s">
        <v>7071</v>
      </c>
      <c r="L1692" s="75" t="s">
        <v>1165</v>
      </c>
      <c r="M1692" s="74">
        <v>2940</v>
      </c>
      <c r="N1692" s="75" t="s">
        <v>1166</v>
      </c>
      <c r="O1692" s="75" t="s">
        <v>1167</v>
      </c>
      <c r="P1692" s="75"/>
      <c r="Q1692" s="75" t="s">
        <v>1168</v>
      </c>
      <c r="R1692" s="75" t="s">
        <v>1662</v>
      </c>
      <c r="S1692" s="75" t="s">
        <v>1663</v>
      </c>
      <c r="T1692" s="75" t="s">
        <v>1664</v>
      </c>
      <c r="U1692" s="75" t="s">
        <v>385</v>
      </c>
    </row>
    <row r="1693" spans="1:21" ht="14.4" x14ac:dyDescent="0.25">
      <c r="A1693" s="74">
        <v>121558</v>
      </c>
      <c r="B1693" s="75" t="s">
        <v>1649</v>
      </c>
      <c r="C1693" s="81">
        <f t="shared" si="79"/>
        <v>0</v>
      </c>
      <c r="D1693" s="74">
        <v>7799</v>
      </c>
      <c r="E1693" s="75" t="s">
        <v>7082</v>
      </c>
      <c r="F1693" s="74">
        <v>123381</v>
      </c>
      <c r="G1693" s="74">
        <v>0</v>
      </c>
      <c r="H1693" s="76">
        <f t="shared" si="80"/>
        <v>0</v>
      </c>
      <c r="I1693" s="76">
        <f t="shared" si="81"/>
        <v>0</v>
      </c>
      <c r="J1693" s="74">
        <v>7799</v>
      </c>
      <c r="K1693" s="75" t="s">
        <v>7082</v>
      </c>
      <c r="L1693" s="75" t="s">
        <v>1170</v>
      </c>
      <c r="M1693" s="74">
        <v>2960</v>
      </c>
      <c r="N1693" s="75" t="s">
        <v>1171</v>
      </c>
      <c r="O1693" s="75" t="s">
        <v>1172</v>
      </c>
      <c r="P1693" s="75"/>
      <c r="Q1693" s="75" t="s">
        <v>1173</v>
      </c>
      <c r="R1693" s="75" t="s">
        <v>1662</v>
      </c>
      <c r="S1693" s="75" t="s">
        <v>1663</v>
      </c>
      <c r="T1693" s="75" t="s">
        <v>1664</v>
      </c>
      <c r="U1693" s="75" t="s">
        <v>385</v>
      </c>
    </row>
    <row r="1694" spans="1:21" ht="14.4" x14ac:dyDescent="0.25">
      <c r="A1694" s="74">
        <v>121558</v>
      </c>
      <c r="B1694" s="75" t="s">
        <v>1649</v>
      </c>
      <c r="C1694" s="81">
        <f t="shared" si="79"/>
        <v>0</v>
      </c>
      <c r="D1694" s="74">
        <v>7799</v>
      </c>
      <c r="E1694" s="75" t="s">
        <v>7082</v>
      </c>
      <c r="F1694" s="74">
        <v>123381</v>
      </c>
      <c r="G1694" s="74">
        <v>0</v>
      </c>
      <c r="H1694" s="76">
        <f t="shared" si="80"/>
        <v>0</v>
      </c>
      <c r="I1694" s="76">
        <f t="shared" si="81"/>
        <v>0</v>
      </c>
      <c r="J1694" s="74">
        <v>7823</v>
      </c>
      <c r="K1694" s="75" t="s">
        <v>11254</v>
      </c>
      <c r="L1694" s="75" t="s">
        <v>7083</v>
      </c>
      <c r="M1694" s="74">
        <v>2960</v>
      </c>
      <c r="N1694" s="75" t="s">
        <v>7084</v>
      </c>
      <c r="O1694" s="75" t="s">
        <v>7085</v>
      </c>
      <c r="P1694" s="75"/>
      <c r="Q1694" s="75" t="s">
        <v>7086</v>
      </c>
      <c r="R1694" s="75" t="s">
        <v>1662</v>
      </c>
      <c r="S1694" s="75" t="s">
        <v>1663</v>
      </c>
      <c r="T1694" s="75" t="s">
        <v>1664</v>
      </c>
      <c r="U1694" s="75" t="s">
        <v>385</v>
      </c>
    </row>
    <row r="1695" spans="1:21" ht="14.4" x14ac:dyDescent="0.25">
      <c r="A1695" s="74">
        <v>121558</v>
      </c>
      <c r="B1695" s="75" t="s">
        <v>1649</v>
      </c>
      <c r="C1695" s="81">
        <f t="shared" si="79"/>
        <v>0</v>
      </c>
      <c r="D1695" s="74">
        <v>7799</v>
      </c>
      <c r="E1695" s="75" t="s">
        <v>7082</v>
      </c>
      <c r="F1695" s="74">
        <v>123381</v>
      </c>
      <c r="G1695" s="74">
        <v>0</v>
      </c>
      <c r="H1695" s="76">
        <f t="shared" si="80"/>
        <v>0</v>
      </c>
      <c r="I1695" s="76">
        <f t="shared" si="81"/>
        <v>0</v>
      </c>
      <c r="J1695" s="74">
        <v>7864</v>
      </c>
      <c r="K1695" s="75" t="s">
        <v>7087</v>
      </c>
      <c r="L1695" s="75" t="s">
        <v>7088</v>
      </c>
      <c r="M1695" s="74">
        <v>2990</v>
      </c>
      <c r="N1695" s="75" t="s">
        <v>41</v>
      </c>
      <c r="O1695" s="75" t="s">
        <v>7089</v>
      </c>
      <c r="P1695" s="75"/>
      <c r="Q1695" s="75" t="s">
        <v>7090</v>
      </c>
      <c r="R1695" s="75" t="s">
        <v>1662</v>
      </c>
      <c r="S1695" s="75" t="s">
        <v>1663</v>
      </c>
      <c r="T1695" s="75" t="s">
        <v>1664</v>
      </c>
      <c r="U1695" s="75" t="s">
        <v>385</v>
      </c>
    </row>
    <row r="1696" spans="1:21" ht="14.4" x14ac:dyDescent="0.25">
      <c r="A1696" s="74">
        <v>121558</v>
      </c>
      <c r="B1696" s="75" t="s">
        <v>1649</v>
      </c>
      <c r="C1696" s="81">
        <f t="shared" si="79"/>
        <v>0</v>
      </c>
      <c r="D1696" s="74">
        <v>7799</v>
      </c>
      <c r="E1696" s="75" t="s">
        <v>7082</v>
      </c>
      <c r="F1696" s="74">
        <v>123381</v>
      </c>
      <c r="G1696" s="74">
        <v>0</v>
      </c>
      <c r="H1696" s="76">
        <f t="shared" si="80"/>
        <v>0</v>
      </c>
      <c r="I1696" s="76">
        <f t="shared" si="81"/>
        <v>0</v>
      </c>
      <c r="J1696" s="74">
        <v>102681</v>
      </c>
      <c r="K1696" s="75" t="s">
        <v>7091</v>
      </c>
      <c r="L1696" s="75" t="s">
        <v>7092</v>
      </c>
      <c r="M1696" s="74">
        <v>2960</v>
      </c>
      <c r="N1696" s="75" t="s">
        <v>1171</v>
      </c>
      <c r="O1696" s="75" t="s">
        <v>1172</v>
      </c>
      <c r="P1696" s="75"/>
      <c r="Q1696" s="75" t="s">
        <v>7093</v>
      </c>
      <c r="R1696" s="75" t="s">
        <v>1662</v>
      </c>
      <c r="S1696" s="75" t="s">
        <v>1663</v>
      </c>
      <c r="T1696" s="75" t="s">
        <v>1664</v>
      </c>
      <c r="U1696" s="75" t="s">
        <v>385</v>
      </c>
    </row>
    <row r="1697" spans="1:21" ht="14.4" x14ac:dyDescent="0.25">
      <c r="A1697" s="74">
        <v>121566</v>
      </c>
      <c r="B1697" s="75" t="s">
        <v>1649</v>
      </c>
      <c r="C1697" s="81">
        <f t="shared" si="79"/>
        <v>0</v>
      </c>
      <c r="D1697" s="74">
        <v>8482</v>
      </c>
      <c r="E1697" s="75" t="s">
        <v>7094</v>
      </c>
      <c r="F1697" s="74">
        <v>117911</v>
      </c>
      <c r="G1697" s="74">
        <v>0</v>
      </c>
      <c r="H1697" s="76">
        <f t="shared" si="80"/>
        <v>0</v>
      </c>
      <c r="I1697" s="76">
        <f t="shared" si="81"/>
        <v>0</v>
      </c>
      <c r="J1697" s="74">
        <v>7741</v>
      </c>
      <c r="K1697" s="75" t="s">
        <v>7095</v>
      </c>
      <c r="L1697" s="75" t="s">
        <v>11255</v>
      </c>
      <c r="M1697" s="74">
        <v>2275</v>
      </c>
      <c r="N1697" s="75" t="s">
        <v>7096</v>
      </c>
      <c r="O1697" s="75" t="s">
        <v>7097</v>
      </c>
      <c r="P1697" s="75"/>
      <c r="Q1697" s="75" t="s">
        <v>7098</v>
      </c>
      <c r="R1697" s="75" t="s">
        <v>11612</v>
      </c>
      <c r="S1697" s="75" t="s">
        <v>11613</v>
      </c>
      <c r="T1697" s="75" t="s">
        <v>11614</v>
      </c>
      <c r="U1697" s="75" t="s">
        <v>385</v>
      </c>
    </row>
    <row r="1698" spans="1:21" ht="14.4" x14ac:dyDescent="0.25">
      <c r="A1698" s="74">
        <v>121566</v>
      </c>
      <c r="B1698" s="75" t="s">
        <v>1649</v>
      </c>
      <c r="C1698" s="81">
        <f t="shared" si="79"/>
        <v>0</v>
      </c>
      <c r="D1698" s="74">
        <v>8482</v>
      </c>
      <c r="E1698" s="75" t="s">
        <v>7094</v>
      </c>
      <c r="F1698" s="74">
        <v>117911</v>
      </c>
      <c r="G1698" s="74">
        <v>0</v>
      </c>
      <c r="H1698" s="76">
        <f t="shared" si="80"/>
        <v>0</v>
      </c>
      <c r="I1698" s="76">
        <f t="shared" si="81"/>
        <v>0</v>
      </c>
      <c r="J1698" s="74">
        <v>8482</v>
      </c>
      <c r="K1698" s="75" t="s">
        <v>7094</v>
      </c>
      <c r="L1698" s="75" t="s">
        <v>1175</v>
      </c>
      <c r="M1698" s="74">
        <v>2290</v>
      </c>
      <c r="N1698" s="75" t="s">
        <v>153</v>
      </c>
      <c r="O1698" s="75" t="s">
        <v>1176</v>
      </c>
      <c r="P1698" s="75"/>
      <c r="Q1698" s="75" t="s">
        <v>1177</v>
      </c>
      <c r="R1698" s="75" t="s">
        <v>11612</v>
      </c>
      <c r="S1698" s="75" t="s">
        <v>11613</v>
      </c>
      <c r="T1698" s="75" t="s">
        <v>11614</v>
      </c>
      <c r="U1698" s="75" t="s">
        <v>385</v>
      </c>
    </row>
    <row r="1699" spans="1:21" ht="14.4" x14ac:dyDescent="0.25">
      <c r="A1699" s="74">
        <v>121566</v>
      </c>
      <c r="B1699" s="75" t="s">
        <v>1649</v>
      </c>
      <c r="C1699" s="81">
        <f t="shared" si="79"/>
        <v>0</v>
      </c>
      <c r="D1699" s="74">
        <v>8482</v>
      </c>
      <c r="E1699" s="75" t="s">
        <v>7094</v>
      </c>
      <c r="F1699" s="74">
        <v>117911</v>
      </c>
      <c r="G1699" s="74">
        <v>0</v>
      </c>
      <c r="H1699" s="76">
        <f t="shared" si="80"/>
        <v>0</v>
      </c>
      <c r="I1699" s="76">
        <f t="shared" si="81"/>
        <v>0</v>
      </c>
      <c r="J1699" s="74">
        <v>9159</v>
      </c>
      <c r="K1699" s="75" t="s">
        <v>3049</v>
      </c>
      <c r="L1699" s="75" t="s">
        <v>7099</v>
      </c>
      <c r="M1699" s="74">
        <v>2275</v>
      </c>
      <c r="N1699" s="75" t="s">
        <v>3218</v>
      </c>
      <c r="O1699" s="75" t="s">
        <v>7100</v>
      </c>
      <c r="P1699" s="75"/>
      <c r="Q1699" s="75" t="s">
        <v>7101</v>
      </c>
      <c r="R1699" s="75" t="s">
        <v>11612</v>
      </c>
      <c r="S1699" s="75" t="s">
        <v>11613</v>
      </c>
      <c r="T1699" s="75" t="s">
        <v>11614</v>
      </c>
      <c r="U1699" s="75" t="s">
        <v>385</v>
      </c>
    </row>
    <row r="1700" spans="1:21" ht="14.4" x14ac:dyDescent="0.25">
      <c r="A1700" s="74">
        <v>121566</v>
      </c>
      <c r="B1700" s="75" t="s">
        <v>1649</v>
      </c>
      <c r="C1700" s="81">
        <f t="shared" si="79"/>
        <v>0</v>
      </c>
      <c r="D1700" s="74">
        <v>8482</v>
      </c>
      <c r="E1700" s="75" t="s">
        <v>7094</v>
      </c>
      <c r="F1700" s="74">
        <v>117911</v>
      </c>
      <c r="G1700" s="74">
        <v>0</v>
      </c>
      <c r="H1700" s="76">
        <f t="shared" si="80"/>
        <v>0</v>
      </c>
      <c r="I1700" s="76">
        <f t="shared" si="81"/>
        <v>0</v>
      </c>
      <c r="J1700" s="74">
        <v>9175</v>
      </c>
      <c r="K1700" s="75" t="s">
        <v>2686</v>
      </c>
      <c r="L1700" s="75" t="s">
        <v>7102</v>
      </c>
      <c r="M1700" s="74">
        <v>2275</v>
      </c>
      <c r="N1700" s="75" t="s">
        <v>7103</v>
      </c>
      <c r="O1700" s="75" t="s">
        <v>7104</v>
      </c>
      <c r="P1700" s="75"/>
      <c r="Q1700" s="75" t="s">
        <v>7105</v>
      </c>
      <c r="R1700" s="75" t="s">
        <v>11612</v>
      </c>
      <c r="S1700" s="75" t="s">
        <v>11613</v>
      </c>
      <c r="T1700" s="75" t="s">
        <v>11614</v>
      </c>
      <c r="U1700" s="75" t="s">
        <v>385</v>
      </c>
    </row>
    <row r="1701" spans="1:21" ht="14.4" x14ac:dyDescent="0.25">
      <c r="A1701" s="74">
        <v>121566</v>
      </c>
      <c r="B1701" s="75" t="s">
        <v>1649</v>
      </c>
      <c r="C1701" s="81">
        <f t="shared" si="79"/>
        <v>0</v>
      </c>
      <c r="D1701" s="74">
        <v>8482</v>
      </c>
      <c r="E1701" s="75" t="s">
        <v>7094</v>
      </c>
      <c r="F1701" s="74">
        <v>117911</v>
      </c>
      <c r="G1701" s="74">
        <v>0</v>
      </c>
      <c r="H1701" s="76">
        <f t="shared" si="80"/>
        <v>0</v>
      </c>
      <c r="I1701" s="76">
        <f t="shared" si="81"/>
        <v>0</v>
      </c>
      <c r="J1701" s="74">
        <v>53314</v>
      </c>
      <c r="K1701" s="75" t="s">
        <v>7106</v>
      </c>
      <c r="L1701" s="75" t="s">
        <v>7107</v>
      </c>
      <c r="M1701" s="74">
        <v>2290</v>
      </c>
      <c r="N1701" s="75" t="s">
        <v>153</v>
      </c>
      <c r="O1701" s="75" t="s">
        <v>7108</v>
      </c>
      <c r="P1701" s="75"/>
      <c r="Q1701" s="75" t="s">
        <v>7109</v>
      </c>
      <c r="R1701" s="75" t="s">
        <v>11612</v>
      </c>
      <c r="S1701" s="75" t="s">
        <v>11613</v>
      </c>
      <c r="T1701" s="75" t="s">
        <v>11614</v>
      </c>
      <c r="U1701" s="75" t="s">
        <v>385</v>
      </c>
    </row>
    <row r="1702" spans="1:21" ht="14.4" x14ac:dyDescent="0.25">
      <c r="A1702" s="74">
        <v>121574</v>
      </c>
      <c r="B1702" s="75" t="s">
        <v>1649</v>
      </c>
      <c r="C1702" s="81">
        <f t="shared" si="79"/>
        <v>0</v>
      </c>
      <c r="D1702" s="74">
        <v>7708</v>
      </c>
      <c r="E1702" s="75" t="s">
        <v>10746</v>
      </c>
      <c r="F1702" s="74">
        <v>123398</v>
      </c>
      <c r="G1702" s="74">
        <v>0</v>
      </c>
      <c r="H1702" s="76">
        <f t="shared" si="80"/>
        <v>0</v>
      </c>
      <c r="I1702" s="76">
        <f t="shared" si="81"/>
        <v>0</v>
      </c>
      <c r="J1702" s="74">
        <v>7708</v>
      </c>
      <c r="K1702" s="75" t="s">
        <v>10746</v>
      </c>
      <c r="L1702" s="75" t="s">
        <v>1179</v>
      </c>
      <c r="M1702" s="74">
        <v>2390</v>
      </c>
      <c r="N1702" s="75" t="s">
        <v>294</v>
      </c>
      <c r="O1702" s="75" t="s">
        <v>1180</v>
      </c>
      <c r="P1702" s="75"/>
      <c r="Q1702" s="75" t="s">
        <v>1181</v>
      </c>
      <c r="R1702" s="75" t="s">
        <v>1662</v>
      </c>
      <c r="S1702" s="75" t="s">
        <v>1663</v>
      </c>
      <c r="T1702" s="75" t="s">
        <v>1664</v>
      </c>
      <c r="U1702" s="75" t="s">
        <v>385</v>
      </c>
    </row>
    <row r="1703" spans="1:21" ht="14.4" x14ac:dyDescent="0.25">
      <c r="A1703" s="74">
        <v>121574</v>
      </c>
      <c r="B1703" s="75" t="s">
        <v>1649</v>
      </c>
      <c r="C1703" s="81">
        <f t="shared" si="79"/>
        <v>0</v>
      </c>
      <c r="D1703" s="74">
        <v>7708</v>
      </c>
      <c r="E1703" s="75" t="s">
        <v>10746</v>
      </c>
      <c r="F1703" s="74">
        <v>123398</v>
      </c>
      <c r="G1703" s="74">
        <v>0</v>
      </c>
      <c r="H1703" s="76">
        <f t="shared" si="80"/>
        <v>0</v>
      </c>
      <c r="I1703" s="76">
        <f t="shared" si="81"/>
        <v>0</v>
      </c>
      <c r="J1703" s="74">
        <v>7765</v>
      </c>
      <c r="K1703" s="75" t="s">
        <v>7110</v>
      </c>
      <c r="L1703" s="75" t="s">
        <v>7111</v>
      </c>
      <c r="M1703" s="74">
        <v>2980</v>
      </c>
      <c r="N1703" s="75" t="s">
        <v>615</v>
      </c>
      <c r="O1703" s="75" t="s">
        <v>7112</v>
      </c>
      <c r="P1703" s="75"/>
      <c r="Q1703" s="75" t="s">
        <v>11905</v>
      </c>
      <c r="R1703" s="75" t="s">
        <v>1662</v>
      </c>
      <c r="S1703" s="75" t="s">
        <v>1663</v>
      </c>
      <c r="T1703" s="75" t="s">
        <v>1664</v>
      </c>
      <c r="U1703" s="75" t="s">
        <v>385</v>
      </c>
    </row>
    <row r="1704" spans="1:21" ht="14.4" x14ac:dyDescent="0.25">
      <c r="A1704" s="74">
        <v>121574</v>
      </c>
      <c r="B1704" s="75" t="s">
        <v>1649</v>
      </c>
      <c r="C1704" s="81">
        <f t="shared" si="79"/>
        <v>0</v>
      </c>
      <c r="D1704" s="74">
        <v>7708</v>
      </c>
      <c r="E1704" s="75" t="s">
        <v>10746</v>
      </c>
      <c r="F1704" s="74">
        <v>123398</v>
      </c>
      <c r="G1704" s="74">
        <v>0</v>
      </c>
      <c r="H1704" s="76">
        <f t="shared" si="80"/>
        <v>0</v>
      </c>
      <c r="I1704" s="76">
        <f t="shared" si="81"/>
        <v>0</v>
      </c>
      <c r="J1704" s="74">
        <v>8326</v>
      </c>
      <c r="K1704" s="75" t="s">
        <v>7113</v>
      </c>
      <c r="L1704" s="75" t="s">
        <v>4330</v>
      </c>
      <c r="M1704" s="74">
        <v>2243</v>
      </c>
      <c r="N1704" s="75" t="s">
        <v>7114</v>
      </c>
      <c r="O1704" s="75" t="s">
        <v>7115</v>
      </c>
      <c r="P1704" s="75"/>
      <c r="Q1704" s="75" t="s">
        <v>7116</v>
      </c>
      <c r="R1704" s="75" t="s">
        <v>1662</v>
      </c>
      <c r="S1704" s="75" t="s">
        <v>1663</v>
      </c>
      <c r="T1704" s="75" t="s">
        <v>1664</v>
      </c>
      <c r="U1704" s="75" t="s">
        <v>385</v>
      </c>
    </row>
    <row r="1705" spans="1:21" ht="14.4" x14ac:dyDescent="0.25">
      <c r="A1705" s="74">
        <v>121574</v>
      </c>
      <c r="B1705" s="75" t="s">
        <v>1649</v>
      </c>
      <c r="C1705" s="81">
        <f t="shared" si="79"/>
        <v>0</v>
      </c>
      <c r="D1705" s="74">
        <v>7708</v>
      </c>
      <c r="E1705" s="75" t="s">
        <v>10746</v>
      </c>
      <c r="F1705" s="74">
        <v>123398</v>
      </c>
      <c r="G1705" s="74">
        <v>0</v>
      </c>
      <c r="H1705" s="76">
        <f t="shared" si="80"/>
        <v>0</v>
      </c>
      <c r="I1705" s="76">
        <f t="shared" si="81"/>
        <v>0</v>
      </c>
      <c r="J1705" s="74">
        <v>8367</v>
      </c>
      <c r="K1705" s="75" t="s">
        <v>11256</v>
      </c>
      <c r="L1705" s="75" t="s">
        <v>7117</v>
      </c>
      <c r="M1705" s="74">
        <v>2240</v>
      </c>
      <c r="N1705" s="75" t="s">
        <v>7118</v>
      </c>
      <c r="O1705" s="75" t="s">
        <v>7119</v>
      </c>
      <c r="P1705" s="75"/>
      <c r="Q1705" s="75" t="s">
        <v>11906</v>
      </c>
      <c r="R1705" s="75" t="s">
        <v>1662</v>
      </c>
      <c r="S1705" s="75" t="s">
        <v>1663</v>
      </c>
      <c r="T1705" s="75" t="s">
        <v>1664</v>
      </c>
      <c r="U1705" s="75" t="s">
        <v>385</v>
      </c>
    </row>
    <row r="1706" spans="1:21" ht="14.4" x14ac:dyDescent="0.25">
      <c r="A1706" s="74">
        <v>121574</v>
      </c>
      <c r="B1706" s="75" t="s">
        <v>1649</v>
      </c>
      <c r="C1706" s="81">
        <f t="shared" si="79"/>
        <v>0</v>
      </c>
      <c r="D1706" s="74">
        <v>7708</v>
      </c>
      <c r="E1706" s="75" t="s">
        <v>10746</v>
      </c>
      <c r="F1706" s="74">
        <v>123398</v>
      </c>
      <c r="G1706" s="74">
        <v>0</v>
      </c>
      <c r="H1706" s="76">
        <f t="shared" si="80"/>
        <v>0</v>
      </c>
      <c r="I1706" s="76">
        <f t="shared" si="81"/>
        <v>0</v>
      </c>
      <c r="J1706" s="74">
        <v>47027</v>
      </c>
      <c r="K1706" s="75" t="s">
        <v>7120</v>
      </c>
      <c r="L1706" s="75" t="s">
        <v>7121</v>
      </c>
      <c r="M1706" s="74">
        <v>2242</v>
      </c>
      <c r="N1706" s="75" t="s">
        <v>277</v>
      </c>
      <c r="O1706" s="75" t="s">
        <v>7122</v>
      </c>
      <c r="P1706" s="75"/>
      <c r="Q1706" s="75" t="s">
        <v>7123</v>
      </c>
      <c r="R1706" s="75" t="s">
        <v>1662</v>
      </c>
      <c r="S1706" s="75" t="s">
        <v>1663</v>
      </c>
      <c r="T1706" s="75" t="s">
        <v>1664</v>
      </c>
      <c r="U1706" s="75" t="s">
        <v>385</v>
      </c>
    </row>
    <row r="1707" spans="1:21" ht="14.4" x14ac:dyDescent="0.25">
      <c r="A1707" s="74">
        <v>121582</v>
      </c>
      <c r="B1707" s="75" t="s">
        <v>1679</v>
      </c>
      <c r="C1707" s="81">
        <f t="shared" si="79"/>
        <v>0</v>
      </c>
      <c r="D1707" s="74">
        <v>17186</v>
      </c>
      <c r="E1707" s="75" t="s">
        <v>7124</v>
      </c>
      <c r="F1707" s="74">
        <v>975334</v>
      </c>
      <c r="G1707" s="74">
        <v>0</v>
      </c>
      <c r="H1707" s="76">
        <f t="shared" si="80"/>
        <v>0</v>
      </c>
      <c r="I1707" s="76">
        <f t="shared" si="81"/>
        <v>0</v>
      </c>
      <c r="J1707" s="74">
        <v>17186</v>
      </c>
      <c r="K1707" s="75" t="s">
        <v>7124</v>
      </c>
      <c r="L1707" s="75" t="s">
        <v>1183</v>
      </c>
      <c r="M1707" s="74">
        <v>8810</v>
      </c>
      <c r="N1707" s="75" t="s">
        <v>1184</v>
      </c>
      <c r="O1707" s="75" t="s">
        <v>1185</v>
      </c>
      <c r="P1707" s="75"/>
      <c r="Q1707" s="75" t="s">
        <v>1186</v>
      </c>
      <c r="R1707" s="75" t="s">
        <v>11615</v>
      </c>
      <c r="S1707" s="75" t="s">
        <v>11616</v>
      </c>
      <c r="T1707" s="75" t="s">
        <v>11617</v>
      </c>
      <c r="U1707" s="75" t="s">
        <v>385</v>
      </c>
    </row>
    <row r="1708" spans="1:21" ht="14.4" x14ac:dyDescent="0.25">
      <c r="A1708" s="74">
        <v>121582</v>
      </c>
      <c r="B1708" s="75" t="s">
        <v>1679</v>
      </c>
      <c r="C1708" s="81">
        <f t="shared" si="79"/>
        <v>0</v>
      </c>
      <c r="D1708" s="74">
        <v>17186</v>
      </c>
      <c r="E1708" s="75" t="s">
        <v>7124</v>
      </c>
      <c r="F1708" s="74">
        <v>975342</v>
      </c>
      <c r="G1708" s="74">
        <v>0</v>
      </c>
      <c r="H1708" s="76">
        <f t="shared" si="80"/>
        <v>121582</v>
      </c>
      <c r="I1708" s="76">
        <f t="shared" si="81"/>
        <v>0</v>
      </c>
      <c r="J1708" s="74">
        <v>17319</v>
      </c>
      <c r="K1708" s="75" t="s">
        <v>7125</v>
      </c>
      <c r="L1708" s="75" t="s">
        <v>7126</v>
      </c>
      <c r="M1708" s="74">
        <v>8610</v>
      </c>
      <c r="N1708" s="75" t="s">
        <v>4</v>
      </c>
      <c r="O1708" s="75" t="s">
        <v>7127</v>
      </c>
      <c r="P1708" s="75"/>
      <c r="Q1708" s="75" t="s">
        <v>7128</v>
      </c>
      <c r="R1708" s="75" t="s">
        <v>11615</v>
      </c>
      <c r="S1708" s="75" t="s">
        <v>11616</v>
      </c>
      <c r="T1708" s="75" t="s">
        <v>11617</v>
      </c>
      <c r="U1708" s="75" t="s">
        <v>385</v>
      </c>
    </row>
    <row r="1709" spans="1:21" ht="14.4" x14ac:dyDescent="0.25">
      <c r="A1709" s="74">
        <v>121582</v>
      </c>
      <c r="B1709" s="75" t="s">
        <v>1679</v>
      </c>
      <c r="C1709" s="81">
        <f t="shared" ref="C1709:C1772" si="82">IF(A1709&lt;&gt;A1708,0,IF(AND(A1709=A1708,B1709&lt;&gt;B1708),A1709,0))</f>
        <v>0</v>
      </c>
      <c r="D1709" s="74">
        <v>17186</v>
      </c>
      <c r="E1709" s="75" t="s">
        <v>7124</v>
      </c>
      <c r="F1709" s="74">
        <v>975433</v>
      </c>
      <c r="G1709" s="74">
        <v>0</v>
      </c>
      <c r="H1709" s="76">
        <f t="shared" ref="H1709:H1772" si="83">IF(A1709&lt;&gt;A1708,0,IF(AND(A1709=A1708,F1709&lt;&gt;F1708),A1709,0))</f>
        <v>121582</v>
      </c>
      <c r="I1709" s="76">
        <f t="shared" ref="I1709:I1772" si="84">IF(A1709&lt;&gt;A1708,0,IF(AND(H1709&lt;&gt;0,B1709&lt;&gt;B1708),A1709,0))</f>
        <v>0</v>
      </c>
      <c r="J1709" s="74">
        <v>17772</v>
      </c>
      <c r="K1709" s="75" t="s">
        <v>11257</v>
      </c>
      <c r="L1709" s="75" t="s">
        <v>7129</v>
      </c>
      <c r="M1709" s="74">
        <v>8480</v>
      </c>
      <c r="N1709" s="75" t="s">
        <v>3838</v>
      </c>
      <c r="O1709" s="75" t="s">
        <v>7130</v>
      </c>
      <c r="P1709" s="75"/>
      <c r="Q1709" s="75" t="s">
        <v>7131</v>
      </c>
      <c r="R1709" s="75" t="s">
        <v>11615</v>
      </c>
      <c r="S1709" s="75" t="s">
        <v>11616</v>
      </c>
      <c r="T1709" s="75" t="s">
        <v>11617</v>
      </c>
      <c r="U1709" s="75" t="s">
        <v>385</v>
      </c>
    </row>
    <row r="1710" spans="1:21" ht="14.4" x14ac:dyDescent="0.25">
      <c r="A1710" s="74">
        <v>121582</v>
      </c>
      <c r="B1710" s="75" t="s">
        <v>1679</v>
      </c>
      <c r="C1710" s="81">
        <f t="shared" si="82"/>
        <v>0</v>
      </c>
      <c r="D1710" s="74">
        <v>17186</v>
      </c>
      <c r="E1710" s="75" t="s">
        <v>7124</v>
      </c>
      <c r="F1710" s="74">
        <v>975664</v>
      </c>
      <c r="G1710" s="74">
        <v>0</v>
      </c>
      <c r="H1710" s="76">
        <f t="shared" si="83"/>
        <v>121582</v>
      </c>
      <c r="I1710" s="76">
        <f t="shared" si="84"/>
        <v>0</v>
      </c>
      <c r="J1710" s="74">
        <v>19794</v>
      </c>
      <c r="K1710" s="75" t="s">
        <v>7132</v>
      </c>
      <c r="L1710" s="75" t="s">
        <v>7133</v>
      </c>
      <c r="M1710" s="74">
        <v>8770</v>
      </c>
      <c r="N1710" s="75" t="s">
        <v>114</v>
      </c>
      <c r="O1710" s="75" t="s">
        <v>7134</v>
      </c>
      <c r="P1710" s="75"/>
      <c r="Q1710" s="75" t="s">
        <v>7135</v>
      </c>
      <c r="R1710" s="75" t="s">
        <v>11615</v>
      </c>
      <c r="S1710" s="75" t="s">
        <v>11616</v>
      </c>
      <c r="T1710" s="75" t="s">
        <v>11617</v>
      </c>
      <c r="U1710" s="75" t="s">
        <v>385</v>
      </c>
    </row>
    <row r="1711" spans="1:21" ht="14.4" x14ac:dyDescent="0.25">
      <c r="A1711" s="74">
        <v>121582</v>
      </c>
      <c r="B1711" s="75" t="s">
        <v>1679</v>
      </c>
      <c r="C1711" s="81">
        <f t="shared" si="82"/>
        <v>0</v>
      </c>
      <c r="D1711" s="74">
        <v>17186</v>
      </c>
      <c r="E1711" s="75" t="s">
        <v>7124</v>
      </c>
      <c r="F1711" s="74">
        <v>975731</v>
      </c>
      <c r="G1711" s="74">
        <v>0</v>
      </c>
      <c r="H1711" s="76">
        <f t="shared" si="83"/>
        <v>121582</v>
      </c>
      <c r="I1711" s="76">
        <f t="shared" si="84"/>
        <v>0</v>
      </c>
      <c r="J1711" s="74">
        <v>19844</v>
      </c>
      <c r="K1711" s="75" t="s">
        <v>7136</v>
      </c>
      <c r="L1711" s="75" t="s">
        <v>7137</v>
      </c>
      <c r="M1711" s="74">
        <v>8720</v>
      </c>
      <c r="N1711" s="75" t="s">
        <v>7138</v>
      </c>
      <c r="O1711" s="75" t="s">
        <v>7139</v>
      </c>
      <c r="P1711" s="75"/>
      <c r="Q1711" s="75" t="s">
        <v>7140</v>
      </c>
      <c r="R1711" s="75" t="s">
        <v>11615</v>
      </c>
      <c r="S1711" s="75" t="s">
        <v>11616</v>
      </c>
      <c r="T1711" s="75" t="s">
        <v>11617</v>
      </c>
      <c r="U1711" s="75" t="s">
        <v>385</v>
      </c>
    </row>
    <row r="1712" spans="1:21" ht="14.4" x14ac:dyDescent="0.25">
      <c r="A1712" s="74">
        <v>121582</v>
      </c>
      <c r="B1712" s="75" t="s">
        <v>1679</v>
      </c>
      <c r="C1712" s="81">
        <f t="shared" si="82"/>
        <v>0</v>
      </c>
      <c r="D1712" s="74">
        <v>17186</v>
      </c>
      <c r="E1712" s="75" t="s">
        <v>7124</v>
      </c>
      <c r="F1712" s="74">
        <v>975698</v>
      </c>
      <c r="G1712" s="74">
        <v>0</v>
      </c>
      <c r="H1712" s="76">
        <f t="shared" si="83"/>
        <v>121582</v>
      </c>
      <c r="I1712" s="76">
        <f t="shared" si="84"/>
        <v>0</v>
      </c>
      <c r="J1712" s="74">
        <v>20149</v>
      </c>
      <c r="K1712" s="75" t="s">
        <v>11907</v>
      </c>
      <c r="L1712" s="75" t="s">
        <v>7141</v>
      </c>
      <c r="M1712" s="74">
        <v>8830</v>
      </c>
      <c r="N1712" s="75" t="s">
        <v>3942</v>
      </c>
      <c r="O1712" s="75" t="s">
        <v>7142</v>
      </c>
      <c r="P1712" s="75"/>
      <c r="Q1712" s="75" t="s">
        <v>11908</v>
      </c>
      <c r="R1712" s="75" t="s">
        <v>11615</v>
      </c>
      <c r="S1712" s="75" t="s">
        <v>11616</v>
      </c>
      <c r="T1712" s="75" t="s">
        <v>11617</v>
      </c>
      <c r="U1712" s="75" t="s">
        <v>385</v>
      </c>
    </row>
    <row r="1713" spans="1:21" ht="14.4" x14ac:dyDescent="0.25">
      <c r="A1713" s="74">
        <v>121582</v>
      </c>
      <c r="B1713" s="75" t="s">
        <v>1679</v>
      </c>
      <c r="C1713" s="81">
        <f t="shared" si="82"/>
        <v>0</v>
      </c>
      <c r="D1713" s="74">
        <v>17186</v>
      </c>
      <c r="E1713" s="75" t="s">
        <v>7124</v>
      </c>
      <c r="F1713" s="74">
        <v>975706</v>
      </c>
      <c r="G1713" s="74">
        <v>0</v>
      </c>
      <c r="H1713" s="76">
        <f t="shared" si="83"/>
        <v>121582</v>
      </c>
      <c r="I1713" s="76">
        <f t="shared" si="84"/>
        <v>0</v>
      </c>
      <c r="J1713" s="74">
        <v>20222</v>
      </c>
      <c r="K1713" s="75" t="s">
        <v>1680</v>
      </c>
      <c r="L1713" s="75" t="s">
        <v>7143</v>
      </c>
      <c r="M1713" s="74">
        <v>8850</v>
      </c>
      <c r="N1713" s="75" t="s">
        <v>176</v>
      </c>
      <c r="O1713" s="75" t="s">
        <v>7144</v>
      </c>
      <c r="P1713" s="75"/>
      <c r="Q1713" s="75" t="s">
        <v>7145</v>
      </c>
      <c r="R1713" s="75" t="s">
        <v>11615</v>
      </c>
      <c r="S1713" s="75" t="s">
        <v>11616</v>
      </c>
      <c r="T1713" s="75" t="s">
        <v>11617</v>
      </c>
      <c r="U1713" s="75" t="s">
        <v>385</v>
      </c>
    </row>
    <row r="1714" spans="1:21" ht="14.4" x14ac:dyDescent="0.25">
      <c r="A1714" s="74">
        <v>121582</v>
      </c>
      <c r="B1714" s="75" t="s">
        <v>1679</v>
      </c>
      <c r="C1714" s="81">
        <f t="shared" si="82"/>
        <v>0</v>
      </c>
      <c r="D1714" s="74">
        <v>17186</v>
      </c>
      <c r="E1714" s="75" t="s">
        <v>7124</v>
      </c>
      <c r="F1714" s="74">
        <v>975731</v>
      </c>
      <c r="G1714" s="74">
        <v>0</v>
      </c>
      <c r="H1714" s="76">
        <f t="shared" si="83"/>
        <v>121582</v>
      </c>
      <c r="I1714" s="76">
        <f t="shared" si="84"/>
        <v>0</v>
      </c>
      <c r="J1714" s="74">
        <v>20362</v>
      </c>
      <c r="K1714" s="75" t="s">
        <v>1680</v>
      </c>
      <c r="L1714" s="75" t="s">
        <v>7146</v>
      </c>
      <c r="M1714" s="74">
        <v>8720</v>
      </c>
      <c r="N1714" s="75" t="s">
        <v>5766</v>
      </c>
      <c r="O1714" s="75" t="s">
        <v>7147</v>
      </c>
      <c r="P1714" s="75"/>
      <c r="Q1714" s="75" t="s">
        <v>7148</v>
      </c>
      <c r="R1714" s="75" t="s">
        <v>11615</v>
      </c>
      <c r="S1714" s="75" t="s">
        <v>11616</v>
      </c>
      <c r="T1714" s="75" t="s">
        <v>11617</v>
      </c>
      <c r="U1714" s="75" t="s">
        <v>385</v>
      </c>
    </row>
    <row r="1715" spans="1:21" ht="14.4" x14ac:dyDescent="0.25">
      <c r="A1715" s="74">
        <v>121582</v>
      </c>
      <c r="B1715" s="75" t="s">
        <v>1679</v>
      </c>
      <c r="C1715" s="81">
        <f t="shared" si="82"/>
        <v>0</v>
      </c>
      <c r="D1715" s="74">
        <v>17186</v>
      </c>
      <c r="E1715" s="75" t="s">
        <v>7124</v>
      </c>
      <c r="F1715" s="74">
        <v>975664</v>
      </c>
      <c r="G1715" s="74">
        <v>0</v>
      </c>
      <c r="H1715" s="76">
        <f t="shared" si="83"/>
        <v>121582</v>
      </c>
      <c r="I1715" s="76">
        <f t="shared" si="84"/>
        <v>0</v>
      </c>
      <c r="J1715" s="74">
        <v>26682</v>
      </c>
      <c r="K1715" s="75" t="s">
        <v>11258</v>
      </c>
      <c r="L1715" s="75" t="s">
        <v>7149</v>
      </c>
      <c r="M1715" s="74">
        <v>8770</v>
      </c>
      <c r="N1715" s="75" t="s">
        <v>114</v>
      </c>
      <c r="O1715" s="75" t="s">
        <v>7134</v>
      </c>
      <c r="P1715" s="75"/>
      <c r="Q1715" s="75" t="s">
        <v>7150</v>
      </c>
      <c r="R1715" s="75" t="s">
        <v>10772</v>
      </c>
      <c r="S1715" s="75" t="s">
        <v>10773</v>
      </c>
      <c r="T1715" s="75" t="s">
        <v>10774</v>
      </c>
      <c r="U1715" s="75" t="s">
        <v>496</v>
      </c>
    </row>
    <row r="1716" spans="1:21" ht="14.4" x14ac:dyDescent="0.25">
      <c r="A1716" s="74">
        <v>121582</v>
      </c>
      <c r="B1716" s="75" t="s">
        <v>1679</v>
      </c>
      <c r="C1716" s="81">
        <f t="shared" si="82"/>
        <v>0</v>
      </c>
      <c r="D1716" s="74">
        <v>17186</v>
      </c>
      <c r="E1716" s="75" t="s">
        <v>7124</v>
      </c>
      <c r="F1716" s="74">
        <v>975342</v>
      </c>
      <c r="G1716" s="74">
        <v>0</v>
      </c>
      <c r="H1716" s="76">
        <f t="shared" si="83"/>
        <v>121582</v>
      </c>
      <c r="I1716" s="76">
        <f t="shared" si="84"/>
        <v>0</v>
      </c>
      <c r="J1716" s="74">
        <v>126367</v>
      </c>
      <c r="K1716" s="75" t="s">
        <v>7151</v>
      </c>
      <c r="L1716" s="75" t="s">
        <v>7152</v>
      </c>
      <c r="M1716" s="74">
        <v>8610</v>
      </c>
      <c r="N1716" s="75" t="s">
        <v>4</v>
      </c>
      <c r="O1716" s="75" t="s">
        <v>7153</v>
      </c>
      <c r="P1716" s="75"/>
      <c r="Q1716" s="75" t="s">
        <v>7154</v>
      </c>
      <c r="R1716" s="75" t="s">
        <v>11615</v>
      </c>
      <c r="S1716" s="75" t="s">
        <v>11616</v>
      </c>
      <c r="T1716" s="75" t="s">
        <v>11617</v>
      </c>
      <c r="U1716" s="75" t="s">
        <v>385</v>
      </c>
    </row>
    <row r="1717" spans="1:21" ht="14.4" x14ac:dyDescent="0.25">
      <c r="A1717" s="74">
        <v>121582</v>
      </c>
      <c r="B1717" s="75" t="s">
        <v>1679</v>
      </c>
      <c r="C1717" s="81">
        <f t="shared" si="82"/>
        <v>0</v>
      </c>
      <c r="D1717" s="74">
        <v>17186</v>
      </c>
      <c r="E1717" s="75" t="s">
        <v>7124</v>
      </c>
      <c r="F1717" s="74">
        <v>975433</v>
      </c>
      <c r="G1717" s="74">
        <v>0</v>
      </c>
      <c r="H1717" s="76">
        <f t="shared" si="83"/>
        <v>121582</v>
      </c>
      <c r="I1717" s="76">
        <f t="shared" si="84"/>
        <v>0</v>
      </c>
      <c r="J1717" s="74">
        <v>137489</v>
      </c>
      <c r="K1717" s="75" t="s">
        <v>7155</v>
      </c>
      <c r="L1717" s="75" t="s">
        <v>7156</v>
      </c>
      <c r="M1717" s="74">
        <v>8480</v>
      </c>
      <c r="N1717" s="75" t="s">
        <v>4762</v>
      </c>
      <c r="O1717" s="75" t="s">
        <v>7157</v>
      </c>
      <c r="P1717" s="75"/>
      <c r="Q1717" s="75" t="s">
        <v>7131</v>
      </c>
      <c r="R1717" s="75" t="s">
        <v>11615</v>
      </c>
      <c r="S1717" s="75" t="s">
        <v>11616</v>
      </c>
      <c r="T1717" s="75" t="s">
        <v>11617</v>
      </c>
      <c r="U1717" s="75" t="s">
        <v>385</v>
      </c>
    </row>
    <row r="1718" spans="1:21" ht="14.4" x14ac:dyDescent="0.25">
      <c r="A1718" s="74">
        <v>121591</v>
      </c>
      <c r="B1718" s="75" t="s">
        <v>1649</v>
      </c>
      <c r="C1718" s="81">
        <f t="shared" si="82"/>
        <v>0</v>
      </c>
      <c r="D1718" s="74">
        <v>55831</v>
      </c>
      <c r="E1718" s="75" t="s">
        <v>5267</v>
      </c>
      <c r="F1718" s="74">
        <v>123381</v>
      </c>
      <c r="G1718" s="74">
        <v>0</v>
      </c>
      <c r="H1718" s="76">
        <f t="shared" si="83"/>
        <v>0</v>
      </c>
      <c r="I1718" s="76">
        <f t="shared" si="84"/>
        <v>0</v>
      </c>
      <c r="J1718" s="74">
        <v>7583</v>
      </c>
      <c r="K1718" s="75" t="s">
        <v>7158</v>
      </c>
      <c r="L1718" s="75" t="s">
        <v>7159</v>
      </c>
      <c r="M1718" s="74">
        <v>2930</v>
      </c>
      <c r="N1718" s="75" t="s">
        <v>40</v>
      </c>
      <c r="O1718" s="75" t="s">
        <v>7160</v>
      </c>
      <c r="P1718" s="75"/>
      <c r="Q1718" s="75" t="s">
        <v>7161</v>
      </c>
      <c r="R1718" s="75" t="s">
        <v>1662</v>
      </c>
      <c r="S1718" s="75" t="s">
        <v>1663</v>
      </c>
      <c r="T1718" s="75" t="s">
        <v>1664</v>
      </c>
      <c r="U1718" s="75" t="s">
        <v>385</v>
      </c>
    </row>
    <row r="1719" spans="1:21" ht="14.4" x14ac:dyDescent="0.25">
      <c r="A1719" s="74">
        <v>121591</v>
      </c>
      <c r="B1719" s="75" t="s">
        <v>1649</v>
      </c>
      <c r="C1719" s="81">
        <f t="shared" si="82"/>
        <v>0</v>
      </c>
      <c r="D1719" s="74">
        <v>55831</v>
      </c>
      <c r="E1719" s="75" t="s">
        <v>5267</v>
      </c>
      <c r="F1719" s="74">
        <v>123381</v>
      </c>
      <c r="G1719" s="74">
        <v>0</v>
      </c>
      <c r="H1719" s="76">
        <f t="shared" si="83"/>
        <v>0</v>
      </c>
      <c r="I1719" s="76">
        <f t="shared" si="84"/>
        <v>0</v>
      </c>
      <c r="J1719" s="74">
        <v>7591</v>
      </c>
      <c r="K1719" s="75" t="s">
        <v>5267</v>
      </c>
      <c r="L1719" s="75" t="s">
        <v>7162</v>
      </c>
      <c r="M1719" s="74">
        <v>2930</v>
      </c>
      <c r="N1719" s="75" t="s">
        <v>40</v>
      </c>
      <c r="O1719" s="75" t="s">
        <v>7163</v>
      </c>
      <c r="P1719" s="75"/>
      <c r="Q1719" s="75" t="s">
        <v>7164</v>
      </c>
      <c r="R1719" s="75" t="s">
        <v>1662</v>
      </c>
      <c r="S1719" s="75" t="s">
        <v>1663</v>
      </c>
      <c r="T1719" s="75" t="s">
        <v>1664</v>
      </c>
      <c r="U1719" s="75" t="s">
        <v>385</v>
      </c>
    </row>
    <row r="1720" spans="1:21" ht="14.4" x14ac:dyDescent="0.25">
      <c r="A1720" s="74">
        <v>121591</v>
      </c>
      <c r="B1720" s="75" t="s">
        <v>1649</v>
      </c>
      <c r="C1720" s="81">
        <f t="shared" si="82"/>
        <v>0</v>
      </c>
      <c r="D1720" s="74">
        <v>55831</v>
      </c>
      <c r="E1720" s="75" t="s">
        <v>5267</v>
      </c>
      <c r="F1720" s="74">
        <v>123381</v>
      </c>
      <c r="G1720" s="74">
        <v>0</v>
      </c>
      <c r="H1720" s="76">
        <f t="shared" si="83"/>
        <v>0</v>
      </c>
      <c r="I1720" s="76">
        <f t="shared" si="84"/>
        <v>0</v>
      </c>
      <c r="J1720" s="74">
        <v>7609</v>
      </c>
      <c r="K1720" s="75" t="s">
        <v>7165</v>
      </c>
      <c r="L1720" s="75" t="s">
        <v>7166</v>
      </c>
      <c r="M1720" s="74">
        <v>2930</v>
      </c>
      <c r="N1720" s="75" t="s">
        <v>40</v>
      </c>
      <c r="O1720" s="75" t="s">
        <v>7167</v>
      </c>
      <c r="P1720" s="75"/>
      <c r="Q1720" s="75" t="s">
        <v>7168</v>
      </c>
      <c r="R1720" s="75" t="s">
        <v>1662</v>
      </c>
      <c r="S1720" s="75" t="s">
        <v>1663</v>
      </c>
      <c r="T1720" s="75" t="s">
        <v>1664</v>
      </c>
      <c r="U1720" s="75" t="s">
        <v>385</v>
      </c>
    </row>
    <row r="1721" spans="1:21" ht="14.4" x14ac:dyDescent="0.25">
      <c r="A1721" s="74">
        <v>121591</v>
      </c>
      <c r="B1721" s="75" t="s">
        <v>1649</v>
      </c>
      <c r="C1721" s="81">
        <f t="shared" si="82"/>
        <v>0</v>
      </c>
      <c r="D1721" s="74">
        <v>55831</v>
      </c>
      <c r="E1721" s="75" t="s">
        <v>5267</v>
      </c>
      <c r="F1721" s="74">
        <v>123381</v>
      </c>
      <c r="G1721" s="74">
        <v>0</v>
      </c>
      <c r="H1721" s="76">
        <f t="shared" si="83"/>
        <v>0</v>
      </c>
      <c r="I1721" s="76">
        <f t="shared" si="84"/>
        <v>0</v>
      </c>
      <c r="J1721" s="74">
        <v>7641</v>
      </c>
      <c r="K1721" s="75" t="s">
        <v>5267</v>
      </c>
      <c r="L1721" s="75" t="s">
        <v>7169</v>
      </c>
      <c r="M1721" s="74">
        <v>2930</v>
      </c>
      <c r="N1721" s="75" t="s">
        <v>40</v>
      </c>
      <c r="O1721" s="75" t="s">
        <v>7170</v>
      </c>
      <c r="P1721" s="75"/>
      <c r="Q1721" s="75" t="s">
        <v>7171</v>
      </c>
      <c r="R1721" s="75" t="s">
        <v>1662</v>
      </c>
      <c r="S1721" s="75" t="s">
        <v>1663</v>
      </c>
      <c r="T1721" s="75" t="s">
        <v>1664</v>
      </c>
      <c r="U1721" s="75" t="s">
        <v>385</v>
      </c>
    </row>
    <row r="1722" spans="1:21" ht="14.4" x14ac:dyDescent="0.25">
      <c r="A1722" s="74">
        <v>121591</v>
      </c>
      <c r="B1722" s="75" t="s">
        <v>1649</v>
      </c>
      <c r="C1722" s="81">
        <f t="shared" si="82"/>
        <v>0</v>
      </c>
      <c r="D1722" s="74">
        <v>55831</v>
      </c>
      <c r="E1722" s="75" t="s">
        <v>5267</v>
      </c>
      <c r="F1722" s="74">
        <v>123381</v>
      </c>
      <c r="G1722" s="74">
        <v>0</v>
      </c>
      <c r="H1722" s="76">
        <f t="shared" si="83"/>
        <v>0</v>
      </c>
      <c r="I1722" s="76">
        <f t="shared" si="84"/>
        <v>0</v>
      </c>
      <c r="J1722" s="74">
        <v>55831</v>
      </c>
      <c r="K1722" s="75" t="s">
        <v>5267</v>
      </c>
      <c r="L1722" s="75" t="s">
        <v>1188</v>
      </c>
      <c r="M1722" s="74">
        <v>2930</v>
      </c>
      <c r="N1722" s="75" t="s">
        <v>40</v>
      </c>
      <c r="O1722" s="75" t="s">
        <v>1189</v>
      </c>
      <c r="P1722" s="75"/>
      <c r="Q1722" s="75" t="s">
        <v>1190</v>
      </c>
      <c r="R1722" s="75" t="s">
        <v>1662</v>
      </c>
      <c r="S1722" s="75" t="s">
        <v>1663</v>
      </c>
      <c r="T1722" s="75" t="s">
        <v>1664</v>
      </c>
      <c r="U1722" s="75" t="s">
        <v>385</v>
      </c>
    </row>
    <row r="1723" spans="1:21" ht="14.4" x14ac:dyDescent="0.25">
      <c r="A1723" s="74">
        <v>121608</v>
      </c>
      <c r="B1723" s="75" t="s">
        <v>1649</v>
      </c>
      <c r="C1723" s="81">
        <f t="shared" si="82"/>
        <v>0</v>
      </c>
      <c r="D1723" s="74">
        <v>9456</v>
      </c>
      <c r="E1723" s="75" t="s">
        <v>10747</v>
      </c>
      <c r="F1723" s="74">
        <v>123398</v>
      </c>
      <c r="G1723" s="74">
        <v>0</v>
      </c>
      <c r="H1723" s="76">
        <f t="shared" si="83"/>
        <v>0</v>
      </c>
      <c r="I1723" s="76">
        <f t="shared" si="84"/>
        <v>0</v>
      </c>
      <c r="J1723" s="74">
        <v>9373</v>
      </c>
      <c r="K1723" s="75" t="s">
        <v>7172</v>
      </c>
      <c r="L1723" s="75" t="s">
        <v>7173</v>
      </c>
      <c r="M1723" s="74">
        <v>2460</v>
      </c>
      <c r="N1723" s="75" t="s">
        <v>7174</v>
      </c>
      <c r="O1723" s="75" t="s">
        <v>7175</v>
      </c>
      <c r="P1723" s="75"/>
      <c r="Q1723" s="75" t="s">
        <v>7176</v>
      </c>
      <c r="R1723" s="75" t="s">
        <v>11612</v>
      </c>
      <c r="S1723" s="75" t="s">
        <v>11613</v>
      </c>
      <c r="T1723" s="75" t="s">
        <v>11614</v>
      </c>
      <c r="U1723" s="75" t="s">
        <v>385</v>
      </c>
    </row>
    <row r="1724" spans="1:21" ht="14.4" x14ac:dyDescent="0.25">
      <c r="A1724" s="74">
        <v>121608</v>
      </c>
      <c r="B1724" s="75" t="s">
        <v>1649</v>
      </c>
      <c r="C1724" s="81">
        <f t="shared" si="82"/>
        <v>0</v>
      </c>
      <c r="D1724" s="74">
        <v>9456</v>
      </c>
      <c r="E1724" s="75" t="s">
        <v>10747</v>
      </c>
      <c r="F1724" s="74">
        <v>123398</v>
      </c>
      <c r="G1724" s="74">
        <v>0</v>
      </c>
      <c r="H1724" s="76">
        <f t="shared" si="83"/>
        <v>0</v>
      </c>
      <c r="I1724" s="76">
        <f t="shared" si="84"/>
        <v>0</v>
      </c>
      <c r="J1724" s="74">
        <v>9399</v>
      </c>
      <c r="K1724" s="75" t="s">
        <v>4064</v>
      </c>
      <c r="L1724" s="75" t="s">
        <v>7177</v>
      </c>
      <c r="M1724" s="74">
        <v>2460</v>
      </c>
      <c r="N1724" s="75" t="s">
        <v>4403</v>
      </c>
      <c r="O1724" s="75" t="s">
        <v>7178</v>
      </c>
      <c r="P1724" s="75"/>
      <c r="Q1724" s="75" t="s">
        <v>7179</v>
      </c>
      <c r="R1724" s="75" t="s">
        <v>11612</v>
      </c>
      <c r="S1724" s="75" t="s">
        <v>11613</v>
      </c>
      <c r="T1724" s="75" t="s">
        <v>11614</v>
      </c>
      <c r="U1724" s="75" t="s">
        <v>385</v>
      </c>
    </row>
    <row r="1725" spans="1:21" ht="14.4" x14ac:dyDescent="0.25">
      <c r="A1725" s="74">
        <v>121608</v>
      </c>
      <c r="B1725" s="75" t="s">
        <v>1649</v>
      </c>
      <c r="C1725" s="81">
        <f t="shared" si="82"/>
        <v>0</v>
      </c>
      <c r="D1725" s="74">
        <v>9456</v>
      </c>
      <c r="E1725" s="75" t="s">
        <v>10747</v>
      </c>
      <c r="F1725" s="74">
        <v>123398</v>
      </c>
      <c r="G1725" s="74">
        <v>0</v>
      </c>
      <c r="H1725" s="76">
        <f t="shared" si="83"/>
        <v>0</v>
      </c>
      <c r="I1725" s="76">
        <f t="shared" si="84"/>
        <v>0</v>
      </c>
      <c r="J1725" s="74">
        <v>9407</v>
      </c>
      <c r="K1725" s="75" t="s">
        <v>7180</v>
      </c>
      <c r="L1725" s="75" t="s">
        <v>7181</v>
      </c>
      <c r="M1725" s="74">
        <v>2460</v>
      </c>
      <c r="N1725" s="75" t="s">
        <v>4403</v>
      </c>
      <c r="O1725" s="75" t="s">
        <v>7182</v>
      </c>
      <c r="P1725" s="75"/>
      <c r="Q1725" s="75" t="s">
        <v>7183</v>
      </c>
      <c r="R1725" s="75" t="s">
        <v>11612</v>
      </c>
      <c r="S1725" s="75" t="s">
        <v>11613</v>
      </c>
      <c r="T1725" s="75" t="s">
        <v>11614</v>
      </c>
      <c r="U1725" s="75" t="s">
        <v>385</v>
      </c>
    </row>
    <row r="1726" spans="1:21" ht="14.4" x14ac:dyDescent="0.25">
      <c r="A1726" s="74">
        <v>121608</v>
      </c>
      <c r="B1726" s="75" t="s">
        <v>1649</v>
      </c>
      <c r="C1726" s="81">
        <f t="shared" si="82"/>
        <v>0</v>
      </c>
      <c r="D1726" s="74">
        <v>9456</v>
      </c>
      <c r="E1726" s="75" t="s">
        <v>10747</v>
      </c>
      <c r="F1726" s="74">
        <v>123398</v>
      </c>
      <c r="G1726" s="74">
        <v>0</v>
      </c>
      <c r="H1726" s="76">
        <f t="shared" si="83"/>
        <v>0</v>
      </c>
      <c r="I1726" s="76">
        <f t="shared" si="84"/>
        <v>0</v>
      </c>
      <c r="J1726" s="74">
        <v>9449</v>
      </c>
      <c r="K1726" s="75" t="s">
        <v>11259</v>
      </c>
      <c r="L1726" s="75" t="s">
        <v>1192</v>
      </c>
      <c r="M1726" s="74">
        <v>2460</v>
      </c>
      <c r="N1726" s="75" t="s">
        <v>157</v>
      </c>
      <c r="O1726" s="75" t="s">
        <v>1193</v>
      </c>
      <c r="P1726" s="75"/>
      <c r="Q1726" s="75" t="s">
        <v>1194</v>
      </c>
      <c r="R1726" s="75" t="s">
        <v>11612</v>
      </c>
      <c r="S1726" s="75" t="s">
        <v>11613</v>
      </c>
      <c r="T1726" s="75" t="s">
        <v>11614</v>
      </c>
      <c r="U1726" s="75" t="s">
        <v>385</v>
      </c>
    </row>
    <row r="1727" spans="1:21" ht="14.4" x14ac:dyDescent="0.25">
      <c r="A1727" s="74">
        <v>121608</v>
      </c>
      <c r="B1727" s="75" t="s">
        <v>1649</v>
      </c>
      <c r="C1727" s="81">
        <f t="shared" si="82"/>
        <v>0</v>
      </c>
      <c r="D1727" s="74">
        <v>9456</v>
      </c>
      <c r="E1727" s="75" t="s">
        <v>10747</v>
      </c>
      <c r="F1727" s="74">
        <v>123398</v>
      </c>
      <c r="G1727" s="74">
        <v>0</v>
      </c>
      <c r="H1727" s="76">
        <f t="shared" si="83"/>
        <v>0</v>
      </c>
      <c r="I1727" s="76">
        <f t="shared" si="84"/>
        <v>0</v>
      </c>
      <c r="J1727" s="74">
        <v>9456</v>
      </c>
      <c r="K1727" s="75" t="s">
        <v>10747</v>
      </c>
      <c r="L1727" s="75" t="s">
        <v>7184</v>
      </c>
      <c r="M1727" s="74">
        <v>2460</v>
      </c>
      <c r="N1727" s="75" t="s">
        <v>157</v>
      </c>
      <c r="O1727" s="75" t="s">
        <v>7185</v>
      </c>
      <c r="P1727" s="75"/>
      <c r="Q1727" s="75" t="s">
        <v>7186</v>
      </c>
      <c r="R1727" s="75" t="s">
        <v>11612</v>
      </c>
      <c r="S1727" s="75" t="s">
        <v>11613</v>
      </c>
      <c r="T1727" s="75" t="s">
        <v>11614</v>
      </c>
      <c r="U1727" s="75" t="s">
        <v>385</v>
      </c>
    </row>
    <row r="1728" spans="1:21" ht="14.4" x14ac:dyDescent="0.25">
      <c r="A1728" s="74">
        <v>121616</v>
      </c>
      <c r="B1728" s="75" t="s">
        <v>1649</v>
      </c>
      <c r="C1728" s="81">
        <f t="shared" si="82"/>
        <v>0</v>
      </c>
      <c r="D1728" s="74">
        <v>7716</v>
      </c>
      <c r="E1728" s="75" t="s">
        <v>2232</v>
      </c>
      <c r="F1728" s="74">
        <v>123398</v>
      </c>
      <c r="G1728" s="74">
        <v>0</v>
      </c>
      <c r="H1728" s="76">
        <f t="shared" si="83"/>
        <v>0</v>
      </c>
      <c r="I1728" s="76">
        <f t="shared" si="84"/>
        <v>0</v>
      </c>
      <c r="J1728" s="74">
        <v>7716</v>
      </c>
      <c r="K1728" s="75" t="s">
        <v>2232</v>
      </c>
      <c r="L1728" s="75" t="s">
        <v>1196</v>
      </c>
      <c r="M1728" s="74">
        <v>2390</v>
      </c>
      <c r="N1728" s="75" t="s">
        <v>199</v>
      </c>
      <c r="O1728" s="75" t="s">
        <v>1197</v>
      </c>
      <c r="P1728" s="75"/>
      <c r="Q1728" s="75" t="s">
        <v>1198</v>
      </c>
      <c r="R1728" s="75" t="s">
        <v>11612</v>
      </c>
      <c r="S1728" s="75" t="s">
        <v>11613</v>
      </c>
      <c r="T1728" s="75" t="s">
        <v>11614</v>
      </c>
      <c r="U1728" s="75" t="s">
        <v>385</v>
      </c>
    </row>
    <row r="1729" spans="1:21" ht="14.4" x14ac:dyDescent="0.25">
      <c r="A1729" s="74">
        <v>121616</v>
      </c>
      <c r="B1729" s="75" t="s">
        <v>1649</v>
      </c>
      <c r="C1729" s="81">
        <f t="shared" si="82"/>
        <v>0</v>
      </c>
      <c r="D1729" s="74">
        <v>7716</v>
      </c>
      <c r="E1729" s="75" t="s">
        <v>2232</v>
      </c>
      <c r="F1729" s="74">
        <v>123398</v>
      </c>
      <c r="G1729" s="74">
        <v>0</v>
      </c>
      <c r="H1729" s="76">
        <f t="shared" si="83"/>
        <v>0</v>
      </c>
      <c r="I1729" s="76">
        <f t="shared" si="84"/>
        <v>0</v>
      </c>
      <c r="J1729" s="74">
        <v>8649</v>
      </c>
      <c r="K1729" s="75" t="s">
        <v>7187</v>
      </c>
      <c r="L1729" s="75" t="s">
        <v>7188</v>
      </c>
      <c r="M1729" s="74">
        <v>2310</v>
      </c>
      <c r="N1729" s="75" t="s">
        <v>3077</v>
      </c>
      <c r="O1729" s="75" t="s">
        <v>7189</v>
      </c>
      <c r="P1729" s="75"/>
      <c r="Q1729" s="75" t="s">
        <v>7190</v>
      </c>
      <c r="R1729" s="75" t="s">
        <v>11612</v>
      </c>
      <c r="S1729" s="75" t="s">
        <v>11613</v>
      </c>
      <c r="T1729" s="75" t="s">
        <v>11614</v>
      </c>
      <c r="U1729" s="75" t="s">
        <v>385</v>
      </c>
    </row>
    <row r="1730" spans="1:21" ht="14.4" x14ac:dyDescent="0.25">
      <c r="A1730" s="74">
        <v>121616</v>
      </c>
      <c r="B1730" s="75" t="s">
        <v>1649</v>
      </c>
      <c r="C1730" s="81">
        <f t="shared" si="82"/>
        <v>0</v>
      </c>
      <c r="D1730" s="74">
        <v>7716</v>
      </c>
      <c r="E1730" s="75" t="s">
        <v>2232</v>
      </c>
      <c r="F1730" s="74">
        <v>123398</v>
      </c>
      <c r="G1730" s="74">
        <v>0</v>
      </c>
      <c r="H1730" s="76">
        <f t="shared" si="83"/>
        <v>0</v>
      </c>
      <c r="I1730" s="76">
        <f t="shared" si="84"/>
        <v>0</v>
      </c>
      <c r="J1730" s="74">
        <v>8656</v>
      </c>
      <c r="K1730" s="75" t="s">
        <v>11260</v>
      </c>
      <c r="L1730" s="75" t="s">
        <v>5047</v>
      </c>
      <c r="M1730" s="74">
        <v>2310</v>
      </c>
      <c r="N1730" s="75" t="s">
        <v>3077</v>
      </c>
      <c r="O1730" s="75" t="s">
        <v>7191</v>
      </c>
      <c r="P1730" s="75"/>
      <c r="Q1730" s="75" t="s">
        <v>7192</v>
      </c>
      <c r="R1730" s="75" t="s">
        <v>11612</v>
      </c>
      <c r="S1730" s="75" t="s">
        <v>11613</v>
      </c>
      <c r="T1730" s="75" t="s">
        <v>11614</v>
      </c>
      <c r="U1730" s="75" t="s">
        <v>385</v>
      </c>
    </row>
    <row r="1731" spans="1:21" ht="14.4" x14ac:dyDescent="0.25">
      <c r="A1731" s="74">
        <v>121616</v>
      </c>
      <c r="B1731" s="75" t="s">
        <v>1649</v>
      </c>
      <c r="C1731" s="81">
        <f t="shared" si="82"/>
        <v>0</v>
      </c>
      <c r="D1731" s="74">
        <v>7716</v>
      </c>
      <c r="E1731" s="75" t="s">
        <v>2232</v>
      </c>
      <c r="F1731" s="74">
        <v>123398</v>
      </c>
      <c r="G1731" s="74">
        <v>0</v>
      </c>
      <c r="H1731" s="76">
        <f t="shared" si="83"/>
        <v>0</v>
      </c>
      <c r="I1731" s="76">
        <f t="shared" si="84"/>
        <v>0</v>
      </c>
      <c r="J1731" s="74">
        <v>8664</v>
      </c>
      <c r="K1731" s="75" t="s">
        <v>7193</v>
      </c>
      <c r="L1731" s="75" t="s">
        <v>7194</v>
      </c>
      <c r="M1731" s="74">
        <v>2310</v>
      </c>
      <c r="N1731" s="75" t="s">
        <v>3077</v>
      </c>
      <c r="O1731" s="75" t="s">
        <v>7195</v>
      </c>
      <c r="P1731" s="75"/>
      <c r="Q1731" s="75" t="s">
        <v>7196</v>
      </c>
      <c r="R1731" s="75" t="s">
        <v>11612</v>
      </c>
      <c r="S1731" s="75" t="s">
        <v>11613</v>
      </c>
      <c r="T1731" s="75" t="s">
        <v>11614</v>
      </c>
      <c r="U1731" s="75" t="s">
        <v>385</v>
      </c>
    </row>
    <row r="1732" spans="1:21" ht="14.4" x14ac:dyDescent="0.25">
      <c r="A1732" s="74">
        <v>121616</v>
      </c>
      <c r="B1732" s="75" t="s">
        <v>1649</v>
      </c>
      <c r="C1732" s="81">
        <f t="shared" si="82"/>
        <v>0</v>
      </c>
      <c r="D1732" s="74">
        <v>7716</v>
      </c>
      <c r="E1732" s="75" t="s">
        <v>2232</v>
      </c>
      <c r="F1732" s="74">
        <v>123398</v>
      </c>
      <c r="G1732" s="74">
        <v>0</v>
      </c>
      <c r="H1732" s="76">
        <f t="shared" si="83"/>
        <v>0</v>
      </c>
      <c r="I1732" s="76">
        <f t="shared" si="84"/>
        <v>0</v>
      </c>
      <c r="J1732" s="74">
        <v>53322</v>
      </c>
      <c r="K1732" s="75" t="s">
        <v>11261</v>
      </c>
      <c r="L1732" s="75" t="s">
        <v>1196</v>
      </c>
      <c r="M1732" s="74">
        <v>2390</v>
      </c>
      <c r="N1732" s="75" t="s">
        <v>199</v>
      </c>
      <c r="O1732" s="75" t="s">
        <v>7197</v>
      </c>
      <c r="P1732" s="75"/>
      <c r="Q1732" s="75" t="s">
        <v>7198</v>
      </c>
      <c r="R1732" s="75" t="s">
        <v>11612</v>
      </c>
      <c r="S1732" s="75" t="s">
        <v>11613</v>
      </c>
      <c r="T1732" s="75" t="s">
        <v>11614</v>
      </c>
      <c r="U1732" s="75" t="s">
        <v>385</v>
      </c>
    </row>
    <row r="1733" spans="1:21" ht="14.4" x14ac:dyDescent="0.25">
      <c r="A1733" s="74">
        <v>121624</v>
      </c>
      <c r="B1733" s="75" t="s">
        <v>1649</v>
      </c>
      <c r="C1733" s="81">
        <f t="shared" si="82"/>
        <v>0</v>
      </c>
      <c r="D1733" s="74">
        <v>6924</v>
      </c>
      <c r="E1733" s="75" t="s">
        <v>10748</v>
      </c>
      <c r="F1733" s="74">
        <v>60749</v>
      </c>
      <c r="G1733" s="74">
        <v>0</v>
      </c>
      <c r="H1733" s="76">
        <f t="shared" si="83"/>
        <v>0</v>
      </c>
      <c r="I1733" s="76">
        <f t="shared" si="84"/>
        <v>0</v>
      </c>
      <c r="J1733" s="74">
        <v>6858</v>
      </c>
      <c r="K1733" s="75" t="s">
        <v>1692</v>
      </c>
      <c r="L1733" s="75" t="s">
        <v>7199</v>
      </c>
      <c r="M1733" s="74">
        <v>2170</v>
      </c>
      <c r="N1733" s="75" t="s">
        <v>292</v>
      </c>
      <c r="O1733" s="75" t="s">
        <v>7200</v>
      </c>
      <c r="P1733" s="75"/>
      <c r="Q1733" s="75" t="s">
        <v>7201</v>
      </c>
      <c r="R1733" s="75" t="s">
        <v>1786</v>
      </c>
      <c r="S1733" s="75" t="s">
        <v>1787</v>
      </c>
      <c r="T1733" s="75" t="s">
        <v>1788</v>
      </c>
      <c r="U1733" s="75" t="s">
        <v>385</v>
      </c>
    </row>
    <row r="1734" spans="1:21" ht="14.4" x14ac:dyDescent="0.25">
      <c r="A1734" s="74">
        <v>121624</v>
      </c>
      <c r="B1734" s="75" t="s">
        <v>1649</v>
      </c>
      <c r="C1734" s="81">
        <f t="shared" si="82"/>
        <v>0</v>
      </c>
      <c r="D1734" s="74">
        <v>6924</v>
      </c>
      <c r="E1734" s="75" t="s">
        <v>10748</v>
      </c>
      <c r="F1734" s="74">
        <v>60749</v>
      </c>
      <c r="G1734" s="74">
        <v>0</v>
      </c>
      <c r="H1734" s="76">
        <f t="shared" si="83"/>
        <v>0</v>
      </c>
      <c r="I1734" s="76">
        <f t="shared" si="84"/>
        <v>0</v>
      </c>
      <c r="J1734" s="74">
        <v>6916</v>
      </c>
      <c r="K1734" s="75" t="s">
        <v>2232</v>
      </c>
      <c r="L1734" s="75" t="s">
        <v>7202</v>
      </c>
      <c r="M1734" s="74">
        <v>2170</v>
      </c>
      <c r="N1734" s="75" t="s">
        <v>292</v>
      </c>
      <c r="O1734" s="75" t="s">
        <v>186</v>
      </c>
      <c r="P1734" s="75"/>
      <c r="Q1734" s="75" t="s">
        <v>11909</v>
      </c>
      <c r="R1734" s="75" t="s">
        <v>1786</v>
      </c>
      <c r="S1734" s="75" t="s">
        <v>1787</v>
      </c>
      <c r="T1734" s="75" t="s">
        <v>1788</v>
      </c>
      <c r="U1734" s="75" t="s">
        <v>385</v>
      </c>
    </row>
    <row r="1735" spans="1:21" ht="14.4" x14ac:dyDescent="0.25">
      <c r="A1735" s="74">
        <v>121624</v>
      </c>
      <c r="B1735" s="75" t="s">
        <v>1649</v>
      </c>
      <c r="C1735" s="81">
        <f t="shared" si="82"/>
        <v>0</v>
      </c>
      <c r="D1735" s="74">
        <v>6924</v>
      </c>
      <c r="E1735" s="75" t="s">
        <v>10748</v>
      </c>
      <c r="F1735" s="74">
        <v>60749</v>
      </c>
      <c r="G1735" s="74">
        <v>0</v>
      </c>
      <c r="H1735" s="76">
        <f t="shared" si="83"/>
        <v>0</v>
      </c>
      <c r="I1735" s="76">
        <f t="shared" si="84"/>
        <v>0</v>
      </c>
      <c r="J1735" s="74">
        <v>6924</v>
      </c>
      <c r="K1735" s="75" t="s">
        <v>10748</v>
      </c>
      <c r="L1735" s="75" t="s">
        <v>7203</v>
      </c>
      <c r="M1735" s="74">
        <v>2170</v>
      </c>
      <c r="N1735" s="75" t="s">
        <v>292</v>
      </c>
      <c r="O1735" s="75" t="s">
        <v>7204</v>
      </c>
      <c r="P1735" s="75"/>
      <c r="Q1735" s="75" t="s">
        <v>7205</v>
      </c>
      <c r="R1735" s="75" t="s">
        <v>1786</v>
      </c>
      <c r="S1735" s="75" t="s">
        <v>1787</v>
      </c>
      <c r="T1735" s="75" t="s">
        <v>1788</v>
      </c>
      <c r="U1735" s="75" t="s">
        <v>385</v>
      </c>
    </row>
    <row r="1736" spans="1:21" ht="14.4" x14ac:dyDescent="0.25">
      <c r="A1736" s="74">
        <v>121624</v>
      </c>
      <c r="B1736" s="75" t="s">
        <v>1649</v>
      </c>
      <c r="C1736" s="81">
        <f t="shared" si="82"/>
        <v>0</v>
      </c>
      <c r="D1736" s="74">
        <v>6924</v>
      </c>
      <c r="E1736" s="75" t="s">
        <v>10748</v>
      </c>
      <c r="F1736" s="74">
        <v>60749</v>
      </c>
      <c r="G1736" s="74">
        <v>0</v>
      </c>
      <c r="H1736" s="76">
        <f t="shared" si="83"/>
        <v>0</v>
      </c>
      <c r="I1736" s="76">
        <f t="shared" si="84"/>
        <v>0</v>
      </c>
      <c r="J1736" s="74">
        <v>48322</v>
      </c>
      <c r="K1736" s="75" t="s">
        <v>1842</v>
      </c>
      <c r="L1736" s="75" t="s">
        <v>1200</v>
      </c>
      <c r="M1736" s="74">
        <v>2170</v>
      </c>
      <c r="N1736" s="75" t="s">
        <v>292</v>
      </c>
      <c r="O1736" s="75" t="s">
        <v>1201</v>
      </c>
      <c r="P1736" s="75"/>
      <c r="Q1736" s="75" t="s">
        <v>11262</v>
      </c>
      <c r="R1736" s="75" t="s">
        <v>1786</v>
      </c>
      <c r="S1736" s="75" t="s">
        <v>1787</v>
      </c>
      <c r="T1736" s="75" t="s">
        <v>1788</v>
      </c>
      <c r="U1736" s="75" t="s">
        <v>385</v>
      </c>
    </row>
    <row r="1737" spans="1:21" ht="14.4" x14ac:dyDescent="0.25">
      <c r="A1737" s="74">
        <v>121624</v>
      </c>
      <c r="B1737" s="75" t="s">
        <v>1649</v>
      </c>
      <c r="C1737" s="81">
        <f t="shared" si="82"/>
        <v>0</v>
      </c>
      <c r="D1737" s="74">
        <v>6924</v>
      </c>
      <c r="E1737" s="75" t="s">
        <v>10748</v>
      </c>
      <c r="F1737" s="74">
        <v>60749</v>
      </c>
      <c r="G1737" s="74">
        <v>0</v>
      </c>
      <c r="H1737" s="76">
        <f t="shared" si="83"/>
        <v>0</v>
      </c>
      <c r="I1737" s="76">
        <f t="shared" si="84"/>
        <v>0</v>
      </c>
      <c r="J1737" s="74">
        <v>110511</v>
      </c>
      <c r="K1737" s="75" t="s">
        <v>7206</v>
      </c>
      <c r="L1737" s="75" t="s">
        <v>7207</v>
      </c>
      <c r="M1737" s="74">
        <v>2170</v>
      </c>
      <c r="N1737" s="75" t="s">
        <v>292</v>
      </c>
      <c r="O1737" s="75" t="s">
        <v>11910</v>
      </c>
      <c r="P1737" s="75"/>
      <c r="Q1737" s="75" t="s">
        <v>7208</v>
      </c>
      <c r="R1737" s="75" t="s">
        <v>1786</v>
      </c>
      <c r="S1737" s="75" t="s">
        <v>1787</v>
      </c>
      <c r="T1737" s="75" t="s">
        <v>1788</v>
      </c>
      <c r="U1737" s="75" t="s">
        <v>385</v>
      </c>
    </row>
    <row r="1738" spans="1:21" ht="14.4" x14ac:dyDescent="0.25">
      <c r="A1738" s="74">
        <v>121624</v>
      </c>
      <c r="B1738" s="75" t="s">
        <v>1649</v>
      </c>
      <c r="C1738" s="81">
        <f t="shared" si="82"/>
        <v>0</v>
      </c>
      <c r="D1738" s="74">
        <v>6924</v>
      </c>
      <c r="E1738" s="75" t="s">
        <v>10748</v>
      </c>
      <c r="F1738" s="74">
        <v>60749</v>
      </c>
      <c r="G1738" s="74">
        <v>0</v>
      </c>
      <c r="H1738" s="76">
        <f t="shared" si="83"/>
        <v>0</v>
      </c>
      <c r="I1738" s="76">
        <f t="shared" si="84"/>
        <v>0</v>
      </c>
      <c r="J1738" s="74">
        <v>115436</v>
      </c>
      <c r="K1738" s="75" t="s">
        <v>2232</v>
      </c>
      <c r="L1738" s="75" t="s">
        <v>7209</v>
      </c>
      <c r="M1738" s="74">
        <v>2170</v>
      </c>
      <c r="N1738" s="75" t="s">
        <v>292</v>
      </c>
      <c r="O1738" s="75" t="s">
        <v>186</v>
      </c>
      <c r="P1738" s="75"/>
      <c r="Q1738" s="75" t="s">
        <v>11911</v>
      </c>
      <c r="R1738" s="75" t="s">
        <v>1786</v>
      </c>
      <c r="S1738" s="75" t="s">
        <v>1787</v>
      </c>
      <c r="T1738" s="75" t="s">
        <v>1788</v>
      </c>
      <c r="U1738" s="75" t="s">
        <v>385</v>
      </c>
    </row>
    <row r="1739" spans="1:21" ht="14.4" x14ac:dyDescent="0.25">
      <c r="A1739" s="74">
        <v>121624</v>
      </c>
      <c r="B1739" s="75" t="s">
        <v>1649</v>
      </c>
      <c r="C1739" s="81">
        <f t="shared" si="82"/>
        <v>0</v>
      </c>
      <c r="D1739" s="74">
        <v>6924</v>
      </c>
      <c r="E1739" s="75" t="s">
        <v>10748</v>
      </c>
      <c r="F1739" s="74">
        <v>60749</v>
      </c>
      <c r="G1739" s="74">
        <v>0</v>
      </c>
      <c r="H1739" s="76">
        <f t="shared" si="83"/>
        <v>0</v>
      </c>
      <c r="I1739" s="76">
        <f t="shared" si="84"/>
        <v>0</v>
      </c>
      <c r="J1739" s="74">
        <v>115931</v>
      </c>
      <c r="K1739" s="75" t="s">
        <v>7210</v>
      </c>
      <c r="L1739" s="75" t="s">
        <v>7211</v>
      </c>
      <c r="M1739" s="74">
        <v>2170</v>
      </c>
      <c r="N1739" s="75" t="s">
        <v>292</v>
      </c>
      <c r="O1739" s="75" t="s">
        <v>11910</v>
      </c>
      <c r="P1739" s="75"/>
      <c r="Q1739" s="75" t="s">
        <v>7208</v>
      </c>
      <c r="R1739" s="75" t="s">
        <v>1786</v>
      </c>
      <c r="S1739" s="75" t="s">
        <v>1787</v>
      </c>
      <c r="T1739" s="75" t="s">
        <v>1788</v>
      </c>
      <c r="U1739" s="75" t="s">
        <v>385</v>
      </c>
    </row>
    <row r="1740" spans="1:21" ht="14.4" x14ac:dyDescent="0.25">
      <c r="A1740" s="74">
        <v>121624</v>
      </c>
      <c r="B1740" s="75" t="s">
        <v>1649</v>
      </c>
      <c r="C1740" s="81">
        <f t="shared" si="82"/>
        <v>0</v>
      </c>
      <c r="D1740" s="74">
        <v>6924</v>
      </c>
      <c r="E1740" s="75" t="s">
        <v>10748</v>
      </c>
      <c r="F1740" s="74">
        <v>60749</v>
      </c>
      <c r="G1740" s="74">
        <v>0</v>
      </c>
      <c r="H1740" s="76">
        <f t="shared" si="83"/>
        <v>0</v>
      </c>
      <c r="I1740" s="76">
        <f t="shared" si="84"/>
        <v>0</v>
      </c>
      <c r="J1740" s="74">
        <v>116186</v>
      </c>
      <c r="K1740" s="75" t="s">
        <v>2232</v>
      </c>
      <c r="L1740" s="75" t="s">
        <v>7212</v>
      </c>
      <c r="M1740" s="74">
        <v>2170</v>
      </c>
      <c r="N1740" s="75" t="s">
        <v>292</v>
      </c>
      <c r="O1740" s="75" t="s">
        <v>7213</v>
      </c>
      <c r="P1740" s="75"/>
      <c r="Q1740" s="75" t="s">
        <v>7214</v>
      </c>
      <c r="R1740" s="75" t="s">
        <v>1786</v>
      </c>
      <c r="S1740" s="75" t="s">
        <v>1787</v>
      </c>
      <c r="T1740" s="75" t="s">
        <v>1788</v>
      </c>
      <c r="U1740" s="75" t="s">
        <v>385</v>
      </c>
    </row>
    <row r="1741" spans="1:21" ht="14.4" x14ac:dyDescent="0.25">
      <c r="A1741" s="74">
        <v>121641</v>
      </c>
      <c r="B1741" s="75" t="s">
        <v>1649</v>
      </c>
      <c r="C1741" s="81">
        <f t="shared" si="82"/>
        <v>0</v>
      </c>
      <c r="D1741" s="74">
        <v>7971</v>
      </c>
      <c r="E1741" s="75" t="s">
        <v>10749</v>
      </c>
      <c r="F1741" s="74">
        <v>56275</v>
      </c>
      <c r="G1741" s="74">
        <v>0</v>
      </c>
      <c r="H1741" s="76">
        <f t="shared" si="83"/>
        <v>0</v>
      </c>
      <c r="I1741" s="76">
        <f t="shared" si="84"/>
        <v>0</v>
      </c>
      <c r="J1741" s="74">
        <v>7971</v>
      </c>
      <c r="K1741" s="75" t="s">
        <v>10749</v>
      </c>
      <c r="L1741" s="75" t="s">
        <v>1203</v>
      </c>
      <c r="M1741" s="74">
        <v>2910</v>
      </c>
      <c r="N1741" s="75" t="s">
        <v>43</v>
      </c>
      <c r="O1741" s="75" t="s">
        <v>1204</v>
      </c>
      <c r="P1741" s="75"/>
      <c r="Q1741" s="75" t="s">
        <v>1205</v>
      </c>
      <c r="R1741" s="75" t="s">
        <v>1662</v>
      </c>
      <c r="S1741" s="75" t="s">
        <v>1663</v>
      </c>
      <c r="T1741" s="75" t="s">
        <v>1664</v>
      </c>
      <c r="U1741" s="75" t="s">
        <v>385</v>
      </c>
    </row>
    <row r="1742" spans="1:21" ht="14.4" x14ac:dyDescent="0.25">
      <c r="A1742" s="74">
        <v>121641</v>
      </c>
      <c r="B1742" s="75" t="s">
        <v>1649</v>
      </c>
      <c r="C1742" s="81">
        <f t="shared" si="82"/>
        <v>0</v>
      </c>
      <c r="D1742" s="74">
        <v>7971</v>
      </c>
      <c r="E1742" s="75" t="s">
        <v>10749</v>
      </c>
      <c r="F1742" s="74">
        <v>56275</v>
      </c>
      <c r="G1742" s="74">
        <v>0</v>
      </c>
      <c r="H1742" s="76">
        <f t="shared" si="83"/>
        <v>0</v>
      </c>
      <c r="I1742" s="76">
        <f t="shared" si="84"/>
        <v>0</v>
      </c>
      <c r="J1742" s="74">
        <v>7989</v>
      </c>
      <c r="K1742" s="75" t="s">
        <v>7215</v>
      </c>
      <c r="L1742" s="75" t="s">
        <v>7216</v>
      </c>
      <c r="M1742" s="74">
        <v>2910</v>
      </c>
      <c r="N1742" s="75" t="s">
        <v>43</v>
      </c>
      <c r="O1742" s="75" t="s">
        <v>7217</v>
      </c>
      <c r="P1742" s="75"/>
      <c r="Q1742" s="75" t="s">
        <v>7218</v>
      </c>
      <c r="R1742" s="75" t="s">
        <v>1662</v>
      </c>
      <c r="S1742" s="75" t="s">
        <v>1663</v>
      </c>
      <c r="T1742" s="75" t="s">
        <v>1664</v>
      </c>
      <c r="U1742" s="75" t="s">
        <v>385</v>
      </c>
    </row>
    <row r="1743" spans="1:21" ht="14.4" x14ac:dyDescent="0.25">
      <c r="A1743" s="74">
        <v>121641</v>
      </c>
      <c r="B1743" s="75" t="s">
        <v>1649</v>
      </c>
      <c r="C1743" s="81">
        <f t="shared" si="82"/>
        <v>0</v>
      </c>
      <c r="D1743" s="74">
        <v>7971</v>
      </c>
      <c r="E1743" s="75" t="s">
        <v>10749</v>
      </c>
      <c r="F1743" s="74">
        <v>56275</v>
      </c>
      <c r="G1743" s="74">
        <v>0</v>
      </c>
      <c r="H1743" s="76">
        <f t="shared" si="83"/>
        <v>0</v>
      </c>
      <c r="I1743" s="76">
        <f t="shared" si="84"/>
        <v>0</v>
      </c>
      <c r="J1743" s="74">
        <v>7997</v>
      </c>
      <c r="K1743" s="75" t="s">
        <v>7219</v>
      </c>
      <c r="L1743" s="75" t="s">
        <v>7220</v>
      </c>
      <c r="M1743" s="74">
        <v>2910</v>
      </c>
      <c r="N1743" s="75" t="s">
        <v>43</v>
      </c>
      <c r="O1743" s="75" t="s">
        <v>7221</v>
      </c>
      <c r="P1743" s="75"/>
      <c r="Q1743" s="75" t="s">
        <v>11912</v>
      </c>
      <c r="R1743" s="75" t="s">
        <v>1662</v>
      </c>
      <c r="S1743" s="75" t="s">
        <v>1663</v>
      </c>
      <c r="T1743" s="75" t="s">
        <v>1664</v>
      </c>
      <c r="U1743" s="75" t="s">
        <v>385</v>
      </c>
    </row>
    <row r="1744" spans="1:21" ht="14.4" x14ac:dyDescent="0.25">
      <c r="A1744" s="74">
        <v>121641</v>
      </c>
      <c r="B1744" s="75" t="s">
        <v>1649</v>
      </c>
      <c r="C1744" s="81">
        <f t="shared" si="82"/>
        <v>0</v>
      </c>
      <c r="D1744" s="74">
        <v>7971</v>
      </c>
      <c r="E1744" s="75" t="s">
        <v>10749</v>
      </c>
      <c r="F1744" s="74">
        <v>56275</v>
      </c>
      <c r="G1744" s="74">
        <v>0</v>
      </c>
      <c r="H1744" s="76">
        <f t="shared" si="83"/>
        <v>0</v>
      </c>
      <c r="I1744" s="76">
        <f t="shared" si="84"/>
        <v>0</v>
      </c>
      <c r="J1744" s="74">
        <v>8003</v>
      </c>
      <c r="K1744" s="75" t="s">
        <v>7222</v>
      </c>
      <c r="L1744" s="75" t="s">
        <v>7223</v>
      </c>
      <c r="M1744" s="74">
        <v>2910</v>
      </c>
      <c r="N1744" s="75" t="s">
        <v>43</v>
      </c>
      <c r="O1744" s="75" t="s">
        <v>7224</v>
      </c>
      <c r="P1744" s="75"/>
      <c r="Q1744" s="75" t="s">
        <v>7225</v>
      </c>
      <c r="R1744" s="75" t="s">
        <v>1662</v>
      </c>
      <c r="S1744" s="75" t="s">
        <v>1663</v>
      </c>
      <c r="T1744" s="75" t="s">
        <v>1664</v>
      </c>
      <c r="U1744" s="75" t="s">
        <v>385</v>
      </c>
    </row>
    <row r="1745" spans="1:21" ht="14.4" x14ac:dyDescent="0.25">
      <c r="A1745" s="74">
        <v>121641</v>
      </c>
      <c r="B1745" s="75" t="s">
        <v>1649</v>
      </c>
      <c r="C1745" s="81">
        <f t="shared" si="82"/>
        <v>0</v>
      </c>
      <c r="D1745" s="74">
        <v>7971</v>
      </c>
      <c r="E1745" s="75" t="s">
        <v>10749</v>
      </c>
      <c r="F1745" s="74">
        <v>56275</v>
      </c>
      <c r="G1745" s="74">
        <v>0</v>
      </c>
      <c r="H1745" s="76">
        <f t="shared" si="83"/>
        <v>0</v>
      </c>
      <c r="I1745" s="76">
        <f t="shared" si="84"/>
        <v>0</v>
      </c>
      <c r="J1745" s="74">
        <v>8011</v>
      </c>
      <c r="K1745" s="75" t="s">
        <v>7226</v>
      </c>
      <c r="L1745" s="75" t="s">
        <v>7227</v>
      </c>
      <c r="M1745" s="74">
        <v>2910</v>
      </c>
      <c r="N1745" s="75" t="s">
        <v>43</v>
      </c>
      <c r="O1745" s="75" t="s">
        <v>1204</v>
      </c>
      <c r="P1745" s="75"/>
      <c r="Q1745" s="75" t="s">
        <v>7228</v>
      </c>
      <c r="R1745" s="75" t="s">
        <v>1662</v>
      </c>
      <c r="S1745" s="75" t="s">
        <v>1663</v>
      </c>
      <c r="T1745" s="75" t="s">
        <v>1664</v>
      </c>
      <c r="U1745" s="75" t="s">
        <v>385</v>
      </c>
    </row>
    <row r="1746" spans="1:21" ht="14.4" x14ac:dyDescent="0.25">
      <c r="A1746" s="74">
        <v>121657</v>
      </c>
      <c r="B1746" s="75" t="s">
        <v>1679</v>
      </c>
      <c r="C1746" s="81">
        <f t="shared" si="82"/>
        <v>0</v>
      </c>
      <c r="D1746" s="74">
        <v>16791</v>
      </c>
      <c r="E1746" s="75" t="s">
        <v>6464</v>
      </c>
      <c r="F1746" s="74">
        <v>961813</v>
      </c>
      <c r="G1746" s="74">
        <v>0</v>
      </c>
      <c r="H1746" s="76">
        <f t="shared" si="83"/>
        <v>0</v>
      </c>
      <c r="I1746" s="76">
        <f t="shared" si="84"/>
        <v>0</v>
      </c>
      <c r="J1746" s="74">
        <v>16774</v>
      </c>
      <c r="K1746" s="75" t="s">
        <v>7229</v>
      </c>
      <c r="L1746" s="75" t="s">
        <v>7230</v>
      </c>
      <c r="M1746" s="74">
        <v>2431</v>
      </c>
      <c r="N1746" s="75" t="s">
        <v>3314</v>
      </c>
      <c r="O1746" s="75" t="s">
        <v>7231</v>
      </c>
      <c r="P1746" s="75"/>
      <c r="Q1746" s="75" t="s">
        <v>7232</v>
      </c>
      <c r="R1746" s="75" t="s">
        <v>11612</v>
      </c>
      <c r="S1746" s="75" t="s">
        <v>11613</v>
      </c>
      <c r="T1746" s="75" t="s">
        <v>11614</v>
      </c>
      <c r="U1746" s="75" t="s">
        <v>385</v>
      </c>
    </row>
    <row r="1747" spans="1:21" ht="14.4" x14ac:dyDescent="0.25">
      <c r="A1747" s="74">
        <v>121657</v>
      </c>
      <c r="B1747" s="75" t="s">
        <v>1679</v>
      </c>
      <c r="C1747" s="81">
        <f t="shared" si="82"/>
        <v>0</v>
      </c>
      <c r="D1747" s="74">
        <v>16791</v>
      </c>
      <c r="E1747" s="75" t="s">
        <v>6464</v>
      </c>
      <c r="F1747" s="74">
        <v>961805</v>
      </c>
      <c r="G1747" s="74">
        <v>0</v>
      </c>
      <c r="H1747" s="76">
        <f t="shared" si="83"/>
        <v>121657</v>
      </c>
      <c r="I1747" s="76">
        <f t="shared" si="84"/>
        <v>0</v>
      </c>
      <c r="J1747" s="74">
        <v>16791</v>
      </c>
      <c r="K1747" s="75" t="s">
        <v>6464</v>
      </c>
      <c r="L1747" s="75" t="s">
        <v>1207</v>
      </c>
      <c r="M1747" s="74">
        <v>2450</v>
      </c>
      <c r="N1747" s="75" t="s">
        <v>1208</v>
      </c>
      <c r="O1747" s="75" t="s">
        <v>1209</v>
      </c>
      <c r="P1747" s="75"/>
      <c r="Q1747" s="75" t="s">
        <v>1210</v>
      </c>
      <c r="R1747" s="75" t="s">
        <v>11612</v>
      </c>
      <c r="S1747" s="75" t="s">
        <v>11613</v>
      </c>
      <c r="T1747" s="75" t="s">
        <v>11614</v>
      </c>
      <c r="U1747" s="75" t="s">
        <v>385</v>
      </c>
    </row>
    <row r="1748" spans="1:21" ht="14.4" x14ac:dyDescent="0.25">
      <c r="A1748" s="74">
        <v>121657</v>
      </c>
      <c r="B1748" s="75" t="s">
        <v>1679</v>
      </c>
      <c r="C1748" s="81">
        <f t="shared" si="82"/>
        <v>0</v>
      </c>
      <c r="D1748" s="74">
        <v>16791</v>
      </c>
      <c r="E1748" s="75" t="s">
        <v>6464</v>
      </c>
      <c r="F1748" s="74">
        <v>961813</v>
      </c>
      <c r="G1748" s="74">
        <v>0</v>
      </c>
      <c r="H1748" s="76">
        <f t="shared" si="83"/>
        <v>121657</v>
      </c>
      <c r="I1748" s="76">
        <f t="shared" si="84"/>
        <v>0</v>
      </c>
      <c r="J1748" s="74">
        <v>16857</v>
      </c>
      <c r="K1748" s="75" t="s">
        <v>1680</v>
      </c>
      <c r="L1748" s="75" t="s">
        <v>7233</v>
      </c>
      <c r="M1748" s="74">
        <v>2430</v>
      </c>
      <c r="N1748" s="75" t="s">
        <v>7234</v>
      </c>
      <c r="O1748" s="75" t="s">
        <v>7235</v>
      </c>
      <c r="P1748" s="75"/>
      <c r="Q1748" s="75" t="s">
        <v>7236</v>
      </c>
      <c r="R1748" s="75" t="s">
        <v>11612</v>
      </c>
      <c r="S1748" s="75" t="s">
        <v>11613</v>
      </c>
      <c r="T1748" s="75" t="s">
        <v>11614</v>
      </c>
      <c r="U1748" s="75" t="s">
        <v>385</v>
      </c>
    </row>
    <row r="1749" spans="1:21" ht="14.4" x14ac:dyDescent="0.25">
      <c r="A1749" s="74">
        <v>121665</v>
      </c>
      <c r="B1749" s="75" t="s">
        <v>1649</v>
      </c>
      <c r="C1749" s="81">
        <f t="shared" si="82"/>
        <v>0</v>
      </c>
      <c r="D1749" s="74">
        <v>11387</v>
      </c>
      <c r="E1749" s="75" t="s">
        <v>10750</v>
      </c>
      <c r="F1749" s="74">
        <v>963991</v>
      </c>
      <c r="G1749" s="74">
        <v>0</v>
      </c>
      <c r="H1749" s="76">
        <f t="shared" si="83"/>
        <v>0</v>
      </c>
      <c r="I1749" s="76">
        <f t="shared" si="84"/>
        <v>0</v>
      </c>
      <c r="J1749" s="74">
        <v>10504</v>
      </c>
      <c r="K1749" s="75" t="s">
        <v>11263</v>
      </c>
      <c r="L1749" s="75" t="s">
        <v>7237</v>
      </c>
      <c r="M1749" s="74">
        <v>9150</v>
      </c>
      <c r="N1749" s="75" t="s">
        <v>6780</v>
      </c>
      <c r="O1749" s="75" t="s">
        <v>7238</v>
      </c>
      <c r="P1749" s="75"/>
      <c r="Q1749" s="75" t="s">
        <v>7239</v>
      </c>
      <c r="R1749" s="75" t="s">
        <v>1786</v>
      </c>
      <c r="S1749" s="75" t="s">
        <v>1787</v>
      </c>
      <c r="T1749" s="75" t="s">
        <v>1788</v>
      </c>
      <c r="U1749" s="75" t="s">
        <v>385</v>
      </c>
    </row>
    <row r="1750" spans="1:21" ht="14.4" x14ac:dyDescent="0.25">
      <c r="A1750" s="74">
        <v>121665</v>
      </c>
      <c r="B1750" s="75" t="s">
        <v>1649</v>
      </c>
      <c r="C1750" s="81">
        <f t="shared" si="82"/>
        <v>0</v>
      </c>
      <c r="D1750" s="74">
        <v>11387</v>
      </c>
      <c r="E1750" s="75" t="s">
        <v>10750</v>
      </c>
      <c r="F1750" s="74">
        <v>963991</v>
      </c>
      <c r="G1750" s="74">
        <v>0</v>
      </c>
      <c r="H1750" s="76">
        <f t="shared" si="83"/>
        <v>0</v>
      </c>
      <c r="I1750" s="76">
        <f t="shared" si="84"/>
        <v>0</v>
      </c>
      <c r="J1750" s="74">
        <v>11221</v>
      </c>
      <c r="K1750" s="75" t="s">
        <v>2336</v>
      </c>
      <c r="L1750" s="75" t="s">
        <v>7240</v>
      </c>
      <c r="M1750" s="74">
        <v>2070</v>
      </c>
      <c r="N1750" s="75" t="s">
        <v>7241</v>
      </c>
      <c r="O1750" s="75" t="s">
        <v>7242</v>
      </c>
      <c r="P1750" s="75"/>
      <c r="Q1750" s="75" t="s">
        <v>7243</v>
      </c>
      <c r="R1750" s="75" t="s">
        <v>1786</v>
      </c>
      <c r="S1750" s="75" t="s">
        <v>1787</v>
      </c>
      <c r="T1750" s="75" t="s">
        <v>1788</v>
      </c>
      <c r="U1750" s="75" t="s">
        <v>385</v>
      </c>
    </row>
    <row r="1751" spans="1:21" ht="14.4" x14ac:dyDescent="0.25">
      <c r="A1751" s="74">
        <v>121665</v>
      </c>
      <c r="B1751" s="75" t="s">
        <v>1649</v>
      </c>
      <c r="C1751" s="81">
        <f t="shared" si="82"/>
        <v>0</v>
      </c>
      <c r="D1751" s="74">
        <v>11387</v>
      </c>
      <c r="E1751" s="75" t="s">
        <v>10750</v>
      </c>
      <c r="F1751" s="74">
        <v>963991</v>
      </c>
      <c r="G1751" s="74">
        <v>0</v>
      </c>
      <c r="H1751" s="76">
        <f t="shared" si="83"/>
        <v>0</v>
      </c>
      <c r="I1751" s="76">
        <f t="shared" si="84"/>
        <v>0</v>
      </c>
      <c r="J1751" s="74">
        <v>11239</v>
      </c>
      <c r="K1751" s="75" t="s">
        <v>2336</v>
      </c>
      <c r="L1751" s="75" t="s">
        <v>7244</v>
      </c>
      <c r="M1751" s="74">
        <v>2070</v>
      </c>
      <c r="N1751" s="75" t="s">
        <v>7241</v>
      </c>
      <c r="O1751" s="75" t="s">
        <v>7242</v>
      </c>
      <c r="P1751" s="75"/>
      <c r="Q1751" s="75" t="s">
        <v>7243</v>
      </c>
      <c r="R1751" s="75" t="s">
        <v>1786</v>
      </c>
      <c r="S1751" s="75" t="s">
        <v>1787</v>
      </c>
      <c r="T1751" s="75" t="s">
        <v>1788</v>
      </c>
      <c r="U1751" s="75" t="s">
        <v>385</v>
      </c>
    </row>
    <row r="1752" spans="1:21" ht="14.4" x14ac:dyDescent="0.25">
      <c r="A1752" s="74">
        <v>121665</v>
      </c>
      <c r="B1752" s="75" t="s">
        <v>1649</v>
      </c>
      <c r="C1752" s="81">
        <f t="shared" si="82"/>
        <v>0</v>
      </c>
      <c r="D1752" s="74">
        <v>11387</v>
      </c>
      <c r="E1752" s="75" t="s">
        <v>10750</v>
      </c>
      <c r="F1752" s="74">
        <v>963991</v>
      </c>
      <c r="G1752" s="74">
        <v>0</v>
      </c>
      <c r="H1752" s="76">
        <f t="shared" si="83"/>
        <v>0</v>
      </c>
      <c r="I1752" s="76">
        <f t="shared" si="84"/>
        <v>0</v>
      </c>
      <c r="J1752" s="74">
        <v>11247</v>
      </c>
      <c r="K1752" s="75" t="s">
        <v>7245</v>
      </c>
      <c r="L1752" s="75" t="s">
        <v>7246</v>
      </c>
      <c r="M1752" s="74">
        <v>2070</v>
      </c>
      <c r="N1752" s="75" t="s">
        <v>7247</v>
      </c>
      <c r="O1752" s="75" t="s">
        <v>7248</v>
      </c>
      <c r="P1752" s="75"/>
      <c r="Q1752" s="75" t="s">
        <v>7249</v>
      </c>
      <c r="R1752" s="75" t="s">
        <v>1786</v>
      </c>
      <c r="S1752" s="75" t="s">
        <v>1787</v>
      </c>
      <c r="T1752" s="75" t="s">
        <v>1788</v>
      </c>
      <c r="U1752" s="75" t="s">
        <v>385</v>
      </c>
    </row>
    <row r="1753" spans="1:21" ht="14.4" x14ac:dyDescent="0.25">
      <c r="A1753" s="74">
        <v>121665</v>
      </c>
      <c r="B1753" s="75" t="s">
        <v>1649</v>
      </c>
      <c r="C1753" s="81">
        <f t="shared" si="82"/>
        <v>0</v>
      </c>
      <c r="D1753" s="74">
        <v>11387</v>
      </c>
      <c r="E1753" s="75" t="s">
        <v>10750</v>
      </c>
      <c r="F1753" s="74">
        <v>963991</v>
      </c>
      <c r="G1753" s="74">
        <v>0</v>
      </c>
      <c r="H1753" s="76">
        <f t="shared" si="83"/>
        <v>0</v>
      </c>
      <c r="I1753" s="76">
        <f t="shared" si="84"/>
        <v>0</v>
      </c>
      <c r="J1753" s="74">
        <v>11254</v>
      </c>
      <c r="K1753" s="75" t="s">
        <v>11264</v>
      </c>
      <c r="L1753" s="75" t="s">
        <v>2098</v>
      </c>
      <c r="M1753" s="74">
        <v>2070</v>
      </c>
      <c r="N1753" s="75" t="s">
        <v>7247</v>
      </c>
      <c r="O1753" s="75" t="s">
        <v>7248</v>
      </c>
      <c r="P1753" s="75"/>
      <c r="Q1753" s="75" t="s">
        <v>7250</v>
      </c>
      <c r="R1753" s="75" t="s">
        <v>1786</v>
      </c>
      <c r="S1753" s="75" t="s">
        <v>1787</v>
      </c>
      <c r="T1753" s="75" t="s">
        <v>1788</v>
      </c>
      <c r="U1753" s="75" t="s">
        <v>385</v>
      </c>
    </row>
    <row r="1754" spans="1:21" ht="14.4" x14ac:dyDescent="0.25">
      <c r="A1754" s="74">
        <v>121665</v>
      </c>
      <c r="B1754" s="75" t="s">
        <v>1649</v>
      </c>
      <c r="C1754" s="81">
        <f t="shared" si="82"/>
        <v>0</v>
      </c>
      <c r="D1754" s="74">
        <v>11387</v>
      </c>
      <c r="E1754" s="75" t="s">
        <v>10750</v>
      </c>
      <c r="F1754" s="74">
        <v>963991</v>
      </c>
      <c r="G1754" s="74">
        <v>0</v>
      </c>
      <c r="H1754" s="76">
        <f t="shared" si="83"/>
        <v>0</v>
      </c>
      <c r="I1754" s="76">
        <f t="shared" si="84"/>
        <v>0</v>
      </c>
      <c r="J1754" s="74">
        <v>11262</v>
      </c>
      <c r="K1754" s="75" t="s">
        <v>7251</v>
      </c>
      <c r="L1754" s="75" t="s">
        <v>7252</v>
      </c>
      <c r="M1754" s="74">
        <v>2070</v>
      </c>
      <c r="N1754" s="75" t="s">
        <v>7247</v>
      </c>
      <c r="O1754" s="75" t="s">
        <v>7253</v>
      </c>
      <c r="P1754" s="75"/>
      <c r="Q1754" s="75" t="s">
        <v>7254</v>
      </c>
      <c r="R1754" s="75" t="s">
        <v>1786</v>
      </c>
      <c r="S1754" s="75" t="s">
        <v>1787</v>
      </c>
      <c r="T1754" s="75" t="s">
        <v>1788</v>
      </c>
      <c r="U1754" s="75" t="s">
        <v>385</v>
      </c>
    </row>
    <row r="1755" spans="1:21" ht="14.4" x14ac:dyDescent="0.25">
      <c r="A1755" s="74">
        <v>121665</v>
      </c>
      <c r="B1755" s="75" t="s">
        <v>1649</v>
      </c>
      <c r="C1755" s="81">
        <f t="shared" si="82"/>
        <v>0</v>
      </c>
      <c r="D1755" s="74">
        <v>11387</v>
      </c>
      <c r="E1755" s="75" t="s">
        <v>10750</v>
      </c>
      <c r="F1755" s="74">
        <v>963991</v>
      </c>
      <c r="G1755" s="74">
        <v>0</v>
      </c>
      <c r="H1755" s="76">
        <f t="shared" si="83"/>
        <v>0</v>
      </c>
      <c r="I1755" s="76">
        <f t="shared" si="84"/>
        <v>0</v>
      </c>
      <c r="J1755" s="74">
        <v>11387</v>
      </c>
      <c r="K1755" s="75" t="s">
        <v>10750</v>
      </c>
      <c r="L1755" s="75" t="s">
        <v>7255</v>
      </c>
      <c r="M1755" s="74">
        <v>9150</v>
      </c>
      <c r="N1755" s="75" t="s">
        <v>1212</v>
      </c>
      <c r="O1755" s="75" t="s">
        <v>1213</v>
      </c>
      <c r="P1755" s="75"/>
      <c r="Q1755" s="75" t="s">
        <v>1214</v>
      </c>
      <c r="R1755" s="75" t="s">
        <v>1786</v>
      </c>
      <c r="S1755" s="75" t="s">
        <v>1787</v>
      </c>
      <c r="T1755" s="75" t="s">
        <v>1788</v>
      </c>
      <c r="U1755" s="75" t="s">
        <v>385</v>
      </c>
    </row>
    <row r="1756" spans="1:21" ht="14.4" x14ac:dyDescent="0.25">
      <c r="A1756" s="74">
        <v>121665</v>
      </c>
      <c r="B1756" s="75" t="s">
        <v>1649</v>
      </c>
      <c r="C1756" s="81">
        <f t="shared" si="82"/>
        <v>0</v>
      </c>
      <c r="D1756" s="74">
        <v>11387</v>
      </c>
      <c r="E1756" s="75" t="s">
        <v>10750</v>
      </c>
      <c r="F1756" s="74">
        <v>963991</v>
      </c>
      <c r="G1756" s="74">
        <v>0</v>
      </c>
      <c r="H1756" s="76">
        <f t="shared" si="83"/>
        <v>0</v>
      </c>
      <c r="I1756" s="76">
        <f t="shared" si="84"/>
        <v>0</v>
      </c>
      <c r="J1756" s="74">
        <v>110072</v>
      </c>
      <c r="K1756" s="75" t="s">
        <v>1692</v>
      </c>
      <c r="L1756" s="75" t="s">
        <v>7256</v>
      </c>
      <c r="M1756" s="74">
        <v>9150</v>
      </c>
      <c r="N1756" s="75" t="s">
        <v>306</v>
      </c>
      <c r="O1756" s="75" t="s">
        <v>7257</v>
      </c>
      <c r="P1756" s="75"/>
      <c r="Q1756" s="75" t="s">
        <v>7258</v>
      </c>
      <c r="R1756" s="75" t="s">
        <v>1786</v>
      </c>
      <c r="S1756" s="75" t="s">
        <v>1787</v>
      </c>
      <c r="T1756" s="75" t="s">
        <v>1788</v>
      </c>
      <c r="U1756" s="75" t="s">
        <v>385</v>
      </c>
    </row>
    <row r="1757" spans="1:21" ht="14.4" x14ac:dyDescent="0.25">
      <c r="A1757" s="74">
        <v>121681</v>
      </c>
      <c r="B1757" s="75" t="s">
        <v>1649</v>
      </c>
      <c r="C1757" s="81">
        <f t="shared" si="82"/>
        <v>0</v>
      </c>
      <c r="D1757" s="74">
        <v>110569</v>
      </c>
      <c r="E1757" s="75" t="s">
        <v>7259</v>
      </c>
      <c r="F1757" s="74">
        <v>130419</v>
      </c>
      <c r="G1757" s="74">
        <v>0</v>
      </c>
      <c r="H1757" s="76">
        <f t="shared" si="83"/>
        <v>0</v>
      </c>
      <c r="I1757" s="76">
        <f t="shared" si="84"/>
        <v>0</v>
      </c>
      <c r="J1757" s="74">
        <v>9753</v>
      </c>
      <c r="K1757" s="75" t="s">
        <v>11265</v>
      </c>
      <c r="L1757" s="75" t="s">
        <v>7260</v>
      </c>
      <c r="M1757" s="74">
        <v>2640</v>
      </c>
      <c r="N1757" s="75" t="s">
        <v>53</v>
      </c>
      <c r="O1757" s="75" t="s">
        <v>7261</v>
      </c>
      <c r="P1757" s="75"/>
      <c r="Q1757" s="75" t="s">
        <v>7262</v>
      </c>
      <c r="R1757" s="75" t="s">
        <v>1662</v>
      </c>
      <c r="S1757" s="75" t="s">
        <v>1663</v>
      </c>
      <c r="T1757" s="75" t="s">
        <v>1664</v>
      </c>
      <c r="U1757" s="75" t="s">
        <v>385</v>
      </c>
    </row>
    <row r="1758" spans="1:21" ht="14.4" x14ac:dyDescent="0.25">
      <c r="A1758" s="74">
        <v>121681</v>
      </c>
      <c r="B1758" s="75" t="s">
        <v>1649</v>
      </c>
      <c r="C1758" s="81">
        <f t="shared" si="82"/>
        <v>0</v>
      </c>
      <c r="D1758" s="74">
        <v>110569</v>
      </c>
      <c r="E1758" s="75" t="s">
        <v>7259</v>
      </c>
      <c r="F1758" s="74">
        <v>130419</v>
      </c>
      <c r="G1758" s="74">
        <v>0</v>
      </c>
      <c r="H1758" s="76">
        <f t="shared" si="83"/>
        <v>0</v>
      </c>
      <c r="I1758" s="76">
        <f t="shared" si="84"/>
        <v>0</v>
      </c>
      <c r="J1758" s="74">
        <v>9761</v>
      </c>
      <c r="K1758" s="75" t="s">
        <v>7263</v>
      </c>
      <c r="L1758" s="75" t="s">
        <v>7264</v>
      </c>
      <c r="M1758" s="74">
        <v>2640</v>
      </c>
      <c r="N1758" s="75" t="s">
        <v>53</v>
      </c>
      <c r="O1758" s="75" t="s">
        <v>7265</v>
      </c>
      <c r="P1758" s="75"/>
      <c r="Q1758" s="75" t="s">
        <v>7266</v>
      </c>
      <c r="R1758" s="75" t="s">
        <v>1662</v>
      </c>
      <c r="S1758" s="75" t="s">
        <v>1663</v>
      </c>
      <c r="T1758" s="75" t="s">
        <v>1664</v>
      </c>
      <c r="U1758" s="75" t="s">
        <v>385</v>
      </c>
    </row>
    <row r="1759" spans="1:21" ht="14.4" x14ac:dyDescent="0.25">
      <c r="A1759" s="74">
        <v>121681</v>
      </c>
      <c r="B1759" s="75" t="s">
        <v>1649</v>
      </c>
      <c r="C1759" s="81">
        <f t="shared" si="82"/>
        <v>0</v>
      </c>
      <c r="D1759" s="74">
        <v>110569</v>
      </c>
      <c r="E1759" s="75" t="s">
        <v>7259</v>
      </c>
      <c r="F1759" s="74">
        <v>130419</v>
      </c>
      <c r="G1759" s="74">
        <v>0</v>
      </c>
      <c r="H1759" s="76">
        <f t="shared" si="83"/>
        <v>0</v>
      </c>
      <c r="I1759" s="76">
        <f t="shared" si="84"/>
        <v>0</v>
      </c>
      <c r="J1759" s="74">
        <v>25791</v>
      </c>
      <c r="K1759" s="75" t="s">
        <v>11266</v>
      </c>
      <c r="L1759" s="75" t="s">
        <v>7267</v>
      </c>
      <c r="M1759" s="74">
        <v>2600</v>
      </c>
      <c r="N1759" s="75" t="s">
        <v>289</v>
      </c>
      <c r="O1759" s="75" t="s">
        <v>7268</v>
      </c>
      <c r="P1759" s="75"/>
      <c r="Q1759" s="75" t="s">
        <v>7269</v>
      </c>
      <c r="R1759" s="75" t="s">
        <v>10772</v>
      </c>
      <c r="S1759" s="75" t="s">
        <v>10773</v>
      </c>
      <c r="T1759" s="75" t="s">
        <v>10774</v>
      </c>
      <c r="U1759" s="75" t="s">
        <v>496</v>
      </c>
    </row>
    <row r="1760" spans="1:21" ht="14.4" x14ac:dyDescent="0.25">
      <c r="A1760" s="74">
        <v>121681</v>
      </c>
      <c r="B1760" s="75" t="s">
        <v>1649</v>
      </c>
      <c r="C1760" s="81">
        <f t="shared" si="82"/>
        <v>0</v>
      </c>
      <c r="D1760" s="74">
        <v>110569</v>
      </c>
      <c r="E1760" s="75" t="s">
        <v>7259</v>
      </c>
      <c r="F1760" s="74">
        <v>130419</v>
      </c>
      <c r="G1760" s="74">
        <v>0</v>
      </c>
      <c r="H1760" s="76">
        <f t="shared" si="83"/>
        <v>0</v>
      </c>
      <c r="I1760" s="76">
        <f t="shared" si="84"/>
        <v>0</v>
      </c>
      <c r="J1760" s="74">
        <v>110569</v>
      </c>
      <c r="K1760" s="75" t="s">
        <v>7259</v>
      </c>
      <c r="L1760" s="75" t="s">
        <v>7270</v>
      </c>
      <c r="M1760" s="74">
        <v>2600</v>
      </c>
      <c r="N1760" s="75" t="s">
        <v>289</v>
      </c>
      <c r="O1760" s="75" t="s">
        <v>7271</v>
      </c>
      <c r="P1760" s="75"/>
      <c r="Q1760" s="75" t="s">
        <v>7272</v>
      </c>
      <c r="R1760" s="75" t="s">
        <v>1662</v>
      </c>
      <c r="S1760" s="75" t="s">
        <v>1663</v>
      </c>
      <c r="T1760" s="75" t="s">
        <v>1664</v>
      </c>
      <c r="U1760" s="75" t="s">
        <v>385</v>
      </c>
    </row>
    <row r="1761" spans="1:21" ht="14.4" x14ac:dyDescent="0.25">
      <c r="A1761" s="74">
        <v>121681</v>
      </c>
      <c r="B1761" s="75" t="s">
        <v>1649</v>
      </c>
      <c r="C1761" s="81">
        <f t="shared" si="82"/>
        <v>0</v>
      </c>
      <c r="D1761" s="74">
        <v>110569</v>
      </c>
      <c r="E1761" s="75" t="s">
        <v>7259</v>
      </c>
      <c r="F1761" s="74">
        <v>130419</v>
      </c>
      <c r="G1761" s="74">
        <v>0</v>
      </c>
      <c r="H1761" s="76">
        <f t="shared" si="83"/>
        <v>0</v>
      </c>
      <c r="I1761" s="76">
        <f t="shared" si="84"/>
        <v>0</v>
      </c>
      <c r="J1761" s="74">
        <v>112623</v>
      </c>
      <c r="K1761" s="75" t="s">
        <v>3841</v>
      </c>
      <c r="L1761" s="75" t="s">
        <v>7273</v>
      </c>
      <c r="M1761" s="74">
        <v>2640</v>
      </c>
      <c r="N1761" s="75" t="s">
        <v>53</v>
      </c>
      <c r="O1761" s="75" t="s">
        <v>7274</v>
      </c>
      <c r="P1761" s="75"/>
      <c r="Q1761" s="75" t="s">
        <v>7275</v>
      </c>
      <c r="R1761" s="75" t="s">
        <v>1662</v>
      </c>
      <c r="S1761" s="75" t="s">
        <v>1663</v>
      </c>
      <c r="T1761" s="75" t="s">
        <v>1664</v>
      </c>
      <c r="U1761" s="75" t="s">
        <v>385</v>
      </c>
    </row>
    <row r="1762" spans="1:21" ht="14.4" x14ac:dyDescent="0.25">
      <c r="A1762" s="74">
        <v>121681</v>
      </c>
      <c r="B1762" s="75" t="s">
        <v>1649</v>
      </c>
      <c r="C1762" s="81">
        <f t="shared" si="82"/>
        <v>0</v>
      </c>
      <c r="D1762" s="74">
        <v>110569</v>
      </c>
      <c r="E1762" s="75" t="s">
        <v>7259</v>
      </c>
      <c r="F1762" s="74">
        <v>130419</v>
      </c>
      <c r="G1762" s="74">
        <v>0</v>
      </c>
      <c r="H1762" s="76">
        <f t="shared" si="83"/>
        <v>0</v>
      </c>
      <c r="I1762" s="76">
        <f t="shared" si="84"/>
        <v>0</v>
      </c>
      <c r="J1762" s="74">
        <v>130153</v>
      </c>
      <c r="K1762" s="75" t="s">
        <v>7276</v>
      </c>
      <c r="L1762" s="75" t="s">
        <v>7277</v>
      </c>
      <c r="M1762" s="74">
        <v>2600</v>
      </c>
      <c r="N1762" s="75" t="s">
        <v>289</v>
      </c>
      <c r="O1762" s="75" t="s">
        <v>7278</v>
      </c>
      <c r="P1762" s="75"/>
      <c r="Q1762" s="75" t="s">
        <v>11913</v>
      </c>
      <c r="R1762" s="75" t="s">
        <v>1662</v>
      </c>
      <c r="S1762" s="75" t="s">
        <v>1663</v>
      </c>
      <c r="T1762" s="75" t="s">
        <v>1664</v>
      </c>
      <c r="U1762" s="75" t="s">
        <v>385</v>
      </c>
    </row>
    <row r="1763" spans="1:21" ht="14.4" x14ac:dyDescent="0.25">
      <c r="A1763" s="74">
        <v>121681</v>
      </c>
      <c r="B1763" s="75" t="s">
        <v>1649</v>
      </c>
      <c r="C1763" s="81">
        <f t="shared" si="82"/>
        <v>0</v>
      </c>
      <c r="D1763" s="74">
        <v>110569</v>
      </c>
      <c r="E1763" s="75" t="s">
        <v>7259</v>
      </c>
      <c r="F1763" s="74">
        <v>130419</v>
      </c>
      <c r="G1763" s="74">
        <v>0</v>
      </c>
      <c r="H1763" s="76">
        <f t="shared" si="83"/>
        <v>0</v>
      </c>
      <c r="I1763" s="76">
        <f t="shared" si="84"/>
        <v>0</v>
      </c>
      <c r="J1763" s="74">
        <v>143727</v>
      </c>
      <c r="K1763" s="75" t="s">
        <v>11914</v>
      </c>
      <c r="L1763" s="75" t="s">
        <v>7279</v>
      </c>
      <c r="M1763" s="74">
        <v>2600</v>
      </c>
      <c r="N1763" s="75" t="s">
        <v>289</v>
      </c>
      <c r="O1763" s="75" t="s">
        <v>7268</v>
      </c>
      <c r="P1763" s="75"/>
      <c r="Q1763" s="75" t="s">
        <v>7269</v>
      </c>
      <c r="R1763" s="75" t="s">
        <v>10772</v>
      </c>
      <c r="S1763" s="75" t="s">
        <v>10773</v>
      </c>
      <c r="T1763" s="75" t="s">
        <v>10774</v>
      </c>
      <c r="U1763" s="75" t="s">
        <v>496</v>
      </c>
    </row>
    <row r="1764" spans="1:21" ht="14.4" x14ac:dyDescent="0.25">
      <c r="A1764" s="74">
        <v>121699</v>
      </c>
      <c r="B1764" s="75" t="s">
        <v>1649</v>
      </c>
      <c r="C1764" s="81">
        <f t="shared" si="82"/>
        <v>0</v>
      </c>
      <c r="D1764" s="74">
        <v>9481</v>
      </c>
      <c r="E1764" s="75" t="s">
        <v>7280</v>
      </c>
      <c r="F1764" s="74">
        <v>56291</v>
      </c>
      <c r="G1764" s="74">
        <v>0</v>
      </c>
      <c r="H1764" s="76">
        <f t="shared" si="83"/>
        <v>0</v>
      </c>
      <c r="I1764" s="76">
        <f t="shared" si="84"/>
        <v>0</v>
      </c>
      <c r="J1764" s="74">
        <v>8904</v>
      </c>
      <c r="K1764" s="75" t="s">
        <v>7281</v>
      </c>
      <c r="L1764" s="75" t="s">
        <v>7282</v>
      </c>
      <c r="M1764" s="74">
        <v>2370</v>
      </c>
      <c r="N1764" s="75" t="s">
        <v>48</v>
      </c>
      <c r="O1764" s="75" t="s">
        <v>7283</v>
      </c>
      <c r="P1764" s="75"/>
      <c r="Q1764" s="75" t="s">
        <v>11267</v>
      </c>
      <c r="R1764" s="75" t="s">
        <v>11612</v>
      </c>
      <c r="S1764" s="75" t="s">
        <v>11613</v>
      </c>
      <c r="T1764" s="75" t="s">
        <v>11614</v>
      </c>
      <c r="U1764" s="75" t="s">
        <v>385</v>
      </c>
    </row>
    <row r="1765" spans="1:21" ht="14.4" x14ac:dyDescent="0.25">
      <c r="A1765" s="74">
        <v>121699</v>
      </c>
      <c r="B1765" s="75" t="s">
        <v>1649</v>
      </c>
      <c r="C1765" s="81">
        <f t="shared" si="82"/>
        <v>0</v>
      </c>
      <c r="D1765" s="74">
        <v>9481</v>
      </c>
      <c r="E1765" s="75" t="s">
        <v>7280</v>
      </c>
      <c r="F1765" s="74">
        <v>56291</v>
      </c>
      <c r="G1765" s="74">
        <v>0</v>
      </c>
      <c r="H1765" s="76">
        <f t="shared" si="83"/>
        <v>0</v>
      </c>
      <c r="I1765" s="76">
        <f t="shared" si="84"/>
        <v>0</v>
      </c>
      <c r="J1765" s="74">
        <v>9464</v>
      </c>
      <c r="K1765" s="75" t="s">
        <v>7284</v>
      </c>
      <c r="L1765" s="75" t="s">
        <v>7285</v>
      </c>
      <c r="M1765" s="74">
        <v>2460</v>
      </c>
      <c r="N1765" s="75" t="s">
        <v>157</v>
      </c>
      <c r="O1765" s="75" t="s">
        <v>7286</v>
      </c>
      <c r="P1765" s="75"/>
      <c r="Q1765" s="75" t="s">
        <v>11268</v>
      </c>
      <c r="R1765" s="75" t="s">
        <v>11612</v>
      </c>
      <c r="S1765" s="75" t="s">
        <v>11613</v>
      </c>
      <c r="T1765" s="75" t="s">
        <v>11614</v>
      </c>
      <c r="U1765" s="75" t="s">
        <v>385</v>
      </c>
    </row>
    <row r="1766" spans="1:21" ht="14.4" x14ac:dyDescent="0.25">
      <c r="A1766" s="74">
        <v>121699</v>
      </c>
      <c r="B1766" s="75" t="s">
        <v>1649</v>
      </c>
      <c r="C1766" s="81">
        <f t="shared" si="82"/>
        <v>0</v>
      </c>
      <c r="D1766" s="74">
        <v>9481</v>
      </c>
      <c r="E1766" s="75" t="s">
        <v>7280</v>
      </c>
      <c r="F1766" s="74">
        <v>56291</v>
      </c>
      <c r="G1766" s="74">
        <v>0</v>
      </c>
      <c r="H1766" s="76">
        <f t="shared" si="83"/>
        <v>0</v>
      </c>
      <c r="I1766" s="76">
        <f t="shared" si="84"/>
        <v>0</v>
      </c>
      <c r="J1766" s="74">
        <v>9481</v>
      </c>
      <c r="K1766" s="75" t="s">
        <v>7280</v>
      </c>
      <c r="L1766" s="75" t="s">
        <v>1219</v>
      </c>
      <c r="M1766" s="74">
        <v>2470</v>
      </c>
      <c r="N1766" s="75" t="s">
        <v>796</v>
      </c>
      <c r="O1766" s="75" t="s">
        <v>1220</v>
      </c>
      <c r="P1766" s="75"/>
      <c r="Q1766" s="75" t="s">
        <v>1221</v>
      </c>
      <c r="R1766" s="75" t="s">
        <v>11612</v>
      </c>
      <c r="S1766" s="75" t="s">
        <v>11613</v>
      </c>
      <c r="T1766" s="75" t="s">
        <v>11614</v>
      </c>
      <c r="U1766" s="75" t="s">
        <v>385</v>
      </c>
    </row>
    <row r="1767" spans="1:21" ht="14.4" x14ac:dyDescent="0.25">
      <c r="A1767" s="74">
        <v>121699</v>
      </c>
      <c r="B1767" s="75" t="s">
        <v>1649</v>
      </c>
      <c r="C1767" s="81">
        <f t="shared" si="82"/>
        <v>0</v>
      </c>
      <c r="D1767" s="74">
        <v>9481</v>
      </c>
      <c r="E1767" s="75" t="s">
        <v>7280</v>
      </c>
      <c r="F1767" s="74">
        <v>56291</v>
      </c>
      <c r="G1767" s="74">
        <v>0</v>
      </c>
      <c r="H1767" s="76">
        <f t="shared" si="83"/>
        <v>0</v>
      </c>
      <c r="I1767" s="76">
        <f t="shared" si="84"/>
        <v>0</v>
      </c>
      <c r="J1767" s="74">
        <v>9498</v>
      </c>
      <c r="K1767" s="75" t="s">
        <v>7287</v>
      </c>
      <c r="L1767" s="75" t="s">
        <v>7288</v>
      </c>
      <c r="M1767" s="74">
        <v>2470</v>
      </c>
      <c r="N1767" s="75" t="s">
        <v>796</v>
      </c>
      <c r="O1767" s="75" t="s">
        <v>7289</v>
      </c>
      <c r="P1767" s="75"/>
      <c r="Q1767" s="75" t="s">
        <v>11915</v>
      </c>
      <c r="R1767" s="75" t="s">
        <v>11612</v>
      </c>
      <c r="S1767" s="75" t="s">
        <v>11613</v>
      </c>
      <c r="T1767" s="75" t="s">
        <v>11614</v>
      </c>
      <c r="U1767" s="75" t="s">
        <v>385</v>
      </c>
    </row>
    <row r="1768" spans="1:21" ht="14.4" x14ac:dyDescent="0.25">
      <c r="A1768" s="74">
        <v>121699</v>
      </c>
      <c r="B1768" s="75" t="s">
        <v>1649</v>
      </c>
      <c r="C1768" s="81">
        <f t="shared" si="82"/>
        <v>0</v>
      </c>
      <c r="D1768" s="74">
        <v>9481</v>
      </c>
      <c r="E1768" s="75" t="s">
        <v>7280</v>
      </c>
      <c r="F1768" s="74">
        <v>56291</v>
      </c>
      <c r="G1768" s="74">
        <v>0</v>
      </c>
      <c r="H1768" s="76">
        <f t="shared" si="83"/>
        <v>0</v>
      </c>
      <c r="I1768" s="76">
        <f t="shared" si="84"/>
        <v>0</v>
      </c>
      <c r="J1768" s="74">
        <v>9506</v>
      </c>
      <c r="K1768" s="75" t="s">
        <v>7290</v>
      </c>
      <c r="L1768" s="75" t="s">
        <v>7291</v>
      </c>
      <c r="M1768" s="74">
        <v>2480</v>
      </c>
      <c r="N1768" s="75" t="s">
        <v>4266</v>
      </c>
      <c r="O1768" s="75" t="s">
        <v>7292</v>
      </c>
      <c r="P1768" s="75"/>
      <c r="Q1768" s="75" t="s">
        <v>7293</v>
      </c>
      <c r="R1768" s="75" t="s">
        <v>11612</v>
      </c>
      <c r="S1768" s="75" t="s">
        <v>11613</v>
      </c>
      <c r="T1768" s="75" t="s">
        <v>11614</v>
      </c>
      <c r="U1768" s="75" t="s">
        <v>385</v>
      </c>
    </row>
    <row r="1769" spans="1:21" ht="14.4" x14ac:dyDescent="0.25">
      <c r="A1769" s="74">
        <v>121707</v>
      </c>
      <c r="B1769" s="75" t="s">
        <v>1649</v>
      </c>
      <c r="C1769" s="81">
        <f t="shared" si="82"/>
        <v>0</v>
      </c>
      <c r="D1769" s="74">
        <v>9803</v>
      </c>
      <c r="E1769" s="75" t="s">
        <v>7294</v>
      </c>
      <c r="F1769" s="74">
        <v>103192</v>
      </c>
      <c r="G1769" s="74">
        <v>0</v>
      </c>
      <c r="H1769" s="76">
        <f t="shared" si="83"/>
        <v>0</v>
      </c>
      <c r="I1769" s="76">
        <f t="shared" si="84"/>
        <v>0</v>
      </c>
      <c r="J1769" s="74">
        <v>9787</v>
      </c>
      <c r="K1769" s="75" t="s">
        <v>7295</v>
      </c>
      <c r="L1769" s="75" t="s">
        <v>7296</v>
      </c>
      <c r="M1769" s="74">
        <v>2650</v>
      </c>
      <c r="N1769" s="75" t="s">
        <v>54</v>
      </c>
      <c r="O1769" s="75" t="s">
        <v>7297</v>
      </c>
      <c r="P1769" s="75"/>
      <c r="Q1769" s="75" t="s">
        <v>11269</v>
      </c>
      <c r="R1769" s="75" t="s">
        <v>1662</v>
      </c>
      <c r="S1769" s="75" t="s">
        <v>1663</v>
      </c>
      <c r="T1769" s="75" t="s">
        <v>1664</v>
      </c>
      <c r="U1769" s="75" t="s">
        <v>385</v>
      </c>
    </row>
    <row r="1770" spans="1:21" ht="14.4" x14ac:dyDescent="0.25">
      <c r="A1770" s="74">
        <v>121707</v>
      </c>
      <c r="B1770" s="75" t="s">
        <v>1649</v>
      </c>
      <c r="C1770" s="81">
        <f t="shared" si="82"/>
        <v>0</v>
      </c>
      <c r="D1770" s="74">
        <v>9803</v>
      </c>
      <c r="E1770" s="75" t="s">
        <v>7294</v>
      </c>
      <c r="F1770" s="74">
        <v>103192</v>
      </c>
      <c r="G1770" s="74">
        <v>0</v>
      </c>
      <c r="H1770" s="76">
        <f t="shared" si="83"/>
        <v>0</v>
      </c>
      <c r="I1770" s="76">
        <f t="shared" si="84"/>
        <v>0</v>
      </c>
      <c r="J1770" s="74">
        <v>9803</v>
      </c>
      <c r="K1770" s="75" t="s">
        <v>7294</v>
      </c>
      <c r="L1770" s="75" t="s">
        <v>1223</v>
      </c>
      <c r="M1770" s="74">
        <v>2650</v>
      </c>
      <c r="N1770" s="75" t="s">
        <v>54</v>
      </c>
      <c r="O1770" s="75" t="s">
        <v>1224</v>
      </c>
      <c r="P1770" s="75"/>
      <c r="Q1770" s="75" t="s">
        <v>10669</v>
      </c>
      <c r="R1770" s="75" t="s">
        <v>1662</v>
      </c>
      <c r="S1770" s="75" t="s">
        <v>1663</v>
      </c>
      <c r="T1770" s="75" t="s">
        <v>1664</v>
      </c>
      <c r="U1770" s="75" t="s">
        <v>385</v>
      </c>
    </row>
    <row r="1771" spans="1:21" ht="14.4" x14ac:dyDescent="0.25">
      <c r="A1771" s="74">
        <v>121707</v>
      </c>
      <c r="B1771" s="75" t="s">
        <v>1649</v>
      </c>
      <c r="C1771" s="81">
        <f t="shared" si="82"/>
        <v>0</v>
      </c>
      <c r="D1771" s="74">
        <v>9803</v>
      </c>
      <c r="E1771" s="75" t="s">
        <v>7294</v>
      </c>
      <c r="F1771" s="74">
        <v>103192</v>
      </c>
      <c r="G1771" s="74">
        <v>0</v>
      </c>
      <c r="H1771" s="76">
        <f t="shared" si="83"/>
        <v>0</v>
      </c>
      <c r="I1771" s="76">
        <f t="shared" si="84"/>
        <v>0</v>
      </c>
      <c r="J1771" s="74">
        <v>9829</v>
      </c>
      <c r="K1771" s="75" t="s">
        <v>7298</v>
      </c>
      <c r="L1771" s="75" t="s">
        <v>7299</v>
      </c>
      <c r="M1771" s="74">
        <v>2650</v>
      </c>
      <c r="N1771" s="75" t="s">
        <v>54</v>
      </c>
      <c r="O1771" s="75" t="s">
        <v>7300</v>
      </c>
      <c r="P1771" s="75"/>
      <c r="Q1771" s="75" t="s">
        <v>7301</v>
      </c>
      <c r="R1771" s="75" t="s">
        <v>1662</v>
      </c>
      <c r="S1771" s="75" t="s">
        <v>1663</v>
      </c>
      <c r="T1771" s="75" t="s">
        <v>1664</v>
      </c>
      <c r="U1771" s="75" t="s">
        <v>385</v>
      </c>
    </row>
    <row r="1772" spans="1:21" ht="14.4" x14ac:dyDescent="0.25">
      <c r="A1772" s="74">
        <v>121707</v>
      </c>
      <c r="B1772" s="75" t="s">
        <v>1649</v>
      </c>
      <c r="C1772" s="81">
        <f t="shared" si="82"/>
        <v>0</v>
      </c>
      <c r="D1772" s="74">
        <v>9803</v>
      </c>
      <c r="E1772" s="75" t="s">
        <v>7294</v>
      </c>
      <c r="F1772" s="74">
        <v>103192</v>
      </c>
      <c r="G1772" s="74">
        <v>0</v>
      </c>
      <c r="H1772" s="76">
        <f t="shared" si="83"/>
        <v>0</v>
      </c>
      <c r="I1772" s="76">
        <f t="shared" si="84"/>
        <v>0</v>
      </c>
      <c r="J1772" s="74">
        <v>110627</v>
      </c>
      <c r="K1772" s="75" t="s">
        <v>11270</v>
      </c>
      <c r="L1772" s="75" t="s">
        <v>7302</v>
      </c>
      <c r="M1772" s="74">
        <v>2650</v>
      </c>
      <c r="N1772" s="75" t="s">
        <v>54</v>
      </c>
      <c r="O1772" s="75" t="s">
        <v>7297</v>
      </c>
      <c r="P1772" s="75"/>
      <c r="Q1772" s="75" t="s">
        <v>11271</v>
      </c>
      <c r="R1772" s="75" t="s">
        <v>1662</v>
      </c>
      <c r="S1772" s="75" t="s">
        <v>1663</v>
      </c>
      <c r="T1772" s="75" t="s">
        <v>1664</v>
      </c>
      <c r="U1772" s="75" t="s">
        <v>385</v>
      </c>
    </row>
    <row r="1773" spans="1:21" ht="14.4" x14ac:dyDescent="0.25">
      <c r="A1773" s="74">
        <v>121707</v>
      </c>
      <c r="B1773" s="75" t="s">
        <v>1649</v>
      </c>
      <c r="C1773" s="81">
        <f t="shared" ref="C1773:C1836" si="85">IF(A1773&lt;&gt;A1772,0,IF(AND(A1773=A1772,B1773&lt;&gt;B1772),A1773,0))</f>
        <v>0</v>
      </c>
      <c r="D1773" s="74">
        <v>9803</v>
      </c>
      <c r="E1773" s="75" t="s">
        <v>7294</v>
      </c>
      <c r="F1773" s="74">
        <v>103192</v>
      </c>
      <c r="G1773" s="74">
        <v>0</v>
      </c>
      <c r="H1773" s="76">
        <f t="shared" ref="H1773:H1836" si="86">IF(A1773&lt;&gt;A1772,0,IF(AND(A1773=A1772,F1773&lt;&gt;F1772),A1773,0))</f>
        <v>0</v>
      </c>
      <c r="I1773" s="76">
        <f t="shared" ref="I1773:I1836" si="87">IF(A1773&lt;&gt;A1772,0,IF(AND(H1773&lt;&gt;0,B1773&lt;&gt;B1772),A1773,0))</f>
        <v>0</v>
      </c>
      <c r="J1773" s="74">
        <v>112631</v>
      </c>
      <c r="K1773" s="75" t="s">
        <v>7303</v>
      </c>
      <c r="L1773" s="75" t="s">
        <v>7304</v>
      </c>
      <c r="M1773" s="74">
        <v>2650</v>
      </c>
      <c r="N1773" s="75" t="s">
        <v>54</v>
      </c>
      <c r="O1773" s="75" t="s">
        <v>7305</v>
      </c>
      <c r="P1773" s="75"/>
      <c r="Q1773" s="75" t="s">
        <v>7306</v>
      </c>
      <c r="R1773" s="75" t="s">
        <v>1662</v>
      </c>
      <c r="S1773" s="75" t="s">
        <v>1663</v>
      </c>
      <c r="T1773" s="75" t="s">
        <v>1664</v>
      </c>
      <c r="U1773" s="75" t="s">
        <v>385</v>
      </c>
    </row>
    <row r="1774" spans="1:21" ht="14.4" x14ac:dyDescent="0.25">
      <c r="A1774" s="74">
        <v>121707</v>
      </c>
      <c r="B1774" s="75" t="s">
        <v>1649</v>
      </c>
      <c r="C1774" s="81">
        <f t="shared" si="85"/>
        <v>0</v>
      </c>
      <c r="D1774" s="74">
        <v>9803</v>
      </c>
      <c r="E1774" s="75" t="s">
        <v>7294</v>
      </c>
      <c r="F1774" s="74">
        <v>103192</v>
      </c>
      <c r="G1774" s="74">
        <v>0</v>
      </c>
      <c r="H1774" s="76">
        <f t="shared" si="86"/>
        <v>0</v>
      </c>
      <c r="I1774" s="76">
        <f t="shared" si="87"/>
        <v>0</v>
      </c>
      <c r="J1774" s="74">
        <v>137562</v>
      </c>
      <c r="K1774" s="75" t="s">
        <v>7307</v>
      </c>
      <c r="L1774" s="75" t="s">
        <v>7308</v>
      </c>
      <c r="M1774" s="74">
        <v>2650</v>
      </c>
      <c r="N1774" s="75" t="s">
        <v>54</v>
      </c>
      <c r="O1774" s="75" t="s">
        <v>7309</v>
      </c>
      <c r="P1774" s="75"/>
      <c r="Q1774" s="75" t="s">
        <v>7310</v>
      </c>
      <c r="R1774" s="75" t="s">
        <v>1662</v>
      </c>
      <c r="S1774" s="75" t="s">
        <v>1663</v>
      </c>
      <c r="T1774" s="75" t="s">
        <v>1664</v>
      </c>
      <c r="U1774" s="75" t="s">
        <v>385</v>
      </c>
    </row>
    <row r="1775" spans="1:21" ht="14.4" x14ac:dyDescent="0.25">
      <c r="A1775" s="74">
        <v>121715</v>
      </c>
      <c r="B1775" s="75" t="s">
        <v>1649</v>
      </c>
      <c r="C1775" s="81">
        <f t="shared" si="85"/>
        <v>0</v>
      </c>
      <c r="D1775" s="74">
        <v>7906</v>
      </c>
      <c r="E1775" s="75" t="s">
        <v>2669</v>
      </c>
      <c r="F1775" s="74">
        <v>963215</v>
      </c>
      <c r="G1775" s="74">
        <v>0</v>
      </c>
      <c r="H1775" s="76">
        <f t="shared" si="86"/>
        <v>0</v>
      </c>
      <c r="I1775" s="76">
        <f t="shared" si="87"/>
        <v>0</v>
      </c>
      <c r="J1775" s="74">
        <v>7906</v>
      </c>
      <c r="K1775" s="75" t="s">
        <v>2669</v>
      </c>
      <c r="L1775" s="75" t="s">
        <v>1226</v>
      </c>
      <c r="M1775" s="74">
        <v>2920</v>
      </c>
      <c r="N1775" s="75" t="s">
        <v>42</v>
      </c>
      <c r="O1775" s="75" t="s">
        <v>1227</v>
      </c>
      <c r="P1775" s="75"/>
      <c r="Q1775" s="75" t="s">
        <v>1228</v>
      </c>
      <c r="R1775" s="75" t="s">
        <v>1662</v>
      </c>
      <c r="S1775" s="75" t="s">
        <v>1663</v>
      </c>
      <c r="T1775" s="75" t="s">
        <v>1664</v>
      </c>
      <c r="U1775" s="75" t="s">
        <v>385</v>
      </c>
    </row>
    <row r="1776" spans="1:21" ht="14.4" x14ac:dyDescent="0.25">
      <c r="A1776" s="74">
        <v>121715</v>
      </c>
      <c r="B1776" s="75" t="s">
        <v>1649</v>
      </c>
      <c r="C1776" s="81">
        <f t="shared" si="85"/>
        <v>0</v>
      </c>
      <c r="D1776" s="74">
        <v>7906</v>
      </c>
      <c r="E1776" s="75" t="s">
        <v>2669</v>
      </c>
      <c r="F1776" s="74">
        <v>107482</v>
      </c>
      <c r="G1776" s="74">
        <v>0</v>
      </c>
      <c r="H1776" s="76">
        <f t="shared" si="86"/>
        <v>121715</v>
      </c>
      <c r="I1776" s="76">
        <f t="shared" si="87"/>
        <v>0</v>
      </c>
      <c r="J1776" s="74">
        <v>7914</v>
      </c>
      <c r="K1776" s="75" t="s">
        <v>7311</v>
      </c>
      <c r="L1776" s="75" t="s">
        <v>7312</v>
      </c>
      <c r="M1776" s="74">
        <v>2920</v>
      </c>
      <c r="N1776" s="75" t="s">
        <v>42</v>
      </c>
      <c r="O1776" s="75" t="s">
        <v>7313</v>
      </c>
      <c r="P1776" s="75"/>
      <c r="Q1776" s="75" t="s">
        <v>7314</v>
      </c>
      <c r="R1776" s="75" t="s">
        <v>1662</v>
      </c>
      <c r="S1776" s="75" t="s">
        <v>1663</v>
      </c>
      <c r="T1776" s="75" t="s">
        <v>1664</v>
      </c>
      <c r="U1776" s="75" t="s">
        <v>385</v>
      </c>
    </row>
    <row r="1777" spans="1:21" ht="14.4" x14ac:dyDescent="0.25">
      <c r="A1777" s="74">
        <v>121715</v>
      </c>
      <c r="B1777" s="75" t="s">
        <v>1649</v>
      </c>
      <c r="C1777" s="81">
        <f t="shared" si="85"/>
        <v>0</v>
      </c>
      <c r="D1777" s="74">
        <v>7906</v>
      </c>
      <c r="E1777" s="75" t="s">
        <v>2669</v>
      </c>
      <c r="F1777" s="74">
        <v>107466</v>
      </c>
      <c r="G1777" s="74">
        <v>0</v>
      </c>
      <c r="H1777" s="76">
        <f t="shared" si="86"/>
        <v>121715</v>
      </c>
      <c r="I1777" s="76">
        <f t="shared" si="87"/>
        <v>0</v>
      </c>
      <c r="J1777" s="74">
        <v>7922</v>
      </c>
      <c r="K1777" s="75" t="s">
        <v>4093</v>
      </c>
      <c r="L1777" s="75" t="s">
        <v>7315</v>
      </c>
      <c r="M1777" s="74">
        <v>2920</v>
      </c>
      <c r="N1777" s="75" t="s">
        <v>42</v>
      </c>
      <c r="O1777" s="75" t="s">
        <v>7316</v>
      </c>
      <c r="P1777" s="75"/>
      <c r="Q1777" s="75" t="s">
        <v>11916</v>
      </c>
      <c r="R1777" s="75" t="s">
        <v>1662</v>
      </c>
      <c r="S1777" s="75" t="s">
        <v>1663</v>
      </c>
      <c r="T1777" s="75" t="s">
        <v>1664</v>
      </c>
      <c r="U1777" s="75" t="s">
        <v>385</v>
      </c>
    </row>
    <row r="1778" spans="1:21" ht="14.4" x14ac:dyDescent="0.25">
      <c r="A1778" s="74">
        <v>121715</v>
      </c>
      <c r="B1778" s="75" t="s">
        <v>1649</v>
      </c>
      <c r="C1778" s="81">
        <f t="shared" si="85"/>
        <v>0</v>
      </c>
      <c r="D1778" s="74">
        <v>7906</v>
      </c>
      <c r="E1778" s="75" t="s">
        <v>2669</v>
      </c>
      <c r="F1778" s="74">
        <v>963207</v>
      </c>
      <c r="G1778" s="74">
        <v>0</v>
      </c>
      <c r="H1778" s="76">
        <f t="shared" si="86"/>
        <v>121715</v>
      </c>
      <c r="I1778" s="76">
        <f t="shared" si="87"/>
        <v>0</v>
      </c>
      <c r="J1778" s="74">
        <v>7931</v>
      </c>
      <c r="K1778" s="75" t="s">
        <v>7317</v>
      </c>
      <c r="L1778" s="75" t="s">
        <v>7318</v>
      </c>
      <c r="M1778" s="74">
        <v>2920</v>
      </c>
      <c r="N1778" s="75" t="s">
        <v>42</v>
      </c>
      <c r="O1778" s="75" t="s">
        <v>7319</v>
      </c>
      <c r="P1778" s="75"/>
      <c r="Q1778" s="75" t="s">
        <v>11272</v>
      </c>
      <c r="R1778" s="75" t="s">
        <v>1662</v>
      </c>
      <c r="S1778" s="75" t="s">
        <v>1663</v>
      </c>
      <c r="T1778" s="75" t="s">
        <v>1664</v>
      </c>
      <c r="U1778" s="75" t="s">
        <v>385</v>
      </c>
    </row>
    <row r="1779" spans="1:21" ht="14.4" x14ac:dyDescent="0.25">
      <c r="A1779" s="74">
        <v>121723</v>
      </c>
      <c r="B1779" s="75" t="s">
        <v>1901</v>
      </c>
      <c r="C1779" s="81">
        <f t="shared" si="85"/>
        <v>0</v>
      </c>
      <c r="D1779" s="74">
        <v>448</v>
      </c>
      <c r="E1779" s="75" t="s">
        <v>7320</v>
      </c>
      <c r="F1779" s="74">
        <v>113803</v>
      </c>
      <c r="G1779" s="74">
        <v>113803</v>
      </c>
      <c r="H1779" s="76">
        <f t="shared" si="86"/>
        <v>0</v>
      </c>
      <c r="I1779" s="76">
        <f t="shared" si="87"/>
        <v>0</v>
      </c>
      <c r="J1779" s="74">
        <v>431</v>
      </c>
      <c r="K1779" s="75" t="s">
        <v>7321</v>
      </c>
      <c r="L1779" s="75" t="s">
        <v>6293</v>
      </c>
      <c r="M1779" s="74">
        <v>2180</v>
      </c>
      <c r="N1779" s="75" t="s">
        <v>290</v>
      </c>
      <c r="O1779" s="75" t="s">
        <v>7322</v>
      </c>
      <c r="P1779" s="75"/>
      <c r="Q1779" s="75" t="s">
        <v>7323</v>
      </c>
      <c r="R1779" s="75" t="s">
        <v>1662</v>
      </c>
      <c r="S1779" s="75" t="s">
        <v>1663</v>
      </c>
      <c r="T1779" s="75" t="s">
        <v>1664</v>
      </c>
      <c r="U1779" s="75" t="s">
        <v>385</v>
      </c>
    </row>
    <row r="1780" spans="1:21" ht="14.4" x14ac:dyDescent="0.25">
      <c r="A1780" s="74">
        <v>121723</v>
      </c>
      <c r="B1780" s="75" t="s">
        <v>1901</v>
      </c>
      <c r="C1780" s="81">
        <f t="shared" si="85"/>
        <v>0</v>
      </c>
      <c r="D1780" s="74">
        <v>448</v>
      </c>
      <c r="E1780" s="75" t="s">
        <v>7320</v>
      </c>
      <c r="F1780" s="74">
        <v>113803</v>
      </c>
      <c r="G1780" s="74">
        <v>113803</v>
      </c>
      <c r="H1780" s="76">
        <f t="shared" si="86"/>
        <v>0</v>
      </c>
      <c r="I1780" s="76">
        <f t="shared" si="87"/>
        <v>0</v>
      </c>
      <c r="J1780" s="74">
        <v>448</v>
      </c>
      <c r="K1780" s="75" t="s">
        <v>7320</v>
      </c>
      <c r="L1780" s="75" t="s">
        <v>7324</v>
      </c>
      <c r="M1780" s="74">
        <v>2950</v>
      </c>
      <c r="N1780" s="75" t="s">
        <v>36</v>
      </c>
      <c r="O1780" s="75" t="s">
        <v>1231</v>
      </c>
      <c r="P1780" s="75"/>
      <c r="Q1780" s="75" t="s">
        <v>1232</v>
      </c>
      <c r="R1780" s="75" t="s">
        <v>1662</v>
      </c>
      <c r="S1780" s="75" t="s">
        <v>1663</v>
      </c>
      <c r="T1780" s="75" t="s">
        <v>1664</v>
      </c>
      <c r="U1780" s="75" t="s">
        <v>385</v>
      </c>
    </row>
    <row r="1781" spans="1:21" ht="14.4" x14ac:dyDescent="0.25">
      <c r="A1781" s="74">
        <v>121723</v>
      </c>
      <c r="B1781" s="75" t="s">
        <v>1901</v>
      </c>
      <c r="C1781" s="81">
        <f t="shared" si="85"/>
        <v>0</v>
      </c>
      <c r="D1781" s="74">
        <v>448</v>
      </c>
      <c r="E1781" s="75" t="s">
        <v>7320</v>
      </c>
      <c r="F1781" s="74">
        <v>113803</v>
      </c>
      <c r="G1781" s="74">
        <v>113803</v>
      </c>
      <c r="H1781" s="76">
        <f t="shared" si="86"/>
        <v>0</v>
      </c>
      <c r="I1781" s="76">
        <f t="shared" si="87"/>
        <v>0</v>
      </c>
      <c r="J1781" s="74">
        <v>455</v>
      </c>
      <c r="K1781" s="75" t="s">
        <v>7325</v>
      </c>
      <c r="L1781" s="75" t="s">
        <v>7326</v>
      </c>
      <c r="M1781" s="74">
        <v>2940</v>
      </c>
      <c r="N1781" s="75" t="s">
        <v>37</v>
      </c>
      <c r="O1781" s="75" t="s">
        <v>7327</v>
      </c>
      <c r="P1781" s="75"/>
      <c r="Q1781" s="75" t="s">
        <v>7328</v>
      </c>
      <c r="R1781" s="75" t="s">
        <v>1662</v>
      </c>
      <c r="S1781" s="75" t="s">
        <v>1663</v>
      </c>
      <c r="T1781" s="75" t="s">
        <v>1664</v>
      </c>
      <c r="U1781" s="75" t="s">
        <v>385</v>
      </c>
    </row>
    <row r="1782" spans="1:21" ht="14.4" x14ac:dyDescent="0.25">
      <c r="A1782" s="74">
        <v>121723</v>
      </c>
      <c r="B1782" s="75" t="s">
        <v>1901</v>
      </c>
      <c r="C1782" s="81">
        <f t="shared" si="85"/>
        <v>0</v>
      </c>
      <c r="D1782" s="74">
        <v>448</v>
      </c>
      <c r="E1782" s="75" t="s">
        <v>7320</v>
      </c>
      <c r="F1782" s="74">
        <v>113803</v>
      </c>
      <c r="G1782" s="74">
        <v>113803</v>
      </c>
      <c r="H1782" s="76">
        <f t="shared" si="86"/>
        <v>0</v>
      </c>
      <c r="I1782" s="76">
        <f t="shared" si="87"/>
        <v>0</v>
      </c>
      <c r="J1782" s="74">
        <v>521</v>
      </c>
      <c r="K1782" s="75" t="s">
        <v>11273</v>
      </c>
      <c r="L1782" s="75" t="s">
        <v>7329</v>
      </c>
      <c r="M1782" s="74">
        <v>2990</v>
      </c>
      <c r="N1782" s="75" t="s">
        <v>41</v>
      </c>
      <c r="O1782" s="75" t="s">
        <v>7330</v>
      </c>
      <c r="P1782" s="75"/>
      <c r="Q1782" s="75" t="s">
        <v>7331</v>
      </c>
      <c r="R1782" s="75" t="s">
        <v>1662</v>
      </c>
      <c r="S1782" s="75" t="s">
        <v>1663</v>
      </c>
      <c r="T1782" s="75" t="s">
        <v>1664</v>
      </c>
      <c r="U1782" s="75" t="s">
        <v>385</v>
      </c>
    </row>
    <row r="1783" spans="1:21" ht="14.4" x14ac:dyDescent="0.25">
      <c r="A1783" s="74">
        <v>121723</v>
      </c>
      <c r="B1783" s="75" t="s">
        <v>1901</v>
      </c>
      <c r="C1783" s="81">
        <f t="shared" si="85"/>
        <v>0</v>
      </c>
      <c r="D1783" s="74">
        <v>448</v>
      </c>
      <c r="E1783" s="75" t="s">
        <v>7320</v>
      </c>
      <c r="F1783" s="74">
        <v>113803</v>
      </c>
      <c r="G1783" s="74">
        <v>113803</v>
      </c>
      <c r="H1783" s="76">
        <f t="shared" si="86"/>
        <v>0</v>
      </c>
      <c r="I1783" s="76">
        <f t="shared" si="87"/>
        <v>0</v>
      </c>
      <c r="J1783" s="74">
        <v>539</v>
      </c>
      <c r="K1783" s="75" t="s">
        <v>7332</v>
      </c>
      <c r="L1783" s="75" t="s">
        <v>7333</v>
      </c>
      <c r="M1783" s="74">
        <v>2920</v>
      </c>
      <c r="N1783" s="75" t="s">
        <v>42</v>
      </c>
      <c r="O1783" s="75" t="s">
        <v>7334</v>
      </c>
      <c r="P1783" s="75"/>
      <c r="Q1783" s="75" t="s">
        <v>7335</v>
      </c>
      <c r="R1783" s="75" t="s">
        <v>1662</v>
      </c>
      <c r="S1783" s="75" t="s">
        <v>1663</v>
      </c>
      <c r="T1783" s="75" t="s">
        <v>1664</v>
      </c>
      <c r="U1783" s="75" t="s">
        <v>385</v>
      </c>
    </row>
    <row r="1784" spans="1:21" ht="14.4" x14ac:dyDescent="0.25">
      <c r="A1784" s="74">
        <v>121723</v>
      </c>
      <c r="B1784" s="75" t="s">
        <v>1901</v>
      </c>
      <c r="C1784" s="81">
        <f t="shared" si="85"/>
        <v>0</v>
      </c>
      <c r="D1784" s="74">
        <v>448</v>
      </c>
      <c r="E1784" s="75" t="s">
        <v>7320</v>
      </c>
      <c r="F1784" s="74">
        <v>113803</v>
      </c>
      <c r="G1784" s="74">
        <v>113803</v>
      </c>
      <c r="H1784" s="76">
        <f t="shared" si="86"/>
        <v>0</v>
      </c>
      <c r="I1784" s="76">
        <f t="shared" si="87"/>
        <v>0</v>
      </c>
      <c r="J1784" s="74">
        <v>547</v>
      </c>
      <c r="K1784" s="75" t="s">
        <v>7336</v>
      </c>
      <c r="L1784" s="75" t="s">
        <v>7337</v>
      </c>
      <c r="M1784" s="74">
        <v>2910</v>
      </c>
      <c r="N1784" s="75" t="s">
        <v>43</v>
      </c>
      <c r="O1784" s="75" t="s">
        <v>7338</v>
      </c>
      <c r="P1784" s="75"/>
      <c r="Q1784" s="75" t="s">
        <v>7339</v>
      </c>
      <c r="R1784" s="75" t="s">
        <v>1662</v>
      </c>
      <c r="S1784" s="75" t="s">
        <v>1663</v>
      </c>
      <c r="T1784" s="75" t="s">
        <v>1664</v>
      </c>
      <c r="U1784" s="75" t="s">
        <v>385</v>
      </c>
    </row>
    <row r="1785" spans="1:21" ht="14.4" x14ac:dyDescent="0.25">
      <c r="A1785" s="74">
        <v>121723</v>
      </c>
      <c r="B1785" s="75" t="s">
        <v>1901</v>
      </c>
      <c r="C1785" s="81">
        <f t="shared" si="85"/>
        <v>0</v>
      </c>
      <c r="D1785" s="74">
        <v>448</v>
      </c>
      <c r="E1785" s="75" t="s">
        <v>7320</v>
      </c>
      <c r="F1785" s="74">
        <v>113803</v>
      </c>
      <c r="G1785" s="74">
        <v>113803</v>
      </c>
      <c r="H1785" s="76">
        <f t="shared" si="86"/>
        <v>0</v>
      </c>
      <c r="I1785" s="76">
        <f t="shared" si="87"/>
        <v>0</v>
      </c>
      <c r="J1785" s="74">
        <v>3335</v>
      </c>
      <c r="K1785" s="75" t="s">
        <v>11274</v>
      </c>
      <c r="L1785" s="75" t="s">
        <v>7340</v>
      </c>
      <c r="M1785" s="74">
        <v>2920</v>
      </c>
      <c r="N1785" s="75" t="s">
        <v>42</v>
      </c>
      <c r="O1785" s="75" t="s">
        <v>7341</v>
      </c>
      <c r="P1785" s="75"/>
      <c r="Q1785" s="75" t="s">
        <v>7342</v>
      </c>
      <c r="R1785" s="75" t="s">
        <v>10772</v>
      </c>
      <c r="S1785" s="75" t="s">
        <v>10773</v>
      </c>
      <c r="T1785" s="75" t="s">
        <v>10774</v>
      </c>
      <c r="U1785" s="75" t="s">
        <v>496</v>
      </c>
    </row>
    <row r="1786" spans="1:21" ht="14.4" x14ac:dyDescent="0.25">
      <c r="A1786" s="74">
        <v>121723</v>
      </c>
      <c r="B1786" s="75" t="s">
        <v>1649</v>
      </c>
      <c r="C1786" s="81">
        <f t="shared" si="85"/>
        <v>121723</v>
      </c>
      <c r="D1786" s="74">
        <v>448</v>
      </c>
      <c r="E1786" s="75" t="s">
        <v>7320</v>
      </c>
      <c r="F1786" s="74">
        <v>124743</v>
      </c>
      <c r="G1786" s="74">
        <v>0</v>
      </c>
      <c r="H1786" s="76">
        <f t="shared" si="86"/>
        <v>121723</v>
      </c>
      <c r="I1786" s="76">
        <f t="shared" si="87"/>
        <v>121723</v>
      </c>
      <c r="J1786" s="74">
        <v>25627</v>
      </c>
      <c r="K1786" s="75" t="s">
        <v>7343</v>
      </c>
      <c r="L1786" s="75" t="s">
        <v>7344</v>
      </c>
      <c r="M1786" s="74">
        <v>2930</v>
      </c>
      <c r="N1786" s="75" t="s">
        <v>40</v>
      </c>
      <c r="O1786" s="75" t="s">
        <v>7345</v>
      </c>
      <c r="P1786" s="75"/>
      <c r="Q1786" s="75" t="s">
        <v>7346</v>
      </c>
      <c r="R1786" s="75" t="s">
        <v>10772</v>
      </c>
      <c r="S1786" s="75" t="s">
        <v>10773</v>
      </c>
      <c r="T1786" s="75" t="s">
        <v>10774</v>
      </c>
      <c r="U1786" s="75" t="s">
        <v>496</v>
      </c>
    </row>
    <row r="1787" spans="1:21" ht="14.4" x14ac:dyDescent="0.25">
      <c r="A1787" s="74">
        <v>121723</v>
      </c>
      <c r="B1787" s="75" t="s">
        <v>1901</v>
      </c>
      <c r="C1787" s="81">
        <f t="shared" si="85"/>
        <v>121723</v>
      </c>
      <c r="D1787" s="74">
        <v>448</v>
      </c>
      <c r="E1787" s="75" t="s">
        <v>7320</v>
      </c>
      <c r="F1787" s="74">
        <v>113803</v>
      </c>
      <c r="G1787" s="74">
        <v>113803</v>
      </c>
      <c r="H1787" s="76">
        <f t="shared" si="86"/>
        <v>121723</v>
      </c>
      <c r="I1787" s="76">
        <f t="shared" si="87"/>
        <v>121723</v>
      </c>
      <c r="J1787" s="74">
        <v>132332</v>
      </c>
      <c r="K1787" s="75" t="s">
        <v>7347</v>
      </c>
      <c r="L1787" s="75" t="s">
        <v>7348</v>
      </c>
      <c r="M1787" s="74">
        <v>2960</v>
      </c>
      <c r="N1787" s="75" t="s">
        <v>1171</v>
      </c>
      <c r="O1787" s="75" t="s">
        <v>7349</v>
      </c>
      <c r="P1787" s="75"/>
      <c r="Q1787" s="75" t="s">
        <v>7350</v>
      </c>
      <c r="R1787" s="75" t="s">
        <v>1662</v>
      </c>
      <c r="S1787" s="75" t="s">
        <v>1663</v>
      </c>
      <c r="T1787" s="75" t="s">
        <v>1664</v>
      </c>
      <c r="U1787" s="75" t="s">
        <v>385</v>
      </c>
    </row>
    <row r="1788" spans="1:21" ht="14.4" x14ac:dyDescent="0.25">
      <c r="A1788" s="74">
        <v>121756</v>
      </c>
      <c r="B1788" s="75" t="s">
        <v>1649</v>
      </c>
      <c r="C1788" s="81">
        <f t="shared" si="85"/>
        <v>0</v>
      </c>
      <c r="D1788" s="74">
        <v>9282</v>
      </c>
      <c r="E1788" s="75" t="s">
        <v>10751</v>
      </c>
      <c r="F1788" s="74">
        <v>61523</v>
      </c>
      <c r="G1788" s="74">
        <v>0</v>
      </c>
      <c r="H1788" s="76">
        <f t="shared" si="86"/>
        <v>0</v>
      </c>
      <c r="I1788" s="76">
        <f t="shared" si="87"/>
        <v>0</v>
      </c>
      <c r="J1788" s="74">
        <v>9282</v>
      </c>
      <c r="K1788" s="75" t="s">
        <v>10751</v>
      </c>
      <c r="L1788" s="75" t="s">
        <v>7351</v>
      </c>
      <c r="M1788" s="74">
        <v>2440</v>
      </c>
      <c r="N1788" s="75" t="s">
        <v>51</v>
      </c>
      <c r="O1788" s="75" t="s">
        <v>1235</v>
      </c>
      <c r="P1788" s="75"/>
      <c r="Q1788" s="75" t="s">
        <v>7352</v>
      </c>
      <c r="R1788" s="75" t="s">
        <v>11612</v>
      </c>
      <c r="S1788" s="75" t="s">
        <v>11613</v>
      </c>
      <c r="T1788" s="75" t="s">
        <v>11614</v>
      </c>
      <c r="U1788" s="75" t="s">
        <v>385</v>
      </c>
    </row>
    <row r="1789" spans="1:21" ht="14.4" x14ac:dyDescent="0.25">
      <c r="A1789" s="74">
        <v>121756</v>
      </c>
      <c r="B1789" s="75" t="s">
        <v>1649</v>
      </c>
      <c r="C1789" s="81">
        <f t="shared" si="85"/>
        <v>0</v>
      </c>
      <c r="D1789" s="74">
        <v>9282</v>
      </c>
      <c r="E1789" s="75" t="s">
        <v>10751</v>
      </c>
      <c r="F1789" s="74">
        <v>972323</v>
      </c>
      <c r="G1789" s="74">
        <v>0</v>
      </c>
      <c r="H1789" s="76">
        <f t="shared" si="86"/>
        <v>121756</v>
      </c>
      <c r="I1789" s="76">
        <f t="shared" si="87"/>
        <v>0</v>
      </c>
      <c r="J1789" s="74">
        <v>25734</v>
      </c>
      <c r="K1789" s="75" t="s">
        <v>7353</v>
      </c>
      <c r="L1789" s="75" t="s">
        <v>7354</v>
      </c>
      <c r="M1789" s="74">
        <v>2440</v>
      </c>
      <c r="N1789" s="75" t="s">
        <v>51</v>
      </c>
      <c r="O1789" s="75" t="s">
        <v>7355</v>
      </c>
      <c r="P1789" s="75"/>
      <c r="Q1789" s="75" t="s">
        <v>7356</v>
      </c>
      <c r="R1789" s="75" t="s">
        <v>10772</v>
      </c>
      <c r="S1789" s="75" t="s">
        <v>10773</v>
      </c>
      <c r="T1789" s="75" t="s">
        <v>10774</v>
      </c>
      <c r="U1789" s="75" t="s">
        <v>496</v>
      </c>
    </row>
    <row r="1790" spans="1:21" ht="14.4" x14ac:dyDescent="0.25">
      <c r="A1790" s="74">
        <v>121756</v>
      </c>
      <c r="B1790" s="75" t="s">
        <v>1649</v>
      </c>
      <c r="C1790" s="81">
        <f t="shared" si="85"/>
        <v>0</v>
      </c>
      <c r="D1790" s="74">
        <v>9282</v>
      </c>
      <c r="E1790" s="75" t="s">
        <v>10751</v>
      </c>
      <c r="F1790" s="74">
        <v>54007</v>
      </c>
      <c r="G1790" s="74">
        <v>0</v>
      </c>
      <c r="H1790" s="76">
        <f t="shared" si="86"/>
        <v>121756</v>
      </c>
      <c r="I1790" s="76">
        <f t="shared" si="87"/>
        <v>0</v>
      </c>
      <c r="J1790" s="74">
        <v>45311</v>
      </c>
      <c r="K1790" s="75" t="s">
        <v>7357</v>
      </c>
      <c r="L1790" s="75" t="s">
        <v>7358</v>
      </c>
      <c r="M1790" s="74">
        <v>2440</v>
      </c>
      <c r="N1790" s="75" t="s">
        <v>51</v>
      </c>
      <c r="O1790" s="75" t="s">
        <v>7359</v>
      </c>
      <c r="P1790" s="75"/>
      <c r="Q1790" s="75" t="s">
        <v>7360</v>
      </c>
      <c r="R1790" s="75" t="s">
        <v>11612</v>
      </c>
      <c r="S1790" s="75" t="s">
        <v>11613</v>
      </c>
      <c r="T1790" s="75" t="s">
        <v>11614</v>
      </c>
      <c r="U1790" s="75" t="s">
        <v>385</v>
      </c>
    </row>
    <row r="1791" spans="1:21" ht="14.4" x14ac:dyDescent="0.25">
      <c r="A1791" s="74">
        <v>121756</v>
      </c>
      <c r="B1791" s="75" t="s">
        <v>1649</v>
      </c>
      <c r="C1791" s="81">
        <f t="shared" si="85"/>
        <v>0</v>
      </c>
      <c r="D1791" s="74">
        <v>9282</v>
      </c>
      <c r="E1791" s="75" t="s">
        <v>10751</v>
      </c>
      <c r="F1791" s="74">
        <v>61523</v>
      </c>
      <c r="G1791" s="74">
        <v>0</v>
      </c>
      <c r="H1791" s="76">
        <f t="shared" si="86"/>
        <v>121756</v>
      </c>
      <c r="I1791" s="76">
        <f t="shared" si="87"/>
        <v>0</v>
      </c>
      <c r="J1791" s="74">
        <v>62364</v>
      </c>
      <c r="K1791" s="75" t="s">
        <v>7361</v>
      </c>
      <c r="L1791" s="75" t="s">
        <v>1234</v>
      </c>
      <c r="M1791" s="74">
        <v>2440</v>
      </c>
      <c r="N1791" s="75" t="s">
        <v>51</v>
      </c>
      <c r="O1791" s="75" t="s">
        <v>1235</v>
      </c>
      <c r="P1791" s="75"/>
      <c r="Q1791" s="75" t="s">
        <v>1236</v>
      </c>
      <c r="R1791" s="75" t="s">
        <v>11612</v>
      </c>
      <c r="S1791" s="75" t="s">
        <v>11613</v>
      </c>
      <c r="T1791" s="75" t="s">
        <v>11614</v>
      </c>
      <c r="U1791" s="75" t="s">
        <v>385</v>
      </c>
    </row>
    <row r="1792" spans="1:21" ht="14.4" x14ac:dyDescent="0.25">
      <c r="A1792" s="74">
        <v>121764</v>
      </c>
      <c r="B1792" s="75" t="s">
        <v>1649</v>
      </c>
      <c r="C1792" s="81">
        <f t="shared" si="85"/>
        <v>0</v>
      </c>
      <c r="D1792" s="74">
        <v>7344</v>
      </c>
      <c r="E1792" s="75" t="s">
        <v>4017</v>
      </c>
      <c r="F1792" s="74">
        <v>963091</v>
      </c>
      <c r="G1792" s="74">
        <v>0</v>
      </c>
      <c r="H1792" s="76">
        <f t="shared" si="86"/>
        <v>0</v>
      </c>
      <c r="I1792" s="76">
        <f t="shared" si="87"/>
        <v>0</v>
      </c>
      <c r="J1792" s="74">
        <v>7311</v>
      </c>
      <c r="K1792" s="75" t="s">
        <v>7362</v>
      </c>
      <c r="L1792" s="75" t="s">
        <v>7363</v>
      </c>
      <c r="M1792" s="74">
        <v>2100</v>
      </c>
      <c r="N1792" s="75" t="s">
        <v>275</v>
      </c>
      <c r="O1792" s="75" t="s">
        <v>7364</v>
      </c>
      <c r="P1792" s="75"/>
      <c r="Q1792" s="75" t="s">
        <v>7365</v>
      </c>
      <c r="R1792" s="75" t="s">
        <v>1662</v>
      </c>
      <c r="S1792" s="75" t="s">
        <v>1663</v>
      </c>
      <c r="T1792" s="75" t="s">
        <v>1664</v>
      </c>
      <c r="U1792" s="75" t="s">
        <v>385</v>
      </c>
    </row>
    <row r="1793" spans="1:21" ht="14.4" x14ac:dyDescent="0.25">
      <c r="A1793" s="74">
        <v>121764</v>
      </c>
      <c r="B1793" s="75" t="s">
        <v>1649</v>
      </c>
      <c r="C1793" s="81">
        <f t="shared" si="85"/>
        <v>0</v>
      </c>
      <c r="D1793" s="74">
        <v>7344</v>
      </c>
      <c r="E1793" s="75" t="s">
        <v>4017</v>
      </c>
      <c r="F1793" s="74">
        <v>963091</v>
      </c>
      <c r="G1793" s="74">
        <v>0</v>
      </c>
      <c r="H1793" s="76">
        <f t="shared" si="86"/>
        <v>0</v>
      </c>
      <c r="I1793" s="76">
        <f t="shared" si="87"/>
        <v>0</v>
      </c>
      <c r="J1793" s="74">
        <v>7328</v>
      </c>
      <c r="K1793" s="75" t="s">
        <v>7366</v>
      </c>
      <c r="L1793" s="75" t="s">
        <v>7367</v>
      </c>
      <c r="M1793" s="74">
        <v>2140</v>
      </c>
      <c r="N1793" s="75" t="s">
        <v>288</v>
      </c>
      <c r="O1793" s="75" t="s">
        <v>7368</v>
      </c>
      <c r="P1793" s="75"/>
      <c r="Q1793" s="75" t="s">
        <v>7369</v>
      </c>
      <c r="R1793" s="75" t="s">
        <v>1662</v>
      </c>
      <c r="S1793" s="75" t="s">
        <v>1663</v>
      </c>
      <c r="T1793" s="75" t="s">
        <v>1664</v>
      </c>
      <c r="U1793" s="75" t="s">
        <v>385</v>
      </c>
    </row>
    <row r="1794" spans="1:21" ht="14.4" x14ac:dyDescent="0.25">
      <c r="A1794" s="74">
        <v>121764</v>
      </c>
      <c r="B1794" s="75" t="s">
        <v>1649</v>
      </c>
      <c r="C1794" s="81">
        <f t="shared" si="85"/>
        <v>0</v>
      </c>
      <c r="D1794" s="74">
        <v>7344</v>
      </c>
      <c r="E1794" s="75" t="s">
        <v>4017</v>
      </c>
      <c r="F1794" s="74">
        <v>963091</v>
      </c>
      <c r="G1794" s="74">
        <v>0</v>
      </c>
      <c r="H1794" s="76">
        <f t="shared" si="86"/>
        <v>0</v>
      </c>
      <c r="I1794" s="76">
        <f t="shared" si="87"/>
        <v>0</v>
      </c>
      <c r="J1794" s="74">
        <v>7336</v>
      </c>
      <c r="K1794" s="75" t="s">
        <v>7370</v>
      </c>
      <c r="L1794" s="75" t="s">
        <v>7371</v>
      </c>
      <c r="M1794" s="74">
        <v>2100</v>
      </c>
      <c r="N1794" s="75" t="s">
        <v>275</v>
      </c>
      <c r="O1794" s="75" t="s">
        <v>7372</v>
      </c>
      <c r="P1794" s="75"/>
      <c r="Q1794" s="75" t="s">
        <v>7373</v>
      </c>
      <c r="R1794" s="75" t="s">
        <v>1662</v>
      </c>
      <c r="S1794" s="75" t="s">
        <v>1663</v>
      </c>
      <c r="T1794" s="75" t="s">
        <v>1664</v>
      </c>
      <c r="U1794" s="75" t="s">
        <v>385</v>
      </c>
    </row>
    <row r="1795" spans="1:21" ht="14.4" x14ac:dyDescent="0.25">
      <c r="A1795" s="74">
        <v>121764</v>
      </c>
      <c r="B1795" s="75" t="s">
        <v>1649</v>
      </c>
      <c r="C1795" s="81">
        <f t="shared" si="85"/>
        <v>0</v>
      </c>
      <c r="D1795" s="74">
        <v>7344</v>
      </c>
      <c r="E1795" s="75" t="s">
        <v>4017</v>
      </c>
      <c r="F1795" s="74">
        <v>963091</v>
      </c>
      <c r="G1795" s="74">
        <v>0</v>
      </c>
      <c r="H1795" s="76">
        <f t="shared" si="86"/>
        <v>0</v>
      </c>
      <c r="I1795" s="76">
        <f t="shared" si="87"/>
        <v>0</v>
      </c>
      <c r="J1795" s="74">
        <v>7344</v>
      </c>
      <c r="K1795" s="75" t="s">
        <v>4017</v>
      </c>
      <c r="L1795" s="75" t="s">
        <v>7374</v>
      </c>
      <c r="M1795" s="74">
        <v>2100</v>
      </c>
      <c r="N1795" s="75" t="s">
        <v>275</v>
      </c>
      <c r="O1795" s="75" t="s">
        <v>1239</v>
      </c>
      <c r="P1795" s="75"/>
      <c r="Q1795" s="75" t="s">
        <v>7375</v>
      </c>
      <c r="R1795" s="75" t="s">
        <v>1662</v>
      </c>
      <c r="S1795" s="75" t="s">
        <v>1663</v>
      </c>
      <c r="T1795" s="75" t="s">
        <v>1664</v>
      </c>
      <c r="U1795" s="75" t="s">
        <v>385</v>
      </c>
    </row>
    <row r="1796" spans="1:21" ht="14.4" x14ac:dyDescent="0.25">
      <c r="A1796" s="74">
        <v>121764</v>
      </c>
      <c r="B1796" s="75" t="s">
        <v>1649</v>
      </c>
      <c r="C1796" s="81">
        <f t="shared" si="85"/>
        <v>0</v>
      </c>
      <c r="D1796" s="74">
        <v>7344</v>
      </c>
      <c r="E1796" s="75" t="s">
        <v>4017</v>
      </c>
      <c r="F1796" s="74">
        <v>963091</v>
      </c>
      <c r="G1796" s="74">
        <v>0</v>
      </c>
      <c r="H1796" s="76">
        <f t="shared" si="86"/>
        <v>0</v>
      </c>
      <c r="I1796" s="76">
        <f t="shared" si="87"/>
        <v>0</v>
      </c>
      <c r="J1796" s="74">
        <v>7369</v>
      </c>
      <c r="K1796" s="75" t="s">
        <v>7376</v>
      </c>
      <c r="L1796" s="75" t="s">
        <v>7377</v>
      </c>
      <c r="M1796" s="74">
        <v>2100</v>
      </c>
      <c r="N1796" s="75" t="s">
        <v>275</v>
      </c>
      <c r="O1796" s="75" t="s">
        <v>7378</v>
      </c>
      <c r="P1796" s="75"/>
      <c r="Q1796" s="75" t="s">
        <v>7379</v>
      </c>
      <c r="R1796" s="75" t="s">
        <v>1662</v>
      </c>
      <c r="S1796" s="75" t="s">
        <v>1663</v>
      </c>
      <c r="T1796" s="75" t="s">
        <v>1664</v>
      </c>
      <c r="U1796" s="75" t="s">
        <v>385</v>
      </c>
    </row>
    <row r="1797" spans="1:21" ht="14.4" x14ac:dyDescent="0.25">
      <c r="A1797" s="74">
        <v>121764</v>
      </c>
      <c r="B1797" s="75" t="s">
        <v>1649</v>
      </c>
      <c r="C1797" s="81">
        <f t="shared" si="85"/>
        <v>0</v>
      </c>
      <c r="D1797" s="74">
        <v>7344</v>
      </c>
      <c r="E1797" s="75" t="s">
        <v>4017</v>
      </c>
      <c r="F1797" s="74">
        <v>963091</v>
      </c>
      <c r="G1797" s="74">
        <v>0</v>
      </c>
      <c r="H1797" s="76">
        <f t="shared" si="86"/>
        <v>0</v>
      </c>
      <c r="I1797" s="76">
        <f t="shared" si="87"/>
        <v>0</v>
      </c>
      <c r="J1797" s="74">
        <v>7377</v>
      </c>
      <c r="K1797" s="75" t="s">
        <v>7380</v>
      </c>
      <c r="L1797" s="75" t="s">
        <v>7381</v>
      </c>
      <c r="M1797" s="74">
        <v>2100</v>
      </c>
      <c r="N1797" s="75" t="s">
        <v>275</v>
      </c>
      <c r="O1797" s="75" t="s">
        <v>7382</v>
      </c>
      <c r="P1797" s="75"/>
      <c r="Q1797" s="75" t="s">
        <v>7383</v>
      </c>
      <c r="R1797" s="75" t="s">
        <v>1662</v>
      </c>
      <c r="S1797" s="75" t="s">
        <v>1663</v>
      </c>
      <c r="T1797" s="75" t="s">
        <v>1664</v>
      </c>
      <c r="U1797" s="75" t="s">
        <v>385</v>
      </c>
    </row>
    <row r="1798" spans="1:21" ht="14.4" x14ac:dyDescent="0.25">
      <c r="A1798" s="74">
        <v>121764</v>
      </c>
      <c r="B1798" s="75" t="s">
        <v>1649</v>
      </c>
      <c r="C1798" s="81">
        <f t="shared" si="85"/>
        <v>0</v>
      </c>
      <c r="D1798" s="74">
        <v>7344</v>
      </c>
      <c r="E1798" s="75" t="s">
        <v>4017</v>
      </c>
      <c r="F1798" s="74">
        <v>963091</v>
      </c>
      <c r="G1798" s="74">
        <v>0</v>
      </c>
      <c r="H1798" s="76">
        <f t="shared" si="86"/>
        <v>0</v>
      </c>
      <c r="I1798" s="76">
        <f t="shared" si="87"/>
        <v>0</v>
      </c>
      <c r="J1798" s="74">
        <v>7401</v>
      </c>
      <c r="K1798" s="75" t="s">
        <v>2262</v>
      </c>
      <c r="L1798" s="75" t="s">
        <v>7384</v>
      </c>
      <c r="M1798" s="74">
        <v>2100</v>
      </c>
      <c r="N1798" s="75" t="s">
        <v>275</v>
      </c>
      <c r="O1798" s="75" t="s">
        <v>7385</v>
      </c>
      <c r="P1798" s="75"/>
      <c r="Q1798" s="75" t="s">
        <v>7386</v>
      </c>
      <c r="R1798" s="75" t="s">
        <v>1662</v>
      </c>
      <c r="S1798" s="75" t="s">
        <v>1663</v>
      </c>
      <c r="T1798" s="75" t="s">
        <v>1664</v>
      </c>
      <c r="U1798" s="75" t="s">
        <v>385</v>
      </c>
    </row>
    <row r="1799" spans="1:21" ht="14.4" x14ac:dyDescent="0.25">
      <c r="A1799" s="74">
        <v>121764</v>
      </c>
      <c r="B1799" s="75" t="s">
        <v>1649</v>
      </c>
      <c r="C1799" s="81">
        <f t="shared" si="85"/>
        <v>0</v>
      </c>
      <c r="D1799" s="74">
        <v>7344</v>
      </c>
      <c r="E1799" s="75" t="s">
        <v>4017</v>
      </c>
      <c r="F1799" s="74">
        <v>963091</v>
      </c>
      <c r="G1799" s="74">
        <v>0</v>
      </c>
      <c r="H1799" s="76">
        <f t="shared" si="86"/>
        <v>0</v>
      </c>
      <c r="I1799" s="76">
        <f t="shared" si="87"/>
        <v>0</v>
      </c>
      <c r="J1799" s="74">
        <v>112482</v>
      </c>
      <c r="K1799" s="75" t="s">
        <v>7387</v>
      </c>
      <c r="L1799" s="75" t="s">
        <v>7388</v>
      </c>
      <c r="M1799" s="74">
        <v>2100</v>
      </c>
      <c r="N1799" s="75" t="s">
        <v>275</v>
      </c>
      <c r="O1799" s="75" t="s">
        <v>7389</v>
      </c>
      <c r="P1799" s="75"/>
      <c r="Q1799" s="75" t="s">
        <v>7390</v>
      </c>
      <c r="R1799" s="75" t="s">
        <v>1662</v>
      </c>
      <c r="S1799" s="75" t="s">
        <v>1663</v>
      </c>
      <c r="T1799" s="75" t="s">
        <v>1664</v>
      </c>
      <c r="U1799" s="75" t="s">
        <v>385</v>
      </c>
    </row>
    <row r="1800" spans="1:21" ht="14.4" x14ac:dyDescent="0.25">
      <c r="A1800" s="74">
        <v>121764</v>
      </c>
      <c r="B1800" s="75" t="s">
        <v>1649</v>
      </c>
      <c r="C1800" s="81">
        <f t="shared" si="85"/>
        <v>0</v>
      </c>
      <c r="D1800" s="74">
        <v>7344</v>
      </c>
      <c r="E1800" s="75" t="s">
        <v>4017</v>
      </c>
      <c r="F1800" s="74">
        <v>963091</v>
      </c>
      <c r="G1800" s="74">
        <v>0</v>
      </c>
      <c r="H1800" s="76">
        <f t="shared" si="86"/>
        <v>0</v>
      </c>
      <c r="I1800" s="76">
        <f t="shared" si="87"/>
        <v>0</v>
      </c>
      <c r="J1800" s="74">
        <v>124198</v>
      </c>
      <c r="K1800" s="75" t="s">
        <v>7391</v>
      </c>
      <c r="L1800" s="75" t="s">
        <v>7392</v>
      </c>
      <c r="M1800" s="74">
        <v>2100</v>
      </c>
      <c r="N1800" s="75" t="s">
        <v>275</v>
      </c>
      <c r="O1800" s="75" t="s">
        <v>7393</v>
      </c>
      <c r="P1800" s="75"/>
      <c r="Q1800" s="75" t="s">
        <v>7394</v>
      </c>
      <c r="R1800" s="75" t="s">
        <v>1662</v>
      </c>
      <c r="S1800" s="75" t="s">
        <v>1663</v>
      </c>
      <c r="T1800" s="75" t="s">
        <v>1664</v>
      </c>
      <c r="U1800" s="75" t="s">
        <v>385</v>
      </c>
    </row>
    <row r="1801" spans="1:21" ht="14.4" x14ac:dyDescent="0.25">
      <c r="A1801" s="74">
        <v>121764</v>
      </c>
      <c r="B1801" s="75" t="s">
        <v>1649</v>
      </c>
      <c r="C1801" s="81">
        <f t="shared" si="85"/>
        <v>0</v>
      </c>
      <c r="D1801" s="74">
        <v>7344</v>
      </c>
      <c r="E1801" s="75" t="s">
        <v>4017</v>
      </c>
      <c r="F1801" s="74">
        <v>963091</v>
      </c>
      <c r="G1801" s="74">
        <v>0</v>
      </c>
      <c r="H1801" s="76">
        <f t="shared" si="86"/>
        <v>0</v>
      </c>
      <c r="I1801" s="76">
        <f t="shared" si="87"/>
        <v>0</v>
      </c>
      <c r="J1801" s="74">
        <v>129064</v>
      </c>
      <c r="K1801" s="75" t="s">
        <v>7395</v>
      </c>
      <c r="L1801" s="75" t="s">
        <v>7396</v>
      </c>
      <c r="M1801" s="74">
        <v>2100</v>
      </c>
      <c r="N1801" s="75" t="s">
        <v>275</v>
      </c>
      <c r="O1801" s="75" t="s">
        <v>7397</v>
      </c>
      <c r="P1801" s="75"/>
      <c r="Q1801" s="75" t="s">
        <v>7398</v>
      </c>
      <c r="R1801" s="75" t="s">
        <v>1662</v>
      </c>
      <c r="S1801" s="75" t="s">
        <v>1663</v>
      </c>
      <c r="T1801" s="75" t="s">
        <v>1664</v>
      </c>
      <c r="U1801" s="75" t="s">
        <v>385</v>
      </c>
    </row>
    <row r="1802" spans="1:21" ht="14.4" x14ac:dyDescent="0.25">
      <c r="A1802" s="74">
        <v>121764</v>
      </c>
      <c r="B1802" s="75" t="s">
        <v>1649</v>
      </c>
      <c r="C1802" s="81">
        <f t="shared" si="85"/>
        <v>0</v>
      </c>
      <c r="D1802" s="74">
        <v>7344</v>
      </c>
      <c r="E1802" s="75" t="s">
        <v>4017</v>
      </c>
      <c r="F1802" s="74">
        <v>963091</v>
      </c>
      <c r="G1802" s="74">
        <v>0</v>
      </c>
      <c r="H1802" s="76">
        <f t="shared" si="86"/>
        <v>0</v>
      </c>
      <c r="I1802" s="76">
        <f t="shared" si="87"/>
        <v>0</v>
      </c>
      <c r="J1802" s="74">
        <v>130054</v>
      </c>
      <c r="K1802" s="75" t="s">
        <v>7399</v>
      </c>
      <c r="L1802" s="75" t="s">
        <v>7400</v>
      </c>
      <c r="M1802" s="74">
        <v>2100</v>
      </c>
      <c r="N1802" s="75" t="s">
        <v>275</v>
      </c>
      <c r="O1802" s="75" t="s">
        <v>7401</v>
      </c>
      <c r="P1802" s="75"/>
      <c r="Q1802" s="75" t="s">
        <v>7402</v>
      </c>
      <c r="R1802" s="75" t="s">
        <v>1662</v>
      </c>
      <c r="S1802" s="75" t="s">
        <v>1663</v>
      </c>
      <c r="T1802" s="75" t="s">
        <v>1664</v>
      </c>
      <c r="U1802" s="75" t="s">
        <v>385</v>
      </c>
    </row>
    <row r="1803" spans="1:21" ht="14.4" x14ac:dyDescent="0.25">
      <c r="A1803" s="74">
        <v>121764</v>
      </c>
      <c r="B1803" s="75" t="s">
        <v>1649</v>
      </c>
      <c r="C1803" s="81">
        <f t="shared" si="85"/>
        <v>0</v>
      </c>
      <c r="D1803" s="74">
        <v>7344</v>
      </c>
      <c r="E1803" s="75" t="s">
        <v>4017</v>
      </c>
      <c r="F1803" s="74">
        <v>963091</v>
      </c>
      <c r="G1803" s="74">
        <v>0</v>
      </c>
      <c r="H1803" s="76">
        <f t="shared" si="86"/>
        <v>0</v>
      </c>
      <c r="I1803" s="76">
        <f t="shared" si="87"/>
        <v>0</v>
      </c>
      <c r="J1803" s="74">
        <v>138602</v>
      </c>
      <c r="K1803" s="75" t="s">
        <v>7403</v>
      </c>
      <c r="L1803" s="75" t="s">
        <v>7404</v>
      </c>
      <c r="M1803" s="74">
        <v>2100</v>
      </c>
      <c r="N1803" s="75" t="s">
        <v>275</v>
      </c>
      <c r="O1803" s="75" t="s">
        <v>7405</v>
      </c>
      <c r="P1803" s="75"/>
      <c r="Q1803" s="75" t="s">
        <v>7406</v>
      </c>
      <c r="R1803" s="75" t="s">
        <v>1662</v>
      </c>
      <c r="S1803" s="75" t="s">
        <v>1663</v>
      </c>
      <c r="T1803" s="75" t="s">
        <v>1664</v>
      </c>
      <c r="U1803" s="75" t="s">
        <v>385</v>
      </c>
    </row>
    <row r="1804" spans="1:21" ht="14.4" x14ac:dyDescent="0.25">
      <c r="A1804" s="74">
        <v>121764</v>
      </c>
      <c r="B1804" s="75" t="s">
        <v>1649</v>
      </c>
      <c r="C1804" s="81">
        <f t="shared" si="85"/>
        <v>0</v>
      </c>
      <c r="D1804" s="74">
        <v>7344</v>
      </c>
      <c r="E1804" s="75" t="s">
        <v>4017</v>
      </c>
      <c r="F1804" s="74">
        <v>963091</v>
      </c>
      <c r="G1804" s="74">
        <v>0</v>
      </c>
      <c r="H1804" s="76">
        <f t="shared" si="86"/>
        <v>0</v>
      </c>
      <c r="I1804" s="76">
        <f t="shared" si="87"/>
        <v>0</v>
      </c>
      <c r="J1804" s="74">
        <v>143594</v>
      </c>
      <c r="K1804" s="75" t="s">
        <v>7407</v>
      </c>
      <c r="L1804" s="75" t="s">
        <v>7408</v>
      </c>
      <c r="M1804" s="74">
        <v>2100</v>
      </c>
      <c r="N1804" s="75" t="s">
        <v>275</v>
      </c>
      <c r="O1804" s="75" t="s">
        <v>7409</v>
      </c>
      <c r="P1804" s="75"/>
      <c r="Q1804" s="75" t="s">
        <v>7410</v>
      </c>
      <c r="R1804" s="75" t="s">
        <v>1662</v>
      </c>
      <c r="S1804" s="75" t="s">
        <v>1663</v>
      </c>
      <c r="T1804" s="75" t="s">
        <v>1664</v>
      </c>
      <c r="U1804" s="75" t="s">
        <v>385</v>
      </c>
    </row>
    <row r="1805" spans="1:21" ht="14.4" x14ac:dyDescent="0.25">
      <c r="A1805" s="74">
        <v>121772</v>
      </c>
      <c r="B1805" s="75" t="s">
        <v>1649</v>
      </c>
      <c r="C1805" s="81">
        <f t="shared" si="85"/>
        <v>0</v>
      </c>
      <c r="D1805" s="74">
        <v>21154</v>
      </c>
      <c r="E1805" s="75" t="s">
        <v>7411</v>
      </c>
      <c r="F1805" s="74">
        <v>970038</v>
      </c>
      <c r="G1805" s="74">
        <v>0</v>
      </c>
      <c r="H1805" s="76">
        <f t="shared" si="86"/>
        <v>0</v>
      </c>
      <c r="I1805" s="76">
        <f t="shared" si="87"/>
        <v>0</v>
      </c>
      <c r="J1805" s="74">
        <v>21071</v>
      </c>
      <c r="K1805" s="75" t="s">
        <v>11275</v>
      </c>
      <c r="L1805" s="75" t="s">
        <v>7412</v>
      </c>
      <c r="M1805" s="74">
        <v>9000</v>
      </c>
      <c r="N1805" s="75" t="s">
        <v>120</v>
      </c>
      <c r="O1805" s="75" t="s">
        <v>7413</v>
      </c>
      <c r="P1805" s="75"/>
      <c r="Q1805" s="75" t="s">
        <v>11917</v>
      </c>
      <c r="R1805" s="75" t="s">
        <v>1654</v>
      </c>
      <c r="S1805" s="75" t="s">
        <v>1655</v>
      </c>
      <c r="T1805" s="75" t="s">
        <v>1656</v>
      </c>
      <c r="U1805" s="75" t="s">
        <v>385</v>
      </c>
    </row>
    <row r="1806" spans="1:21" ht="14.4" x14ac:dyDescent="0.25">
      <c r="A1806" s="74">
        <v>121772</v>
      </c>
      <c r="B1806" s="75" t="s">
        <v>1649</v>
      </c>
      <c r="C1806" s="81">
        <f t="shared" si="85"/>
        <v>0</v>
      </c>
      <c r="D1806" s="74">
        <v>21154</v>
      </c>
      <c r="E1806" s="75" t="s">
        <v>7411</v>
      </c>
      <c r="F1806" s="74">
        <v>968164</v>
      </c>
      <c r="G1806" s="74">
        <v>0</v>
      </c>
      <c r="H1806" s="76">
        <f t="shared" si="86"/>
        <v>121772</v>
      </c>
      <c r="I1806" s="76">
        <f t="shared" si="87"/>
        <v>0</v>
      </c>
      <c r="J1806" s="74">
        <v>21154</v>
      </c>
      <c r="K1806" s="75" t="s">
        <v>7411</v>
      </c>
      <c r="L1806" s="75" t="s">
        <v>1241</v>
      </c>
      <c r="M1806" s="74">
        <v>9000</v>
      </c>
      <c r="N1806" s="75" t="s">
        <v>120</v>
      </c>
      <c r="O1806" s="75" t="s">
        <v>1242</v>
      </c>
      <c r="P1806" s="75"/>
      <c r="Q1806" s="75" t="s">
        <v>1243</v>
      </c>
      <c r="R1806" s="75" t="s">
        <v>1654</v>
      </c>
      <c r="S1806" s="75" t="s">
        <v>1655</v>
      </c>
      <c r="T1806" s="75" t="s">
        <v>1656</v>
      </c>
      <c r="U1806" s="75" t="s">
        <v>385</v>
      </c>
    </row>
    <row r="1807" spans="1:21" ht="14.4" x14ac:dyDescent="0.25">
      <c r="A1807" s="74">
        <v>121772</v>
      </c>
      <c r="B1807" s="75" t="s">
        <v>1649</v>
      </c>
      <c r="C1807" s="81">
        <f t="shared" si="85"/>
        <v>0</v>
      </c>
      <c r="D1807" s="74">
        <v>21154</v>
      </c>
      <c r="E1807" s="75" t="s">
        <v>7411</v>
      </c>
      <c r="F1807" s="74">
        <v>970038</v>
      </c>
      <c r="G1807" s="74">
        <v>0</v>
      </c>
      <c r="H1807" s="76">
        <f t="shared" si="86"/>
        <v>121772</v>
      </c>
      <c r="I1807" s="76">
        <f t="shared" si="87"/>
        <v>0</v>
      </c>
      <c r="J1807" s="74">
        <v>21162</v>
      </c>
      <c r="K1807" s="75" t="s">
        <v>7414</v>
      </c>
      <c r="L1807" s="75" t="s">
        <v>7415</v>
      </c>
      <c r="M1807" s="74">
        <v>9000</v>
      </c>
      <c r="N1807" s="75" t="s">
        <v>120</v>
      </c>
      <c r="O1807" s="75" t="s">
        <v>7416</v>
      </c>
      <c r="P1807" s="75"/>
      <c r="Q1807" s="75" t="s">
        <v>7417</v>
      </c>
      <c r="R1807" s="75" t="s">
        <v>1654</v>
      </c>
      <c r="S1807" s="75" t="s">
        <v>1655</v>
      </c>
      <c r="T1807" s="75" t="s">
        <v>1656</v>
      </c>
      <c r="U1807" s="75" t="s">
        <v>385</v>
      </c>
    </row>
    <row r="1808" spans="1:21" ht="14.4" x14ac:dyDescent="0.25">
      <c r="A1808" s="74">
        <v>121772</v>
      </c>
      <c r="B1808" s="75" t="s">
        <v>1649</v>
      </c>
      <c r="C1808" s="81">
        <f t="shared" si="85"/>
        <v>0</v>
      </c>
      <c r="D1808" s="74">
        <v>21154</v>
      </c>
      <c r="E1808" s="75" t="s">
        <v>7411</v>
      </c>
      <c r="F1808" s="74">
        <v>112649</v>
      </c>
      <c r="G1808" s="74">
        <v>0</v>
      </c>
      <c r="H1808" s="76">
        <f t="shared" si="86"/>
        <v>121772</v>
      </c>
      <c r="I1808" s="76">
        <f t="shared" si="87"/>
        <v>0</v>
      </c>
      <c r="J1808" s="74">
        <v>21171</v>
      </c>
      <c r="K1808" s="75" t="s">
        <v>11918</v>
      </c>
      <c r="L1808" s="75" t="s">
        <v>7418</v>
      </c>
      <c r="M1808" s="74">
        <v>9000</v>
      </c>
      <c r="N1808" s="75" t="s">
        <v>120</v>
      </c>
      <c r="O1808" s="75" t="s">
        <v>7419</v>
      </c>
      <c r="P1808" s="75"/>
      <c r="Q1808" s="75" t="s">
        <v>7420</v>
      </c>
      <c r="R1808" s="75" t="s">
        <v>1654</v>
      </c>
      <c r="S1808" s="75" t="s">
        <v>1655</v>
      </c>
      <c r="T1808" s="75" t="s">
        <v>1656</v>
      </c>
      <c r="U1808" s="75" t="s">
        <v>385</v>
      </c>
    </row>
    <row r="1809" spans="1:21" ht="14.4" x14ac:dyDescent="0.25">
      <c r="A1809" s="74">
        <v>121772</v>
      </c>
      <c r="B1809" s="75" t="s">
        <v>1649</v>
      </c>
      <c r="C1809" s="81">
        <f t="shared" si="85"/>
        <v>0</v>
      </c>
      <c r="D1809" s="74">
        <v>21154</v>
      </c>
      <c r="E1809" s="75" t="s">
        <v>7411</v>
      </c>
      <c r="F1809" s="74">
        <v>112649</v>
      </c>
      <c r="G1809" s="74">
        <v>0</v>
      </c>
      <c r="H1809" s="76">
        <f t="shared" si="86"/>
        <v>0</v>
      </c>
      <c r="I1809" s="76">
        <f t="shared" si="87"/>
        <v>0</v>
      </c>
      <c r="J1809" s="74">
        <v>21196</v>
      </c>
      <c r="K1809" s="75" t="s">
        <v>2162</v>
      </c>
      <c r="L1809" s="75" t="s">
        <v>7421</v>
      </c>
      <c r="M1809" s="74">
        <v>9000</v>
      </c>
      <c r="N1809" s="75" t="s">
        <v>120</v>
      </c>
      <c r="O1809" s="75" t="s">
        <v>7422</v>
      </c>
      <c r="P1809" s="75"/>
      <c r="Q1809" s="75" t="s">
        <v>11276</v>
      </c>
      <c r="R1809" s="75" t="s">
        <v>1654</v>
      </c>
      <c r="S1809" s="75" t="s">
        <v>1655</v>
      </c>
      <c r="T1809" s="75" t="s">
        <v>1656</v>
      </c>
      <c r="U1809" s="75" t="s">
        <v>385</v>
      </c>
    </row>
    <row r="1810" spans="1:21" ht="14.4" x14ac:dyDescent="0.25">
      <c r="A1810" s="74">
        <v>121772</v>
      </c>
      <c r="B1810" s="75" t="s">
        <v>1649</v>
      </c>
      <c r="C1810" s="81">
        <f t="shared" si="85"/>
        <v>0</v>
      </c>
      <c r="D1810" s="74">
        <v>21154</v>
      </c>
      <c r="E1810" s="75" t="s">
        <v>7411</v>
      </c>
      <c r="F1810" s="74">
        <v>968347</v>
      </c>
      <c r="G1810" s="74">
        <v>0</v>
      </c>
      <c r="H1810" s="76">
        <f t="shared" si="86"/>
        <v>121772</v>
      </c>
      <c r="I1810" s="76">
        <f t="shared" si="87"/>
        <v>0</v>
      </c>
      <c r="J1810" s="74">
        <v>21527</v>
      </c>
      <c r="K1810" s="75" t="s">
        <v>7423</v>
      </c>
      <c r="L1810" s="75" t="s">
        <v>6091</v>
      </c>
      <c r="M1810" s="74">
        <v>9080</v>
      </c>
      <c r="N1810" s="75" t="s">
        <v>7424</v>
      </c>
      <c r="O1810" s="75" t="s">
        <v>7425</v>
      </c>
      <c r="P1810" s="75"/>
      <c r="Q1810" s="75" t="s">
        <v>7426</v>
      </c>
      <c r="R1810" s="75" t="s">
        <v>1654</v>
      </c>
      <c r="S1810" s="75" t="s">
        <v>1655</v>
      </c>
      <c r="T1810" s="75" t="s">
        <v>1656</v>
      </c>
      <c r="U1810" s="75" t="s">
        <v>385</v>
      </c>
    </row>
    <row r="1811" spans="1:21" ht="14.4" x14ac:dyDescent="0.25">
      <c r="A1811" s="74">
        <v>121772</v>
      </c>
      <c r="B1811" s="75" t="s">
        <v>1649</v>
      </c>
      <c r="C1811" s="81">
        <f t="shared" si="85"/>
        <v>0</v>
      </c>
      <c r="D1811" s="74">
        <v>21154</v>
      </c>
      <c r="E1811" s="75" t="s">
        <v>7411</v>
      </c>
      <c r="F1811" s="74">
        <v>968347</v>
      </c>
      <c r="G1811" s="74">
        <v>0</v>
      </c>
      <c r="H1811" s="76">
        <f t="shared" si="86"/>
        <v>0</v>
      </c>
      <c r="I1811" s="76">
        <f t="shared" si="87"/>
        <v>0</v>
      </c>
      <c r="J1811" s="74">
        <v>21535</v>
      </c>
      <c r="K1811" s="75" t="s">
        <v>7427</v>
      </c>
      <c r="L1811" s="75" t="s">
        <v>7428</v>
      </c>
      <c r="M1811" s="74">
        <v>9080</v>
      </c>
      <c r="N1811" s="75" t="s">
        <v>7429</v>
      </c>
      <c r="O1811" s="75" t="s">
        <v>7430</v>
      </c>
      <c r="P1811" s="75"/>
      <c r="Q1811" s="75" t="s">
        <v>7431</v>
      </c>
      <c r="R1811" s="75" t="s">
        <v>1654</v>
      </c>
      <c r="S1811" s="75" t="s">
        <v>1655</v>
      </c>
      <c r="T1811" s="75" t="s">
        <v>1656</v>
      </c>
      <c r="U1811" s="75" t="s">
        <v>385</v>
      </c>
    </row>
    <row r="1812" spans="1:21" ht="14.4" x14ac:dyDescent="0.25">
      <c r="A1812" s="74">
        <v>121772</v>
      </c>
      <c r="B1812" s="75" t="s">
        <v>1649</v>
      </c>
      <c r="C1812" s="81">
        <f t="shared" si="85"/>
        <v>0</v>
      </c>
      <c r="D1812" s="74">
        <v>21154</v>
      </c>
      <c r="E1812" s="75" t="s">
        <v>7411</v>
      </c>
      <c r="F1812" s="74">
        <v>132167</v>
      </c>
      <c r="G1812" s="74">
        <v>0</v>
      </c>
      <c r="H1812" s="76">
        <f t="shared" si="86"/>
        <v>121772</v>
      </c>
      <c r="I1812" s="76">
        <f t="shared" si="87"/>
        <v>0</v>
      </c>
      <c r="J1812" s="74">
        <v>26864</v>
      </c>
      <c r="K1812" s="75" t="s">
        <v>7432</v>
      </c>
      <c r="L1812" s="75" t="s">
        <v>7433</v>
      </c>
      <c r="M1812" s="74">
        <v>9000</v>
      </c>
      <c r="N1812" s="75" t="s">
        <v>120</v>
      </c>
      <c r="O1812" s="75" t="s">
        <v>7434</v>
      </c>
      <c r="P1812" s="75"/>
      <c r="Q1812" s="75" t="s">
        <v>7435</v>
      </c>
      <c r="R1812" s="75" t="s">
        <v>1703</v>
      </c>
      <c r="S1812" s="75" t="s">
        <v>1704</v>
      </c>
      <c r="T1812" s="75" t="s">
        <v>1705</v>
      </c>
      <c r="U1812" s="75" t="s">
        <v>496</v>
      </c>
    </row>
    <row r="1813" spans="1:21" ht="14.4" x14ac:dyDescent="0.25">
      <c r="A1813" s="74">
        <v>121772</v>
      </c>
      <c r="B1813" s="75" t="s">
        <v>1649</v>
      </c>
      <c r="C1813" s="81">
        <f t="shared" si="85"/>
        <v>0</v>
      </c>
      <c r="D1813" s="74">
        <v>21154</v>
      </c>
      <c r="E1813" s="75" t="s">
        <v>7411</v>
      </c>
      <c r="F1813" s="74">
        <v>970038</v>
      </c>
      <c r="G1813" s="74">
        <v>0</v>
      </c>
      <c r="H1813" s="76">
        <f t="shared" si="86"/>
        <v>121772</v>
      </c>
      <c r="I1813" s="76">
        <f t="shared" si="87"/>
        <v>0</v>
      </c>
      <c r="J1813" s="74">
        <v>129551</v>
      </c>
      <c r="K1813" s="75" t="s">
        <v>7436</v>
      </c>
      <c r="L1813" s="75" t="s">
        <v>7437</v>
      </c>
      <c r="M1813" s="74">
        <v>9000</v>
      </c>
      <c r="N1813" s="75" t="s">
        <v>120</v>
      </c>
      <c r="O1813" s="75" t="s">
        <v>7416</v>
      </c>
      <c r="P1813" s="75"/>
      <c r="Q1813" s="75" t="s">
        <v>7417</v>
      </c>
      <c r="R1813" s="75" t="s">
        <v>1654</v>
      </c>
      <c r="S1813" s="75" t="s">
        <v>1655</v>
      </c>
      <c r="T1813" s="75" t="s">
        <v>1656</v>
      </c>
      <c r="U1813" s="75" t="s">
        <v>385</v>
      </c>
    </row>
    <row r="1814" spans="1:21" ht="14.4" x14ac:dyDescent="0.25">
      <c r="A1814" s="74">
        <v>121772</v>
      </c>
      <c r="B1814" s="75" t="s">
        <v>1649</v>
      </c>
      <c r="C1814" s="81">
        <f t="shared" si="85"/>
        <v>0</v>
      </c>
      <c r="D1814" s="74">
        <v>21154</v>
      </c>
      <c r="E1814" s="75" t="s">
        <v>7411</v>
      </c>
      <c r="F1814" s="74">
        <v>112649</v>
      </c>
      <c r="G1814" s="74">
        <v>0</v>
      </c>
      <c r="H1814" s="76">
        <f t="shared" si="86"/>
        <v>121772</v>
      </c>
      <c r="I1814" s="76">
        <f t="shared" si="87"/>
        <v>0</v>
      </c>
      <c r="J1814" s="74">
        <v>130146</v>
      </c>
      <c r="K1814" s="75" t="s">
        <v>7438</v>
      </c>
      <c r="L1814" s="75" t="s">
        <v>7439</v>
      </c>
      <c r="M1814" s="74">
        <v>9000</v>
      </c>
      <c r="N1814" s="75" t="s">
        <v>120</v>
      </c>
      <c r="O1814" s="75" t="s">
        <v>7440</v>
      </c>
      <c r="P1814" s="75"/>
      <c r="Q1814" s="75" t="s">
        <v>7420</v>
      </c>
      <c r="R1814" s="75" t="s">
        <v>1654</v>
      </c>
      <c r="S1814" s="75" t="s">
        <v>1655</v>
      </c>
      <c r="T1814" s="75" t="s">
        <v>1656</v>
      </c>
      <c r="U1814" s="75" t="s">
        <v>385</v>
      </c>
    </row>
    <row r="1815" spans="1:21" ht="14.4" x14ac:dyDescent="0.25">
      <c r="A1815" s="74">
        <v>121781</v>
      </c>
      <c r="B1815" s="75" t="s">
        <v>1649</v>
      </c>
      <c r="C1815" s="81">
        <f t="shared" si="85"/>
        <v>0</v>
      </c>
      <c r="D1815" s="74">
        <v>8961</v>
      </c>
      <c r="E1815" s="75" t="s">
        <v>4774</v>
      </c>
      <c r="F1815" s="74">
        <v>968081</v>
      </c>
      <c r="G1815" s="74">
        <v>0</v>
      </c>
      <c r="H1815" s="76">
        <f t="shared" si="86"/>
        <v>0</v>
      </c>
      <c r="I1815" s="76">
        <f t="shared" si="87"/>
        <v>0</v>
      </c>
      <c r="J1815" s="74">
        <v>8508</v>
      </c>
      <c r="K1815" s="75" t="s">
        <v>7441</v>
      </c>
      <c r="L1815" s="75" t="s">
        <v>7442</v>
      </c>
      <c r="M1815" s="74">
        <v>2300</v>
      </c>
      <c r="N1815" s="75" t="s">
        <v>47</v>
      </c>
      <c r="O1815" s="75" t="s">
        <v>7443</v>
      </c>
      <c r="P1815" s="75"/>
      <c r="Q1815" s="75" t="s">
        <v>7444</v>
      </c>
      <c r="R1815" s="75" t="s">
        <v>11612</v>
      </c>
      <c r="S1815" s="75" t="s">
        <v>11613</v>
      </c>
      <c r="T1815" s="75" t="s">
        <v>11614</v>
      </c>
      <c r="U1815" s="75" t="s">
        <v>385</v>
      </c>
    </row>
    <row r="1816" spans="1:21" ht="14.4" x14ac:dyDescent="0.25">
      <c r="A1816" s="74">
        <v>121781</v>
      </c>
      <c r="B1816" s="75" t="s">
        <v>1649</v>
      </c>
      <c r="C1816" s="81">
        <f t="shared" si="85"/>
        <v>0</v>
      </c>
      <c r="D1816" s="74">
        <v>8961</v>
      </c>
      <c r="E1816" s="75" t="s">
        <v>4774</v>
      </c>
      <c r="F1816" s="74">
        <v>56291</v>
      </c>
      <c r="G1816" s="74">
        <v>0</v>
      </c>
      <c r="H1816" s="76">
        <f t="shared" si="86"/>
        <v>121781</v>
      </c>
      <c r="I1816" s="76">
        <f t="shared" si="87"/>
        <v>0</v>
      </c>
      <c r="J1816" s="74">
        <v>8763</v>
      </c>
      <c r="K1816" s="75" t="s">
        <v>7165</v>
      </c>
      <c r="L1816" s="75" t="s">
        <v>7445</v>
      </c>
      <c r="M1816" s="74">
        <v>2387</v>
      </c>
      <c r="N1816" s="75" t="s">
        <v>7446</v>
      </c>
      <c r="O1816" s="75" t="s">
        <v>7447</v>
      </c>
      <c r="P1816" s="75"/>
      <c r="Q1816" s="75" t="s">
        <v>11277</v>
      </c>
      <c r="R1816" s="75" t="s">
        <v>11612</v>
      </c>
      <c r="S1816" s="75" t="s">
        <v>11613</v>
      </c>
      <c r="T1816" s="75" t="s">
        <v>11614</v>
      </c>
      <c r="U1816" s="75" t="s">
        <v>385</v>
      </c>
    </row>
    <row r="1817" spans="1:21" ht="14.4" x14ac:dyDescent="0.25">
      <c r="A1817" s="74">
        <v>121781</v>
      </c>
      <c r="B1817" s="75" t="s">
        <v>1649</v>
      </c>
      <c r="C1817" s="81">
        <f t="shared" si="85"/>
        <v>0</v>
      </c>
      <c r="D1817" s="74">
        <v>8961</v>
      </c>
      <c r="E1817" s="75" t="s">
        <v>4774</v>
      </c>
      <c r="F1817" s="74">
        <v>56291</v>
      </c>
      <c r="G1817" s="74">
        <v>0</v>
      </c>
      <c r="H1817" s="76">
        <f t="shared" si="86"/>
        <v>0</v>
      </c>
      <c r="I1817" s="76">
        <f t="shared" si="87"/>
        <v>0</v>
      </c>
      <c r="J1817" s="74">
        <v>8961</v>
      </c>
      <c r="K1817" s="75" t="s">
        <v>4774</v>
      </c>
      <c r="L1817" s="75" t="s">
        <v>1245</v>
      </c>
      <c r="M1817" s="74">
        <v>2382</v>
      </c>
      <c r="N1817" s="75" t="s">
        <v>1246</v>
      </c>
      <c r="O1817" s="75" t="s">
        <v>1247</v>
      </c>
      <c r="P1817" s="75"/>
      <c r="Q1817" s="75" t="s">
        <v>10670</v>
      </c>
      <c r="R1817" s="75" t="s">
        <v>11612</v>
      </c>
      <c r="S1817" s="75" t="s">
        <v>11613</v>
      </c>
      <c r="T1817" s="75" t="s">
        <v>11614</v>
      </c>
      <c r="U1817" s="75" t="s">
        <v>385</v>
      </c>
    </row>
    <row r="1818" spans="1:21" ht="14.4" x14ac:dyDescent="0.25">
      <c r="A1818" s="74">
        <v>121781</v>
      </c>
      <c r="B1818" s="75" t="s">
        <v>1649</v>
      </c>
      <c r="C1818" s="81">
        <f t="shared" si="85"/>
        <v>0</v>
      </c>
      <c r="D1818" s="74">
        <v>8961</v>
      </c>
      <c r="E1818" s="75" t="s">
        <v>4774</v>
      </c>
      <c r="F1818" s="74">
        <v>968081</v>
      </c>
      <c r="G1818" s="74">
        <v>0</v>
      </c>
      <c r="H1818" s="76">
        <f t="shared" si="86"/>
        <v>121781</v>
      </c>
      <c r="I1818" s="76">
        <f t="shared" si="87"/>
        <v>0</v>
      </c>
      <c r="J1818" s="74">
        <v>102673</v>
      </c>
      <c r="K1818" s="75" t="s">
        <v>7441</v>
      </c>
      <c r="L1818" s="75" t="s">
        <v>7448</v>
      </c>
      <c r="M1818" s="74">
        <v>2300</v>
      </c>
      <c r="N1818" s="75" t="s">
        <v>47</v>
      </c>
      <c r="O1818" s="75" t="s">
        <v>7449</v>
      </c>
      <c r="P1818" s="75"/>
      <c r="Q1818" s="75" t="s">
        <v>7450</v>
      </c>
      <c r="R1818" s="75" t="s">
        <v>11612</v>
      </c>
      <c r="S1818" s="75" t="s">
        <v>11613</v>
      </c>
      <c r="T1818" s="75" t="s">
        <v>11614</v>
      </c>
      <c r="U1818" s="75" t="s">
        <v>385</v>
      </c>
    </row>
    <row r="1819" spans="1:21" ht="14.4" x14ac:dyDescent="0.25">
      <c r="A1819" s="74">
        <v>121781</v>
      </c>
      <c r="B1819" s="75" t="s">
        <v>1649</v>
      </c>
      <c r="C1819" s="81">
        <f t="shared" si="85"/>
        <v>0</v>
      </c>
      <c r="D1819" s="74">
        <v>8961</v>
      </c>
      <c r="E1819" s="75" t="s">
        <v>4774</v>
      </c>
      <c r="F1819" s="74">
        <v>56291</v>
      </c>
      <c r="G1819" s="74">
        <v>0</v>
      </c>
      <c r="H1819" s="76">
        <f t="shared" si="86"/>
        <v>121781</v>
      </c>
      <c r="I1819" s="76">
        <f t="shared" si="87"/>
        <v>0</v>
      </c>
      <c r="J1819" s="74">
        <v>104638</v>
      </c>
      <c r="K1819" s="75" t="s">
        <v>2077</v>
      </c>
      <c r="L1819" s="75" t="s">
        <v>7451</v>
      </c>
      <c r="M1819" s="74">
        <v>2387</v>
      </c>
      <c r="N1819" s="75" t="s">
        <v>7446</v>
      </c>
      <c r="O1819" s="75" t="s">
        <v>7452</v>
      </c>
      <c r="P1819" s="75"/>
      <c r="Q1819" s="75" t="s">
        <v>7453</v>
      </c>
      <c r="R1819" s="75" t="s">
        <v>11612</v>
      </c>
      <c r="S1819" s="75" t="s">
        <v>11613</v>
      </c>
      <c r="T1819" s="75" t="s">
        <v>11614</v>
      </c>
      <c r="U1819" s="75" t="s">
        <v>385</v>
      </c>
    </row>
    <row r="1820" spans="1:21" ht="14.4" x14ac:dyDescent="0.25">
      <c r="A1820" s="74">
        <v>121781</v>
      </c>
      <c r="B1820" s="75" t="s">
        <v>1649</v>
      </c>
      <c r="C1820" s="81">
        <f t="shared" si="85"/>
        <v>0</v>
      </c>
      <c r="D1820" s="74">
        <v>8961</v>
      </c>
      <c r="E1820" s="75" t="s">
        <v>4774</v>
      </c>
      <c r="F1820" s="74">
        <v>56291</v>
      </c>
      <c r="G1820" s="74">
        <v>0</v>
      </c>
      <c r="H1820" s="76">
        <f t="shared" si="86"/>
        <v>0</v>
      </c>
      <c r="I1820" s="76">
        <f t="shared" si="87"/>
        <v>0</v>
      </c>
      <c r="J1820" s="74">
        <v>138537</v>
      </c>
      <c r="K1820" s="75" t="s">
        <v>7454</v>
      </c>
      <c r="L1820" s="75" t="s">
        <v>7455</v>
      </c>
      <c r="M1820" s="74">
        <v>2381</v>
      </c>
      <c r="N1820" s="75" t="s">
        <v>3278</v>
      </c>
      <c r="O1820" s="75" t="s">
        <v>7452</v>
      </c>
      <c r="P1820" s="75"/>
      <c r="Q1820" s="75" t="s">
        <v>7453</v>
      </c>
      <c r="R1820" s="75" t="s">
        <v>11612</v>
      </c>
      <c r="S1820" s="75" t="s">
        <v>11613</v>
      </c>
      <c r="T1820" s="75" t="s">
        <v>11614</v>
      </c>
      <c r="U1820" s="75" t="s">
        <v>385</v>
      </c>
    </row>
    <row r="1821" spans="1:21" ht="14.4" x14ac:dyDescent="0.25">
      <c r="A1821" s="74">
        <v>121798</v>
      </c>
      <c r="B1821" s="75" t="s">
        <v>1679</v>
      </c>
      <c r="C1821" s="81">
        <f t="shared" si="85"/>
        <v>0</v>
      </c>
      <c r="D1821" s="74">
        <v>20941</v>
      </c>
      <c r="E1821" s="75" t="s">
        <v>7456</v>
      </c>
      <c r="F1821" s="74">
        <v>975789</v>
      </c>
      <c r="G1821" s="74">
        <v>0</v>
      </c>
      <c r="H1821" s="76">
        <f t="shared" si="86"/>
        <v>0</v>
      </c>
      <c r="I1821" s="76">
        <f t="shared" si="87"/>
        <v>0</v>
      </c>
      <c r="J1821" s="74">
        <v>20842</v>
      </c>
      <c r="K1821" s="75" t="s">
        <v>7457</v>
      </c>
      <c r="L1821" s="75" t="s">
        <v>7458</v>
      </c>
      <c r="M1821" s="74">
        <v>9000</v>
      </c>
      <c r="N1821" s="75" t="s">
        <v>120</v>
      </c>
      <c r="O1821" s="75" t="s">
        <v>7459</v>
      </c>
      <c r="P1821" s="75"/>
      <c r="Q1821" s="75" t="s">
        <v>7460</v>
      </c>
      <c r="R1821" s="75" t="s">
        <v>1654</v>
      </c>
      <c r="S1821" s="75" t="s">
        <v>1655</v>
      </c>
      <c r="T1821" s="75" t="s">
        <v>1656</v>
      </c>
      <c r="U1821" s="75" t="s">
        <v>385</v>
      </c>
    </row>
    <row r="1822" spans="1:21" ht="14.4" x14ac:dyDescent="0.25">
      <c r="A1822" s="74">
        <v>121798</v>
      </c>
      <c r="B1822" s="75" t="s">
        <v>1679</v>
      </c>
      <c r="C1822" s="81">
        <f t="shared" si="85"/>
        <v>0</v>
      </c>
      <c r="D1822" s="74">
        <v>20941</v>
      </c>
      <c r="E1822" s="75" t="s">
        <v>7456</v>
      </c>
      <c r="F1822" s="74">
        <v>975789</v>
      </c>
      <c r="G1822" s="74">
        <v>0</v>
      </c>
      <c r="H1822" s="76">
        <f t="shared" si="86"/>
        <v>0</v>
      </c>
      <c r="I1822" s="76">
        <f t="shared" si="87"/>
        <v>0</v>
      </c>
      <c r="J1822" s="74">
        <v>20859</v>
      </c>
      <c r="K1822" s="75" t="s">
        <v>4312</v>
      </c>
      <c r="L1822" s="75" t="s">
        <v>11919</v>
      </c>
      <c r="M1822" s="74">
        <v>9000</v>
      </c>
      <c r="N1822" s="75" t="s">
        <v>120</v>
      </c>
      <c r="O1822" s="75" t="s">
        <v>7461</v>
      </c>
      <c r="P1822" s="75"/>
      <c r="Q1822" s="75" t="s">
        <v>7462</v>
      </c>
      <c r="R1822" s="75" t="s">
        <v>1654</v>
      </c>
      <c r="S1822" s="75" t="s">
        <v>1655</v>
      </c>
      <c r="T1822" s="75" t="s">
        <v>1656</v>
      </c>
      <c r="U1822" s="75" t="s">
        <v>385</v>
      </c>
    </row>
    <row r="1823" spans="1:21" ht="14.4" x14ac:dyDescent="0.25">
      <c r="A1823" s="74">
        <v>121798</v>
      </c>
      <c r="B1823" s="75" t="s">
        <v>1679</v>
      </c>
      <c r="C1823" s="81">
        <f t="shared" si="85"/>
        <v>0</v>
      </c>
      <c r="D1823" s="74">
        <v>20941</v>
      </c>
      <c r="E1823" s="75" t="s">
        <v>7456</v>
      </c>
      <c r="F1823" s="74">
        <v>975789</v>
      </c>
      <c r="G1823" s="74">
        <v>0</v>
      </c>
      <c r="H1823" s="76">
        <f t="shared" si="86"/>
        <v>0</v>
      </c>
      <c r="I1823" s="76">
        <f t="shared" si="87"/>
        <v>0</v>
      </c>
      <c r="J1823" s="74">
        <v>20875</v>
      </c>
      <c r="K1823" s="75" t="s">
        <v>7463</v>
      </c>
      <c r="L1823" s="75" t="s">
        <v>7464</v>
      </c>
      <c r="M1823" s="74">
        <v>9000</v>
      </c>
      <c r="N1823" s="75" t="s">
        <v>120</v>
      </c>
      <c r="O1823" s="75" t="s">
        <v>7465</v>
      </c>
      <c r="P1823" s="75"/>
      <c r="Q1823" s="75" t="s">
        <v>7466</v>
      </c>
      <c r="R1823" s="75" t="s">
        <v>1654</v>
      </c>
      <c r="S1823" s="75" t="s">
        <v>1655</v>
      </c>
      <c r="T1823" s="75" t="s">
        <v>1656</v>
      </c>
      <c r="U1823" s="75" t="s">
        <v>385</v>
      </c>
    </row>
    <row r="1824" spans="1:21" ht="14.4" x14ac:dyDescent="0.25">
      <c r="A1824" s="74">
        <v>121798</v>
      </c>
      <c r="B1824" s="75" t="s">
        <v>1679</v>
      </c>
      <c r="C1824" s="81">
        <f t="shared" si="85"/>
        <v>0</v>
      </c>
      <c r="D1824" s="74">
        <v>20941</v>
      </c>
      <c r="E1824" s="75" t="s">
        <v>7456</v>
      </c>
      <c r="F1824" s="74">
        <v>975789</v>
      </c>
      <c r="G1824" s="74">
        <v>0</v>
      </c>
      <c r="H1824" s="76">
        <f t="shared" si="86"/>
        <v>0</v>
      </c>
      <c r="I1824" s="76">
        <f t="shared" si="87"/>
        <v>0</v>
      </c>
      <c r="J1824" s="74">
        <v>20891</v>
      </c>
      <c r="K1824" s="75" t="s">
        <v>3614</v>
      </c>
      <c r="L1824" s="75" t="s">
        <v>7467</v>
      </c>
      <c r="M1824" s="74">
        <v>9000</v>
      </c>
      <c r="N1824" s="75" t="s">
        <v>120</v>
      </c>
      <c r="O1824" s="75" t="s">
        <v>7468</v>
      </c>
      <c r="P1824" s="75"/>
      <c r="Q1824" s="75" t="s">
        <v>7469</v>
      </c>
      <c r="R1824" s="75" t="s">
        <v>1654</v>
      </c>
      <c r="S1824" s="75" t="s">
        <v>1655</v>
      </c>
      <c r="T1824" s="75" t="s">
        <v>1656</v>
      </c>
      <c r="U1824" s="75" t="s">
        <v>385</v>
      </c>
    </row>
    <row r="1825" spans="1:21" ht="14.4" x14ac:dyDescent="0.25">
      <c r="A1825" s="74">
        <v>121798</v>
      </c>
      <c r="B1825" s="75" t="s">
        <v>1679</v>
      </c>
      <c r="C1825" s="81">
        <f t="shared" si="85"/>
        <v>0</v>
      </c>
      <c r="D1825" s="74">
        <v>20941</v>
      </c>
      <c r="E1825" s="75" t="s">
        <v>7456</v>
      </c>
      <c r="F1825" s="74">
        <v>975789</v>
      </c>
      <c r="G1825" s="74">
        <v>0</v>
      </c>
      <c r="H1825" s="76">
        <f t="shared" si="86"/>
        <v>0</v>
      </c>
      <c r="I1825" s="76">
        <f t="shared" si="87"/>
        <v>0</v>
      </c>
      <c r="J1825" s="74">
        <v>20909</v>
      </c>
      <c r="K1825" s="75" t="s">
        <v>7470</v>
      </c>
      <c r="L1825" s="75" t="s">
        <v>7471</v>
      </c>
      <c r="M1825" s="74">
        <v>9000</v>
      </c>
      <c r="N1825" s="75" t="s">
        <v>120</v>
      </c>
      <c r="O1825" s="75" t="s">
        <v>7472</v>
      </c>
      <c r="P1825" s="75"/>
      <c r="Q1825" s="75" t="s">
        <v>7473</v>
      </c>
      <c r="R1825" s="75" t="s">
        <v>1654</v>
      </c>
      <c r="S1825" s="75" t="s">
        <v>1655</v>
      </c>
      <c r="T1825" s="75" t="s">
        <v>1656</v>
      </c>
      <c r="U1825" s="75" t="s">
        <v>385</v>
      </c>
    </row>
    <row r="1826" spans="1:21" ht="14.4" x14ac:dyDescent="0.25">
      <c r="A1826" s="74">
        <v>121798</v>
      </c>
      <c r="B1826" s="75" t="s">
        <v>1679</v>
      </c>
      <c r="C1826" s="81">
        <f t="shared" si="85"/>
        <v>0</v>
      </c>
      <c r="D1826" s="74">
        <v>20941</v>
      </c>
      <c r="E1826" s="75" t="s">
        <v>7456</v>
      </c>
      <c r="F1826" s="74">
        <v>975789</v>
      </c>
      <c r="G1826" s="74">
        <v>0</v>
      </c>
      <c r="H1826" s="76">
        <f t="shared" si="86"/>
        <v>0</v>
      </c>
      <c r="I1826" s="76">
        <f t="shared" si="87"/>
        <v>0</v>
      </c>
      <c r="J1826" s="74">
        <v>20917</v>
      </c>
      <c r="K1826" s="75" t="s">
        <v>11278</v>
      </c>
      <c r="L1826" s="75" t="s">
        <v>7474</v>
      </c>
      <c r="M1826" s="74">
        <v>9000</v>
      </c>
      <c r="N1826" s="75" t="s">
        <v>120</v>
      </c>
      <c r="O1826" s="75" t="s">
        <v>7475</v>
      </c>
      <c r="P1826" s="75"/>
      <c r="Q1826" s="75" t="s">
        <v>7476</v>
      </c>
      <c r="R1826" s="75" t="s">
        <v>1654</v>
      </c>
      <c r="S1826" s="75" t="s">
        <v>1655</v>
      </c>
      <c r="T1826" s="75" t="s">
        <v>1656</v>
      </c>
      <c r="U1826" s="75" t="s">
        <v>385</v>
      </c>
    </row>
    <row r="1827" spans="1:21" ht="14.4" x14ac:dyDescent="0.25">
      <c r="A1827" s="74">
        <v>121798</v>
      </c>
      <c r="B1827" s="75" t="s">
        <v>1679</v>
      </c>
      <c r="C1827" s="81">
        <f t="shared" si="85"/>
        <v>0</v>
      </c>
      <c r="D1827" s="74">
        <v>20941</v>
      </c>
      <c r="E1827" s="75" t="s">
        <v>7456</v>
      </c>
      <c r="F1827" s="74">
        <v>975789</v>
      </c>
      <c r="G1827" s="74">
        <v>0</v>
      </c>
      <c r="H1827" s="76">
        <f t="shared" si="86"/>
        <v>0</v>
      </c>
      <c r="I1827" s="76">
        <f t="shared" si="87"/>
        <v>0</v>
      </c>
      <c r="J1827" s="74">
        <v>20925</v>
      </c>
      <c r="K1827" s="75" t="s">
        <v>7477</v>
      </c>
      <c r="L1827" s="75" t="s">
        <v>7478</v>
      </c>
      <c r="M1827" s="74">
        <v>9000</v>
      </c>
      <c r="N1827" s="75" t="s">
        <v>120</v>
      </c>
      <c r="O1827" s="75" t="s">
        <v>7479</v>
      </c>
      <c r="P1827" s="75"/>
      <c r="Q1827" s="75" t="s">
        <v>7480</v>
      </c>
      <c r="R1827" s="75" t="s">
        <v>1654</v>
      </c>
      <c r="S1827" s="75" t="s">
        <v>1655</v>
      </c>
      <c r="T1827" s="75" t="s">
        <v>1656</v>
      </c>
      <c r="U1827" s="75" t="s">
        <v>385</v>
      </c>
    </row>
    <row r="1828" spans="1:21" ht="14.4" x14ac:dyDescent="0.25">
      <c r="A1828" s="74">
        <v>121798</v>
      </c>
      <c r="B1828" s="75" t="s">
        <v>1679</v>
      </c>
      <c r="C1828" s="81">
        <f t="shared" si="85"/>
        <v>0</v>
      </c>
      <c r="D1828" s="74">
        <v>20941</v>
      </c>
      <c r="E1828" s="75" t="s">
        <v>7456</v>
      </c>
      <c r="F1828" s="74">
        <v>975789</v>
      </c>
      <c r="G1828" s="74">
        <v>0</v>
      </c>
      <c r="H1828" s="76">
        <f t="shared" si="86"/>
        <v>0</v>
      </c>
      <c r="I1828" s="76">
        <f t="shared" si="87"/>
        <v>0</v>
      </c>
      <c r="J1828" s="74">
        <v>20933</v>
      </c>
      <c r="K1828" s="75" t="s">
        <v>7481</v>
      </c>
      <c r="L1828" s="75" t="s">
        <v>7482</v>
      </c>
      <c r="M1828" s="74">
        <v>9000</v>
      </c>
      <c r="N1828" s="75" t="s">
        <v>120</v>
      </c>
      <c r="O1828" s="75" t="s">
        <v>7483</v>
      </c>
      <c r="P1828" s="75"/>
      <c r="Q1828" s="75" t="s">
        <v>7484</v>
      </c>
      <c r="R1828" s="75" t="s">
        <v>1654</v>
      </c>
      <c r="S1828" s="75" t="s">
        <v>1655</v>
      </c>
      <c r="T1828" s="75" t="s">
        <v>1656</v>
      </c>
      <c r="U1828" s="75" t="s">
        <v>385</v>
      </c>
    </row>
    <row r="1829" spans="1:21" ht="14.4" x14ac:dyDescent="0.25">
      <c r="A1829" s="74">
        <v>121798</v>
      </c>
      <c r="B1829" s="75" t="s">
        <v>1679</v>
      </c>
      <c r="C1829" s="81">
        <f t="shared" si="85"/>
        <v>0</v>
      </c>
      <c r="D1829" s="74">
        <v>20941</v>
      </c>
      <c r="E1829" s="75" t="s">
        <v>7456</v>
      </c>
      <c r="F1829" s="74">
        <v>975789</v>
      </c>
      <c r="G1829" s="74">
        <v>0</v>
      </c>
      <c r="H1829" s="76">
        <f t="shared" si="86"/>
        <v>0</v>
      </c>
      <c r="I1829" s="76">
        <f t="shared" si="87"/>
        <v>0</v>
      </c>
      <c r="J1829" s="74">
        <v>20941</v>
      </c>
      <c r="K1829" s="75" t="s">
        <v>7456</v>
      </c>
      <c r="L1829" s="75" t="s">
        <v>7485</v>
      </c>
      <c r="M1829" s="74">
        <v>9000</v>
      </c>
      <c r="N1829" s="75" t="s">
        <v>120</v>
      </c>
      <c r="O1829" s="75" t="s">
        <v>11576</v>
      </c>
      <c r="P1829" s="75"/>
      <c r="Q1829" s="75" t="s">
        <v>1249</v>
      </c>
      <c r="R1829" s="75" t="s">
        <v>1654</v>
      </c>
      <c r="S1829" s="75" t="s">
        <v>1655</v>
      </c>
      <c r="T1829" s="75" t="s">
        <v>1656</v>
      </c>
      <c r="U1829" s="75" t="s">
        <v>385</v>
      </c>
    </row>
    <row r="1830" spans="1:21" ht="14.4" x14ac:dyDescent="0.25">
      <c r="A1830" s="74">
        <v>121798</v>
      </c>
      <c r="B1830" s="75" t="s">
        <v>1679</v>
      </c>
      <c r="C1830" s="81">
        <f t="shared" si="85"/>
        <v>0</v>
      </c>
      <c r="D1830" s="74">
        <v>20941</v>
      </c>
      <c r="E1830" s="75" t="s">
        <v>7456</v>
      </c>
      <c r="F1830" s="74">
        <v>975789</v>
      </c>
      <c r="G1830" s="74">
        <v>0</v>
      </c>
      <c r="H1830" s="76">
        <f t="shared" si="86"/>
        <v>0</v>
      </c>
      <c r="I1830" s="76">
        <f t="shared" si="87"/>
        <v>0</v>
      </c>
      <c r="J1830" s="74">
        <v>20958</v>
      </c>
      <c r="K1830" s="75" t="s">
        <v>7486</v>
      </c>
      <c r="L1830" s="75" t="s">
        <v>7487</v>
      </c>
      <c r="M1830" s="74">
        <v>9000</v>
      </c>
      <c r="N1830" s="75" t="s">
        <v>120</v>
      </c>
      <c r="O1830" s="75" t="s">
        <v>7488</v>
      </c>
      <c r="P1830" s="75"/>
      <c r="Q1830" s="75" t="s">
        <v>7489</v>
      </c>
      <c r="R1830" s="75" t="s">
        <v>1654</v>
      </c>
      <c r="S1830" s="75" t="s">
        <v>1655</v>
      </c>
      <c r="T1830" s="75" t="s">
        <v>1656</v>
      </c>
      <c r="U1830" s="75" t="s">
        <v>385</v>
      </c>
    </row>
    <row r="1831" spans="1:21" ht="14.4" x14ac:dyDescent="0.25">
      <c r="A1831" s="74">
        <v>121798</v>
      </c>
      <c r="B1831" s="75" t="s">
        <v>1679</v>
      </c>
      <c r="C1831" s="81">
        <f t="shared" si="85"/>
        <v>0</v>
      </c>
      <c r="D1831" s="74">
        <v>20941</v>
      </c>
      <c r="E1831" s="75" t="s">
        <v>7456</v>
      </c>
      <c r="F1831" s="74">
        <v>975789</v>
      </c>
      <c r="G1831" s="74">
        <v>0</v>
      </c>
      <c r="H1831" s="76">
        <f t="shared" si="86"/>
        <v>0</v>
      </c>
      <c r="I1831" s="76">
        <f t="shared" si="87"/>
        <v>0</v>
      </c>
      <c r="J1831" s="74">
        <v>20982</v>
      </c>
      <c r="K1831" s="75" t="s">
        <v>7490</v>
      </c>
      <c r="L1831" s="75" t="s">
        <v>7491</v>
      </c>
      <c r="M1831" s="74">
        <v>9000</v>
      </c>
      <c r="N1831" s="75" t="s">
        <v>120</v>
      </c>
      <c r="O1831" s="75" t="s">
        <v>11279</v>
      </c>
      <c r="P1831" s="75"/>
      <c r="Q1831" s="75" t="s">
        <v>7492</v>
      </c>
      <c r="R1831" s="75" t="s">
        <v>1654</v>
      </c>
      <c r="S1831" s="75" t="s">
        <v>1655</v>
      </c>
      <c r="T1831" s="75" t="s">
        <v>1656</v>
      </c>
      <c r="U1831" s="75" t="s">
        <v>385</v>
      </c>
    </row>
    <row r="1832" spans="1:21" ht="14.4" x14ac:dyDescent="0.25">
      <c r="A1832" s="74">
        <v>121798</v>
      </c>
      <c r="B1832" s="75" t="s">
        <v>1679</v>
      </c>
      <c r="C1832" s="81">
        <f t="shared" si="85"/>
        <v>0</v>
      </c>
      <c r="D1832" s="74">
        <v>20941</v>
      </c>
      <c r="E1832" s="75" t="s">
        <v>7456</v>
      </c>
      <c r="F1832" s="74">
        <v>975789</v>
      </c>
      <c r="G1832" s="74">
        <v>0</v>
      </c>
      <c r="H1832" s="76">
        <f t="shared" si="86"/>
        <v>0</v>
      </c>
      <c r="I1832" s="76">
        <f t="shared" si="87"/>
        <v>0</v>
      </c>
      <c r="J1832" s="74">
        <v>21055</v>
      </c>
      <c r="K1832" s="75" t="s">
        <v>7493</v>
      </c>
      <c r="L1832" s="75" t="s">
        <v>7494</v>
      </c>
      <c r="M1832" s="74">
        <v>9000</v>
      </c>
      <c r="N1832" s="75" t="s">
        <v>120</v>
      </c>
      <c r="O1832" s="75" t="s">
        <v>7495</v>
      </c>
      <c r="P1832" s="75"/>
      <c r="Q1832" s="75" t="s">
        <v>7496</v>
      </c>
      <c r="R1832" s="75" t="s">
        <v>1654</v>
      </c>
      <c r="S1832" s="75" t="s">
        <v>1655</v>
      </c>
      <c r="T1832" s="75" t="s">
        <v>1656</v>
      </c>
      <c r="U1832" s="75" t="s">
        <v>385</v>
      </c>
    </row>
    <row r="1833" spans="1:21" ht="14.4" x14ac:dyDescent="0.25">
      <c r="A1833" s="74">
        <v>121798</v>
      </c>
      <c r="B1833" s="75" t="s">
        <v>1679</v>
      </c>
      <c r="C1833" s="81">
        <f t="shared" si="85"/>
        <v>0</v>
      </c>
      <c r="D1833" s="74">
        <v>20941</v>
      </c>
      <c r="E1833" s="75" t="s">
        <v>7456</v>
      </c>
      <c r="F1833" s="74">
        <v>975789</v>
      </c>
      <c r="G1833" s="74">
        <v>0</v>
      </c>
      <c r="H1833" s="76">
        <f t="shared" si="86"/>
        <v>0</v>
      </c>
      <c r="I1833" s="76">
        <f t="shared" si="87"/>
        <v>0</v>
      </c>
      <c r="J1833" s="74">
        <v>21063</v>
      </c>
      <c r="K1833" s="75" t="s">
        <v>7497</v>
      </c>
      <c r="L1833" s="75" t="s">
        <v>7498</v>
      </c>
      <c r="M1833" s="74">
        <v>9000</v>
      </c>
      <c r="N1833" s="75" t="s">
        <v>120</v>
      </c>
      <c r="O1833" s="75" t="s">
        <v>7499</v>
      </c>
      <c r="P1833" s="75"/>
      <c r="Q1833" s="75" t="s">
        <v>7500</v>
      </c>
      <c r="R1833" s="75" t="s">
        <v>1654</v>
      </c>
      <c r="S1833" s="75" t="s">
        <v>1655</v>
      </c>
      <c r="T1833" s="75" t="s">
        <v>1656</v>
      </c>
      <c r="U1833" s="75" t="s">
        <v>385</v>
      </c>
    </row>
    <row r="1834" spans="1:21" ht="14.4" x14ac:dyDescent="0.25">
      <c r="A1834" s="74">
        <v>121798</v>
      </c>
      <c r="B1834" s="75" t="s">
        <v>1679</v>
      </c>
      <c r="C1834" s="81">
        <f t="shared" si="85"/>
        <v>0</v>
      </c>
      <c r="D1834" s="74">
        <v>20941</v>
      </c>
      <c r="E1834" s="75" t="s">
        <v>7456</v>
      </c>
      <c r="F1834" s="74">
        <v>975789</v>
      </c>
      <c r="G1834" s="74">
        <v>0</v>
      </c>
      <c r="H1834" s="76">
        <f t="shared" si="86"/>
        <v>0</v>
      </c>
      <c r="I1834" s="76">
        <f t="shared" si="87"/>
        <v>0</v>
      </c>
      <c r="J1834" s="74">
        <v>21121</v>
      </c>
      <c r="K1834" s="75" t="s">
        <v>7501</v>
      </c>
      <c r="L1834" s="75" t="s">
        <v>7502</v>
      </c>
      <c r="M1834" s="74">
        <v>9000</v>
      </c>
      <c r="N1834" s="75" t="s">
        <v>120</v>
      </c>
      <c r="O1834" s="75" t="s">
        <v>7503</v>
      </c>
      <c r="P1834" s="75"/>
      <c r="Q1834" s="75" t="s">
        <v>7504</v>
      </c>
      <c r="R1834" s="75" t="s">
        <v>1654</v>
      </c>
      <c r="S1834" s="75" t="s">
        <v>1655</v>
      </c>
      <c r="T1834" s="75" t="s">
        <v>1656</v>
      </c>
      <c r="U1834" s="75" t="s">
        <v>385</v>
      </c>
    </row>
    <row r="1835" spans="1:21" ht="14.4" x14ac:dyDescent="0.25">
      <c r="A1835" s="74">
        <v>121798</v>
      </c>
      <c r="B1835" s="75" t="s">
        <v>1679</v>
      </c>
      <c r="C1835" s="81">
        <f t="shared" si="85"/>
        <v>0</v>
      </c>
      <c r="D1835" s="74">
        <v>20941</v>
      </c>
      <c r="E1835" s="75" t="s">
        <v>7456</v>
      </c>
      <c r="F1835" s="74">
        <v>975789</v>
      </c>
      <c r="G1835" s="74">
        <v>0</v>
      </c>
      <c r="H1835" s="76">
        <f t="shared" si="86"/>
        <v>0</v>
      </c>
      <c r="I1835" s="76">
        <f t="shared" si="87"/>
        <v>0</v>
      </c>
      <c r="J1835" s="74">
        <v>21147</v>
      </c>
      <c r="K1835" s="75" t="s">
        <v>7505</v>
      </c>
      <c r="L1835" s="75" t="s">
        <v>7506</v>
      </c>
      <c r="M1835" s="74">
        <v>9000</v>
      </c>
      <c r="N1835" s="75" t="s">
        <v>120</v>
      </c>
      <c r="O1835" s="75" t="s">
        <v>11280</v>
      </c>
      <c r="P1835" s="75"/>
      <c r="Q1835" s="75" t="s">
        <v>7507</v>
      </c>
      <c r="R1835" s="75" t="s">
        <v>1654</v>
      </c>
      <c r="S1835" s="75" t="s">
        <v>1655</v>
      </c>
      <c r="T1835" s="75" t="s">
        <v>1656</v>
      </c>
      <c r="U1835" s="75" t="s">
        <v>385</v>
      </c>
    </row>
    <row r="1836" spans="1:21" ht="14.4" x14ac:dyDescent="0.25">
      <c r="A1836" s="74">
        <v>121798</v>
      </c>
      <c r="B1836" s="75" t="s">
        <v>1679</v>
      </c>
      <c r="C1836" s="81">
        <f t="shared" si="85"/>
        <v>0</v>
      </c>
      <c r="D1836" s="74">
        <v>20941</v>
      </c>
      <c r="E1836" s="75" t="s">
        <v>7456</v>
      </c>
      <c r="F1836" s="74">
        <v>975789</v>
      </c>
      <c r="G1836" s="74">
        <v>0</v>
      </c>
      <c r="H1836" s="76">
        <f t="shared" si="86"/>
        <v>0</v>
      </c>
      <c r="I1836" s="76">
        <f t="shared" si="87"/>
        <v>0</v>
      </c>
      <c r="J1836" s="74">
        <v>21295</v>
      </c>
      <c r="K1836" s="75" t="s">
        <v>3089</v>
      </c>
      <c r="L1836" s="75" t="s">
        <v>7508</v>
      </c>
      <c r="M1836" s="74">
        <v>9032</v>
      </c>
      <c r="N1836" s="75" t="s">
        <v>5937</v>
      </c>
      <c r="O1836" s="75" t="s">
        <v>7509</v>
      </c>
      <c r="P1836" s="75"/>
      <c r="Q1836" s="75" t="s">
        <v>7510</v>
      </c>
      <c r="R1836" s="75" t="s">
        <v>1654</v>
      </c>
      <c r="S1836" s="75" t="s">
        <v>1655</v>
      </c>
      <c r="T1836" s="75" t="s">
        <v>1656</v>
      </c>
      <c r="U1836" s="75" t="s">
        <v>385</v>
      </c>
    </row>
    <row r="1837" spans="1:21" ht="14.4" x14ac:dyDescent="0.25">
      <c r="A1837" s="74">
        <v>121798</v>
      </c>
      <c r="B1837" s="75" t="s">
        <v>1679</v>
      </c>
      <c r="C1837" s="81">
        <f t="shared" ref="C1837:C1900" si="88">IF(A1837&lt;&gt;A1836,0,IF(AND(A1837=A1836,B1837&lt;&gt;B1836),A1837,0))</f>
        <v>0</v>
      </c>
      <c r="D1837" s="74">
        <v>20941</v>
      </c>
      <c r="E1837" s="75" t="s">
        <v>7456</v>
      </c>
      <c r="F1837" s="74">
        <v>975789</v>
      </c>
      <c r="G1837" s="74">
        <v>0</v>
      </c>
      <c r="H1837" s="76">
        <f t="shared" ref="H1837:H1900" si="89">IF(A1837&lt;&gt;A1836,0,IF(AND(A1837=A1836,F1837&lt;&gt;F1836),A1837,0))</f>
        <v>0</v>
      </c>
      <c r="I1837" s="76">
        <f t="shared" ref="I1837:I1900" si="90">IF(A1837&lt;&gt;A1836,0,IF(AND(H1837&lt;&gt;0,B1837&lt;&gt;B1836),A1837,0))</f>
        <v>0</v>
      </c>
      <c r="J1837" s="74">
        <v>21337</v>
      </c>
      <c r="K1837" s="75" t="s">
        <v>7511</v>
      </c>
      <c r="L1837" s="75" t="s">
        <v>7512</v>
      </c>
      <c r="M1837" s="74">
        <v>9000</v>
      </c>
      <c r="N1837" s="75" t="s">
        <v>120</v>
      </c>
      <c r="O1837" s="75" t="s">
        <v>7513</v>
      </c>
      <c r="P1837" s="75"/>
      <c r="Q1837" s="75" t="s">
        <v>7514</v>
      </c>
      <c r="R1837" s="75" t="s">
        <v>1654</v>
      </c>
      <c r="S1837" s="75" t="s">
        <v>1655</v>
      </c>
      <c r="T1837" s="75" t="s">
        <v>1656</v>
      </c>
      <c r="U1837" s="75" t="s">
        <v>385</v>
      </c>
    </row>
    <row r="1838" spans="1:21" ht="14.4" x14ac:dyDescent="0.25">
      <c r="A1838" s="74">
        <v>121798</v>
      </c>
      <c r="B1838" s="75" t="s">
        <v>1679</v>
      </c>
      <c r="C1838" s="81">
        <f t="shared" si="88"/>
        <v>0</v>
      </c>
      <c r="D1838" s="74">
        <v>20941</v>
      </c>
      <c r="E1838" s="75" t="s">
        <v>7456</v>
      </c>
      <c r="F1838" s="74">
        <v>975789</v>
      </c>
      <c r="G1838" s="74">
        <v>0</v>
      </c>
      <c r="H1838" s="76">
        <f t="shared" si="89"/>
        <v>0</v>
      </c>
      <c r="I1838" s="76">
        <f t="shared" si="90"/>
        <v>0</v>
      </c>
      <c r="J1838" s="74">
        <v>21774</v>
      </c>
      <c r="K1838" s="75" t="s">
        <v>11920</v>
      </c>
      <c r="L1838" s="75" t="s">
        <v>11921</v>
      </c>
      <c r="M1838" s="74">
        <v>9040</v>
      </c>
      <c r="N1838" s="75" t="s">
        <v>323</v>
      </c>
      <c r="O1838" s="75" t="s">
        <v>7515</v>
      </c>
      <c r="P1838" s="75"/>
      <c r="Q1838" s="75" t="s">
        <v>7516</v>
      </c>
      <c r="R1838" s="75" t="s">
        <v>1654</v>
      </c>
      <c r="S1838" s="75" t="s">
        <v>1655</v>
      </c>
      <c r="T1838" s="75" t="s">
        <v>1656</v>
      </c>
      <c r="U1838" s="75" t="s">
        <v>385</v>
      </c>
    </row>
    <row r="1839" spans="1:21" ht="14.4" x14ac:dyDescent="0.25">
      <c r="A1839" s="74">
        <v>121798</v>
      </c>
      <c r="B1839" s="75" t="s">
        <v>1679</v>
      </c>
      <c r="C1839" s="81">
        <f t="shared" si="88"/>
        <v>0</v>
      </c>
      <c r="D1839" s="74">
        <v>20941</v>
      </c>
      <c r="E1839" s="75" t="s">
        <v>7456</v>
      </c>
      <c r="F1839" s="74">
        <v>975789</v>
      </c>
      <c r="G1839" s="74">
        <v>0</v>
      </c>
      <c r="H1839" s="76">
        <f t="shared" si="89"/>
        <v>0</v>
      </c>
      <c r="I1839" s="76">
        <f t="shared" si="90"/>
        <v>0</v>
      </c>
      <c r="J1839" s="74">
        <v>22335</v>
      </c>
      <c r="K1839" s="75" t="s">
        <v>7517</v>
      </c>
      <c r="L1839" s="75" t="s">
        <v>7518</v>
      </c>
      <c r="M1839" s="74">
        <v>9050</v>
      </c>
      <c r="N1839" s="75" t="s">
        <v>324</v>
      </c>
      <c r="O1839" s="75" t="s">
        <v>7519</v>
      </c>
      <c r="P1839" s="75"/>
      <c r="Q1839" s="75" t="s">
        <v>7520</v>
      </c>
      <c r="R1839" s="75" t="s">
        <v>1654</v>
      </c>
      <c r="S1839" s="75" t="s">
        <v>1655</v>
      </c>
      <c r="T1839" s="75" t="s">
        <v>1656</v>
      </c>
      <c r="U1839" s="75" t="s">
        <v>385</v>
      </c>
    </row>
    <row r="1840" spans="1:21" ht="14.4" x14ac:dyDescent="0.25">
      <c r="A1840" s="74">
        <v>121798</v>
      </c>
      <c r="B1840" s="75" t="s">
        <v>1679</v>
      </c>
      <c r="C1840" s="81">
        <f t="shared" si="88"/>
        <v>0</v>
      </c>
      <c r="D1840" s="74">
        <v>20941</v>
      </c>
      <c r="E1840" s="75" t="s">
        <v>7456</v>
      </c>
      <c r="F1840" s="74">
        <v>975789</v>
      </c>
      <c r="G1840" s="74">
        <v>0</v>
      </c>
      <c r="H1840" s="76">
        <f t="shared" si="89"/>
        <v>0</v>
      </c>
      <c r="I1840" s="76">
        <f t="shared" si="90"/>
        <v>0</v>
      </c>
      <c r="J1840" s="74">
        <v>22392</v>
      </c>
      <c r="K1840" s="75" t="s">
        <v>7521</v>
      </c>
      <c r="L1840" s="75" t="s">
        <v>7522</v>
      </c>
      <c r="M1840" s="74">
        <v>9050</v>
      </c>
      <c r="N1840" s="75" t="s">
        <v>285</v>
      </c>
      <c r="O1840" s="75" t="s">
        <v>11281</v>
      </c>
      <c r="P1840" s="75"/>
      <c r="Q1840" s="75" t="s">
        <v>7523</v>
      </c>
      <c r="R1840" s="75" t="s">
        <v>1654</v>
      </c>
      <c r="S1840" s="75" t="s">
        <v>1655</v>
      </c>
      <c r="T1840" s="75" t="s">
        <v>1656</v>
      </c>
      <c r="U1840" s="75" t="s">
        <v>385</v>
      </c>
    </row>
    <row r="1841" spans="1:21" ht="14.4" x14ac:dyDescent="0.25">
      <c r="A1841" s="74">
        <v>121798</v>
      </c>
      <c r="B1841" s="75" t="s">
        <v>1679</v>
      </c>
      <c r="C1841" s="81">
        <f t="shared" si="88"/>
        <v>0</v>
      </c>
      <c r="D1841" s="74">
        <v>20941</v>
      </c>
      <c r="E1841" s="75" t="s">
        <v>7456</v>
      </c>
      <c r="F1841" s="74">
        <v>975789</v>
      </c>
      <c r="G1841" s="74">
        <v>0</v>
      </c>
      <c r="H1841" s="76">
        <f t="shared" si="89"/>
        <v>0</v>
      </c>
      <c r="I1841" s="76">
        <f t="shared" si="90"/>
        <v>0</v>
      </c>
      <c r="J1841" s="74">
        <v>22401</v>
      </c>
      <c r="K1841" s="75" t="s">
        <v>7524</v>
      </c>
      <c r="L1841" s="75" t="s">
        <v>7525</v>
      </c>
      <c r="M1841" s="74">
        <v>9050</v>
      </c>
      <c r="N1841" s="75" t="s">
        <v>285</v>
      </c>
      <c r="O1841" s="75" t="s">
        <v>11282</v>
      </c>
      <c r="P1841" s="75"/>
      <c r="Q1841" s="75" t="s">
        <v>7526</v>
      </c>
      <c r="R1841" s="75" t="s">
        <v>1654</v>
      </c>
      <c r="S1841" s="75" t="s">
        <v>1655</v>
      </c>
      <c r="T1841" s="75" t="s">
        <v>1656</v>
      </c>
      <c r="U1841" s="75" t="s">
        <v>385</v>
      </c>
    </row>
    <row r="1842" spans="1:21" ht="14.4" x14ac:dyDescent="0.25">
      <c r="A1842" s="74">
        <v>121798</v>
      </c>
      <c r="B1842" s="75" t="s">
        <v>1679</v>
      </c>
      <c r="C1842" s="81">
        <f t="shared" si="88"/>
        <v>0</v>
      </c>
      <c r="D1842" s="74">
        <v>20941</v>
      </c>
      <c r="E1842" s="75" t="s">
        <v>7456</v>
      </c>
      <c r="F1842" s="74">
        <v>975789</v>
      </c>
      <c r="G1842" s="74">
        <v>0</v>
      </c>
      <c r="H1842" s="76">
        <f t="shared" si="89"/>
        <v>0</v>
      </c>
      <c r="I1842" s="76">
        <f t="shared" si="90"/>
        <v>0</v>
      </c>
      <c r="J1842" s="74">
        <v>24571</v>
      </c>
      <c r="K1842" s="75" t="s">
        <v>7527</v>
      </c>
      <c r="L1842" s="75" t="s">
        <v>7528</v>
      </c>
      <c r="M1842" s="74">
        <v>9031</v>
      </c>
      <c r="N1842" s="75" t="s">
        <v>5941</v>
      </c>
      <c r="O1842" s="75" t="s">
        <v>7529</v>
      </c>
      <c r="P1842" s="75"/>
      <c r="Q1842" s="75" t="s">
        <v>7530</v>
      </c>
      <c r="R1842" s="75" t="s">
        <v>1654</v>
      </c>
      <c r="S1842" s="75" t="s">
        <v>1655</v>
      </c>
      <c r="T1842" s="75" t="s">
        <v>1656</v>
      </c>
      <c r="U1842" s="75" t="s">
        <v>385</v>
      </c>
    </row>
    <row r="1843" spans="1:21" ht="14.4" x14ac:dyDescent="0.25">
      <c r="A1843" s="74">
        <v>121798</v>
      </c>
      <c r="B1843" s="75" t="s">
        <v>1679</v>
      </c>
      <c r="C1843" s="81">
        <f t="shared" si="88"/>
        <v>0</v>
      </c>
      <c r="D1843" s="74">
        <v>20941</v>
      </c>
      <c r="E1843" s="75" t="s">
        <v>7456</v>
      </c>
      <c r="F1843" s="74">
        <v>975789</v>
      </c>
      <c r="G1843" s="74">
        <v>0</v>
      </c>
      <c r="H1843" s="76">
        <f t="shared" si="89"/>
        <v>0</v>
      </c>
      <c r="I1843" s="76">
        <f t="shared" si="90"/>
        <v>0</v>
      </c>
      <c r="J1843" s="74">
        <v>24604</v>
      </c>
      <c r="K1843" s="75" t="s">
        <v>7531</v>
      </c>
      <c r="L1843" s="75" t="s">
        <v>7532</v>
      </c>
      <c r="M1843" s="74">
        <v>9051</v>
      </c>
      <c r="N1843" s="75" t="s">
        <v>312</v>
      </c>
      <c r="O1843" s="75" t="s">
        <v>7533</v>
      </c>
      <c r="P1843" s="75"/>
      <c r="Q1843" s="75" t="s">
        <v>7534</v>
      </c>
      <c r="R1843" s="75" t="s">
        <v>1654</v>
      </c>
      <c r="S1843" s="75" t="s">
        <v>1655</v>
      </c>
      <c r="T1843" s="75" t="s">
        <v>1656</v>
      </c>
      <c r="U1843" s="75" t="s">
        <v>385</v>
      </c>
    </row>
    <row r="1844" spans="1:21" ht="14.4" x14ac:dyDescent="0.25">
      <c r="A1844" s="74">
        <v>121798</v>
      </c>
      <c r="B1844" s="75" t="s">
        <v>1679</v>
      </c>
      <c r="C1844" s="81">
        <f t="shared" si="88"/>
        <v>0</v>
      </c>
      <c r="D1844" s="74">
        <v>20941</v>
      </c>
      <c r="E1844" s="75" t="s">
        <v>7456</v>
      </c>
      <c r="F1844" s="74">
        <v>975789</v>
      </c>
      <c r="G1844" s="74">
        <v>0</v>
      </c>
      <c r="H1844" s="76">
        <f t="shared" si="89"/>
        <v>0</v>
      </c>
      <c r="I1844" s="76">
        <f t="shared" si="90"/>
        <v>0</v>
      </c>
      <c r="J1844" s="74">
        <v>24869</v>
      </c>
      <c r="K1844" s="75" t="s">
        <v>2203</v>
      </c>
      <c r="L1844" s="75" t="s">
        <v>7535</v>
      </c>
      <c r="M1844" s="74">
        <v>9030</v>
      </c>
      <c r="N1844" s="75" t="s">
        <v>309</v>
      </c>
      <c r="O1844" s="75" t="s">
        <v>7536</v>
      </c>
      <c r="P1844" s="75"/>
      <c r="Q1844" s="75" t="s">
        <v>7537</v>
      </c>
      <c r="R1844" s="75" t="s">
        <v>1654</v>
      </c>
      <c r="S1844" s="75" t="s">
        <v>1655</v>
      </c>
      <c r="T1844" s="75" t="s">
        <v>1656</v>
      </c>
      <c r="U1844" s="75" t="s">
        <v>385</v>
      </c>
    </row>
    <row r="1845" spans="1:21" ht="14.4" x14ac:dyDescent="0.25">
      <c r="A1845" s="74">
        <v>121798</v>
      </c>
      <c r="B1845" s="75" t="s">
        <v>1679</v>
      </c>
      <c r="C1845" s="81">
        <f t="shared" si="88"/>
        <v>0</v>
      </c>
      <c r="D1845" s="74">
        <v>20941</v>
      </c>
      <c r="E1845" s="75" t="s">
        <v>7456</v>
      </c>
      <c r="F1845" s="74">
        <v>975789</v>
      </c>
      <c r="G1845" s="74">
        <v>0</v>
      </c>
      <c r="H1845" s="76">
        <f t="shared" si="89"/>
        <v>0</v>
      </c>
      <c r="I1845" s="76">
        <f t="shared" si="90"/>
        <v>0</v>
      </c>
      <c r="J1845" s="74">
        <v>26881</v>
      </c>
      <c r="K1845" s="75" t="s">
        <v>7538</v>
      </c>
      <c r="L1845" s="75" t="s">
        <v>7539</v>
      </c>
      <c r="M1845" s="74">
        <v>9000</v>
      </c>
      <c r="N1845" s="75" t="s">
        <v>120</v>
      </c>
      <c r="O1845" s="75" t="s">
        <v>337</v>
      </c>
      <c r="P1845" s="75"/>
      <c r="Q1845" s="75" t="s">
        <v>7540</v>
      </c>
      <c r="R1845" s="75" t="s">
        <v>1703</v>
      </c>
      <c r="S1845" s="75" t="s">
        <v>1704</v>
      </c>
      <c r="T1845" s="75" t="s">
        <v>1705</v>
      </c>
      <c r="U1845" s="75" t="s">
        <v>496</v>
      </c>
    </row>
    <row r="1846" spans="1:21" ht="14.4" x14ac:dyDescent="0.25">
      <c r="A1846" s="74">
        <v>121798</v>
      </c>
      <c r="B1846" s="75" t="s">
        <v>1679</v>
      </c>
      <c r="C1846" s="81">
        <f t="shared" si="88"/>
        <v>0</v>
      </c>
      <c r="D1846" s="74">
        <v>20941</v>
      </c>
      <c r="E1846" s="75" t="s">
        <v>7456</v>
      </c>
      <c r="F1846" s="74">
        <v>975789</v>
      </c>
      <c r="G1846" s="74">
        <v>0</v>
      </c>
      <c r="H1846" s="76">
        <f t="shared" si="89"/>
        <v>0</v>
      </c>
      <c r="I1846" s="76">
        <f t="shared" si="90"/>
        <v>0</v>
      </c>
      <c r="J1846" s="74">
        <v>26898</v>
      </c>
      <c r="K1846" s="75" t="s">
        <v>7541</v>
      </c>
      <c r="L1846" s="75" t="s">
        <v>7542</v>
      </c>
      <c r="M1846" s="74">
        <v>9000</v>
      </c>
      <c r="N1846" s="75" t="s">
        <v>120</v>
      </c>
      <c r="O1846" s="75" t="s">
        <v>7543</v>
      </c>
      <c r="P1846" s="75"/>
      <c r="Q1846" s="75" t="s">
        <v>7544</v>
      </c>
      <c r="R1846" s="75" t="s">
        <v>1703</v>
      </c>
      <c r="S1846" s="75" t="s">
        <v>1704</v>
      </c>
      <c r="T1846" s="75" t="s">
        <v>1705</v>
      </c>
      <c r="U1846" s="75" t="s">
        <v>496</v>
      </c>
    </row>
    <row r="1847" spans="1:21" ht="14.4" x14ac:dyDescent="0.25">
      <c r="A1847" s="74">
        <v>121798</v>
      </c>
      <c r="B1847" s="75" t="s">
        <v>1679</v>
      </c>
      <c r="C1847" s="81">
        <f t="shared" si="88"/>
        <v>0</v>
      </c>
      <c r="D1847" s="74">
        <v>20941</v>
      </c>
      <c r="E1847" s="75" t="s">
        <v>7456</v>
      </c>
      <c r="F1847" s="74">
        <v>975789</v>
      </c>
      <c r="G1847" s="74">
        <v>0</v>
      </c>
      <c r="H1847" s="76">
        <f t="shared" si="89"/>
        <v>0</v>
      </c>
      <c r="I1847" s="76">
        <f t="shared" si="90"/>
        <v>0</v>
      </c>
      <c r="J1847" s="74">
        <v>26906</v>
      </c>
      <c r="K1847" s="75" t="s">
        <v>7545</v>
      </c>
      <c r="L1847" s="75" t="s">
        <v>7546</v>
      </c>
      <c r="M1847" s="74">
        <v>9000</v>
      </c>
      <c r="N1847" s="75" t="s">
        <v>120</v>
      </c>
      <c r="O1847" s="75" t="s">
        <v>7547</v>
      </c>
      <c r="P1847" s="75"/>
      <c r="Q1847" s="75" t="s">
        <v>7548</v>
      </c>
      <c r="R1847" s="75" t="s">
        <v>1703</v>
      </c>
      <c r="S1847" s="75" t="s">
        <v>1704</v>
      </c>
      <c r="T1847" s="75" t="s">
        <v>1705</v>
      </c>
      <c r="U1847" s="75" t="s">
        <v>496</v>
      </c>
    </row>
    <row r="1848" spans="1:21" ht="14.4" x14ac:dyDescent="0.25">
      <c r="A1848" s="74">
        <v>121798</v>
      </c>
      <c r="B1848" s="75" t="s">
        <v>1679</v>
      </c>
      <c r="C1848" s="81">
        <f t="shared" si="88"/>
        <v>0</v>
      </c>
      <c r="D1848" s="74">
        <v>20941</v>
      </c>
      <c r="E1848" s="75" t="s">
        <v>7456</v>
      </c>
      <c r="F1848" s="74">
        <v>975789</v>
      </c>
      <c r="G1848" s="74">
        <v>0</v>
      </c>
      <c r="H1848" s="76">
        <f t="shared" si="89"/>
        <v>0</v>
      </c>
      <c r="I1848" s="76">
        <f t="shared" si="90"/>
        <v>0</v>
      </c>
      <c r="J1848" s="74">
        <v>26914</v>
      </c>
      <c r="K1848" s="75" t="s">
        <v>11283</v>
      </c>
      <c r="L1848" s="75" t="s">
        <v>7549</v>
      </c>
      <c r="M1848" s="74">
        <v>9000</v>
      </c>
      <c r="N1848" s="75" t="s">
        <v>120</v>
      </c>
      <c r="O1848" s="75" t="s">
        <v>11922</v>
      </c>
      <c r="P1848" s="75"/>
      <c r="Q1848" s="75" t="s">
        <v>7550</v>
      </c>
      <c r="R1848" s="75" t="s">
        <v>1703</v>
      </c>
      <c r="S1848" s="75" t="s">
        <v>1704</v>
      </c>
      <c r="T1848" s="75" t="s">
        <v>1705</v>
      </c>
      <c r="U1848" s="75" t="s">
        <v>496</v>
      </c>
    </row>
    <row r="1849" spans="1:21" ht="14.4" x14ac:dyDescent="0.25">
      <c r="A1849" s="74">
        <v>121798</v>
      </c>
      <c r="B1849" s="75" t="s">
        <v>1679</v>
      </c>
      <c r="C1849" s="81">
        <f t="shared" si="88"/>
        <v>0</v>
      </c>
      <c r="D1849" s="74">
        <v>20941</v>
      </c>
      <c r="E1849" s="75" t="s">
        <v>7456</v>
      </c>
      <c r="F1849" s="74">
        <v>975789</v>
      </c>
      <c r="G1849" s="74">
        <v>0</v>
      </c>
      <c r="H1849" s="76">
        <f t="shared" si="89"/>
        <v>0</v>
      </c>
      <c r="I1849" s="76">
        <f t="shared" si="90"/>
        <v>0</v>
      </c>
      <c r="J1849" s="74">
        <v>26922</v>
      </c>
      <c r="K1849" s="75" t="s">
        <v>7551</v>
      </c>
      <c r="L1849" s="75" t="s">
        <v>7552</v>
      </c>
      <c r="M1849" s="74">
        <v>9000</v>
      </c>
      <c r="N1849" s="75" t="s">
        <v>120</v>
      </c>
      <c r="O1849" s="75" t="s">
        <v>7553</v>
      </c>
      <c r="P1849" s="75"/>
      <c r="Q1849" s="75" t="s">
        <v>7554</v>
      </c>
      <c r="R1849" s="75" t="s">
        <v>1703</v>
      </c>
      <c r="S1849" s="75" t="s">
        <v>1704</v>
      </c>
      <c r="T1849" s="75" t="s">
        <v>1705</v>
      </c>
      <c r="U1849" s="75" t="s">
        <v>496</v>
      </c>
    </row>
    <row r="1850" spans="1:21" ht="14.4" x14ac:dyDescent="0.25">
      <c r="A1850" s="74">
        <v>121798</v>
      </c>
      <c r="B1850" s="75" t="s">
        <v>1679</v>
      </c>
      <c r="C1850" s="81">
        <f t="shared" si="88"/>
        <v>0</v>
      </c>
      <c r="D1850" s="74">
        <v>20941</v>
      </c>
      <c r="E1850" s="75" t="s">
        <v>7456</v>
      </c>
      <c r="F1850" s="74">
        <v>975789</v>
      </c>
      <c r="G1850" s="74">
        <v>0</v>
      </c>
      <c r="H1850" s="76">
        <f t="shared" si="89"/>
        <v>0</v>
      </c>
      <c r="I1850" s="76">
        <f t="shared" si="90"/>
        <v>0</v>
      </c>
      <c r="J1850" s="74">
        <v>45261</v>
      </c>
      <c r="K1850" s="75" t="s">
        <v>7555</v>
      </c>
      <c r="L1850" s="75" t="s">
        <v>7556</v>
      </c>
      <c r="M1850" s="74">
        <v>9000</v>
      </c>
      <c r="N1850" s="75" t="s">
        <v>120</v>
      </c>
      <c r="O1850" s="75" t="s">
        <v>11284</v>
      </c>
      <c r="P1850" s="75"/>
      <c r="Q1850" s="75" t="s">
        <v>7557</v>
      </c>
      <c r="R1850" s="75" t="s">
        <v>1654</v>
      </c>
      <c r="S1850" s="75" t="s">
        <v>1655</v>
      </c>
      <c r="T1850" s="75" t="s">
        <v>1656</v>
      </c>
      <c r="U1850" s="75" t="s">
        <v>385</v>
      </c>
    </row>
    <row r="1851" spans="1:21" ht="14.4" x14ac:dyDescent="0.25">
      <c r="A1851" s="74">
        <v>121798</v>
      </c>
      <c r="B1851" s="75" t="s">
        <v>1679</v>
      </c>
      <c r="C1851" s="81">
        <f t="shared" si="88"/>
        <v>0</v>
      </c>
      <c r="D1851" s="74">
        <v>20941</v>
      </c>
      <c r="E1851" s="75" t="s">
        <v>7456</v>
      </c>
      <c r="F1851" s="74">
        <v>975789</v>
      </c>
      <c r="G1851" s="74">
        <v>0</v>
      </c>
      <c r="H1851" s="76">
        <f t="shared" si="89"/>
        <v>0</v>
      </c>
      <c r="I1851" s="76">
        <f t="shared" si="90"/>
        <v>0</v>
      </c>
      <c r="J1851" s="74">
        <v>103549</v>
      </c>
      <c r="K1851" s="75" t="s">
        <v>2208</v>
      </c>
      <c r="L1851" s="75" t="s">
        <v>7558</v>
      </c>
      <c r="M1851" s="74">
        <v>9000</v>
      </c>
      <c r="N1851" s="75" t="s">
        <v>120</v>
      </c>
      <c r="O1851" s="75" t="s">
        <v>11285</v>
      </c>
      <c r="P1851" s="75"/>
      <c r="Q1851" s="75" t="s">
        <v>7559</v>
      </c>
      <c r="R1851" s="75" t="s">
        <v>1654</v>
      </c>
      <c r="S1851" s="75" t="s">
        <v>1655</v>
      </c>
      <c r="T1851" s="75" t="s">
        <v>1656</v>
      </c>
      <c r="U1851" s="75" t="s">
        <v>385</v>
      </c>
    </row>
    <row r="1852" spans="1:21" ht="14.4" x14ac:dyDescent="0.25">
      <c r="A1852" s="74">
        <v>121798</v>
      </c>
      <c r="B1852" s="75" t="s">
        <v>1679</v>
      </c>
      <c r="C1852" s="81">
        <f t="shared" si="88"/>
        <v>0</v>
      </c>
      <c r="D1852" s="74">
        <v>20941</v>
      </c>
      <c r="E1852" s="75" t="s">
        <v>7456</v>
      </c>
      <c r="F1852" s="74">
        <v>975789</v>
      </c>
      <c r="G1852" s="74">
        <v>0</v>
      </c>
      <c r="H1852" s="76">
        <f t="shared" si="89"/>
        <v>0</v>
      </c>
      <c r="I1852" s="76">
        <f t="shared" si="90"/>
        <v>0</v>
      </c>
      <c r="J1852" s="74">
        <v>107805</v>
      </c>
      <c r="K1852" s="75" t="s">
        <v>7560</v>
      </c>
      <c r="L1852" s="75" t="s">
        <v>7561</v>
      </c>
      <c r="M1852" s="74">
        <v>9000</v>
      </c>
      <c r="N1852" s="75" t="s">
        <v>120</v>
      </c>
      <c r="O1852" s="75" t="s">
        <v>11923</v>
      </c>
      <c r="P1852" s="75"/>
      <c r="Q1852" s="75" t="s">
        <v>7562</v>
      </c>
      <c r="R1852" s="75" t="s">
        <v>1654</v>
      </c>
      <c r="S1852" s="75" t="s">
        <v>1655</v>
      </c>
      <c r="T1852" s="75" t="s">
        <v>1656</v>
      </c>
      <c r="U1852" s="75" t="s">
        <v>385</v>
      </c>
    </row>
    <row r="1853" spans="1:21" ht="14.4" x14ac:dyDescent="0.25">
      <c r="A1853" s="74">
        <v>121798</v>
      </c>
      <c r="B1853" s="75" t="s">
        <v>1679</v>
      </c>
      <c r="C1853" s="81">
        <f t="shared" si="88"/>
        <v>0</v>
      </c>
      <c r="D1853" s="74">
        <v>20941</v>
      </c>
      <c r="E1853" s="75" t="s">
        <v>7456</v>
      </c>
      <c r="F1853" s="74">
        <v>975789</v>
      </c>
      <c r="G1853" s="74">
        <v>0</v>
      </c>
      <c r="H1853" s="76">
        <f t="shared" si="89"/>
        <v>0</v>
      </c>
      <c r="I1853" s="76">
        <f t="shared" si="90"/>
        <v>0</v>
      </c>
      <c r="J1853" s="74">
        <v>124263</v>
      </c>
      <c r="K1853" s="75" t="s">
        <v>7563</v>
      </c>
      <c r="L1853" s="75" t="s">
        <v>7564</v>
      </c>
      <c r="M1853" s="74">
        <v>9041</v>
      </c>
      <c r="N1853" s="75" t="s">
        <v>273</v>
      </c>
      <c r="O1853" s="75" t="s">
        <v>7565</v>
      </c>
      <c r="P1853" s="75"/>
      <c r="Q1853" s="75" t="s">
        <v>7566</v>
      </c>
      <c r="R1853" s="75" t="s">
        <v>1654</v>
      </c>
      <c r="S1853" s="75" t="s">
        <v>1655</v>
      </c>
      <c r="T1853" s="75" t="s">
        <v>1656</v>
      </c>
      <c r="U1853" s="75" t="s">
        <v>385</v>
      </c>
    </row>
    <row r="1854" spans="1:21" ht="14.4" x14ac:dyDescent="0.25">
      <c r="A1854" s="74">
        <v>121798</v>
      </c>
      <c r="B1854" s="75" t="s">
        <v>1679</v>
      </c>
      <c r="C1854" s="81">
        <f t="shared" si="88"/>
        <v>0</v>
      </c>
      <c r="D1854" s="74">
        <v>20941</v>
      </c>
      <c r="E1854" s="75" t="s">
        <v>7456</v>
      </c>
      <c r="F1854" s="74">
        <v>975789</v>
      </c>
      <c r="G1854" s="74">
        <v>0</v>
      </c>
      <c r="H1854" s="76">
        <f t="shared" si="89"/>
        <v>0</v>
      </c>
      <c r="I1854" s="76">
        <f t="shared" si="90"/>
        <v>0</v>
      </c>
      <c r="J1854" s="74">
        <v>128173</v>
      </c>
      <c r="K1854" s="75" t="s">
        <v>11924</v>
      </c>
      <c r="L1854" s="75" t="s">
        <v>7567</v>
      </c>
      <c r="M1854" s="74">
        <v>9000</v>
      </c>
      <c r="N1854" s="75" t="s">
        <v>120</v>
      </c>
      <c r="O1854" s="75" t="s">
        <v>7568</v>
      </c>
      <c r="P1854" s="75"/>
      <c r="Q1854" s="75" t="s">
        <v>7569</v>
      </c>
      <c r="R1854" s="75" t="s">
        <v>1654</v>
      </c>
      <c r="S1854" s="75" t="s">
        <v>1655</v>
      </c>
      <c r="T1854" s="75" t="s">
        <v>1656</v>
      </c>
      <c r="U1854" s="75" t="s">
        <v>385</v>
      </c>
    </row>
    <row r="1855" spans="1:21" ht="14.4" x14ac:dyDescent="0.25">
      <c r="A1855" s="74">
        <v>121798</v>
      </c>
      <c r="B1855" s="75" t="s">
        <v>1679</v>
      </c>
      <c r="C1855" s="81">
        <f t="shared" si="88"/>
        <v>0</v>
      </c>
      <c r="D1855" s="74">
        <v>20941</v>
      </c>
      <c r="E1855" s="75" t="s">
        <v>7456</v>
      </c>
      <c r="F1855" s="74">
        <v>975789</v>
      </c>
      <c r="G1855" s="74">
        <v>0</v>
      </c>
      <c r="H1855" s="76">
        <f t="shared" si="89"/>
        <v>0</v>
      </c>
      <c r="I1855" s="76">
        <f t="shared" si="90"/>
        <v>0</v>
      </c>
      <c r="J1855" s="74">
        <v>129213</v>
      </c>
      <c r="K1855" s="75" t="s">
        <v>7570</v>
      </c>
      <c r="L1855" s="75" t="s">
        <v>7571</v>
      </c>
      <c r="M1855" s="74">
        <v>9000</v>
      </c>
      <c r="N1855" s="75" t="s">
        <v>120</v>
      </c>
      <c r="O1855" s="75" t="s">
        <v>7572</v>
      </c>
      <c r="P1855" s="75"/>
      <c r="Q1855" s="75" t="s">
        <v>7573</v>
      </c>
      <c r="R1855" s="75" t="s">
        <v>1654</v>
      </c>
      <c r="S1855" s="75" t="s">
        <v>1655</v>
      </c>
      <c r="T1855" s="75" t="s">
        <v>1656</v>
      </c>
      <c r="U1855" s="75" t="s">
        <v>385</v>
      </c>
    </row>
    <row r="1856" spans="1:21" ht="14.4" x14ac:dyDescent="0.25">
      <c r="A1856" s="74">
        <v>121798</v>
      </c>
      <c r="B1856" s="75" t="s">
        <v>1679</v>
      </c>
      <c r="C1856" s="81">
        <f t="shared" si="88"/>
        <v>0</v>
      </c>
      <c r="D1856" s="74">
        <v>20941</v>
      </c>
      <c r="E1856" s="75" t="s">
        <v>7456</v>
      </c>
      <c r="F1856" s="74">
        <v>975789</v>
      </c>
      <c r="G1856" s="74">
        <v>0</v>
      </c>
      <c r="H1856" s="76">
        <f t="shared" si="89"/>
        <v>0</v>
      </c>
      <c r="I1856" s="76">
        <f t="shared" si="90"/>
        <v>0</v>
      </c>
      <c r="J1856" s="74">
        <v>130138</v>
      </c>
      <c r="K1856" s="75" t="s">
        <v>7574</v>
      </c>
      <c r="L1856" s="75" t="s">
        <v>7575</v>
      </c>
      <c r="M1856" s="74">
        <v>9000</v>
      </c>
      <c r="N1856" s="75" t="s">
        <v>120</v>
      </c>
      <c r="O1856" s="75" t="s">
        <v>7576</v>
      </c>
      <c r="P1856" s="75"/>
      <c r="Q1856" s="75" t="s">
        <v>7577</v>
      </c>
      <c r="R1856" s="75" t="s">
        <v>1654</v>
      </c>
      <c r="S1856" s="75" t="s">
        <v>1655</v>
      </c>
      <c r="T1856" s="75" t="s">
        <v>1656</v>
      </c>
      <c r="U1856" s="75" t="s">
        <v>385</v>
      </c>
    </row>
    <row r="1857" spans="1:21" ht="14.4" x14ac:dyDescent="0.25">
      <c r="A1857" s="74">
        <v>121798</v>
      </c>
      <c r="B1857" s="75" t="s">
        <v>1679</v>
      </c>
      <c r="C1857" s="81">
        <f t="shared" si="88"/>
        <v>0</v>
      </c>
      <c r="D1857" s="74">
        <v>20941</v>
      </c>
      <c r="E1857" s="75" t="s">
        <v>7456</v>
      </c>
      <c r="F1857" s="74">
        <v>975789</v>
      </c>
      <c r="G1857" s="74">
        <v>0</v>
      </c>
      <c r="H1857" s="76">
        <f t="shared" si="89"/>
        <v>0</v>
      </c>
      <c r="I1857" s="76">
        <f t="shared" si="90"/>
        <v>0</v>
      </c>
      <c r="J1857" s="74">
        <v>131474</v>
      </c>
      <c r="K1857" s="75" t="s">
        <v>7578</v>
      </c>
      <c r="L1857" s="75" t="s">
        <v>7579</v>
      </c>
      <c r="M1857" s="74">
        <v>9050</v>
      </c>
      <c r="N1857" s="75" t="s">
        <v>285</v>
      </c>
      <c r="O1857" s="75" t="s">
        <v>7580</v>
      </c>
      <c r="P1857" s="75"/>
      <c r="Q1857" s="75" t="s">
        <v>7581</v>
      </c>
      <c r="R1857" s="75" t="s">
        <v>1654</v>
      </c>
      <c r="S1857" s="75" t="s">
        <v>1655</v>
      </c>
      <c r="T1857" s="75" t="s">
        <v>1656</v>
      </c>
      <c r="U1857" s="75" t="s">
        <v>385</v>
      </c>
    </row>
    <row r="1858" spans="1:21" ht="14.4" x14ac:dyDescent="0.25">
      <c r="A1858" s="74">
        <v>121798</v>
      </c>
      <c r="B1858" s="75" t="s">
        <v>1679</v>
      </c>
      <c r="C1858" s="81">
        <f t="shared" si="88"/>
        <v>0</v>
      </c>
      <c r="D1858" s="74">
        <v>20941</v>
      </c>
      <c r="E1858" s="75" t="s">
        <v>7456</v>
      </c>
      <c r="F1858" s="74">
        <v>975789</v>
      </c>
      <c r="G1858" s="74">
        <v>0</v>
      </c>
      <c r="H1858" s="76">
        <f t="shared" si="89"/>
        <v>0</v>
      </c>
      <c r="I1858" s="76">
        <f t="shared" si="90"/>
        <v>0</v>
      </c>
      <c r="J1858" s="74">
        <v>131961</v>
      </c>
      <c r="K1858" s="75" t="s">
        <v>11286</v>
      </c>
      <c r="L1858" s="75" t="s">
        <v>7582</v>
      </c>
      <c r="M1858" s="74">
        <v>9000</v>
      </c>
      <c r="N1858" s="75" t="s">
        <v>120</v>
      </c>
      <c r="O1858" s="75" t="s">
        <v>7583</v>
      </c>
      <c r="P1858" s="75"/>
      <c r="Q1858" s="75" t="s">
        <v>7584</v>
      </c>
      <c r="R1858" s="75" t="s">
        <v>1654</v>
      </c>
      <c r="S1858" s="75" t="s">
        <v>1655</v>
      </c>
      <c r="T1858" s="75" t="s">
        <v>1656</v>
      </c>
      <c r="U1858" s="75" t="s">
        <v>385</v>
      </c>
    </row>
    <row r="1859" spans="1:21" ht="14.4" x14ac:dyDescent="0.25">
      <c r="A1859" s="74">
        <v>121798</v>
      </c>
      <c r="B1859" s="75" t="s">
        <v>1679</v>
      </c>
      <c r="C1859" s="81">
        <f t="shared" si="88"/>
        <v>0</v>
      </c>
      <c r="D1859" s="74">
        <v>20941</v>
      </c>
      <c r="E1859" s="75" t="s">
        <v>7456</v>
      </c>
      <c r="F1859" s="74">
        <v>975789</v>
      </c>
      <c r="G1859" s="74">
        <v>0</v>
      </c>
      <c r="H1859" s="76">
        <f t="shared" si="89"/>
        <v>0</v>
      </c>
      <c r="I1859" s="76">
        <f t="shared" si="90"/>
        <v>0</v>
      </c>
      <c r="J1859" s="74">
        <v>131979</v>
      </c>
      <c r="K1859" s="75" t="s">
        <v>7585</v>
      </c>
      <c r="L1859" s="75" t="s">
        <v>7586</v>
      </c>
      <c r="M1859" s="74">
        <v>9000</v>
      </c>
      <c r="N1859" s="75" t="s">
        <v>120</v>
      </c>
      <c r="O1859" s="75" t="s">
        <v>7587</v>
      </c>
      <c r="P1859" s="75"/>
      <c r="Q1859" s="75" t="s">
        <v>7588</v>
      </c>
      <c r="R1859" s="75" t="s">
        <v>1654</v>
      </c>
      <c r="S1859" s="75" t="s">
        <v>1655</v>
      </c>
      <c r="T1859" s="75" t="s">
        <v>1656</v>
      </c>
      <c r="U1859" s="75" t="s">
        <v>385</v>
      </c>
    </row>
    <row r="1860" spans="1:21" ht="14.4" x14ac:dyDescent="0.25">
      <c r="A1860" s="74">
        <v>121798</v>
      </c>
      <c r="B1860" s="75" t="s">
        <v>1679</v>
      </c>
      <c r="C1860" s="81">
        <f t="shared" si="88"/>
        <v>0</v>
      </c>
      <c r="D1860" s="74">
        <v>20941</v>
      </c>
      <c r="E1860" s="75" t="s">
        <v>7456</v>
      </c>
      <c r="F1860" s="74">
        <v>975789</v>
      </c>
      <c r="G1860" s="74">
        <v>0</v>
      </c>
      <c r="H1860" s="76">
        <f t="shared" si="89"/>
        <v>0</v>
      </c>
      <c r="I1860" s="76">
        <f t="shared" si="90"/>
        <v>0</v>
      </c>
      <c r="J1860" s="74">
        <v>137588</v>
      </c>
      <c r="K1860" s="75" t="s">
        <v>7589</v>
      </c>
      <c r="L1860" s="75" t="s">
        <v>7590</v>
      </c>
      <c r="M1860" s="74">
        <v>9000</v>
      </c>
      <c r="N1860" s="75" t="s">
        <v>120</v>
      </c>
      <c r="O1860" s="75" t="s">
        <v>7591</v>
      </c>
      <c r="P1860" s="75"/>
      <c r="Q1860" s="75" t="s">
        <v>7592</v>
      </c>
      <c r="R1860" s="75" t="s">
        <v>1654</v>
      </c>
      <c r="S1860" s="75" t="s">
        <v>1655</v>
      </c>
      <c r="T1860" s="75" t="s">
        <v>1656</v>
      </c>
      <c r="U1860" s="75" t="s">
        <v>385</v>
      </c>
    </row>
    <row r="1861" spans="1:21" ht="14.4" x14ac:dyDescent="0.25">
      <c r="A1861" s="74">
        <v>121798</v>
      </c>
      <c r="B1861" s="75" t="s">
        <v>1679</v>
      </c>
      <c r="C1861" s="81">
        <f t="shared" si="88"/>
        <v>0</v>
      </c>
      <c r="D1861" s="74">
        <v>20941</v>
      </c>
      <c r="E1861" s="75" t="s">
        <v>7456</v>
      </c>
      <c r="F1861" s="74">
        <v>975789</v>
      </c>
      <c r="G1861" s="74">
        <v>0</v>
      </c>
      <c r="H1861" s="76">
        <f t="shared" si="89"/>
        <v>0</v>
      </c>
      <c r="I1861" s="76">
        <f t="shared" si="90"/>
        <v>0</v>
      </c>
      <c r="J1861" s="74">
        <v>138503</v>
      </c>
      <c r="K1861" s="75" t="s">
        <v>7593</v>
      </c>
      <c r="L1861" s="75" t="s">
        <v>7594</v>
      </c>
      <c r="M1861" s="74">
        <v>9000</v>
      </c>
      <c r="N1861" s="75" t="s">
        <v>120</v>
      </c>
      <c r="O1861" s="75" t="s">
        <v>7595</v>
      </c>
      <c r="P1861" s="75"/>
      <c r="Q1861" s="75" t="s">
        <v>7596</v>
      </c>
      <c r="R1861" s="75" t="s">
        <v>1654</v>
      </c>
      <c r="S1861" s="75" t="s">
        <v>1655</v>
      </c>
      <c r="T1861" s="75" t="s">
        <v>1656</v>
      </c>
      <c r="U1861" s="75" t="s">
        <v>385</v>
      </c>
    </row>
    <row r="1862" spans="1:21" ht="14.4" x14ac:dyDescent="0.25">
      <c r="A1862" s="74">
        <v>121806</v>
      </c>
      <c r="B1862" s="75" t="s">
        <v>1649</v>
      </c>
      <c r="C1862" s="81">
        <f t="shared" si="88"/>
        <v>0</v>
      </c>
      <c r="D1862" s="74">
        <v>7501</v>
      </c>
      <c r="E1862" s="75" t="s">
        <v>7597</v>
      </c>
      <c r="F1862" s="74">
        <v>122465</v>
      </c>
      <c r="G1862" s="74">
        <v>0</v>
      </c>
      <c r="H1862" s="76">
        <f t="shared" si="89"/>
        <v>0</v>
      </c>
      <c r="I1862" s="76">
        <f t="shared" si="90"/>
        <v>0</v>
      </c>
      <c r="J1862" s="74">
        <v>7451</v>
      </c>
      <c r="K1862" s="75" t="s">
        <v>7598</v>
      </c>
      <c r="L1862" s="75" t="s">
        <v>7599</v>
      </c>
      <c r="M1862" s="74">
        <v>2900</v>
      </c>
      <c r="N1862" s="75" t="s">
        <v>39</v>
      </c>
      <c r="O1862" s="75" t="s">
        <v>7600</v>
      </c>
      <c r="P1862" s="75"/>
      <c r="Q1862" s="75" t="s">
        <v>7601</v>
      </c>
      <c r="R1862" s="75" t="s">
        <v>1662</v>
      </c>
      <c r="S1862" s="75" t="s">
        <v>1663</v>
      </c>
      <c r="T1862" s="75" t="s">
        <v>1664</v>
      </c>
      <c r="U1862" s="75" t="s">
        <v>385</v>
      </c>
    </row>
    <row r="1863" spans="1:21" ht="14.4" x14ac:dyDescent="0.25">
      <c r="A1863" s="74">
        <v>121806</v>
      </c>
      <c r="B1863" s="75" t="s">
        <v>1649</v>
      </c>
      <c r="C1863" s="81">
        <f t="shared" si="88"/>
        <v>0</v>
      </c>
      <c r="D1863" s="74">
        <v>7501</v>
      </c>
      <c r="E1863" s="75" t="s">
        <v>7597</v>
      </c>
      <c r="F1863" s="74">
        <v>122465</v>
      </c>
      <c r="G1863" s="74">
        <v>0</v>
      </c>
      <c r="H1863" s="76">
        <f t="shared" si="89"/>
        <v>0</v>
      </c>
      <c r="I1863" s="76">
        <f t="shared" si="90"/>
        <v>0</v>
      </c>
      <c r="J1863" s="74">
        <v>7468</v>
      </c>
      <c r="K1863" s="75" t="s">
        <v>7602</v>
      </c>
      <c r="L1863" s="75" t="s">
        <v>7603</v>
      </c>
      <c r="M1863" s="74">
        <v>2900</v>
      </c>
      <c r="N1863" s="75" t="s">
        <v>39</v>
      </c>
      <c r="O1863" s="75" t="s">
        <v>7604</v>
      </c>
      <c r="P1863" s="75"/>
      <c r="Q1863" s="75" t="s">
        <v>7605</v>
      </c>
      <c r="R1863" s="75" t="s">
        <v>1662</v>
      </c>
      <c r="S1863" s="75" t="s">
        <v>1663</v>
      </c>
      <c r="T1863" s="75" t="s">
        <v>1664</v>
      </c>
      <c r="U1863" s="75" t="s">
        <v>385</v>
      </c>
    </row>
    <row r="1864" spans="1:21" ht="14.4" x14ac:dyDescent="0.25">
      <c r="A1864" s="74">
        <v>121806</v>
      </c>
      <c r="B1864" s="75" t="s">
        <v>1649</v>
      </c>
      <c r="C1864" s="81">
        <f t="shared" si="88"/>
        <v>0</v>
      </c>
      <c r="D1864" s="74">
        <v>7501</v>
      </c>
      <c r="E1864" s="75" t="s">
        <v>7597</v>
      </c>
      <c r="F1864" s="74">
        <v>963272</v>
      </c>
      <c r="G1864" s="74">
        <v>0</v>
      </c>
      <c r="H1864" s="76">
        <f t="shared" si="89"/>
        <v>121806</v>
      </c>
      <c r="I1864" s="76">
        <f t="shared" si="90"/>
        <v>0</v>
      </c>
      <c r="J1864" s="74">
        <v>7484</v>
      </c>
      <c r="K1864" s="75" t="s">
        <v>7606</v>
      </c>
      <c r="L1864" s="75" t="s">
        <v>7607</v>
      </c>
      <c r="M1864" s="74">
        <v>2900</v>
      </c>
      <c r="N1864" s="75" t="s">
        <v>39</v>
      </c>
      <c r="O1864" s="75" t="s">
        <v>7608</v>
      </c>
      <c r="P1864" s="75"/>
      <c r="Q1864" s="75" t="s">
        <v>7609</v>
      </c>
      <c r="R1864" s="75" t="s">
        <v>1662</v>
      </c>
      <c r="S1864" s="75" t="s">
        <v>1663</v>
      </c>
      <c r="T1864" s="75" t="s">
        <v>1664</v>
      </c>
      <c r="U1864" s="75" t="s">
        <v>385</v>
      </c>
    </row>
    <row r="1865" spans="1:21" ht="14.4" x14ac:dyDescent="0.25">
      <c r="A1865" s="74">
        <v>121806</v>
      </c>
      <c r="B1865" s="75" t="s">
        <v>1649</v>
      </c>
      <c r="C1865" s="81">
        <f t="shared" si="88"/>
        <v>0</v>
      </c>
      <c r="D1865" s="74">
        <v>7501</v>
      </c>
      <c r="E1865" s="75" t="s">
        <v>7597</v>
      </c>
      <c r="F1865" s="74">
        <v>122465</v>
      </c>
      <c r="G1865" s="74">
        <v>0</v>
      </c>
      <c r="H1865" s="76">
        <f t="shared" si="89"/>
        <v>121806</v>
      </c>
      <c r="I1865" s="76">
        <f t="shared" si="90"/>
        <v>0</v>
      </c>
      <c r="J1865" s="74">
        <v>7501</v>
      </c>
      <c r="K1865" s="75" t="s">
        <v>7597</v>
      </c>
      <c r="L1865" s="75" t="s">
        <v>1250</v>
      </c>
      <c r="M1865" s="74">
        <v>2900</v>
      </c>
      <c r="N1865" s="75" t="s">
        <v>39</v>
      </c>
      <c r="O1865" s="75" t="s">
        <v>1251</v>
      </c>
      <c r="P1865" s="75"/>
      <c r="Q1865" s="75" t="s">
        <v>7610</v>
      </c>
      <c r="R1865" s="75" t="s">
        <v>1662</v>
      </c>
      <c r="S1865" s="75" t="s">
        <v>1663</v>
      </c>
      <c r="T1865" s="75" t="s">
        <v>1664</v>
      </c>
      <c r="U1865" s="75" t="s">
        <v>385</v>
      </c>
    </row>
    <row r="1866" spans="1:21" ht="14.4" x14ac:dyDescent="0.25">
      <c r="A1866" s="74">
        <v>121806</v>
      </c>
      <c r="B1866" s="75" t="s">
        <v>1649</v>
      </c>
      <c r="C1866" s="81">
        <f t="shared" si="88"/>
        <v>0</v>
      </c>
      <c r="D1866" s="74">
        <v>7501</v>
      </c>
      <c r="E1866" s="75" t="s">
        <v>7597</v>
      </c>
      <c r="F1866" s="74">
        <v>122465</v>
      </c>
      <c r="G1866" s="74">
        <v>0</v>
      </c>
      <c r="H1866" s="76">
        <f t="shared" si="89"/>
        <v>0</v>
      </c>
      <c r="I1866" s="76">
        <f t="shared" si="90"/>
        <v>0</v>
      </c>
      <c r="J1866" s="74">
        <v>112383</v>
      </c>
      <c r="K1866" s="75" t="s">
        <v>7611</v>
      </c>
      <c r="L1866" s="75" t="s">
        <v>1250</v>
      </c>
      <c r="M1866" s="74">
        <v>2900</v>
      </c>
      <c r="N1866" s="75" t="s">
        <v>39</v>
      </c>
      <c r="O1866" s="75" t="s">
        <v>1251</v>
      </c>
      <c r="P1866" s="75"/>
      <c r="Q1866" s="75" t="s">
        <v>7610</v>
      </c>
      <c r="R1866" s="75" t="s">
        <v>1662</v>
      </c>
      <c r="S1866" s="75" t="s">
        <v>1663</v>
      </c>
      <c r="T1866" s="75" t="s">
        <v>1664</v>
      </c>
      <c r="U1866" s="75" t="s">
        <v>385</v>
      </c>
    </row>
    <row r="1867" spans="1:21" ht="14.4" x14ac:dyDescent="0.25">
      <c r="A1867" s="74">
        <v>121806</v>
      </c>
      <c r="B1867" s="75" t="s">
        <v>1649</v>
      </c>
      <c r="C1867" s="81">
        <f t="shared" si="88"/>
        <v>0</v>
      </c>
      <c r="D1867" s="74">
        <v>7501</v>
      </c>
      <c r="E1867" s="75" t="s">
        <v>7597</v>
      </c>
      <c r="F1867" s="74">
        <v>122465</v>
      </c>
      <c r="G1867" s="74">
        <v>0</v>
      </c>
      <c r="H1867" s="76">
        <f t="shared" si="89"/>
        <v>0</v>
      </c>
      <c r="I1867" s="76">
        <f t="shared" si="90"/>
        <v>0</v>
      </c>
      <c r="J1867" s="74">
        <v>112524</v>
      </c>
      <c r="K1867" s="75" t="s">
        <v>7612</v>
      </c>
      <c r="L1867" s="75" t="s">
        <v>7603</v>
      </c>
      <c r="M1867" s="74">
        <v>2900</v>
      </c>
      <c r="N1867" s="75" t="s">
        <v>39</v>
      </c>
      <c r="O1867" s="75" t="s">
        <v>7604</v>
      </c>
      <c r="P1867" s="75"/>
      <c r="Q1867" s="75" t="s">
        <v>7613</v>
      </c>
      <c r="R1867" s="75" t="s">
        <v>1662</v>
      </c>
      <c r="S1867" s="75" t="s">
        <v>1663</v>
      </c>
      <c r="T1867" s="75" t="s">
        <v>1664</v>
      </c>
      <c r="U1867" s="75" t="s">
        <v>385</v>
      </c>
    </row>
    <row r="1868" spans="1:21" ht="14.4" x14ac:dyDescent="0.25">
      <c r="A1868" s="74">
        <v>121814</v>
      </c>
      <c r="B1868" s="75" t="s">
        <v>1649</v>
      </c>
      <c r="C1868" s="81">
        <f t="shared" si="88"/>
        <v>0</v>
      </c>
      <c r="D1868" s="74">
        <v>6965</v>
      </c>
      <c r="E1868" s="75" t="s">
        <v>1692</v>
      </c>
      <c r="F1868" s="74">
        <v>60749</v>
      </c>
      <c r="G1868" s="74">
        <v>0</v>
      </c>
      <c r="H1868" s="76">
        <f t="shared" si="89"/>
        <v>0</v>
      </c>
      <c r="I1868" s="76">
        <f t="shared" si="90"/>
        <v>0</v>
      </c>
      <c r="J1868" s="74">
        <v>6965</v>
      </c>
      <c r="K1868" s="75" t="s">
        <v>1692</v>
      </c>
      <c r="L1868" s="75" t="s">
        <v>1254</v>
      </c>
      <c r="M1868" s="74">
        <v>2180</v>
      </c>
      <c r="N1868" s="75" t="s">
        <v>290</v>
      </c>
      <c r="O1868" s="75" t="s">
        <v>1255</v>
      </c>
      <c r="P1868" s="75"/>
      <c r="Q1868" s="75" t="s">
        <v>11287</v>
      </c>
      <c r="R1868" s="75" t="s">
        <v>1786</v>
      </c>
      <c r="S1868" s="75" t="s">
        <v>1787</v>
      </c>
      <c r="T1868" s="75" t="s">
        <v>1788</v>
      </c>
      <c r="U1868" s="75" t="s">
        <v>385</v>
      </c>
    </row>
    <row r="1869" spans="1:21" ht="14.4" x14ac:dyDescent="0.25">
      <c r="A1869" s="74">
        <v>121814</v>
      </c>
      <c r="B1869" s="75" t="s">
        <v>1649</v>
      </c>
      <c r="C1869" s="81">
        <f t="shared" si="88"/>
        <v>0</v>
      </c>
      <c r="D1869" s="74">
        <v>6965</v>
      </c>
      <c r="E1869" s="75" t="s">
        <v>1692</v>
      </c>
      <c r="F1869" s="74">
        <v>60749</v>
      </c>
      <c r="G1869" s="74">
        <v>0</v>
      </c>
      <c r="H1869" s="76">
        <f t="shared" si="89"/>
        <v>0</v>
      </c>
      <c r="I1869" s="76">
        <f t="shared" si="90"/>
        <v>0</v>
      </c>
      <c r="J1869" s="74">
        <v>6973</v>
      </c>
      <c r="K1869" s="75" t="s">
        <v>2232</v>
      </c>
      <c r="L1869" s="75" t="s">
        <v>7614</v>
      </c>
      <c r="M1869" s="74">
        <v>2180</v>
      </c>
      <c r="N1869" s="75" t="s">
        <v>290</v>
      </c>
      <c r="O1869" s="75" t="s">
        <v>7615</v>
      </c>
      <c r="P1869" s="75"/>
      <c r="Q1869" s="75" t="s">
        <v>7616</v>
      </c>
      <c r="R1869" s="75" t="s">
        <v>1786</v>
      </c>
      <c r="S1869" s="75" t="s">
        <v>1787</v>
      </c>
      <c r="T1869" s="75" t="s">
        <v>1788</v>
      </c>
      <c r="U1869" s="75" t="s">
        <v>385</v>
      </c>
    </row>
    <row r="1870" spans="1:21" ht="14.4" x14ac:dyDescent="0.25">
      <c r="A1870" s="74">
        <v>121814</v>
      </c>
      <c r="B1870" s="75" t="s">
        <v>1649</v>
      </c>
      <c r="C1870" s="81">
        <f t="shared" si="88"/>
        <v>0</v>
      </c>
      <c r="D1870" s="74">
        <v>6965</v>
      </c>
      <c r="E1870" s="75" t="s">
        <v>1692</v>
      </c>
      <c r="F1870" s="74">
        <v>60749</v>
      </c>
      <c r="G1870" s="74">
        <v>0</v>
      </c>
      <c r="H1870" s="76">
        <f t="shared" si="89"/>
        <v>0</v>
      </c>
      <c r="I1870" s="76">
        <f t="shared" si="90"/>
        <v>0</v>
      </c>
      <c r="J1870" s="74">
        <v>6981</v>
      </c>
      <c r="K1870" s="75" t="s">
        <v>11925</v>
      </c>
      <c r="L1870" s="75" t="s">
        <v>7617</v>
      </c>
      <c r="M1870" s="74">
        <v>2180</v>
      </c>
      <c r="N1870" s="75" t="s">
        <v>290</v>
      </c>
      <c r="O1870" s="75" t="s">
        <v>7618</v>
      </c>
      <c r="P1870" s="75"/>
      <c r="Q1870" s="75" t="s">
        <v>7619</v>
      </c>
      <c r="R1870" s="75" t="s">
        <v>1786</v>
      </c>
      <c r="S1870" s="75" t="s">
        <v>1787</v>
      </c>
      <c r="T1870" s="75" t="s">
        <v>1788</v>
      </c>
      <c r="U1870" s="75" t="s">
        <v>385</v>
      </c>
    </row>
    <row r="1871" spans="1:21" ht="14.4" x14ac:dyDescent="0.25">
      <c r="A1871" s="74">
        <v>121814</v>
      </c>
      <c r="B1871" s="75" t="s">
        <v>1649</v>
      </c>
      <c r="C1871" s="81">
        <f t="shared" si="88"/>
        <v>0</v>
      </c>
      <c r="D1871" s="74">
        <v>6965</v>
      </c>
      <c r="E1871" s="75" t="s">
        <v>1692</v>
      </c>
      <c r="F1871" s="74">
        <v>60749</v>
      </c>
      <c r="G1871" s="74">
        <v>0</v>
      </c>
      <c r="H1871" s="76">
        <f t="shared" si="89"/>
        <v>0</v>
      </c>
      <c r="I1871" s="76">
        <f t="shared" si="90"/>
        <v>0</v>
      </c>
      <c r="J1871" s="74">
        <v>7005</v>
      </c>
      <c r="K1871" s="75" t="s">
        <v>7620</v>
      </c>
      <c r="L1871" s="75" t="s">
        <v>7621</v>
      </c>
      <c r="M1871" s="74">
        <v>2180</v>
      </c>
      <c r="N1871" s="75" t="s">
        <v>290</v>
      </c>
      <c r="O1871" s="75" t="s">
        <v>7622</v>
      </c>
      <c r="P1871" s="75"/>
      <c r="Q1871" s="75" t="s">
        <v>7623</v>
      </c>
      <c r="R1871" s="75" t="s">
        <v>1786</v>
      </c>
      <c r="S1871" s="75" t="s">
        <v>1787</v>
      </c>
      <c r="T1871" s="75" t="s">
        <v>1788</v>
      </c>
      <c r="U1871" s="75" t="s">
        <v>385</v>
      </c>
    </row>
    <row r="1872" spans="1:21" ht="14.4" x14ac:dyDescent="0.25">
      <c r="A1872" s="74">
        <v>121814</v>
      </c>
      <c r="B1872" s="75" t="s">
        <v>1649</v>
      </c>
      <c r="C1872" s="81">
        <f t="shared" si="88"/>
        <v>0</v>
      </c>
      <c r="D1872" s="74">
        <v>6965</v>
      </c>
      <c r="E1872" s="75" t="s">
        <v>1692</v>
      </c>
      <c r="F1872" s="74">
        <v>60749</v>
      </c>
      <c r="G1872" s="74">
        <v>0</v>
      </c>
      <c r="H1872" s="76">
        <f t="shared" si="89"/>
        <v>0</v>
      </c>
      <c r="I1872" s="76">
        <f t="shared" si="90"/>
        <v>0</v>
      </c>
      <c r="J1872" s="74">
        <v>7013</v>
      </c>
      <c r="K1872" s="75" t="s">
        <v>11288</v>
      </c>
      <c r="L1872" s="75" t="s">
        <v>7624</v>
      </c>
      <c r="M1872" s="74">
        <v>2180</v>
      </c>
      <c r="N1872" s="75" t="s">
        <v>290</v>
      </c>
      <c r="O1872" s="75" t="s">
        <v>7625</v>
      </c>
      <c r="P1872" s="75"/>
      <c r="Q1872" s="75" t="s">
        <v>7626</v>
      </c>
      <c r="R1872" s="75" t="s">
        <v>1786</v>
      </c>
      <c r="S1872" s="75" t="s">
        <v>1787</v>
      </c>
      <c r="T1872" s="75" t="s">
        <v>1788</v>
      </c>
      <c r="U1872" s="75" t="s">
        <v>385</v>
      </c>
    </row>
    <row r="1873" spans="1:21" ht="14.4" x14ac:dyDescent="0.25">
      <c r="A1873" s="74">
        <v>121814</v>
      </c>
      <c r="B1873" s="75" t="s">
        <v>1649</v>
      </c>
      <c r="C1873" s="81">
        <f t="shared" si="88"/>
        <v>0</v>
      </c>
      <c r="D1873" s="74">
        <v>6965</v>
      </c>
      <c r="E1873" s="75" t="s">
        <v>1692</v>
      </c>
      <c r="F1873" s="74">
        <v>973842</v>
      </c>
      <c r="G1873" s="74">
        <v>0</v>
      </c>
      <c r="H1873" s="76">
        <f t="shared" si="89"/>
        <v>121814</v>
      </c>
      <c r="I1873" s="76">
        <f t="shared" si="90"/>
        <v>0</v>
      </c>
      <c r="J1873" s="74">
        <v>7062</v>
      </c>
      <c r="K1873" s="75" t="s">
        <v>7627</v>
      </c>
      <c r="L1873" s="75" t="s">
        <v>7628</v>
      </c>
      <c r="M1873" s="74">
        <v>2950</v>
      </c>
      <c r="N1873" s="75" t="s">
        <v>36</v>
      </c>
      <c r="O1873" s="75" t="s">
        <v>7629</v>
      </c>
      <c r="P1873" s="75"/>
      <c r="Q1873" s="75" t="s">
        <v>7630</v>
      </c>
      <c r="R1873" s="75" t="s">
        <v>1786</v>
      </c>
      <c r="S1873" s="75" t="s">
        <v>1787</v>
      </c>
      <c r="T1873" s="75" t="s">
        <v>1788</v>
      </c>
      <c r="U1873" s="75" t="s">
        <v>385</v>
      </c>
    </row>
    <row r="1874" spans="1:21" ht="14.4" x14ac:dyDescent="0.25">
      <c r="A1874" s="74">
        <v>121814</v>
      </c>
      <c r="B1874" s="75" t="s">
        <v>1649</v>
      </c>
      <c r="C1874" s="81">
        <f t="shared" si="88"/>
        <v>0</v>
      </c>
      <c r="D1874" s="74">
        <v>6965</v>
      </c>
      <c r="E1874" s="75" t="s">
        <v>1692</v>
      </c>
      <c r="F1874" s="74">
        <v>60749</v>
      </c>
      <c r="G1874" s="74">
        <v>0</v>
      </c>
      <c r="H1874" s="76">
        <f t="shared" si="89"/>
        <v>121814</v>
      </c>
      <c r="I1874" s="76">
        <f t="shared" si="90"/>
        <v>0</v>
      </c>
      <c r="J1874" s="74">
        <v>7104</v>
      </c>
      <c r="K1874" s="75" t="s">
        <v>1692</v>
      </c>
      <c r="L1874" s="75" t="s">
        <v>7631</v>
      </c>
      <c r="M1874" s="74">
        <v>2940</v>
      </c>
      <c r="N1874" s="75" t="s">
        <v>37</v>
      </c>
      <c r="O1874" s="75" t="s">
        <v>7632</v>
      </c>
      <c r="P1874" s="75"/>
      <c r="Q1874" s="75" t="s">
        <v>7633</v>
      </c>
      <c r="R1874" s="75" t="s">
        <v>1786</v>
      </c>
      <c r="S1874" s="75" t="s">
        <v>1787</v>
      </c>
      <c r="T1874" s="75" t="s">
        <v>1788</v>
      </c>
      <c r="U1874" s="75" t="s">
        <v>385</v>
      </c>
    </row>
    <row r="1875" spans="1:21" ht="14.4" x14ac:dyDescent="0.25">
      <c r="A1875" s="74">
        <v>121814</v>
      </c>
      <c r="B1875" s="75" t="s">
        <v>1649</v>
      </c>
      <c r="C1875" s="81">
        <f t="shared" si="88"/>
        <v>0</v>
      </c>
      <c r="D1875" s="74">
        <v>6965</v>
      </c>
      <c r="E1875" s="75" t="s">
        <v>1692</v>
      </c>
      <c r="F1875" s="74">
        <v>60749</v>
      </c>
      <c r="G1875" s="74">
        <v>0</v>
      </c>
      <c r="H1875" s="76">
        <f t="shared" si="89"/>
        <v>0</v>
      </c>
      <c r="I1875" s="76">
        <f t="shared" si="90"/>
        <v>0</v>
      </c>
      <c r="J1875" s="74">
        <v>102641</v>
      </c>
      <c r="K1875" s="75" t="s">
        <v>7634</v>
      </c>
      <c r="L1875" s="75" t="s">
        <v>7635</v>
      </c>
      <c r="M1875" s="74">
        <v>2180</v>
      </c>
      <c r="N1875" s="75" t="s">
        <v>290</v>
      </c>
      <c r="O1875" s="75" t="s">
        <v>7636</v>
      </c>
      <c r="P1875" s="75"/>
      <c r="Q1875" s="75" t="s">
        <v>7637</v>
      </c>
      <c r="R1875" s="75" t="s">
        <v>1786</v>
      </c>
      <c r="S1875" s="75" t="s">
        <v>1787</v>
      </c>
      <c r="T1875" s="75" t="s">
        <v>1788</v>
      </c>
      <c r="U1875" s="75" t="s">
        <v>385</v>
      </c>
    </row>
    <row r="1876" spans="1:21" ht="14.4" x14ac:dyDescent="0.25">
      <c r="A1876" s="74">
        <v>121814</v>
      </c>
      <c r="B1876" s="75" t="s">
        <v>1649</v>
      </c>
      <c r="C1876" s="81">
        <f t="shared" si="88"/>
        <v>0</v>
      </c>
      <c r="D1876" s="74">
        <v>6965</v>
      </c>
      <c r="E1876" s="75" t="s">
        <v>1692</v>
      </c>
      <c r="F1876" s="74">
        <v>970533</v>
      </c>
      <c r="G1876" s="74">
        <v>0</v>
      </c>
      <c r="H1876" s="76">
        <f t="shared" si="89"/>
        <v>121814</v>
      </c>
      <c r="I1876" s="76">
        <f t="shared" si="90"/>
        <v>0</v>
      </c>
      <c r="J1876" s="74">
        <v>106195</v>
      </c>
      <c r="K1876" s="75" t="s">
        <v>3135</v>
      </c>
      <c r="L1876" s="75" t="s">
        <v>7638</v>
      </c>
      <c r="M1876" s="74">
        <v>2950</v>
      </c>
      <c r="N1876" s="75" t="s">
        <v>36</v>
      </c>
      <c r="O1876" s="75" t="s">
        <v>7639</v>
      </c>
      <c r="P1876" s="75"/>
      <c r="Q1876" s="75" t="s">
        <v>7640</v>
      </c>
      <c r="R1876" s="75" t="s">
        <v>1786</v>
      </c>
      <c r="S1876" s="75" t="s">
        <v>1787</v>
      </c>
      <c r="T1876" s="75" t="s">
        <v>1788</v>
      </c>
      <c r="U1876" s="75" t="s">
        <v>385</v>
      </c>
    </row>
    <row r="1877" spans="1:21" ht="14.4" x14ac:dyDescent="0.25">
      <c r="A1877" s="74">
        <v>121822</v>
      </c>
      <c r="B1877" s="75" t="s">
        <v>1649</v>
      </c>
      <c r="C1877" s="81">
        <f t="shared" si="88"/>
        <v>0</v>
      </c>
      <c r="D1877" s="74">
        <v>9639</v>
      </c>
      <c r="E1877" s="75" t="s">
        <v>7641</v>
      </c>
      <c r="F1877" s="74">
        <v>60764</v>
      </c>
      <c r="G1877" s="74">
        <v>0</v>
      </c>
      <c r="H1877" s="76">
        <f t="shared" si="89"/>
        <v>0</v>
      </c>
      <c r="I1877" s="76">
        <f t="shared" si="90"/>
        <v>0</v>
      </c>
      <c r="J1877" s="74">
        <v>9597</v>
      </c>
      <c r="K1877" s="75" t="s">
        <v>7642</v>
      </c>
      <c r="L1877" s="75" t="s">
        <v>1258</v>
      </c>
      <c r="M1877" s="74">
        <v>2500</v>
      </c>
      <c r="N1877" s="75" t="s">
        <v>52</v>
      </c>
      <c r="O1877" s="75" t="s">
        <v>7643</v>
      </c>
      <c r="P1877" s="75"/>
      <c r="Q1877" s="75" t="s">
        <v>7644</v>
      </c>
      <c r="R1877" s="75" t="s">
        <v>1786</v>
      </c>
      <c r="S1877" s="75" t="s">
        <v>1787</v>
      </c>
      <c r="T1877" s="75" t="s">
        <v>1788</v>
      </c>
      <c r="U1877" s="75" t="s">
        <v>385</v>
      </c>
    </row>
    <row r="1878" spans="1:21" ht="14.4" x14ac:dyDescent="0.25">
      <c r="A1878" s="74">
        <v>121822</v>
      </c>
      <c r="B1878" s="75" t="s">
        <v>1649</v>
      </c>
      <c r="C1878" s="81">
        <f t="shared" si="88"/>
        <v>0</v>
      </c>
      <c r="D1878" s="74">
        <v>9639</v>
      </c>
      <c r="E1878" s="75" t="s">
        <v>7641</v>
      </c>
      <c r="F1878" s="74">
        <v>60764</v>
      </c>
      <c r="G1878" s="74">
        <v>0</v>
      </c>
      <c r="H1878" s="76">
        <f t="shared" si="89"/>
        <v>0</v>
      </c>
      <c r="I1878" s="76">
        <f t="shared" si="90"/>
        <v>0</v>
      </c>
      <c r="J1878" s="74">
        <v>9605</v>
      </c>
      <c r="K1878" s="75" t="s">
        <v>7606</v>
      </c>
      <c r="L1878" s="75" t="s">
        <v>7645</v>
      </c>
      <c r="M1878" s="74">
        <v>2500</v>
      </c>
      <c r="N1878" s="75" t="s">
        <v>52</v>
      </c>
      <c r="O1878" s="75" t="s">
        <v>7646</v>
      </c>
      <c r="P1878" s="75"/>
      <c r="Q1878" s="75" t="s">
        <v>7647</v>
      </c>
      <c r="R1878" s="75" t="s">
        <v>1786</v>
      </c>
      <c r="S1878" s="75" t="s">
        <v>1787</v>
      </c>
      <c r="T1878" s="75" t="s">
        <v>1788</v>
      </c>
      <c r="U1878" s="75" t="s">
        <v>385</v>
      </c>
    </row>
    <row r="1879" spans="1:21" ht="14.4" x14ac:dyDescent="0.25">
      <c r="A1879" s="74">
        <v>121822</v>
      </c>
      <c r="B1879" s="75" t="s">
        <v>1649</v>
      </c>
      <c r="C1879" s="81">
        <f t="shared" si="88"/>
        <v>0</v>
      </c>
      <c r="D1879" s="74">
        <v>9639</v>
      </c>
      <c r="E1879" s="75" t="s">
        <v>7641</v>
      </c>
      <c r="F1879" s="74">
        <v>60764</v>
      </c>
      <c r="G1879" s="74">
        <v>0</v>
      </c>
      <c r="H1879" s="76">
        <f t="shared" si="89"/>
        <v>0</v>
      </c>
      <c r="I1879" s="76">
        <f t="shared" si="90"/>
        <v>0</v>
      </c>
      <c r="J1879" s="74">
        <v>9639</v>
      </c>
      <c r="K1879" s="75" t="s">
        <v>7641</v>
      </c>
      <c r="L1879" s="75" t="s">
        <v>1258</v>
      </c>
      <c r="M1879" s="74">
        <v>2500</v>
      </c>
      <c r="N1879" s="75" t="s">
        <v>52</v>
      </c>
      <c r="O1879" s="75" t="s">
        <v>1259</v>
      </c>
      <c r="P1879" s="75"/>
      <c r="Q1879" s="75" t="s">
        <v>7648</v>
      </c>
      <c r="R1879" s="75" t="s">
        <v>1786</v>
      </c>
      <c r="S1879" s="75" t="s">
        <v>1787</v>
      </c>
      <c r="T1879" s="75" t="s">
        <v>1788</v>
      </c>
      <c r="U1879" s="75" t="s">
        <v>385</v>
      </c>
    </row>
    <row r="1880" spans="1:21" ht="14.4" x14ac:dyDescent="0.25">
      <c r="A1880" s="74">
        <v>121822</v>
      </c>
      <c r="B1880" s="75" t="s">
        <v>1649</v>
      </c>
      <c r="C1880" s="81">
        <f t="shared" si="88"/>
        <v>0</v>
      </c>
      <c r="D1880" s="74">
        <v>9639</v>
      </c>
      <c r="E1880" s="75" t="s">
        <v>7641</v>
      </c>
      <c r="F1880" s="74">
        <v>54767</v>
      </c>
      <c r="G1880" s="74">
        <v>0</v>
      </c>
      <c r="H1880" s="76">
        <f t="shared" si="89"/>
        <v>121822</v>
      </c>
      <c r="I1880" s="76">
        <f t="shared" si="90"/>
        <v>0</v>
      </c>
      <c r="J1880" s="74">
        <v>9647</v>
      </c>
      <c r="K1880" s="75" t="s">
        <v>7649</v>
      </c>
      <c r="L1880" s="75" t="s">
        <v>7650</v>
      </c>
      <c r="M1880" s="74">
        <v>2500</v>
      </c>
      <c r="N1880" s="75" t="s">
        <v>52</v>
      </c>
      <c r="O1880" s="75" t="s">
        <v>7651</v>
      </c>
      <c r="P1880" s="75"/>
      <c r="Q1880" s="75" t="s">
        <v>7652</v>
      </c>
      <c r="R1880" s="75" t="s">
        <v>1786</v>
      </c>
      <c r="S1880" s="75" t="s">
        <v>1787</v>
      </c>
      <c r="T1880" s="75" t="s">
        <v>1788</v>
      </c>
      <c r="U1880" s="75" t="s">
        <v>385</v>
      </c>
    </row>
    <row r="1881" spans="1:21" ht="14.4" x14ac:dyDescent="0.25">
      <c r="A1881" s="74">
        <v>121822</v>
      </c>
      <c r="B1881" s="75" t="s">
        <v>1649</v>
      </c>
      <c r="C1881" s="81">
        <f t="shared" si="88"/>
        <v>0</v>
      </c>
      <c r="D1881" s="74">
        <v>9639</v>
      </c>
      <c r="E1881" s="75" t="s">
        <v>7641</v>
      </c>
      <c r="F1881" s="74">
        <v>60764</v>
      </c>
      <c r="G1881" s="74">
        <v>0</v>
      </c>
      <c r="H1881" s="76">
        <f t="shared" si="89"/>
        <v>121822</v>
      </c>
      <c r="I1881" s="76">
        <f t="shared" si="90"/>
        <v>0</v>
      </c>
      <c r="J1881" s="74">
        <v>9654</v>
      </c>
      <c r="K1881" s="75" t="s">
        <v>7653</v>
      </c>
      <c r="L1881" s="75" t="s">
        <v>7654</v>
      </c>
      <c r="M1881" s="74">
        <v>2500</v>
      </c>
      <c r="N1881" s="75" t="s">
        <v>52</v>
      </c>
      <c r="O1881" s="75" t="s">
        <v>7655</v>
      </c>
      <c r="P1881" s="75"/>
      <c r="Q1881" s="75" t="s">
        <v>11926</v>
      </c>
      <c r="R1881" s="75" t="s">
        <v>1786</v>
      </c>
      <c r="S1881" s="75" t="s">
        <v>1787</v>
      </c>
      <c r="T1881" s="75" t="s">
        <v>1788</v>
      </c>
      <c r="U1881" s="75" t="s">
        <v>385</v>
      </c>
    </row>
    <row r="1882" spans="1:21" ht="14.4" x14ac:dyDescent="0.25">
      <c r="A1882" s="74">
        <v>121822</v>
      </c>
      <c r="B1882" s="75" t="s">
        <v>1649</v>
      </c>
      <c r="C1882" s="81">
        <f t="shared" si="88"/>
        <v>0</v>
      </c>
      <c r="D1882" s="74">
        <v>9639</v>
      </c>
      <c r="E1882" s="75" t="s">
        <v>7641</v>
      </c>
      <c r="F1882" s="74">
        <v>60764</v>
      </c>
      <c r="G1882" s="74">
        <v>0</v>
      </c>
      <c r="H1882" s="76">
        <f t="shared" si="89"/>
        <v>0</v>
      </c>
      <c r="I1882" s="76">
        <f t="shared" si="90"/>
        <v>0</v>
      </c>
      <c r="J1882" s="74">
        <v>9662</v>
      </c>
      <c r="K1882" s="75" t="s">
        <v>5771</v>
      </c>
      <c r="L1882" s="75" t="s">
        <v>7656</v>
      </c>
      <c r="M1882" s="74">
        <v>2500</v>
      </c>
      <c r="N1882" s="75" t="s">
        <v>52</v>
      </c>
      <c r="O1882" s="75" t="s">
        <v>7657</v>
      </c>
      <c r="P1882" s="75"/>
      <c r="Q1882" s="75" t="s">
        <v>7658</v>
      </c>
      <c r="R1882" s="75" t="s">
        <v>1786</v>
      </c>
      <c r="S1882" s="75" t="s">
        <v>1787</v>
      </c>
      <c r="T1882" s="75" t="s">
        <v>1788</v>
      </c>
      <c r="U1882" s="75" t="s">
        <v>385</v>
      </c>
    </row>
    <row r="1883" spans="1:21" ht="14.4" x14ac:dyDescent="0.25">
      <c r="A1883" s="74">
        <v>121822</v>
      </c>
      <c r="B1883" s="75" t="s">
        <v>1649</v>
      </c>
      <c r="C1883" s="81">
        <f t="shared" si="88"/>
        <v>0</v>
      </c>
      <c r="D1883" s="74">
        <v>9639</v>
      </c>
      <c r="E1883" s="75" t="s">
        <v>7641</v>
      </c>
      <c r="F1883" s="74">
        <v>968081</v>
      </c>
      <c r="G1883" s="74">
        <v>0</v>
      </c>
      <c r="H1883" s="76">
        <f t="shared" si="89"/>
        <v>121822</v>
      </c>
      <c r="I1883" s="76">
        <f t="shared" si="90"/>
        <v>0</v>
      </c>
      <c r="J1883" s="74">
        <v>25759</v>
      </c>
      <c r="K1883" s="75" t="s">
        <v>2227</v>
      </c>
      <c r="L1883" s="75" t="s">
        <v>7659</v>
      </c>
      <c r="M1883" s="74">
        <v>2560</v>
      </c>
      <c r="N1883" s="75" t="s">
        <v>5199</v>
      </c>
      <c r="O1883" s="75" t="s">
        <v>7660</v>
      </c>
      <c r="P1883" s="75"/>
      <c r="Q1883" s="75" t="s">
        <v>7661</v>
      </c>
      <c r="R1883" s="75" t="s">
        <v>10772</v>
      </c>
      <c r="S1883" s="75" t="s">
        <v>10773</v>
      </c>
      <c r="T1883" s="75" t="s">
        <v>10774</v>
      </c>
      <c r="U1883" s="75" t="s">
        <v>496</v>
      </c>
    </row>
    <row r="1884" spans="1:21" ht="14.4" x14ac:dyDescent="0.25">
      <c r="A1884" s="74">
        <v>121822</v>
      </c>
      <c r="B1884" s="75" t="s">
        <v>1649</v>
      </c>
      <c r="C1884" s="81">
        <f t="shared" si="88"/>
        <v>0</v>
      </c>
      <c r="D1884" s="74">
        <v>9639</v>
      </c>
      <c r="E1884" s="75" t="s">
        <v>7641</v>
      </c>
      <c r="F1884" s="74">
        <v>60764</v>
      </c>
      <c r="G1884" s="74">
        <v>0</v>
      </c>
      <c r="H1884" s="76">
        <f t="shared" si="89"/>
        <v>121822</v>
      </c>
      <c r="I1884" s="76">
        <f t="shared" si="90"/>
        <v>0</v>
      </c>
      <c r="J1884" s="74">
        <v>54692</v>
      </c>
      <c r="K1884" s="75" t="s">
        <v>7662</v>
      </c>
      <c r="L1884" s="75" t="s">
        <v>7663</v>
      </c>
      <c r="M1884" s="74">
        <v>2500</v>
      </c>
      <c r="N1884" s="75" t="s">
        <v>52</v>
      </c>
      <c r="O1884" s="75" t="s">
        <v>7664</v>
      </c>
      <c r="P1884" s="75"/>
      <c r="Q1884" s="75" t="s">
        <v>7665</v>
      </c>
      <c r="R1884" s="75" t="s">
        <v>1786</v>
      </c>
      <c r="S1884" s="75" t="s">
        <v>1787</v>
      </c>
      <c r="T1884" s="75" t="s">
        <v>1788</v>
      </c>
      <c r="U1884" s="75" t="s">
        <v>385</v>
      </c>
    </row>
    <row r="1885" spans="1:21" ht="14.4" x14ac:dyDescent="0.25">
      <c r="A1885" s="74">
        <v>121831</v>
      </c>
      <c r="B1885" s="75" t="s">
        <v>1901</v>
      </c>
      <c r="C1885" s="81">
        <f t="shared" si="88"/>
        <v>0</v>
      </c>
      <c r="D1885" s="74">
        <v>129643</v>
      </c>
      <c r="E1885" s="75" t="s">
        <v>10752</v>
      </c>
      <c r="F1885" s="74">
        <v>113803</v>
      </c>
      <c r="G1885" s="74">
        <v>113803</v>
      </c>
      <c r="H1885" s="76">
        <f t="shared" si="89"/>
        <v>0</v>
      </c>
      <c r="I1885" s="76">
        <f t="shared" si="90"/>
        <v>0</v>
      </c>
      <c r="J1885" s="74">
        <v>406</v>
      </c>
      <c r="K1885" s="75" t="s">
        <v>11289</v>
      </c>
      <c r="L1885" s="75" t="s">
        <v>7666</v>
      </c>
      <c r="M1885" s="74">
        <v>2060</v>
      </c>
      <c r="N1885" s="75" t="s">
        <v>258</v>
      </c>
      <c r="O1885" s="75" t="s">
        <v>7667</v>
      </c>
      <c r="P1885" s="75"/>
      <c r="Q1885" s="75" t="s">
        <v>7668</v>
      </c>
      <c r="R1885" s="75" t="s">
        <v>1662</v>
      </c>
      <c r="S1885" s="75" t="s">
        <v>1663</v>
      </c>
      <c r="T1885" s="75" t="s">
        <v>1664</v>
      </c>
      <c r="U1885" s="75" t="s">
        <v>385</v>
      </c>
    </row>
    <row r="1886" spans="1:21" ht="14.4" x14ac:dyDescent="0.25">
      <c r="A1886" s="74">
        <v>121831</v>
      </c>
      <c r="B1886" s="75" t="s">
        <v>1901</v>
      </c>
      <c r="C1886" s="81">
        <f t="shared" si="88"/>
        <v>0</v>
      </c>
      <c r="D1886" s="74">
        <v>129643</v>
      </c>
      <c r="E1886" s="75" t="s">
        <v>10752</v>
      </c>
      <c r="F1886" s="74">
        <v>113803</v>
      </c>
      <c r="G1886" s="74">
        <v>113803</v>
      </c>
      <c r="H1886" s="76">
        <f t="shared" si="89"/>
        <v>0</v>
      </c>
      <c r="I1886" s="76">
        <f t="shared" si="90"/>
        <v>0</v>
      </c>
      <c r="J1886" s="74">
        <v>422</v>
      </c>
      <c r="K1886" s="75" t="s">
        <v>11290</v>
      </c>
      <c r="L1886" s="75" t="s">
        <v>7669</v>
      </c>
      <c r="M1886" s="74">
        <v>2170</v>
      </c>
      <c r="N1886" s="75" t="s">
        <v>292</v>
      </c>
      <c r="O1886" s="75" t="s">
        <v>7670</v>
      </c>
      <c r="P1886" s="75"/>
      <c r="Q1886" s="75" t="s">
        <v>7671</v>
      </c>
      <c r="R1886" s="75" t="s">
        <v>1662</v>
      </c>
      <c r="S1886" s="75" t="s">
        <v>1663</v>
      </c>
      <c r="T1886" s="75" t="s">
        <v>1664</v>
      </c>
      <c r="U1886" s="75" t="s">
        <v>385</v>
      </c>
    </row>
    <row r="1887" spans="1:21" ht="14.4" x14ac:dyDescent="0.25">
      <c r="A1887" s="74">
        <v>121831</v>
      </c>
      <c r="B1887" s="75" t="s">
        <v>1901</v>
      </c>
      <c r="C1887" s="81">
        <f t="shared" si="88"/>
        <v>0</v>
      </c>
      <c r="D1887" s="74">
        <v>129643</v>
      </c>
      <c r="E1887" s="75" t="s">
        <v>10752</v>
      </c>
      <c r="F1887" s="74">
        <v>113803</v>
      </c>
      <c r="G1887" s="74">
        <v>113803</v>
      </c>
      <c r="H1887" s="76">
        <f t="shared" si="89"/>
        <v>0</v>
      </c>
      <c r="I1887" s="76">
        <f t="shared" si="90"/>
        <v>0</v>
      </c>
      <c r="J1887" s="74">
        <v>463</v>
      </c>
      <c r="K1887" s="75" t="s">
        <v>7672</v>
      </c>
      <c r="L1887" s="75" t="s">
        <v>7673</v>
      </c>
      <c r="M1887" s="74">
        <v>2110</v>
      </c>
      <c r="N1887" s="75" t="s">
        <v>38</v>
      </c>
      <c r="O1887" s="75" t="s">
        <v>7674</v>
      </c>
      <c r="P1887" s="75"/>
      <c r="Q1887" s="75" t="s">
        <v>11927</v>
      </c>
      <c r="R1887" s="75" t="s">
        <v>1662</v>
      </c>
      <c r="S1887" s="75" t="s">
        <v>1663</v>
      </c>
      <c r="T1887" s="75" t="s">
        <v>1664</v>
      </c>
      <c r="U1887" s="75" t="s">
        <v>385</v>
      </c>
    </row>
    <row r="1888" spans="1:21" ht="14.4" x14ac:dyDescent="0.25">
      <c r="A1888" s="74">
        <v>121831</v>
      </c>
      <c r="B1888" s="75" t="s">
        <v>1901</v>
      </c>
      <c r="C1888" s="81">
        <f t="shared" si="88"/>
        <v>0</v>
      </c>
      <c r="D1888" s="74">
        <v>129643</v>
      </c>
      <c r="E1888" s="75" t="s">
        <v>10752</v>
      </c>
      <c r="F1888" s="74">
        <v>113803</v>
      </c>
      <c r="G1888" s="74">
        <v>113803</v>
      </c>
      <c r="H1888" s="76">
        <f t="shared" si="89"/>
        <v>0</v>
      </c>
      <c r="I1888" s="76">
        <f t="shared" si="90"/>
        <v>0</v>
      </c>
      <c r="J1888" s="74">
        <v>554</v>
      </c>
      <c r="K1888" s="75" t="s">
        <v>7675</v>
      </c>
      <c r="L1888" s="75" t="s">
        <v>7676</v>
      </c>
      <c r="M1888" s="74">
        <v>2140</v>
      </c>
      <c r="N1888" s="75" t="s">
        <v>288</v>
      </c>
      <c r="O1888" s="75" t="s">
        <v>7677</v>
      </c>
      <c r="P1888" s="75"/>
      <c r="Q1888" s="75" t="s">
        <v>7678</v>
      </c>
      <c r="R1888" s="75" t="s">
        <v>1662</v>
      </c>
      <c r="S1888" s="75" t="s">
        <v>1663</v>
      </c>
      <c r="T1888" s="75" t="s">
        <v>1664</v>
      </c>
      <c r="U1888" s="75" t="s">
        <v>385</v>
      </c>
    </row>
    <row r="1889" spans="1:21" ht="14.4" x14ac:dyDescent="0.25">
      <c r="A1889" s="74">
        <v>121831</v>
      </c>
      <c r="B1889" s="75" t="s">
        <v>1901</v>
      </c>
      <c r="C1889" s="81">
        <f t="shared" si="88"/>
        <v>0</v>
      </c>
      <c r="D1889" s="74">
        <v>129643</v>
      </c>
      <c r="E1889" s="75" t="s">
        <v>10752</v>
      </c>
      <c r="F1889" s="74">
        <v>113803</v>
      </c>
      <c r="G1889" s="74">
        <v>113803</v>
      </c>
      <c r="H1889" s="76">
        <f t="shared" si="89"/>
        <v>0</v>
      </c>
      <c r="I1889" s="76">
        <f t="shared" si="90"/>
        <v>0</v>
      </c>
      <c r="J1889" s="74">
        <v>55889</v>
      </c>
      <c r="K1889" s="75" t="s">
        <v>11291</v>
      </c>
      <c r="L1889" s="75" t="s">
        <v>7679</v>
      </c>
      <c r="M1889" s="74">
        <v>2170</v>
      </c>
      <c r="N1889" s="75" t="s">
        <v>292</v>
      </c>
      <c r="O1889" s="75" t="s">
        <v>7680</v>
      </c>
      <c r="P1889" s="75"/>
      <c r="Q1889" s="75" t="s">
        <v>11292</v>
      </c>
      <c r="R1889" s="75" t="s">
        <v>1662</v>
      </c>
      <c r="S1889" s="75" t="s">
        <v>1663</v>
      </c>
      <c r="T1889" s="75" t="s">
        <v>1664</v>
      </c>
      <c r="U1889" s="75" t="s">
        <v>385</v>
      </c>
    </row>
    <row r="1890" spans="1:21" ht="14.4" x14ac:dyDescent="0.25">
      <c r="A1890" s="74">
        <v>121831</v>
      </c>
      <c r="B1890" s="75" t="s">
        <v>1901</v>
      </c>
      <c r="C1890" s="81">
        <f t="shared" si="88"/>
        <v>0</v>
      </c>
      <c r="D1890" s="74">
        <v>129643</v>
      </c>
      <c r="E1890" s="75" t="s">
        <v>10752</v>
      </c>
      <c r="F1890" s="74">
        <v>113803</v>
      </c>
      <c r="G1890" s="74">
        <v>113803</v>
      </c>
      <c r="H1890" s="76">
        <f t="shared" si="89"/>
        <v>0</v>
      </c>
      <c r="I1890" s="76">
        <f t="shared" si="90"/>
        <v>0</v>
      </c>
      <c r="J1890" s="74">
        <v>106088</v>
      </c>
      <c r="K1890" s="75" t="s">
        <v>7681</v>
      </c>
      <c r="L1890" s="75" t="s">
        <v>7682</v>
      </c>
      <c r="M1890" s="74">
        <v>2180</v>
      </c>
      <c r="N1890" s="75" t="s">
        <v>290</v>
      </c>
      <c r="O1890" s="75" t="s">
        <v>7683</v>
      </c>
      <c r="P1890" s="75"/>
      <c r="Q1890" s="75" t="s">
        <v>7684</v>
      </c>
      <c r="R1890" s="75" t="s">
        <v>1662</v>
      </c>
      <c r="S1890" s="75" t="s">
        <v>1663</v>
      </c>
      <c r="T1890" s="75" t="s">
        <v>1664</v>
      </c>
      <c r="U1890" s="75" t="s">
        <v>385</v>
      </c>
    </row>
    <row r="1891" spans="1:21" ht="14.4" x14ac:dyDescent="0.25">
      <c r="A1891" s="74">
        <v>121831</v>
      </c>
      <c r="B1891" s="75" t="s">
        <v>1901</v>
      </c>
      <c r="C1891" s="81">
        <f t="shared" si="88"/>
        <v>0</v>
      </c>
      <c r="D1891" s="74">
        <v>129643</v>
      </c>
      <c r="E1891" s="75" t="s">
        <v>10752</v>
      </c>
      <c r="F1891" s="74">
        <v>113803</v>
      </c>
      <c r="G1891" s="74">
        <v>113803</v>
      </c>
      <c r="H1891" s="76">
        <f t="shared" si="89"/>
        <v>0</v>
      </c>
      <c r="I1891" s="76">
        <f t="shared" si="90"/>
        <v>0</v>
      </c>
      <c r="J1891" s="74">
        <v>128827</v>
      </c>
      <c r="K1891" s="75" t="s">
        <v>7685</v>
      </c>
      <c r="L1891" s="75" t="s">
        <v>11293</v>
      </c>
      <c r="M1891" s="74">
        <v>2100</v>
      </c>
      <c r="N1891" s="75" t="s">
        <v>275</v>
      </c>
      <c r="O1891" s="75" t="s">
        <v>7686</v>
      </c>
      <c r="P1891" s="75"/>
      <c r="Q1891" s="75" t="s">
        <v>7687</v>
      </c>
      <c r="R1891" s="75" t="s">
        <v>1662</v>
      </c>
      <c r="S1891" s="75" t="s">
        <v>1663</v>
      </c>
      <c r="T1891" s="75" t="s">
        <v>1664</v>
      </c>
      <c r="U1891" s="75" t="s">
        <v>385</v>
      </c>
    </row>
    <row r="1892" spans="1:21" ht="14.4" x14ac:dyDescent="0.25">
      <c r="A1892" s="74">
        <v>121831</v>
      </c>
      <c r="B1892" s="75" t="s">
        <v>1901</v>
      </c>
      <c r="C1892" s="81">
        <f t="shared" si="88"/>
        <v>0</v>
      </c>
      <c r="D1892" s="74">
        <v>129643</v>
      </c>
      <c r="E1892" s="75" t="s">
        <v>10752</v>
      </c>
      <c r="F1892" s="74">
        <v>113803</v>
      </c>
      <c r="G1892" s="74">
        <v>113803</v>
      </c>
      <c r="H1892" s="76">
        <f t="shared" si="89"/>
        <v>0</v>
      </c>
      <c r="I1892" s="76">
        <f t="shared" si="90"/>
        <v>0</v>
      </c>
      <c r="J1892" s="74">
        <v>129643</v>
      </c>
      <c r="K1892" s="75" t="s">
        <v>10752</v>
      </c>
      <c r="L1892" s="75" t="s">
        <v>11928</v>
      </c>
      <c r="M1892" s="74">
        <v>2100</v>
      </c>
      <c r="N1892" s="75" t="s">
        <v>275</v>
      </c>
      <c r="O1892" s="75" t="s">
        <v>7688</v>
      </c>
      <c r="P1892" s="75"/>
      <c r="Q1892" s="75" t="s">
        <v>7689</v>
      </c>
      <c r="R1892" s="75" t="s">
        <v>1662</v>
      </c>
      <c r="S1892" s="75" t="s">
        <v>1663</v>
      </c>
      <c r="T1892" s="75" t="s">
        <v>1664</v>
      </c>
      <c r="U1892" s="75" t="s">
        <v>385</v>
      </c>
    </row>
    <row r="1893" spans="1:21" ht="14.4" x14ac:dyDescent="0.25">
      <c r="A1893" s="74">
        <v>121831</v>
      </c>
      <c r="B1893" s="75" t="s">
        <v>1901</v>
      </c>
      <c r="C1893" s="81">
        <f t="shared" si="88"/>
        <v>0</v>
      </c>
      <c r="D1893" s="74">
        <v>129643</v>
      </c>
      <c r="E1893" s="75" t="s">
        <v>10752</v>
      </c>
      <c r="F1893" s="74">
        <v>113803</v>
      </c>
      <c r="G1893" s="74">
        <v>113803</v>
      </c>
      <c r="H1893" s="76">
        <f t="shared" si="89"/>
        <v>0</v>
      </c>
      <c r="I1893" s="76">
        <f t="shared" si="90"/>
        <v>0</v>
      </c>
      <c r="J1893" s="74">
        <v>129651</v>
      </c>
      <c r="K1893" s="75" t="s">
        <v>7690</v>
      </c>
      <c r="L1893" s="75" t="s">
        <v>7691</v>
      </c>
      <c r="M1893" s="74">
        <v>2000</v>
      </c>
      <c r="N1893" s="75" t="s">
        <v>258</v>
      </c>
      <c r="O1893" s="75" t="s">
        <v>7692</v>
      </c>
      <c r="P1893" s="75"/>
      <c r="Q1893" s="75" t="s">
        <v>11929</v>
      </c>
      <c r="R1893" s="75" t="s">
        <v>1662</v>
      </c>
      <c r="S1893" s="75" t="s">
        <v>1663</v>
      </c>
      <c r="T1893" s="75" t="s">
        <v>1664</v>
      </c>
      <c r="U1893" s="75" t="s">
        <v>385</v>
      </c>
    </row>
    <row r="1894" spans="1:21" ht="14.4" x14ac:dyDescent="0.25">
      <c r="A1894" s="74">
        <v>121831</v>
      </c>
      <c r="B1894" s="75" t="s">
        <v>1901</v>
      </c>
      <c r="C1894" s="81">
        <f t="shared" si="88"/>
        <v>0</v>
      </c>
      <c r="D1894" s="74">
        <v>129643</v>
      </c>
      <c r="E1894" s="75" t="s">
        <v>10752</v>
      </c>
      <c r="F1894" s="74">
        <v>113803</v>
      </c>
      <c r="G1894" s="74">
        <v>113803</v>
      </c>
      <c r="H1894" s="76">
        <f t="shared" si="89"/>
        <v>0</v>
      </c>
      <c r="I1894" s="76">
        <f t="shared" si="90"/>
        <v>0</v>
      </c>
      <c r="J1894" s="74">
        <v>130088</v>
      </c>
      <c r="K1894" s="75" t="s">
        <v>7693</v>
      </c>
      <c r="L1894" s="75" t="s">
        <v>7694</v>
      </c>
      <c r="M1894" s="74">
        <v>2100</v>
      </c>
      <c r="N1894" s="75" t="s">
        <v>275</v>
      </c>
      <c r="O1894" s="75" t="s">
        <v>7695</v>
      </c>
      <c r="P1894" s="75"/>
      <c r="Q1894" s="75" t="s">
        <v>7696</v>
      </c>
      <c r="R1894" s="75" t="s">
        <v>1662</v>
      </c>
      <c r="S1894" s="75" t="s">
        <v>1663</v>
      </c>
      <c r="T1894" s="75" t="s">
        <v>1664</v>
      </c>
      <c r="U1894" s="75" t="s">
        <v>385</v>
      </c>
    </row>
    <row r="1895" spans="1:21" ht="14.4" x14ac:dyDescent="0.25">
      <c r="A1895" s="74">
        <v>121831</v>
      </c>
      <c r="B1895" s="75" t="s">
        <v>1901</v>
      </c>
      <c r="C1895" s="81">
        <f t="shared" si="88"/>
        <v>0</v>
      </c>
      <c r="D1895" s="74">
        <v>129643</v>
      </c>
      <c r="E1895" s="75" t="s">
        <v>10752</v>
      </c>
      <c r="F1895" s="74">
        <v>113803</v>
      </c>
      <c r="G1895" s="74">
        <v>113803</v>
      </c>
      <c r="H1895" s="76">
        <f t="shared" si="89"/>
        <v>0</v>
      </c>
      <c r="I1895" s="76">
        <f t="shared" si="90"/>
        <v>0</v>
      </c>
      <c r="J1895" s="74">
        <v>132324</v>
      </c>
      <c r="K1895" s="75" t="s">
        <v>11930</v>
      </c>
      <c r="L1895" s="75" t="s">
        <v>7697</v>
      </c>
      <c r="M1895" s="74">
        <v>2060</v>
      </c>
      <c r="N1895" s="75" t="s">
        <v>258</v>
      </c>
      <c r="O1895" s="75" t="s">
        <v>7698</v>
      </c>
      <c r="P1895" s="75"/>
      <c r="Q1895" s="75" t="s">
        <v>7699</v>
      </c>
      <c r="R1895" s="75" t="s">
        <v>1662</v>
      </c>
      <c r="S1895" s="75" t="s">
        <v>1663</v>
      </c>
      <c r="T1895" s="75" t="s">
        <v>1664</v>
      </c>
      <c r="U1895" s="75" t="s">
        <v>385</v>
      </c>
    </row>
    <row r="1896" spans="1:21" ht="14.4" x14ac:dyDescent="0.25">
      <c r="A1896" s="74">
        <v>121831</v>
      </c>
      <c r="B1896" s="75" t="s">
        <v>1901</v>
      </c>
      <c r="C1896" s="81">
        <f t="shared" si="88"/>
        <v>0</v>
      </c>
      <c r="D1896" s="74">
        <v>129643</v>
      </c>
      <c r="E1896" s="75" t="s">
        <v>10752</v>
      </c>
      <c r="F1896" s="74">
        <v>113803</v>
      </c>
      <c r="G1896" s="74">
        <v>113803</v>
      </c>
      <c r="H1896" s="76">
        <f t="shared" si="89"/>
        <v>0</v>
      </c>
      <c r="I1896" s="76">
        <f t="shared" si="90"/>
        <v>0</v>
      </c>
      <c r="J1896" s="74">
        <v>144733</v>
      </c>
      <c r="K1896" s="75" t="s">
        <v>11294</v>
      </c>
      <c r="L1896" s="75" t="s">
        <v>10955</v>
      </c>
      <c r="M1896" s="74">
        <v>2018</v>
      </c>
      <c r="N1896" s="75" t="s">
        <v>258</v>
      </c>
      <c r="O1896" s="75" t="s">
        <v>11295</v>
      </c>
      <c r="P1896" s="75"/>
      <c r="Q1896" s="75" t="s">
        <v>11296</v>
      </c>
      <c r="R1896" s="75" t="s">
        <v>1662</v>
      </c>
      <c r="S1896" s="75" t="s">
        <v>1663</v>
      </c>
      <c r="T1896" s="75" t="s">
        <v>1664</v>
      </c>
      <c r="U1896" s="75" t="s">
        <v>385</v>
      </c>
    </row>
    <row r="1897" spans="1:21" ht="14.4" x14ac:dyDescent="0.25">
      <c r="A1897" s="74">
        <v>121848</v>
      </c>
      <c r="B1897" s="75" t="s">
        <v>1649</v>
      </c>
      <c r="C1897" s="81">
        <f t="shared" si="88"/>
        <v>0</v>
      </c>
      <c r="D1897" s="74">
        <v>10331</v>
      </c>
      <c r="E1897" s="75" t="s">
        <v>7606</v>
      </c>
      <c r="F1897" s="74">
        <v>56143</v>
      </c>
      <c r="G1897" s="74">
        <v>0</v>
      </c>
      <c r="H1897" s="76">
        <f t="shared" si="89"/>
        <v>0</v>
      </c>
      <c r="I1897" s="76">
        <f t="shared" si="90"/>
        <v>0</v>
      </c>
      <c r="J1897" s="74">
        <v>6049</v>
      </c>
      <c r="K1897" s="75" t="s">
        <v>7700</v>
      </c>
      <c r="L1897" s="75" t="s">
        <v>7701</v>
      </c>
      <c r="M1897" s="74">
        <v>2060</v>
      </c>
      <c r="N1897" s="75" t="s">
        <v>258</v>
      </c>
      <c r="O1897" s="75" t="s">
        <v>7702</v>
      </c>
      <c r="P1897" s="75"/>
      <c r="Q1897" s="75" t="s">
        <v>7703</v>
      </c>
      <c r="R1897" s="75" t="s">
        <v>1662</v>
      </c>
      <c r="S1897" s="75" t="s">
        <v>1663</v>
      </c>
      <c r="T1897" s="75" t="s">
        <v>1664</v>
      </c>
      <c r="U1897" s="75" t="s">
        <v>385</v>
      </c>
    </row>
    <row r="1898" spans="1:21" ht="14.4" x14ac:dyDescent="0.25">
      <c r="A1898" s="74">
        <v>121848</v>
      </c>
      <c r="B1898" s="75" t="s">
        <v>1649</v>
      </c>
      <c r="C1898" s="81">
        <f t="shared" si="88"/>
        <v>0</v>
      </c>
      <c r="D1898" s="74">
        <v>10331</v>
      </c>
      <c r="E1898" s="75" t="s">
        <v>7606</v>
      </c>
      <c r="F1898" s="74">
        <v>56143</v>
      </c>
      <c r="G1898" s="74">
        <v>0</v>
      </c>
      <c r="H1898" s="76">
        <f t="shared" si="89"/>
        <v>0</v>
      </c>
      <c r="I1898" s="76">
        <f t="shared" si="90"/>
        <v>0</v>
      </c>
      <c r="J1898" s="74">
        <v>6056</v>
      </c>
      <c r="K1898" s="75" t="s">
        <v>7704</v>
      </c>
      <c r="L1898" s="75" t="s">
        <v>7705</v>
      </c>
      <c r="M1898" s="74">
        <v>2000</v>
      </c>
      <c r="N1898" s="75" t="s">
        <v>258</v>
      </c>
      <c r="O1898" s="75" t="s">
        <v>7706</v>
      </c>
      <c r="P1898" s="75"/>
      <c r="Q1898" s="75" t="s">
        <v>11931</v>
      </c>
      <c r="R1898" s="75" t="s">
        <v>1662</v>
      </c>
      <c r="S1898" s="75" t="s">
        <v>1663</v>
      </c>
      <c r="T1898" s="75" t="s">
        <v>1664</v>
      </c>
      <c r="U1898" s="75" t="s">
        <v>385</v>
      </c>
    </row>
    <row r="1899" spans="1:21" ht="14.4" x14ac:dyDescent="0.25">
      <c r="A1899" s="74">
        <v>121848</v>
      </c>
      <c r="B1899" s="75" t="s">
        <v>1649</v>
      </c>
      <c r="C1899" s="81">
        <f t="shared" si="88"/>
        <v>0</v>
      </c>
      <c r="D1899" s="74">
        <v>10331</v>
      </c>
      <c r="E1899" s="75" t="s">
        <v>7606</v>
      </c>
      <c r="F1899" s="74">
        <v>56143</v>
      </c>
      <c r="G1899" s="74">
        <v>0</v>
      </c>
      <c r="H1899" s="76">
        <f t="shared" si="89"/>
        <v>0</v>
      </c>
      <c r="I1899" s="76">
        <f t="shared" si="90"/>
        <v>0</v>
      </c>
      <c r="J1899" s="74">
        <v>6064</v>
      </c>
      <c r="K1899" s="75" t="s">
        <v>7707</v>
      </c>
      <c r="L1899" s="75" t="s">
        <v>7708</v>
      </c>
      <c r="M1899" s="74">
        <v>2018</v>
      </c>
      <c r="N1899" s="75" t="s">
        <v>258</v>
      </c>
      <c r="O1899" s="75" t="s">
        <v>11297</v>
      </c>
      <c r="P1899" s="75"/>
      <c r="Q1899" s="75" t="s">
        <v>11932</v>
      </c>
      <c r="R1899" s="75" t="s">
        <v>1662</v>
      </c>
      <c r="S1899" s="75" t="s">
        <v>1663</v>
      </c>
      <c r="T1899" s="75" t="s">
        <v>1664</v>
      </c>
      <c r="U1899" s="75" t="s">
        <v>385</v>
      </c>
    </row>
    <row r="1900" spans="1:21" ht="14.4" x14ac:dyDescent="0.25">
      <c r="A1900" s="74">
        <v>121848</v>
      </c>
      <c r="B1900" s="75" t="s">
        <v>1649</v>
      </c>
      <c r="C1900" s="81">
        <f t="shared" si="88"/>
        <v>0</v>
      </c>
      <c r="D1900" s="74">
        <v>10331</v>
      </c>
      <c r="E1900" s="75" t="s">
        <v>7606</v>
      </c>
      <c r="F1900" s="74">
        <v>56143</v>
      </c>
      <c r="G1900" s="74">
        <v>0</v>
      </c>
      <c r="H1900" s="76">
        <f t="shared" si="89"/>
        <v>0</v>
      </c>
      <c r="I1900" s="76">
        <f t="shared" si="90"/>
        <v>0</v>
      </c>
      <c r="J1900" s="74">
        <v>6627</v>
      </c>
      <c r="K1900" s="75" t="s">
        <v>7709</v>
      </c>
      <c r="L1900" s="75" t="s">
        <v>7710</v>
      </c>
      <c r="M1900" s="74">
        <v>2020</v>
      </c>
      <c r="N1900" s="75" t="s">
        <v>258</v>
      </c>
      <c r="O1900" s="75" t="s">
        <v>7711</v>
      </c>
      <c r="P1900" s="75"/>
      <c r="Q1900" s="75" t="s">
        <v>7712</v>
      </c>
      <c r="R1900" s="75" t="s">
        <v>1662</v>
      </c>
      <c r="S1900" s="75" t="s">
        <v>1663</v>
      </c>
      <c r="T1900" s="75" t="s">
        <v>1664</v>
      </c>
      <c r="U1900" s="75" t="s">
        <v>385</v>
      </c>
    </row>
    <row r="1901" spans="1:21" ht="14.4" x14ac:dyDescent="0.25">
      <c r="A1901" s="74">
        <v>121848</v>
      </c>
      <c r="B1901" s="75" t="s">
        <v>1649</v>
      </c>
      <c r="C1901" s="81">
        <f t="shared" ref="C1901:C1964" si="91">IF(A1901&lt;&gt;A1900,0,IF(AND(A1901=A1900,B1901&lt;&gt;B1900),A1901,0))</f>
        <v>0</v>
      </c>
      <c r="D1901" s="74">
        <v>10331</v>
      </c>
      <c r="E1901" s="75" t="s">
        <v>7606</v>
      </c>
      <c r="F1901" s="74">
        <v>56143</v>
      </c>
      <c r="G1901" s="74">
        <v>0</v>
      </c>
      <c r="H1901" s="76">
        <f t="shared" ref="H1901:H1964" si="92">IF(A1901&lt;&gt;A1900,0,IF(AND(A1901=A1900,F1901&lt;&gt;F1900),A1901,0))</f>
        <v>0</v>
      </c>
      <c r="I1901" s="76">
        <f t="shared" ref="I1901:I1964" si="93">IF(A1901&lt;&gt;A1900,0,IF(AND(H1901&lt;&gt;0,B1901&lt;&gt;B1900),A1901,0))</f>
        <v>0</v>
      </c>
      <c r="J1901" s="74">
        <v>8061</v>
      </c>
      <c r="K1901" s="75" t="s">
        <v>7713</v>
      </c>
      <c r="L1901" s="75" t="s">
        <v>7714</v>
      </c>
      <c r="M1901" s="74">
        <v>2140</v>
      </c>
      <c r="N1901" s="75" t="s">
        <v>288</v>
      </c>
      <c r="O1901" s="75" t="s">
        <v>7715</v>
      </c>
      <c r="P1901" s="75"/>
      <c r="Q1901" s="75" t="s">
        <v>7716</v>
      </c>
      <c r="R1901" s="75" t="s">
        <v>1662</v>
      </c>
      <c r="S1901" s="75" t="s">
        <v>1663</v>
      </c>
      <c r="T1901" s="75" t="s">
        <v>1664</v>
      </c>
      <c r="U1901" s="75" t="s">
        <v>385</v>
      </c>
    </row>
    <row r="1902" spans="1:21" ht="14.4" x14ac:dyDescent="0.25">
      <c r="A1902" s="74">
        <v>121848</v>
      </c>
      <c r="B1902" s="75" t="s">
        <v>1649</v>
      </c>
      <c r="C1902" s="81">
        <f t="shared" si="91"/>
        <v>0</v>
      </c>
      <c r="D1902" s="74">
        <v>10331</v>
      </c>
      <c r="E1902" s="75" t="s">
        <v>7606</v>
      </c>
      <c r="F1902" s="74">
        <v>56143</v>
      </c>
      <c r="G1902" s="74">
        <v>0</v>
      </c>
      <c r="H1902" s="76">
        <f t="shared" si="92"/>
        <v>0</v>
      </c>
      <c r="I1902" s="76">
        <f t="shared" si="93"/>
        <v>0</v>
      </c>
      <c r="J1902" s="74">
        <v>10314</v>
      </c>
      <c r="K1902" s="75" t="s">
        <v>4760</v>
      </c>
      <c r="L1902" s="75" t="s">
        <v>7717</v>
      </c>
      <c r="M1902" s="74">
        <v>2600</v>
      </c>
      <c r="N1902" s="75" t="s">
        <v>289</v>
      </c>
      <c r="O1902" s="75" t="s">
        <v>7718</v>
      </c>
      <c r="P1902" s="75"/>
      <c r="Q1902" s="75" t="s">
        <v>7719</v>
      </c>
      <c r="R1902" s="75" t="s">
        <v>1662</v>
      </c>
      <c r="S1902" s="75" t="s">
        <v>1663</v>
      </c>
      <c r="T1902" s="75" t="s">
        <v>1664</v>
      </c>
      <c r="U1902" s="75" t="s">
        <v>385</v>
      </c>
    </row>
    <row r="1903" spans="1:21" ht="14.4" x14ac:dyDescent="0.25">
      <c r="A1903" s="74">
        <v>121848</v>
      </c>
      <c r="B1903" s="75" t="s">
        <v>1649</v>
      </c>
      <c r="C1903" s="81">
        <f t="shared" si="91"/>
        <v>0</v>
      </c>
      <c r="D1903" s="74">
        <v>10331</v>
      </c>
      <c r="E1903" s="75" t="s">
        <v>7606</v>
      </c>
      <c r="F1903" s="74">
        <v>56143</v>
      </c>
      <c r="G1903" s="74">
        <v>0</v>
      </c>
      <c r="H1903" s="76">
        <f t="shared" si="92"/>
        <v>0</v>
      </c>
      <c r="I1903" s="76">
        <f t="shared" si="93"/>
        <v>0</v>
      </c>
      <c r="J1903" s="74">
        <v>10322</v>
      </c>
      <c r="K1903" s="75" t="s">
        <v>11298</v>
      </c>
      <c r="L1903" s="75" t="s">
        <v>7720</v>
      </c>
      <c r="M1903" s="74">
        <v>2600</v>
      </c>
      <c r="N1903" s="75" t="s">
        <v>289</v>
      </c>
      <c r="O1903" s="75" t="s">
        <v>7721</v>
      </c>
      <c r="P1903" s="75"/>
      <c r="Q1903" s="75" t="s">
        <v>11933</v>
      </c>
      <c r="R1903" s="75" t="s">
        <v>1662</v>
      </c>
      <c r="S1903" s="75" t="s">
        <v>1663</v>
      </c>
      <c r="T1903" s="75" t="s">
        <v>1664</v>
      </c>
      <c r="U1903" s="75" t="s">
        <v>385</v>
      </c>
    </row>
    <row r="1904" spans="1:21" ht="14.4" x14ac:dyDescent="0.25">
      <c r="A1904" s="74">
        <v>121848</v>
      </c>
      <c r="B1904" s="75" t="s">
        <v>1649</v>
      </c>
      <c r="C1904" s="81">
        <f t="shared" si="91"/>
        <v>0</v>
      </c>
      <c r="D1904" s="74">
        <v>10331</v>
      </c>
      <c r="E1904" s="75" t="s">
        <v>7606</v>
      </c>
      <c r="F1904" s="74">
        <v>56143</v>
      </c>
      <c r="G1904" s="74">
        <v>0</v>
      </c>
      <c r="H1904" s="76">
        <f t="shared" si="92"/>
        <v>0</v>
      </c>
      <c r="I1904" s="76">
        <f t="shared" si="93"/>
        <v>0</v>
      </c>
      <c r="J1904" s="74">
        <v>10331</v>
      </c>
      <c r="K1904" s="75" t="s">
        <v>7606</v>
      </c>
      <c r="L1904" s="75" t="s">
        <v>1265</v>
      </c>
      <c r="M1904" s="74">
        <v>2600</v>
      </c>
      <c r="N1904" s="75" t="s">
        <v>289</v>
      </c>
      <c r="O1904" s="75" t="s">
        <v>189</v>
      </c>
      <c r="P1904" s="75"/>
      <c r="Q1904" s="75" t="s">
        <v>7722</v>
      </c>
      <c r="R1904" s="75" t="s">
        <v>1662</v>
      </c>
      <c r="S1904" s="75" t="s">
        <v>1663</v>
      </c>
      <c r="T1904" s="75" t="s">
        <v>1664</v>
      </c>
      <c r="U1904" s="75" t="s">
        <v>385</v>
      </c>
    </row>
    <row r="1905" spans="1:21" ht="14.4" x14ac:dyDescent="0.25">
      <c r="A1905" s="74">
        <v>121863</v>
      </c>
      <c r="B1905" s="75" t="s">
        <v>1679</v>
      </c>
      <c r="C1905" s="81">
        <f t="shared" si="91"/>
        <v>0</v>
      </c>
      <c r="D1905" s="74">
        <v>12849</v>
      </c>
      <c r="E1905" s="75" t="s">
        <v>1680</v>
      </c>
      <c r="F1905" s="74">
        <v>961029</v>
      </c>
      <c r="G1905" s="74">
        <v>0</v>
      </c>
      <c r="H1905" s="76">
        <f t="shared" si="92"/>
        <v>0</v>
      </c>
      <c r="I1905" s="76">
        <f t="shared" si="93"/>
        <v>0</v>
      </c>
      <c r="J1905" s="74">
        <v>10181</v>
      </c>
      <c r="K1905" s="75" t="s">
        <v>11299</v>
      </c>
      <c r="L1905" s="75" t="s">
        <v>11300</v>
      </c>
      <c r="M1905" s="74">
        <v>2590</v>
      </c>
      <c r="N1905" s="75" t="s">
        <v>58</v>
      </c>
      <c r="O1905" s="75" t="s">
        <v>11301</v>
      </c>
      <c r="P1905" s="75"/>
      <c r="Q1905" s="75" t="s">
        <v>11934</v>
      </c>
      <c r="R1905" s="75" t="s">
        <v>11612</v>
      </c>
      <c r="S1905" s="75" t="s">
        <v>11613</v>
      </c>
      <c r="T1905" s="75" t="s">
        <v>11614</v>
      </c>
      <c r="U1905" s="75" t="s">
        <v>385</v>
      </c>
    </row>
    <row r="1906" spans="1:21" ht="14.4" x14ac:dyDescent="0.25">
      <c r="A1906" s="74">
        <v>121863</v>
      </c>
      <c r="B1906" s="75" t="s">
        <v>1679</v>
      </c>
      <c r="C1906" s="81">
        <f t="shared" si="91"/>
        <v>0</v>
      </c>
      <c r="D1906" s="74">
        <v>12849</v>
      </c>
      <c r="E1906" s="75" t="s">
        <v>1680</v>
      </c>
      <c r="F1906" s="74">
        <v>961318</v>
      </c>
      <c r="G1906" s="74">
        <v>0</v>
      </c>
      <c r="H1906" s="76">
        <f t="shared" si="92"/>
        <v>121863</v>
      </c>
      <c r="I1906" s="76">
        <f t="shared" si="93"/>
        <v>0</v>
      </c>
      <c r="J1906" s="74">
        <v>12823</v>
      </c>
      <c r="K1906" s="75" t="s">
        <v>7725</v>
      </c>
      <c r="L1906" s="75" t="s">
        <v>7726</v>
      </c>
      <c r="M1906" s="74">
        <v>2221</v>
      </c>
      <c r="N1906" s="75" t="s">
        <v>7727</v>
      </c>
      <c r="O1906" s="75" t="s">
        <v>7728</v>
      </c>
      <c r="P1906" s="75"/>
      <c r="Q1906" s="75" t="s">
        <v>7729</v>
      </c>
      <c r="R1906" s="75" t="s">
        <v>11612</v>
      </c>
      <c r="S1906" s="75" t="s">
        <v>11613</v>
      </c>
      <c r="T1906" s="75" t="s">
        <v>11614</v>
      </c>
      <c r="U1906" s="75" t="s">
        <v>385</v>
      </c>
    </row>
    <row r="1907" spans="1:21" ht="14.4" x14ac:dyDescent="0.25">
      <c r="A1907" s="74">
        <v>121863</v>
      </c>
      <c r="B1907" s="75" t="s">
        <v>1679</v>
      </c>
      <c r="C1907" s="81">
        <f t="shared" si="91"/>
        <v>0</v>
      </c>
      <c r="D1907" s="74">
        <v>12849</v>
      </c>
      <c r="E1907" s="75" t="s">
        <v>1680</v>
      </c>
      <c r="F1907" s="74">
        <v>961342</v>
      </c>
      <c r="G1907" s="74">
        <v>0</v>
      </c>
      <c r="H1907" s="76">
        <f t="shared" si="92"/>
        <v>121863</v>
      </c>
      <c r="I1907" s="76">
        <f t="shared" si="93"/>
        <v>0</v>
      </c>
      <c r="J1907" s="74">
        <v>12849</v>
      </c>
      <c r="K1907" s="75" t="s">
        <v>1680</v>
      </c>
      <c r="L1907" s="75" t="s">
        <v>1267</v>
      </c>
      <c r="M1907" s="74">
        <v>2235</v>
      </c>
      <c r="N1907" s="75" t="s">
        <v>1268</v>
      </c>
      <c r="O1907" s="75" t="s">
        <v>1269</v>
      </c>
      <c r="P1907" s="75"/>
      <c r="Q1907" s="75" t="s">
        <v>10673</v>
      </c>
      <c r="R1907" s="75" t="s">
        <v>11612</v>
      </c>
      <c r="S1907" s="75" t="s">
        <v>11613</v>
      </c>
      <c r="T1907" s="75" t="s">
        <v>11614</v>
      </c>
      <c r="U1907" s="75" t="s">
        <v>385</v>
      </c>
    </row>
    <row r="1908" spans="1:21" ht="14.4" x14ac:dyDescent="0.25">
      <c r="A1908" s="74">
        <v>121863</v>
      </c>
      <c r="B1908" s="75" t="s">
        <v>1679</v>
      </c>
      <c r="C1908" s="81">
        <f t="shared" si="91"/>
        <v>0</v>
      </c>
      <c r="D1908" s="74">
        <v>12849</v>
      </c>
      <c r="E1908" s="75" t="s">
        <v>1680</v>
      </c>
      <c r="F1908" s="74">
        <v>961359</v>
      </c>
      <c r="G1908" s="74">
        <v>0</v>
      </c>
      <c r="H1908" s="76">
        <f t="shared" si="92"/>
        <v>121863</v>
      </c>
      <c r="I1908" s="76">
        <f t="shared" si="93"/>
        <v>0</v>
      </c>
      <c r="J1908" s="74">
        <v>12922</v>
      </c>
      <c r="K1908" s="75" t="s">
        <v>11302</v>
      </c>
      <c r="L1908" s="75" t="s">
        <v>7730</v>
      </c>
      <c r="M1908" s="74">
        <v>2260</v>
      </c>
      <c r="N1908" s="75" t="s">
        <v>66</v>
      </c>
      <c r="O1908" s="75" t="s">
        <v>7731</v>
      </c>
      <c r="P1908" s="75"/>
      <c r="Q1908" s="75" t="s">
        <v>11303</v>
      </c>
      <c r="R1908" s="75" t="s">
        <v>11612</v>
      </c>
      <c r="S1908" s="75" t="s">
        <v>11613</v>
      </c>
      <c r="T1908" s="75" t="s">
        <v>11614</v>
      </c>
      <c r="U1908" s="75" t="s">
        <v>385</v>
      </c>
    </row>
    <row r="1909" spans="1:21" ht="14.4" x14ac:dyDescent="0.25">
      <c r="A1909" s="74">
        <v>121863</v>
      </c>
      <c r="B1909" s="75" t="s">
        <v>1679</v>
      </c>
      <c r="C1909" s="81">
        <f t="shared" si="91"/>
        <v>0</v>
      </c>
      <c r="D1909" s="74">
        <v>12849</v>
      </c>
      <c r="E1909" s="75" t="s">
        <v>1680</v>
      </c>
      <c r="F1909" s="74">
        <v>961359</v>
      </c>
      <c r="G1909" s="74">
        <v>0</v>
      </c>
      <c r="H1909" s="76">
        <f t="shared" si="92"/>
        <v>0</v>
      </c>
      <c r="I1909" s="76">
        <f t="shared" si="93"/>
        <v>0</v>
      </c>
      <c r="J1909" s="74">
        <v>12948</v>
      </c>
      <c r="K1909" s="75" t="s">
        <v>7732</v>
      </c>
      <c r="L1909" s="75" t="s">
        <v>7733</v>
      </c>
      <c r="M1909" s="74">
        <v>2260</v>
      </c>
      <c r="N1909" s="75" t="s">
        <v>7734</v>
      </c>
      <c r="O1909" s="75" t="s">
        <v>7735</v>
      </c>
      <c r="P1909" s="75"/>
      <c r="Q1909" s="75" t="s">
        <v>7736</v>
      </c>
      <c r="R1909" s="75" t="s">
        <v>11612</v>
      </c>
      <c r="S1909" s="75" t="s">
        <v>11613</v>
      </c>
      <c r="T1909" s="75" t="s">
        <v>11614</v>
      </c>
      <c r="U1909" s="75" t="s">
        <v>385</v>
      </c>
    </row>
    <row r="1910" spans="1:21" ht="14.4" x14ac:dyDescent="0.25">
      <c r="A1910" s="74">
        <v>121863</v>
      </c>
      <c r="B1910" s="75" t="s">
        <v>1679</v>
      </c>
      <c r="C1910" s="81">
        <f t="shared" si="91"/>
        <v>0</v>
      </c>
      <c r="D1910" s="74">
        <v>12849</v>
      </c>
      <c r="E1910" s="75" t="s">
        <v>1680</v>
      </c>
      <c r="F1910" s="74">
        <v>961359</v>
      </c>
      <c r="G1910" s="74">
        <v>0</v>
      </c>
      <c r="H1910" s="76">
        <f t="shared" si="92"/>
        <v>0</v>
      </c>
      <c r="I1910" s="76">
        <f t="shared" si="93"/>
        <v>0</v>
      </c>
      <c r="J1910" s="74">
        <v>12955</v>
      </c>
      <c r="K1910" s="75" t="s">
        <v>7737</v>
      </c>
      <c r="L1910" s="75" t="s">
        <v>1207</v>
      </c>
      <c r="M1910" s="74">
        <v>2260</v>
      </c>
      <c r="N1910" s="75" t="s">
        <v>66</v>
      </c>
      <c r="O1910" s="75" t="s">
        <v>7738</v>
      </c>
      <c r="P1910" s="75"/>
      <c r="Q1910" s="75" t="s">
        <v>7739</v>
      </c>
      <c r="R1910" s="75" t="s">
        <v>11612</v>
      </c>
      <c r="S1910" s="75" t="s">
        <v>11613</v>
      </c>
      <c r="T1910" s="75" t="s">
        <v>11614</v>
      </c>
      <c r="U1910" s="75" t="s">
        <v>385</v>
      </c>
    </row>
    <row r="1911" spans="1:21" ht="14.4" x14ac:dyDescent="0.25">
      <c r="A1911" s="74">
        <v>121863</v>
      </c>
      <c r="B1911" s="75" t="s">
        <v>1679</v>
      </c>
      <c r="C1911" s="81">
        <f t="shared" si="91"/>
        <v>0</v>
      </c>
      <c r="D1911" s="74">
        <v>12849</v>
      </c>
      <c r="E1911" s="75" t="s">
        <v>1680</v>
      </c>
      <c r="F1911" s="74">
        <v>961318</v>
      </c>
      <c r="G1911" s="74">
        <v>0</v>
      </c>
      <c r="H1911" s="76">
        <f t="shared" si="92"/>
        <v>121863</v>
      </c>
      <c r="I1911" s="76">
        <f t="shared" si="93"/>
        <v>0</v>
      </c>
      <c r="J1911" s="74">
        <v>107953</v>
      </c>
      <c r="K1911" s="75" t="s">
        <v>7740</v>
      </c>
      <c r="L1911" s="75" t="s">
        <v>7741</v>
      </c>
      <c r="M1911" s="74">
        <v>2220</v>
      </c>
      <c r="N1911" s="75" t="s">
        <v>65</v>
      </c>
      <c r="O1911" s="75" t="s">
        <v>7742</v>
      </c>
      <c r="P1911" s="75"/>
      <c r="Q1911" s="75" t="s">
        <v>7743</v>
      </c>
      <c r="R1911" s="75" t="s">
        <v>11612</v>
      </c>
      <c r="S1911" s="75" t="s">
        <v>11613</v>
      </c>
      <c r="T1911" s="75" t="s">
        <v>11614</v>
      </c>
      <c r="U1911" s="75" t="s">
        <v>385</v>
      </c>
    </row>
    <row r="1912" spans="1:21" ht="14.4" x14ac:dyDescent="0.25">
      <c r="A1912" s="74">
        <v>121863</v>
      </c>
      <c r="B1912" s="75" t="s">
        <v>1679</v>
      </c>
      <c r="C1912" s="81">
        <f t="shared" si="91"/>
        <v>0</v>
      </c>
      <c r="D1912" s="74">
        <v>12849</v>
      </c>
      <c r="E1912" s="75" t="s">
        <v>1680</v>
      </c>
      <c r="F1912" s="74">
        <v>961029</v>
      </c>
      <c r="G1912" s="74">
        <v>0</v>
      </c>
      <c r="H1912" s="76">
        <f t="shared" si="92"/>
        <v>121863</v>
      </c>
      <c r="I1912" s="76">
        <f t="shared" si="93"/>
        <v>0</v>
      </c>
      <c r="J1912" s="74">
        <v>143602</v>
      </c>
      <c r="K1912" s="75" t="s">
        <v>7744</v>
      </c>
      <c r="L1912" s="75" t="s">
        <v>7723</v>
      </c>
      <c r="M1912" s="74">
        <v>2590</v>
      </c>
      <c r="N1912" s="75" t="s">
        <v>58</v>
      </c>
      <c r="O1912" s="75" t="s">
        <v>7724</v>
      </c>
      <c r="P1912" s="75"/>
      <c r="Q1912" s="75" t="s">
        <v>11304</v>
      </c>
      <c r="R1912" s="75" t="s">
        <v>11612</v>
      </c>
      <c r="S1912" s="75" t="s">
        <v>11613</v>
      </c>
      <c r="T1912" s="75" t="s">
        <v>11614</v>
      </c>
      <c r="U1912" s="75" t="s">
        <v>385</v>
      </c>
    </row>
    <row r="1913" spans="1:21" ht="14.4" x14ac:dyDescent="0.25">
      <c r="A1913" s="74">
        <v>121871</v>
      </c>
      <c r="B1913" s="75" t="s">
        <v>1649</v>
      </c>
      <c r="C1913" s="81">
        <f t="shared" si="91"/>
        <v>0</v>
      </c>
      <c r="D1913" s="74">
        <v>8615</v>
      </c>
      <c r="E1913" s="75" t="s">
        <v>7745</v>
      </c>
      <c r="F1913" s="74">
        <v>963371</v>
      </c>
      <c r="G1913" s="74">
        <v>0</v>
      </c>
      <c r="H1913" s="76">
        <f t="shared" si="92"/>
        <v>0</v>
      </c>
      <c r="I1913" s="76">
        <f t="shared" si="93"/>
        <v>0</v>
      </c>
      <c r="J1913" s="74">
        <v>8565</v>
      </c>
      <c r="K1913" s="75" t="s">
        <v>7746</v>
      </c>
      <c r="L1913" s="75" t="s">
        <v>7747</v>
      </c>
      <c r="M1913" s="74">
        <v>2300</v>
      </c>
      <c r="N1913" s="75" t="s">
        <v>47</v>
      </c>
      <c r="O1913" s="75" t="s">
        <v>7748</v>
      </c>
      <c r="P1913" s="75"/>
      <c r="Q1913" s="75" t="s">
        <v>7749</v>
      </c>
      <c r="R1913" s="75" t="s">
        <v>11612</v>
      </c>
      <c r="S1913" s="75" t="s">
        <v>11613</v>
      </c>
      <c r="T1913" s="75" t="s">
        <v>11614</v>
      </c>
      <c r="U1913" s="75" t="s">
        <v>385</v>
      </c>
    </row>
    <row r="1914" spans="1:21" ht="14.4" x14ac:dyDescent="0.25">
      <c r="A1914" s="74">
        <v>121871</v>
      </c>
      <c r="B1914" s="75" t="s">
        <v>1649</v>
      </c>
      <c r="C1914" s="81">
        <f t="shared" si="91"/>
        <v>0</v>
      </c>
      <c r="D1914" s="74">
        <v>8615</v>
      </c>
      <c r="E1914" s="75" t="s">
        <v>7745</v>
      </c>
      <c r="F1914" s="74">
        <v>963371</v>
      </c>
      <c r="G1914" s="74">
        <v>0</v>
      </c>
      <c r="H1914" s="76">
        <f t="shared" si="92"/>
        <v>0</v>
      </c>
      <c r="I1914" s="76">
        <f t="shared" si="93"/>
        <v>0</v>
      </c>
      <c r="J1914" s="74">
        <v>8573</v>
      </c>
      <c r="K1914" s="75" t="s">
        <v>7750</v>
      </c>
      <c r="L1914" s="75" t="s">
        <v>7751</v>
      </c>
      <c r="M1914" s="74">
        <v>2300</v>
      </c>
      <c r="N1914" s="75" t="s">
        <v>47</v>
      </c>
      <c r="O1914" s="75" t="s">
        <v>7752</v>
      </c>
      <c r="P1914" s="75"/>
      <c r="Q1914" s="75" t="s">
        <v>7753</v>
      </c>
      <c r="R1914" s="75" t="s">
        <v>11612</v>
      </c>
      <c r="S1914" s="75" t="s">
        <v>11613</v>
      </c>
      <c r="T1914" s="75" t="s">
        <v>11614</v>
      </c>
      <c r="U1914" s="75" t="s">
        <v>385</v>
      </c>
    </row>
    <row r="1915" spans="1:21" ht="14.4" x14ac:dyDescent="0.25">
      <c r="A1915" s="74">
        <v>121871</v>
      </c>
      <c r="B1915" s="75" t="s">
        <v>1649</v>
      </c>
      <c r="C1915" s="81">
        <f t="shared" si="91"/>
        <v>0</v>
      </c>
      <c r="D1915" s="74">
        <v>8615</v>
      </c>
      <c r="E1915" s="75" t="s">
        <v>7745</v>
      </c>
      <c r="F1915" s="74">
        <v>963371</v>
      </c>
      <c r="G1915" s="74">
        <v>0</v>
      </c>
      <c r="H1915" s="76">
        <f t="shared" si="92"/>
        <v>0</v>
      </c>
      <c r="I1915" s="76">
        <f t="shared" si="93"/>
        <v>0</v>
      </c>
      <c r="J1915" s="74">
        <v>8615</v>
      </c>
      <c r="K1915" s="75" t="s">
        <v>7745</v>
      </c>
      <c r="L1915" s="75" t="s">
        <v>1271</v>
      </c>
      <c r="M1915" s="74">
        <v>2300</v>
      </c>
      <c r="N1915" s="75" t="s">
        <v>47</v>
      </c>
      <c r="O1915" s="75" t="s">
        <v>1272</v>
      </c>
      <c r="P1915" s="75"/>
      <c r="Q1915" s="75" t="s">
        <v>1273</v>
      </c>
      <c r="R1915" s="75" t="s">
        <v>11612</v>
      </c>
      <c r="S1915" s="75" t="s">
        <v>11613</v>
      </c>
      <c r="T1915" s="75" t="s">
        <v>11614</v>
      </c>
      <c r="U1915" s="75" t="s">
        <v>385</v>
      </c>
    </row>
    <row r="1916" spans="1:21" ht="14.4" x14ac:dyDescent="0.25">
      <c r="A1916" s="74">
        <v>121871</v>
      </c>
      <c r="B1916" s="75" t="s">
        <v>1649</v>
      </c>
      <c r="C1916" s="81">
        <f t="shared" si="91"/>
        <v>0</v>
      </c>
      <c r="D1916" s="74">
        <v>8615</v>
      </c>
      <c r="E1916" s="75" t="s">
        <v>7745</v>
      </c>
      <c r="F1916" s="74">
        <v>972315</v>
      </c>
      <c r="G1916" s="74">
        <v>0</v>
      </c>
      <c r="H1916" s="76">
        <f t="shared" si="92"/>
        <v>121871</v>
      </c>
      <c r="I1916" s="76">
        <f t="shared" si="93"/>
        <v>0</v>
      </c>
      <c r="J1916" s="74">
        <v>25684</v>
      </c>
      <c r="K1916" s="75" t="s">
        <v>7754</v>
      </c>
      <c r="L1916" s="75" t="s">
        <v>7755</v>
      </c>
      <c r="M1916" s="74">
        <v>2300</v>
      </c>
      <c r="N1916" s="75" t="s">
        <v>47</v>
      </c>
      <c r="O1916" s="75" t="s">
        <v>7756</v>
      </c>
      <c r="P1916" s="75"/>
      <c r="Q1916" s="75" t="s">
        <v>7757</v>
      </c>
      <c r="R1916" s="75" t="s">
        <v>10772</v>
      </c>
      <c r="S1916" s="75" t="s">
        <v>10773</v>
      </c>
      <c r="T1916" s="75" t="s">
        <v>10774</v>
      </c>
      <c r="U1916" s="75" t="s">
        <v>496</v>
      </c>
    </row>
    <row r="1917" spans="1:21" ht="14.4" x14ac:dyDescent="0.25">
      <c r="A1917" s="74">
        <v>121871</v>
      </c>
      <c r="B1917" s="75" t="s">
        <v>1649</v>
      </c>
      <c r="C1917" s="81">
        <f t="shared" si="91"/>
        <v>0</v>
      </c>
      <c r="D1917" s="74">
        <v>8615</v>
      </c>
      <c r="E1917" s="75" t="s">
        <v>7745</v>
      </c>
      <c r="F1917" s="74">
        <v>972315</v>
      </c>
      <c r="G1917" s="74">
        <v>0</v>
      </c>
      <c r="H1917" s="76">
        <f t="shared" si="92"/>
        <v>0</v>
      </c>
      <c r="I1917" s="76">
        <f t="shared" si="93"/>
        <v>0</v>
      </c>
      <c r="J1917" s="74">
        <v>25718</v>
      </c>
      <c r="K1917" s="75" t="s">
        <v>5954</v>
      </c>
      <c r="L1917" s="75" t="s">
        <v>7758</v>
      </c>
      <c r="M1917" s="74">
        <v>2360</v>
      </c>
      <c r="N1917" s="75" t="s">
        <v>156</v>
      </c>
      <c r="O1917" s="75" t="s">
        <v>7759</v>
      </c>
      <c r="P1917" s="75"/>
      <c r="Q1917" s="75" t="s">
        <v>7760</v>
      </c>
      <c r="R1917" s="75" t="s">
        <v>10772</v>
      </c>
      <c r="S1917" s="75" t="s">
        <v>10773</v>
      </c>
      <c r="T1917" s="75" t="s">
        <v>10774</v>
      </c>
      <c r="U1917" s="75" t="s">
        <v>496</v>
      </c>
    </row>
    <row r="1918" spans="1:21" ht="14.4" x14ac:dyDescent="0.25">
      <c r="A1918" s="74">
        <v>121913</v>
      </c>
      <c r="B1918" s="75" t="s">
        <v>1649</v>
      </c>
      <c r="C1918" s="81">
        <f t="shared" si="91"/>
        <v>0</v>
      </c>
      <c r="D1918" s="74">
        <v>3871</v>
      </c>
      <c r="E1918" s="75" t="s">
        <v>7761</v>
      </c>
      <c r="F1918" s="74">
        <v>961921</v>
      </c>
      <c r="G1918" s="74">
        <v>0</v>
      </c>
      <c r="H1918" s="76">
        <f t="shared" si="92"/>
        <v>0</v>
      </c>
      <c r="I1918" s="76">
        <f t="shared" si="93"/>
        <v>0</v>
      </c>
      <c r="J1918" s="74">
        <v>3848</v>
      </c>
      <c r="K1918" s="75" t="s">
        <v>7762</v>
      </c>
      <c r="L1918" s="75" t="s">
        <v>7763</v>
      </c>
      <c r="M1918" s="74">
        <v>1030</v>
      </c>
      <c r="N1918" s="75" t="s">
        <v>14</v>
      </c>
      <c r="O1918" s="75" t="s">
        <v>7764</v>
      </c>
      <c r="P1918" s="75"/>
      <c r="Q1918" s="75" t="s">
        <v>11935</v>
      </c>
      <c r="R1918" s="75" t="s">
        <v>3065</v>
      </c>
      <c r="S1918" s="75" t="s">
        <v>3066</v>
      </c>
      <c r="T1918" s="75" t="s">
        <v>3067</v>
      </c>
      <c r="U1918" s="75" t="s">
        <v>385</v>
      </c>
    </row>
    <row r="1919" spans="1:21" ht="14.4" x14ac:dyDescent="0.25">
      <c r="A1919" s="74">
        <v>121913</v>
      </c>
      <c r="B1919" s="75" t="s">
        <v>1649</v>
      </c>
      <c r="C1919" s="81">
        <f t="shared" si="91"/>
        <v>0</v>
      </c>
      <c r="D1919" s="74">
        <v>3871</v>
      </c>
      <c r="E1919" s="75" t="s">
        <v>7761</v>
      </c>
      <c r="F1919" s="74">
        <v>961912</v>
      </c>
      <c r="G1919" s="74">
        <v>0</v>
      </c>
      <c r="H1919" s="76">
        <f t="shared" si="92"/>
        <v>121913</v>
      </c>
      <c r="I1919" s="76">
        <f t="shared" si="93"/>
        <v>0</v>
      </c>
      <c r="J1919" s="74">
        <v>3863</v>
      </c>
      <c r="K1919" s="75" t="s">
        <v>7765</v>
      </c>
      <c r="L1919" s="75" t="s">
        <v>7766</v>
      </c>
      <c r="M1919" s="74">
        <v>1030</v>
      </c>
      <c r="N1919" s="75" t="s">
        <v>14</v>
      </c>
      <c r="O1919" s="75" t="s">
        <v>7767</v>
      </c>
      <c r="P1919" s="75"/>
      <c r="Q1919" s="75" t="s">
        <v>11305</v>
      </c>
      <c r="R1919" s="75" t="s">
        <v>3065</v>
      </c>
      <c r="S1919" s="75" t="s">
        <v>3066</v>
      </c>
      <c r="T1919" s="75" t="s">
        <v>3067</v>
      </c>
      <c r="U1919" s="75" t="s">
        <v>385</v>
      </c>
    </row>
    <row r="1920" spans="1:21" ht="14.4" x14ac:dyDescent="0.25">
      <c r="A1920" s="74">
        <v>121913</v>
      </c>
      <c r="B1920" s="75" t="s">
        <v>1649</v>
      </c>
      <c r="C1920" s="81">
        <f t="shared" si="91"/>
        <v>0</v>
      </c>
      <c r="D1920" s="74">
        <v>3871</v>
      </c>
      <c r="E1920" s="75" t="s">
        <v>7761</v>
      </c>
      <c r="F1920" s="74">
        <v>961904</v>
      </c>
      <c r="G1920" s="74">
        <v>0</v>
      </c>
      <c r="H1920" s="76">
        <f t="shared" si="92"/>
        <v>121913</v>
      </c>
      <c r="I1920" s="76">
        <f t="shared" si="93"/>
        <v>0</v>
      </c>
      <c r="J1920" s="74">
        <v>3871</v>
      </c>
      <c r="K1920" s="75" t="s">
        <v>7761</v>
      </c>
      <c r="L1920" s="75" t="s">
        <v>1275</v>
      </c>
      <c r="M1920" s="74">
        <v>1030</v>
      </c>
      <c r="N1920" s="75" t="s">
        <v>14</v>
      </c>
      <c r="O1920" s="75" t="s">
        <v>1276</v>
      </c>
      <c r="P1920" s="75"/>
      <c r="Q1920" s="75" t="s">
        <v>7768</v>
      </c>
      <c r="R1920" s="75" t="s">
        <v>3065</v>
      </c>
      <c r="S1920" s="75" t="s">
        <v>3066</v>
      </c>
      <c r="T1920" s="75" t="s">
        <v>3067</v>
      </c>
      <c r="U1920" s="75" t="s">
        <v>385</v>
      </c>
    </row>
    <row r="1921" spans="1:21" ht="14.4" x14ac:dyDescent="0.25">
      <c r="A1921" s="74">
        <v>121913</v>
      </c>
      <c r="B1921" s="75" t="s">
        <v>1649</v>
      </c>
      <c r="C1921" s="81">
        <f t="shared" si="91"/>
        <v>0</v>
      </c>
      <c r="D1921" s="74">
        <v>3871</v>
      </c>
      <c r="E1921" s="75" t="s">
        <v>7761</v>
      </c>
      <c r="F1921" s="74">
        <v>961979</v>
      </c>
      <c r="G1921" s="74">
        <v>0</v>
      </c>
      <c r="H1921" s="76">
        <f t="shared" si="92"/>
        <v>121913</v>
      </c>
      <c r="I1921" s="76">
        <f t="shared" si="93"/>
        <v>0</v>
      </c>
      <c r="J1921" s="74">
        <v>3889</v>
      </c>
      <c r="K1921" s="75" t="s">
        <v>7769</v>
      </c>
      <c r="L1921" s="75" t="s">
        <v>7770</v>
      </c>
      <c r="M1921" s="74">
        <v>1000</v>
      </c>
      <c r="N1921" s="75" t="s">
        <v>257</v>
      </c>
      <c r="O1921" s="75" t="s">
        <v>7771</v>
      </c>
      <c r="P1921" s="75"/>
      <c r="Q1921" s="75" t="s">
        <v>7772</v>
      </c>
      <c r="R1921" s="75" t="s">
        <v>3065</v>
      </c>
      <c r="S1921" s="75" t="s">
        <v>3066</v>
      </c>
      <c r="T1921" s="75" t="s">
        <v>3067</v>
      </c>
      <c r="U1921" s="75" t="s">
        <v>385</v>
      </c>
    </row>
    <row r="1922" spans="1:21" ht="14.4" x14ac:dyDescent="0.25">
      <c r="A1922" s="74">
        <v>121913</v>
      </c>
      <c r="B1922" s="75" t="s">
        <v>1649</v>
      </c>
      <c r="C1922" s="81">
        <f t="shared" si="91"/>
        <v>0</v>
      </c>
      <c r="D1922" s="74">
        <v>3871</v>
      </c>
      <c r="E1922" s="75" t="s">
        <v>7761</v>
      </c>
      <c r="F1922" s="74">
        <v>55053</v>
      </c>
      <c r="G1922" s="74">
        <v>0</v>
      </c>
      <c r="H1922" s="76">
        <f t="shared" si="92"/>
        <v>121913</v>
      </c>
      <c r="I1922" s="76">
        <f t="shared" si="93"/>
        <v>0</v>
      </c>
      <c r="J1922" s="74">
        <v>4226</v>
      </c>
      <c r="K1922" s="75" t="s">
        <v>7773</v>
      </c>
      <c r="L1922" s="75" t="s">
        <v>7774</v>
      </c>
      <c r="M1922" s="74">
        <v>1080</v>
      </c>
      <c r="N1922" s="75" t="s">
        <v>144</v>
      </c>
      <c r="O1922" s="75" t="s">
        <v>7775</v>
      </c>
      <c r="P1922" s="75"/>
      <c r="Q1922" s="75" t="s">
        <v>7776</v>
      </c>
      <c r="R1922" s="75" t="s">
        <v>3065</v>
      </c>
      <c r="S1922" s="75" t="s">
        <v>3066</v>
      </c>
      <c r="T1922" s="75" t="s">
        <v>3067</v>
      </c>
      <c r="U1922" s="75" t="s">
        <v>385</v>
      </c>
    </row>
    <row r="1923" spans="1:21" ht="14.4" x14ac:dyDescent="0.25">
      <c r="A1923" s="74">
        <v>121913</v>
      </c>
      <c r="B1923" s="75" t="s">
        <v>1649</v>
      </c>
      <c r="C1923" s="81">
        <f t="shared" si="91"/>
        <v>0</v>
      </c>
      <c r="D1923" s="74">
        <v>3871</v>
      </c>
      <c r="E1923" s="75" t="s">
        <v>7761</v>
      </c>
      <c r="F1923" s="74">
        <v>961871</v>
      </c>
      <c r="G1923" s="74">
        <v>0</v>
      </c>
      <c r="H1923" s="76">
        <f t="shared" si="92"/>
        <v>121913</v>
      </c>
      <c r="I1923" s="76">
        <f t="shared" si="93"/>
        <v>0</v>
      </c>
      <c r="J1923" s="74">
        <v>4317</v>
      </c>
      <c r="K1923" s="75" t="s">
        <v>7777</v>
      </c>
      <c r="L1923" s="75" t="s">
        <v>7778</v>
      </c>
      <c r="M1923" s="74">
        <v>1130</v>
      </c>
      <c r="N1923" s="75" t="s">
        <v>7779</v>
      </c>
      <c r="O1923" s="75" t="s">
        <v>7780</v>
      </c>
      <c r="P1923" s="75"/>
      <c r="Q1923" s="75" t="s">
        <v>7781</v>
      </c>
      <c r="R1923" s="75" t="s">
        <v>3065</v>
      </c>
      <c r="S1923" s="75" t="s">
        <v>3066</v>
      </c>
      <c r="T1923" s="75" t="s">
        <v>3067</v>
      </c>
      <c r="U1923" s="75" t="s">
        <v>385</v>
      </c>
    </row>
    <row r="1924" spans="1:21" ht="14.4" x14ac:dyDescent="0.25">
      <c r="A1924" s="74">
        <v>121913</v>
      </c>
      <c r="B1924" s="75" t="s">
        <v>1649</v>
      </c>
      <c r="C1924" s="81">
        <f t="shared" si="91"/>
        <v>0</v>
      </c>
      <c r="D1924" s="74">
        <v>3871</v>
      </c>
      <c r="E1924" s="75" t="s">
        <v>7761</v>
      </c>
      <c r="F1924" s="74">
        <v>962167</v>
      </c>
      <c r="G1924" s="74">
        <v>0</v>
      </c>
      <c r="H1924" s="76">
        <f t="shared" si="92"/>
        <v>121913</v>
      </c>
      <c r="I1924" s="76">
        <f t="shared" si="93"/>
        <v>0</v>
      </c>
      <c r="J1924" s="74">
        <v>4333</v>
      </c>
      <c r="K1924" s="75" t="s">
        <v>7782</v>
      </c>
      <c r="L1924" s="75" t="s">
        <v>7783</v>
      </c>
      <c r="M1924" s="74">
        <v>1140</v>
      </c>
      <c r="N1924" s="75" t="s">
        <v>18</v>
      </c>
      <c r="O1924" s="75" t="s">
        <v>7784</v>
      </c>
      <c r="P1924" s="75"/>
      <c r="Q1924" s="75" t="s">
        <v>7785</v>
      </c>
      <c r="R1924" s="75" t="s">
        <v>3065</v>
      </c>
      <c r="S1924" s="75" t="s">
        <v>3066</v>
      </c>
      <c r="T1924" s="75" t="s">
        <v>3067</v>
      </c>
      <c r="U1924" s="75" t="s">
        <v>385</v>
      </c>
    </row>
    <row r="1925" spans="1:21" ht="14.4" x14ac:dyDescent="0.25">
      <c r="A1925" s="74">
        <v>121913</v>
      </c>
      <c r="B1925" s="75" t="s">
        <v>1649</v>
      </c>
      <c r="C1925" s="81">
        <f t="shared" si="91"/>
        <v>0</v>
      </c>
      <c r="D1925" s="74">
        <v>3871</v>
      </c>
      <c r="E1925" s="75" t="s">
        <v>7761</v>
      </c>
      <c r="F1925" s="74">
        <v>962175</v>
      </c>
      <c r="G1925" s="74">
        <v>0</v>
      </c>
      <c r="H1925" s="76">
        <f t="shared" si="92"/>
        <v>121913</v>
      </c>
      <c r="I1925" s="76">
        <f t="shared" si="93"/>
        <v>0</v>
      </c>
      <c r="J1925" s="74">
        <v>4341</v>
      </c>
      <c r="K1925" s="75" t="s">
        <v>7786</v>
      </c>
      <c r="L1925" s="75" t="s">
        <v>7787</v>
      </c>
      <c r="M1925" s="74">
        <v>1140</v>
      </c>
      <c r="N1925" s="75" t="s">
        <v>18</v>
      </c>
      <c r="O1925" s="75" t="s">
        <v>7788</v>
      </c>
      <c r="P1925" s="75"/>
      <c r="Q1925" s="75" t="s">
        <v>7789</v>
      </c>
      <c r="R1925" s="75" t="s">
        <v>3065</v>
      </c>
      <c r="S1925" s="75" t="s">
        <v>3066</v>
      </c>
      <c r="T1925" s="75" t="s">
        <v>3067</v>
      </c>
      <c r="U1925" s="75" t="s">
        <v>385</v>
      </c>
    </row>
    <row r="1926" spans="1:21" ht="14.4" x14ac:dyDescent="0.25">
      <c r="A1926" s="74">
        <v>121913</v>
      </c>
      <c r="B1926" s="75" t="s">
        <v>1649</v>
      </c>
      <c r="C1926" s="81">
        <f t="shared" si="91"/>
        <v>0</v>
      </c>
      <c r="D1926" s="74">
        <v>3871</v>
      </c>
      <c r="E1926" s="75" t="s">
        <v>7761</v>
      </c>
      <c r="F1926" s="74">
        <v>962167</v>
      </c>
      <c r="G1926" s="74">
        <v>0</v>
      </c>
      <c r="H1926" s="76">
        <f t="shared" si="92"/>
        <v>121913</v>
      </c>
      <c r="I1926" s="76">
        <f t="shared" si="93"/>
        <v>0</v>
      </c>
      <c r="J1926" s="74">
        <v>4358</v>
      </c>
      <c r="K1926" s="75" t="s">
        <v>7790</v>
      </c>
      <c r="L1926" s="75" t="s">
        <v>7791</v>
      </c>
      <c r="M1926" s="74">
        <v>1140</v>
      </c>
      <c r="N1926" s="75" t="s">
        <v>18</v>
      </c>
      <c r="O1926" s="75" t="s">
        <v>7792</v>
      </c>
      <c r="P1926" s="75"/>
      <c r="Q1926" s="75" t="s">
        <v>7793</v>
      </c>
      <c r="R1926" s="75" t="s">
        <v>3065</v>
      </c>
      <c r="S1926" s="75" t="s">
        <v>3066</v>
      </c>
      <c r="T1926" s="75" t="s">
        <v>3067</v>
      </c>
      <c r="U1926" s="75" t="s">
        <v>385</v>
      </c>
    </row>
    <row r="1927" spans="1:21" ht="14.4" x14ac:dyDescent="0.25">
      <c r="A1927" s="74">
        <v>121921</v>
      </c>
      <c r="B1927" s="75" t="s">
        <v>1679</v>
      </c>
      <c r="C1927" s="81">
        <f t="shared" si="91"/>
        <v>0</v>
      </c>
      <c r="D1927" s="74">
        <v>5785</v>
      </c>
      <c r="E1927" s="75" t="s">
        <v>7794</v>
      </c>
      <c r="F1927" s="74">
        <v>960476</v>
      </c>
      <c r="G1927" s="74">
        <v>0</v>
      </c>
      <c r="H1927" s="76">
        <f t="shared" si="92"/>
        <v>0</v>
      </c>
      <c r="I1927" s="76">
        <f t="shared" si="93"/>
        <v>0</v>
      </c>
      <c r="J1927" s="74">
        <v>5711</v>
      </c>
      <c r="K1927" s="75" t="s">
        <v>7795</v>
      </c>
      <c r="L1927" s="75" t="s">
        <v>7796</v>
      </c>
      <c r="M1927" s="74">
        <v>1785</v>
      </c>
      <c r="N1927" s="75" t="s">
        <v>150</v>
      </c>
      <c r="O1927" s="75" t="s">
        <v>7797</v>
      </c>
      <c r="P1927" s="75"/>
      <c r="Q1927" s="75" t="s">
        <v>7798</v>
      </c>
      <c r="R1927" s="75" t="s">
        <v>1786</v>
      </c>
      <c r="S1927" s="75" t="s">
        <v>1787</v>
      </c>
      <c r="T1927" s="75" t="s">
        <v>1788</v>
      </c>
      <c r="U1927" s="75" t="s">
        <v>385</v>
      </c>
    </row>
    <row r="1928" spans="1:21" ht="14.4" x14ac:dyDescent="0.25">
      <c r="A1928" s="74">
        <v>121921</v>
      </c>
      <c r="B1928" s="75" t="s">
        <v>1679</v>
      </c>
      <c r="C1928" s="81">
        <f t="shared" si="91"/>
        <v>0</v>
      </c>
      <c r="D1928" s="74">
        <v>5785</v>
      </c>
      <c r="E1928" s="75" t="s">
        <v>7794</v>
      </c>
      <c r="F1928" s="74">
        <v>960476</v>
      </c>
      <c r="G1928" s="74">
        <v>0</v>
      </c>
      <c r="H1928" s="76">
        <f t="shared" si="92"/>
        <v>0</v>
      </c>
      <c r="I1928" s="76">
        <f t="shared" si="93"/>
        <v>0</v>
      </c>
      <c r="J1928" s="74">
        <v>5744</v>
      </c>
      <c r="K1928" s="75" t="s">
        <v>7799</v>
      </c>
      <c r="L1928" s="75" t="s">
        <v>7800</v>
      </c>
      <c r="M1928" s="74">
        <v>1785</v>
      </c>
      <c r="N1928" s="75" t="s">
        <v>150</v>
      </c>
      <c r="O1928" s="75" t="s">
        <v>7801</v>
      </c>
      <c r="P1928" s="75"/>
      <c r="Q1928" s="75" t="s">
        <v>11936</v>
      </c>
      <c r="R1928" s="75" t="s">
        <v>1786</v>
      </c>
      <c r="S1928" s="75" t="s">
        <v>1787</v>
      </c>
      <c r="T1928" s="75" t="s">
        <v>1788</v>
      </c>
      <c r="U1928" s="75" t="s">
        <v>385</v>
      </c>
    </row>
    <row r="1929" spans="1:21" ht="14.4" x14ac:dyDescent="0.25">
      <c r="A1929" s="74">
        <v>121921</v>
      </c>
      <c r="B1929" s="75" t="s">
        <v>1679</v>
      </c>
      <c r="C1929" s="81">
        <f t="shared" si="91"/>
        <v>0</v>
      </c>
      <c r="D1929" s="74">
        <v>5785</v>
      </c>
      <c r="E1929" s="75" t="s">
        <v>7794</v>
      </c>
      <c r="F1929" s="74">
        <v>960484</v>
      </c>
      <c r="G1929" s="74">
        <v>0</v>
      </c>
      <c r="H1929" s="76">
        <f t="shared" si="92"/>
        <v>121921</v>
      </c>
      <c r="I1929" s="76">
        <f t="shared" si="93"/>
        <v>0</v>
      </c>
      <c r="J1929" s="74">
        <v>5785</v>
      </c>
      <c r="K1929" s="75" t="s">
        <v>7794</v>
      </c>
      <c r="L1929" s="75" t="s">
        <v>1278</v>
      </c>
      <c r="M1929" s="74">
        <v>1745</v>
      </c>
      <c r="N1929" s="75" t="s">
        <v>32</v>
      </c>
      <c r="O1929" s="75" t="s">
        <v>1279</v>
      </c>
      <c r="P1929" s="75"/>
      <c r="Q1929" s="75" t="s">
        <v>1280</v>
      </c>
      <c r="R1929" s="75" t="s">
        <v>1786</v>
      </c>
      <c r="S1929" s="75" t="s">
        <v>1787</v>
      </c>
      <c r="T1929" s="75" t="s">
        <v>1788</v>
      </c>
      <c r="U1929" s="75" t="s">
        <v>385</v>
      </c>
    </row>
    <row r="1930" spans="1:21" ht="14.4" x14ac:dyDescent="0.25">
      <c r="A1930" s="74">
        <v>121921</v>
      </c>
      <c r="B1930" s="75" t="s">
        <v>1679</v>
      </c>
      <c r="C1930" s="81">
        <f t="shared" si="91"/>
        <v>0</v>
      </c>
      <c r="D1930" s="74">
        <v>5785</v>
      </c>
      <c r="E1930" s="75" t="s">
        <v>7794</v>
      </c>
      <c r="F1930" s="74">
        <v>975995</v>
      </c>
      <c r="G1930" s="74">
        <v>0</v>
      </c>
      <c r="H1930" s="76">
        <f t="shared" si="92"/>
        <v>121921</v>
      </c>
      <c r="I1930" s="76">
        <f t="shared" si="93"/>
        <v>0</v>
      </c>
      <c r="J1930" s="74">
        <v>23051</v>
      </c>
      <c r="K1930" s="75" t="s">
        <v>7802</v>
      </c>
      <c r="L1930" s="75" t="s">
        <v>5059</v>
      </c>
      <c r="M1930" s="74">
        <v>9255</v>
      </c>
      <c r="N1930" s="75" t="s">
        <v>130</v>
      </c>
      <c r="O1930" s="75" t="s">
        <v>7803</v>
      </c>
      <c r="P1930" s="75"/>
      <c r="Q1930" s="75" t="s">
        <v>7804</v>
      </c>
      <c r="R1930" s="75" t="s">
        <v>1786</v>
      </c>
      <c r="S1930" s="75" t="s">
        <v>1787</v>
      </c>
      <c r="T1930" s="75" t="s">
        <v>1788</v>
      </c>
      <c r="U1930" s="75" t="s">
        <v>385</v>
      </c>
    </row>
    <row r="1931" spans="1:21" ht="14.4" x14ac:dyDescent="0.25">
      <c r="A1931" s="74">
        <v>121921</v>
      </c>
      <c r="B1931" s="75" t="s">
        <v>1679</v>
      </c>
      <c r="C1931" s="81">
        <f t="shared" si="91"/>
        <v>0</v>
      </c>
      <c r="D1931" s="74">
        <v>5785</v>
      </c>
      <c r="E1931" s="75" t="s">
        <v>7794</v>
      </c>
      <c r="F1931" s="74">
        <v>975995</v>
      </c>
      <c r="G1931" s="74">
        <v>0</v>
      </c>
      <c r="H1931" s="76">
        <f t="shared" si="92"/>
        <v>0</v>
      </c>
      <c r="I1931" s="76">
        <f t="shared" si="93"/>
        <v>0</v>
      </c>
      <c r="J1931" s="74">
        <v>23051</v>
      </c>
      <c r="K1931" s="75" t="s">
        <v>7802</v>
      </c>
      <c r="L1931" s="75" t="s">
        <v>5059</v>
      </c>
      <c r="M1931" s="74">
        <v>9255</v>
      </c>
      <c r="N1931" s="75" t="s">
        <v>130</v>
      </c>
      <c r="O1931" s="75" t="s">
        <v>7803</v>
      </c>
      <c r="P1931" s="75"/>
      <c r="Q1931" s="75" t="s">
        <v>7804</v>
      </c>
      <c r="R1931" s="75" t="s">
        <v>3065</v>
      </c>
      <c r="S1931" s="75" t="s">
        <v>3066</v>
      </c>
      <c r="T1931" s="75" t="s">
        <v>3067</v>
      </c>
      <c r="U1931" s="75" t="s">
        <v>385</v>
      </c>
    </row>
    <row r="1932" spans="1:21" ht="14.4" x14ac:dyDescent="0.25">
      <c r="A1932" s="74">
        <v>121921</v>
      </c>
      <c r="B1932" s="75" t="s">
        <v>1679</v>
      </c>
      <c r="C1932" s="81">
        <f t="shared" si="91"/>
        <v>0</v>
      </c>
      <c r="D1932" s="74">
        <v>5785</v>
      </c>
      <c r="E1932" s="75" t="s">
        <v>7794</v>
      </c>
      <c r="F1932" s="74">
        <v>976001</v>
      </c>
      <c r="G1932" s="74">
        <v>0</v>
      </c>
      <c r="H1932" s="76">
        <f t="shared" si="92"/>
        <v>121921</v>
      </c>
      <c r="I1932" s="76">
        <f t="shared" si="93"/>
        <v>0</v>
      </c>
      <c r="J1932" s="74">
        <v>23069</v>
      </c>
      <c r="K1932" s="75" t="s">
        <v>4674</v>
      </c>
      <c r="L1932" s="75" t="s">
        <v>7805</v>
      </c>
      <c r="M1932" s="74">
        <v>9280</v>
      </c>
      <c r="N1932" s="75" t="s">
        <v>1098</v>
      </c>
      <c r="O1932" s="75" t="s">
        <v>7806</v>
      </c>
      <c r="P1932" s="75"/>
      <c r="Q1932" s="75" t="s">
        <v>7807</v>
      </c>
      <c r="R1932" s="75" t="s">
        <v>1786</v>
      </c>
      <c r="S1932" s="75" t="s">
        <v>1787</v>
      </c>
      <c r="T1932" s="75" t="s">
        <v>1788</v>
      </c>
      <c r="U1932" s="75" t="s">
        <v>385</v>
      </c>
    </row>
    <row r="1933" spans="1:21" ht="14.4" x14ac:dyDescent="0.25">
      <c r="A1933" s="74">
        <v>121921</v>
      </c>
      <c r="B1933" s="75" t="s">
        <v>1679</v>
      </c>
      <c r="C1933" s="81">
        <f t="shared" si="91"/>
        <v>0</v>
      </c>
      <c r="D1933" s="74">
        <v>5785</v>
      </c>
      <c r="E1933" s="75" t="s">
        <v>7794</v>
      </c>
      <c r="F1933" s="74">
        <v>960484</v>
      </c>
      <c r="G1933" s="74">
        <v>0</v>
      </c>
      <c r="H1933" s="76">
        <f t="shared" si="92"/>
        <v>121921</v>
      </c>
      <c r="I1933" s="76">
        <f t="shared" si="93"/>
        <v>0</v>
      </c>
      <c r="J1933" s="74">
        <v>25429</v>
      </c>
      <c r="K1933" s="75" t="s">
        <v>7808</v>
      </c>
      <c r="L1933" s="75" t="s">
        <v>7809</v>
      </c>
      <c r="M1933" s="74">
        <v>1745</v>
      </c>
      <c r="N1933" s="75" t="s">
        <v>32</v>
      </c>
      <c r="O1933" s="75" t="s">
        <v>7810</v>
      </c>
      <c r="P1933" s="75"/>
      <c r="Q1933" s="75" t="s">
        <v>11306</v>
      </c>
      <c r="R1933" s="75" t="s">
        <v>1703</v>
      </c>
      <c r="S1933" s="75" t="s">
        <v>1704</v>
      </c>
      <c r="T1933" s="75" t="s">
        <v>1705</v>
      </c>
      <c r="U1933" s="75" t="s">
        <v>496</v>
      </c>
    </row>
    <row r="1934" spans="1:21" ht="14.4" x14ac:dyDescent="0.25">
      <c r="A1934" s="74">
        <v>121921</v>
      </c>
      <c r="B1934" s="75" t="s">
        <v>1679</v>
      </c>
      <c r="C1934" s="81">
        <f t="shared" si="91"/>
        <v>0</v>
      </c>
      <c r="D1934" s="74">
        <v>5785</v>
      </c>
      <c r="E1934" s="75" t="s">
        <v>7794</v>
      </c>
      <c r="F1934" s="74">
        <v>975995</v>
      </c>
      <c r="G1934" s="74">
        <v>0</v>
      </c>
      <c r="H1934" s="76">
        <f t="shared" si="92"/>
        <v>121921</v>
      </c>
      <c r="I1934" s="76">
        <f t="shared" si="93"/>
        <v>0</v>
      </c>
      <c r="J1934" s="74">
        <v>132233</v>
      </c>
      <c r="K1934" s="75" t="s">
        <v>7811</v>
      </c>
      <c r="L1934" s="75" t="s">
        <v>7812</v>
      </c>
      <c r="M1934" s="74">
        <v>9255</v>
      </c>
      <c r="N1934" s="75" t="s">
        <v>130</v>
      </c>
      <c r="O1934" s="75" t="s">
        <v>7813</v>
      </c>
      <c r="P1934" s="75"/>
      <c r="Q1934" s="75" t="s">
        <v>7814</v>
      </c>
      <c r="R1934" s="75" t="s">
        <v>1786</v>
      </c>
      <c r="S1934" s="75" t="s">
        <v>1787</v>
      </c>
      <c r="T1934" s="75" t="s">
        <v>1788</v>
      </c>
      <c r="U1934" s="75" t="s">
        <v>385</v>
      </c>
    </row>
    <row r="1935" spans="1:21" ht="14.4" x14ac:dyDescent="0.25">
      <c r="A1935" s="74">
        <v>121939</v>
      </c>
      <c r="B1935" s="75" t="s">
        <v>1649</v>
      </c>
      <c r="C1935" s="81">
        <f t="shared" si="91"/>
        <v>0</v>
      </c>
      <c r="D1935" s="74">
        <v>12393</v>
      </c>
      <c r="E1935" s="75" t="s">
        <v>7815</v>
      </c>
      <c r="F1935" s="74">
        <v>970111</v>
      </c>
      <c r="G1935" s="74">
        <v>0</v>
      </c>
      <c r="H1935" s="76">
        <f t="shared" si="92"/>
        <v>0</v>
      </c>
      <c r="I1935" s="76">
        <f t="shared" si="93"/>
        <v>0</v>
      </c>
      <c r="J1935" s="74">
        <v>12286</v>
      </c>
      <c r="K1935" s="75" t="s">
        <v>7816</v>
      </c>
      <c r="L1935" s="75" t="s">
        <v>7817</v>
      </c>
      <c r="M1935" s="74">
        <v>3020</v>
      </c>
      <c r="N1935" s="75" t="s">
        <v>3348</v>
      </c>
      <c r="O1935" s="75" t="s">
        <v>7818</v>
      </c>
      <c r="P1935" s="75"/>
      <c r="Q1935" s="75" t="s">
        <v>11307</v>
      </c>
      <c r="R1935" s="75" t="s">
        <v>3065</v>
      </c>
      <c r="S1935" s="75" t="s">
        <v>3066</v>
      </c>
      <c r="T1935" s="75" t="s">
        <v>3067</v>
      </c>
      <c r="U1935" s="75" t="s">
        <v>385</v>
      </c>
    </row>
    <row r="1936" spans="1:21" ht="14.4" x14ac:dyDescent="0.25">
      <c r="A1936" s="74">
        <v>121939</v>
      </c>
      <c r="B1936" s="75" t="s">
        <v>1649</v>
      </c>
      <c r="C1936" s="81">
        <f t="shared" si="91"/>
        <v>0</v>
      </c>
      <c r="D1936" s="74">
        <v>12393</v>
      </c>
      <c r="E1936" s="75" t="s">
        <v>7815</v>
      </c>
      <c r="F1936" s="74">
        <v>970111</v>
      </c>
      <c r="G1936" s="74">
        <v>0</v>
      </c>
      <c r="H1936" s="76">
        <f t="shared" si="92"/>
        <v>0</v>
      </c>
      <c r="I1936" s="76">
        <f t="shared" si="93"/>
        <v>0</v>
      </c>
      <c r="J1936" s="74">
        <v>12393</v>
      </c>
      <c r="K1936" s="75" t="s">
        <v>7815</v>
      </c>
      <c r="L1936" s="75" t="s">
        <v>1282</v>
      </c>
      <c r="M1936" s="74">
        <v>3001</v>
      </c>
      <c r="N1936" s="75" t="s">
        <v>269</v>
      </c>
      <c r="O1936" s="75" t="s">
        <v>1283</v>
      </c>
      <c r="P1936" s="75"/>
      <c r="Q1936" s="75" t="s">
        <v>10674</v>
      </c>
      <c r="R1936" s="75" t="s">
        <v>3065</v>
      </c>
      <c r="S1936" s="75" t="s">
        <v>3066</v>
      </c>
      <c r="T1936" s="75" t="s">
        <v>3067</v>
      </c>
      <c r="U1936" s="75" t="s">
        <v>385</v>
      </c>
    </row>
    <row r="1937" spans="1:21" ht="14.4" x14ac:dyDescent="0.25">
      <c r="A1937" s="74">
        <v>121939</v>
      </c>
      <c r="B1937" s="75" t="s">
        <v>1649</v>
      </c>
      <c r="C1937" s="81">
        <f t="shared" si="91"/>
        <v>0</v>
      </c>
      <c r="D1937" s="74">
        <v>12393</v>
      </c>
      <c r="E1937" s="75" t="s">
        <v>7815</v>
      </c>
      <c r="F1937" s="74">
        <v>970111</v>
      </c>
      <c r="G1937" s="74">
        <v>0</v>
      </c>
      <c r="H1937" s="76">
        <f t="shared" si="92"/>
        <v>0</v>
      </c>
      <c r="I1937" s="76">
        <f t="shared" si="93"/>
        <v>0</v>
      </c>
      <c r="J1937" s="74">
        <v>12534</v>
      </c>
      <c r="K1937" s="75" t="s">
        <v>4979</v>
      </c>
      <c r="L1937" s="75" t="s">
        <v>7819</v>
      </c>
      <c r="M1937" s="74">
        <v>3060</v>
      </c>
      <c r="N1937" s="75" t="s">
        <v>4600</v>
      </c>
      <c r="O1937" s="75" t="s">
        <v>7820</v>
      </c>
      <c r="P1937" s="75"/>
      <c r="Q1937" s="75" t="s">
        <v>11937</v>
      </c>
      <c r="R1937" s="75" t="s">
        <v>3065</v>
      </c>
      <c r="S1937" s="75" t="s">
        <v>3066</v>
      </c>
      <c r="T1937" s="75" t="s">
        <v>3067</v>
      </c>
      <c r="U1937" s="75" t="s">
        <v>385</v>
      </c>
    </row>
    <row r="1938" spans="1:21" ht="14.4" x14ac:dyDescent="0.25">
      <c r="A1938" s="74">
        <v>121939</v>
      </c>
      <c r="B1938" s="75" t="s">
        <v>1649</v>
      </c>
      <c r="C1938" s="81">
        <f t="shared" si="91"/>
        <v>0</v>
      </c>
      <c r="D1938" s="78">
        <v>12393</v>
      </c>
      <c r="E1938" s="75" t="s">
        <v>7815</v>
      </c>
      <c r="F1938" s="74">
        <v>970111</v>
      </c>
      <c r="G1938" s="74">
        <v>0</v>
      </c>
      <c r="H1938" s="76">
        <f t="shared" si="92"/>
        <v>0</v>
      </c>
      <c r="I1938" s="76">
        <f t="shared" si="93"/>
        <v>0</v>
      </c>
      <c r="J1938" s="74">
        <v>46292</v>
      </c>
      <c r="K1938" s="75" t="s">
        <v>7821</v>
      </c>
      <c r="L1938" s="75" t="s">
        <v>1282</v>
      </c>
      <c r="M1938" s="74">
        <v>3001</v>
      </c>
      <c r="N1938" s="75" t="s">
        <v>269</v>
      </c>
      <c r="O1938" s="75" t="s">
        <v>7822</v>
      </c>
      <c r="P1938" s="75"/>
      <c r="Q1938" s="75" t="s">
        <v>11308</v>
      </c>
      <c r="R1938" s="75" t="s">
        <v>3065</v>
      </c>
      <c r="S1938" s="75" t="s">
        <v>3066</v>
      </c>
      <c r="T1938" s="75" t="s">
        <v>3067</v>
      </c>
      <c r="U1938" s="75" t="s">
        <v>385</v>
      </c>
    </row>
    <row r="1939" spans="1:21" ht="14.4" x14ac:dyDescent="0.25">
      <c r="A1939" s="74">
        <v>121939</v>
      </c>
      <c r="B1939" s="75" t="s">
        <v>1649</v>
      </c>
      <c r="C1939" s="81">
        <f t="shared" si="91"/>
        <v>0</v>
      </c>
      <c r="D1939" s="74">
        <v>12393</v>
      </c>
      <c r="E1939" s="75" t="s">
        <v>7815</v>
      </c>
      <c r="F1939" s="74">
        <v>970111</v>
      </c>
      <c r="G1939" s="74">
        <v>0</v>
      </c>
      <c r="H1939" s="76">
        <f t="shared" si="92"/>
        <v>0</v>
      </c>
      <c r="I1939" s="76">
        <f t="shared" si="93"/>
        <v>0</v>
      </c>
      <c r="J1939" s="74">
        <v>105742</v>
      </c>
      <c r="K1939" s="75" t="s">
        <v>2298</v>
      </c>
      <c r="L1939" s="75" t="s">
        <v>7823</v>
      </c>
      <c r="M1939" s="74">
        <v>3040</v>
      </c>
      <c r="N1939" s="75" t="s">
        <v>7824</v>
      </c>
      <c r="O1939" s="75" t="s">
        <v>7825</v>
      </c>
      <c r="P1939" s="75"/>
      <c r="Q1939" s="75" t="s">
        <v>11938</v>
      </c>
      <c r="R1939" s="75" t="s">
        <v>3065</v>
      </c>
      <c r="S1939" s="75" t="s">
        <v>3066</v>
      </c>
      <c r="T1939" s="75" t="s">
        <v>3067</v>
      </c>
      <c r="U1939" s="75" t="s">
        <v>385</v>
      </c>
    </row>
    <row r="1940" spans="1:21" ht="14.4" x14ac:dyDescent="0.25">
      <c r="A1940" s="74">
        <v>121939</v>
      </c>
      <c r="B1940" s="75" t="s">
        <v>1649</v>
      </c>
      <c r="C1940" s="81">
        <f t="shared" si="91"/>
        <v>0</v>
      </c>
      <c r="D1940" s="74">
        <v>12393</v>
      </c>
      <c r="E1940" s="75" t="s">
        <v>7815</v>
      </c>
      <c r="F1940" s="74">
        <v>970111</v>
      </c>
      <c r="G1940" s="74">
        <v>0</v>
      </c>
      <c r="H1940" s="76">
        <f t="shared" si="92"/>
        <v>0</v>
      </c>
      <c r="I1940" s="76">
        <f t="shared" si="93"/>
        <v>0</v>
      </c>
      <c r="J1940" s="74">
        <v>111047</v>
      </c>
      <c r="K1940" s="75" t="s">
        <v>7826</v>
      </c>
      <c r="L1940" s="75" t="s">
        <v>7827</v>
      </c>
      <c r="M1940" s="74">
        <v>3001</v>
      </c>
      <c r="N1940" s="75" t="s">
        <v>269</v>
      </c>
      <c r="O1940" s="75" t="s">
        <v>7828</v>
      </c>
      <c r="P1940" s="75"/>
      <c r="Q1940" s="75" t="s">
        <v>7829</v>
      </c>
      <c r="R1940" s="75" t="s">
        <v>3065</v>
      </c>
      <c r="S1940" s="75" t="s">
        <v>3066</v>
      </c>
      <c r="T1940" s="75" t="s">
        <v>3067</v>
      </c>
      <c r="U1940" s="75" t="s">
        <v>385</v>
      </c>
    </row>
    <row r="1941" spans="1:21" ht="14.4" x14ac:dyDescent="0.25">
      <c r="A1941" s="74">
        <v>121947</v>
      </c>
      <c r="B1941" s="75" t="s">
        <v>1901</v>
      </c>
      <c r="C1941" s="81">
        <f t="shared" si="91"/>
        <v>0</v>
      </c>
      <c r="D1941" s="74">
        <v>129056</v>
      </c>
      <c r="E1941" s="75" t="s">
        <v>10753</v>
      </c>
      <c r="F1941" s="74">
        <v>113894</v>
      </c>
      <c r="G1941" s="74">
        <v>113894</v>
      </c>
      <c r="H1941" s="76">
        <f t="shared" si="92"/>
        <v>0</v>
      </c>
      <c r="I1941" s="76">
        <f t="shared" si="93"/>
        <v>0</v>
      </c>
      <c r="J1941" s="74">
        <v>307</v>
      </c>
      <c r="K1941" s="75" t="s">
        <v>7830</v>
      </c>
      <c r="L1941" s="75" t="s">
        <v>7831</v>
      </c>
      <c r="M1941" s="74">
        <v>1800</v>
      </c>
      <c r="N1941" s="75" t="s">
        <v>29</v>
      </c>
      <c r="O1941" s="75" t="s">
        <v>7832</v>
      </c>
      <c r="P1941" s="75"/>
      <c r="Q1941" s="75" t="s">
        <v>7833</v>
      </c>
      <c r="R1941" s="75" t="s">
        <v>3065</v>
      </c>
      <c r="S1941" s="75" t="s">
        <v>3066</v>
      </c>
      <c r="T1941" s="75" t="s">
        <v>3067</v>
      </c>
      <c r="U1941" s="75" t="s">
        <v>385</v>
      </c>
    </row>
    <row r="1942" spans="1:21" ht="14.4" x14ac:dyDescent="0.25">
      <c r="A1942" s="74">
        <v>121947</v>
      </c>
      <c r="B1942" s="75" t="s">
        <v>1901</v>
      </c>
      <c r="C1942" s="81">
        <f t="shared" si="91"/>
        <v>0</v>
      </c>
      <c r="D1942" s="74">
        <v>129056</v>
      </c>
      <c r="E1942" s="75" t="s">
        <v>10753</v>
      </c>
      <c r="F1942" s="74">
        <v>113894</v>
      </c>
      <c r="G1942" s="74">
        <v>113894</v>
      </c>
      <c r="H1942" s="76">
        <f t="shared" si="92"/>
        <v>0</v>
      </c>
      <c r="I1942" s="76">
        <f t="shared" si="93"/>
        <v>0</v>
      </c>
      <c r="J1942" s="74">
        <v>315</v>
      </c>
      <c r="K1942" s="75" t="s">
        <v>7834</v>
      </c>
      <c r="L1942" s="75" t="s">
        <v>7835</v>
      </c>
      <c r="M1942" s="74">
        <v>1800</v>
      </c>
      <c r="N1942" s="75" t="s">
        <v>29</v>
      </c>
      <c r="O1942" s="75" t="s">
        <v>7836</v>
      </c>
      <c r="P1942" s="75"/>
      <c r="Q1942" s="75" t="s">
        <v>7837</v>
      </c>
      <c r="R1942" s="75" t="s">
        <v>3065</v>
      </c>
      <c r="S1942" s="75" t="s">
        <v>3066</v>
      </c>
      <c r="T1942" s="75" t="s">
        <v>3067</v>
      </c>
      <c r="U1942" s="75" t="s">
        <v>385</v>
      </c>
    </row>
    <row r="1943" spans="1:21" ht="14.4" x14ac:dyDescent="0.25">
      <c r="A1943" s="74">
        <v>121947</v>
      </c>
      <c r="B1943" s="75" t="s">
        <v>1901</v>
      </c>
      <c r="C1943" s="81">
        <f t="shared" si="91"/>
        <v>0</v>
      </c>
      <c r="D1943" s="74">
        <v>129056</v>
      </c>
      <c r="E1943" s="75" t="s">
        <v>10753</v>
      </c>
      <c r="F1943" s="74">
        <v>113894</v>
      </c>
      <c r="G1943" s="74">
        <v>113894</v>
      </c>
      <c r="H1943" s="76">
        <f t="shared" si="92"/>
        <v>0</v>
      </c>
      <c r="I1943" s="76">
        <f t="shared" si="93"/>
        <v>0</v>
      </c>
      <c r="J1943" s="74">
        <v>323</v>
      </c>
      <c r="K1943" s="75" t="s">
        <v>7838</v>
      </c>
      <c r="L1943" s="75" t="s">
        <v>7839</v>
      </c>
      <c r="M1943" s="74">
        <v>1830</v>
      </c>
      <c r="N1943" s="75" t="s">
        <v>30</v>
      </c>
      <c r="O1943" s="75" t="s">
        <v>7840</v>
      </c>
      <c r="P1943" s="75"/>
      <c r="Q1943" s="75" t="s">
        <v>7841</v>
      </c>
      <c r="R1943" s="75" t="s">
        <v>3065</v>
      </c>
      <c r="S1943" s="75" t="s">
        <v>3066</v>
      </c>
      <c r="T1943" s="75" t="s">
        <v>3067</v>
      </c>
      <c r="U1943" s="75" t="s">
        <v>385</v>
      </c>
    </row>
    <row r="1944" spans="1:21" ht="14.4" x14ac:dyDescent="0.25">
      <c r="A1944" s="74">
        <v>121947</v>
      </c>
      <c r="B1944" s="75" t="s">
        <v>1901</v>
      </c>
      <c r="C1944" s="81">
        <f t="shared" si="91"/>
        <v>0</v>
      </c>
      <c r="D1944" s="74">
        <v>129056</v>
      </c>
      <c r="E1944" s="75" t="s">
        <v>10753</v>
      </c>
      <c r="F1944" s="74">
        <v>113894</v>
      </c>
      <c r="G1944" s="74">
        <v>113894</v>
      </c>
      <c r="H1944" s="76">
        <f t="shared" si="92"/>
        <v>0</v>
      </c>
      <c r="I1944" s="76">
        <f t="shared" si="93"/>
        <v>0</v>
      </c>
      <c r="J1944" s="74">
        <v>331</v>
      </c>
      <c r="K1944" s="75" t="s">
        <v>7842</v>
      </c>
      <c r="L1944" s="75" t="s">
        <v>7843</v>
      </c>
      <c r="M1944" s="74">
        <v>1850</v>
      </c>
      <c r="N1944" s="75" t="s">
        <v>31</v>
      </c>
      <c r="O1944" s="75" t="s">
        <v>7844</v>
      </c>
      <c r="P1944" s="75"/>
      <c r="Q1944" s="75" t="s">
        <v>7845</v>
      </c>
      <c r="R1944" s="75" t="s">
        <v>3065</v>
      </c>
      <c r="S1944" s="75" t="s">
        <v>3066</v>
      </c>
      <c r="T1944" s="75" t="s">
        <v>3067</v>
      </c>
      <c r="U1944" s="75" t="s">
        <v>385</v>
      </c>
    </row>
    <row r="1945" spans="1:21" ht="14.4" x14ac:dyDescent="0.25">
      <c r="A1945" s="74">
        <v>121947</v>
      </c>
      <c r="B1945" s="75" t="s">
        <v>1901</v>
      </c>
      <c r="C1945" s="81">
        <f t="shared" si="91"/>
        <v>0</v>
      </c>
      <c r="D1945" s="74">
        <v>129056</v>
      </c>
      <c r="E1945" s="75" t="s">
        <v>10753</v>
      </c>
      <c r="F1945" s="74">
        <v>113894</v>
      </c>
      <c r="G1945" s="74">
        <v>113894</v>
      </c>
      <c r="H1945" s="76">
        <f t="shared" si="92"/>
        <v>0</v>
      </c>
      <c r="I1945" s="76">
        <f t="shared" si="93"/>
        <v>0</v>
      </c>
      <c r="J1945" s="74">
        <v>364</v>
      </c>
      <c r="K1945" s="75" t="s">
        <v>5046</v>
      </c>
      <c r="L1945" s="75" t="s">
        <v>7846</v>
      </c>
      <c r="M1945" s="74">
        <v>3090</v>
      </c>
      <c r="N1945" s="75" t="s">
        <v>33</v>
      </c>
      <c r="O1945" s="75" t="s">
        <v>7847</v>
      </c>
      <c r="P1945" s="75"/>
      <c r="Q1945" s="75" t="s">
        <v>7848</v>
      </c>
      <c r="R1945" s="75" t="s">
        <v>3065</v>
      </c>
      <c r="S1945" s="75" t="s">
        <v>3066</v>
      </c>
      <c r="T1945" s="75" t="s">
        <v>3067</v>
      </c>
      <c r="U1945" s="75" t="s">
        <v>385</v>
      </c>
    </row>
    <row r="1946" spans="1:21" ht="14.4" x14ac:dyDescent="0.25">
      <c r="A1946" s="74">
        <v>121947</v>
      </c>
      <c r="B1946" s="75" t="s">
        <v>1901</v>
      </c>
      <c r="C1946" s="81">
        <f t="shared" si="91"/>
        <v>0</v>
      </c>
      <c r="D1946" s="74">
        <v>129056</v>
      </c>
      <c r="E1946" s="75" t="s">
        <v>10753</v>
      </c>
      <c r="F1946" s="74">
        <v>113894</v>
      </c>
      <c r="G1946" s="74">
        <v>113894</v>
      </c>
      <c r="H1946" s="76">
        <f t="shared" si="92"/>
        <v>0</v>
      </c>
      <c r="I1946" s="76">
        <f t="shared" si="93"/>
        <v>0</v>
      </c>
      <c r="J1946" s="74">
        <v>372</v>
      </c>
      <c r="K1946" s="75" t="s">
        <v>7849</v>
      </c>
      <c r="L1946" s="75" t="s">
        <v>7850</v>
      </c>
      <c r="M1946" s="74">
        <v>1930</v>
      </c>
      <c r="N1946" s="75" t="s">
        <v>34</v>
      </c>
      <c r="O1946" s="75" t="s">
        <v>7851</v>
      </c>
      <c r="P1946" s="75"/>
      <c r="Q1946" s="75" t="s">
        <v>7852</v>
      </c>
      <c r="R1946" s="75" t="s">
        <v>3065</v>
      </c>
      <c r="S1946" s="75" t="s">
        <v>3066</v>
      </c>
      <c r="T1946" s="75" t="s">
        <v>3067</v>
      </c>
      <c r="U1946" s="75" t="s">
        <v>385</v>
      </c>
    </row>
    <row r="1947" spans="1:21" ht="14.4" x14ac:dyDescent="0.25">
      <c r="A1947" s="74">
        <v>121947</v>
      </c>
      <c r="B1947" s="75" t="s">
        <v>1901</v>
      </c>
      <c r="C1947" s="81">
        <f t="shared" si="91"/>
        <v>0</v>
      </c>
      <c r="D1947" s="74">
        <v>129056</v>
      </c>
      <c r="E1947" s="75" t="s">
        <v>10753</v>
      </c>
      <c r="F1947" s="74">
        <v>113894</v>
      </c>
      <c r="G1947" s="74">
        <v>113894</v>
      </c>
      <c r="H1947" s="76">
        <f t="shared" si="92"/>
        <v>0</v>
      </c>
      <c r="I1947" s="76">
        <f t="shared" si="93"/>
        <v>0</v>
      </c>
      <c r="J1947" s="74">
        <v>381</v>
      </c>
      <c r="K1947" s="75" t="s">
        <v>11309</v>
      </c>
      <c r="L1947" s="75" t="s">
        <v>7853</v>
      </c>
      <c r="M1947" s="74">
        <v>3080</v>
      </c>
      <c r="N1947" s="75" t="s">
        <v>35</v>
      </c>
      <c r="O1947" s="75" t="s">
        <v>7854</v>
      </c>
      <c r="P1947" s="75"/>
      <c r="Q1947" s="75" t="s">
        <v>7855</v>
      </c>
      <c r="R1947" s="75" t="s">
        <v>3065</v>
      </c>
      <c r="S1947" s="75" t="s">
        <v>3066</v>
      </c>
      <c r="T1947" s="75" t="s">
        <v>3067</v>
      </c>
      <c r="U1947" s="75" t="s">
        <v>385</v>
      </c>
    </row>
    <row r="1948" spans="1:21" ht="14.4" x14ac:dyDescent="0.25">
      <c r="A1948" s="74">
        <v>121947</v>
      </c>
      <c r="B1948" s="75" t="s">
        <v>1901</v>
      </c>
      <c r="C1948" s="81">
        <f t="shared" si="91"/>
        <v>0</v>
      </c>
      <c r="D1948" s="74">
        <v>129056</v>
      </c>
      <c r="E1948" s="75" t="s">
        <v>10753</v>
      </c>
      <c r="F1948" s="74">
        <v>113894</v>
      </c>
      <c r="G1948" s="74">
        <v>113894</v>
      </c>
      <c r="H1948" s="76">
        <f t="shared" si="92"/>
        <v>0</v>
      </c>
      <c r="I1948" s="76">
        <f t="shared" si="93"/>
        <v>0</v>
      </c>
      <c r="J1948" s="74">
        <v>398</v>
      </c>
      <c r="K1948" s="75" t="s">
        <v>7856</v>
      </c>
      <c r="L1948" s="75" t="s">
        <v>7857</v>
      </c>
      <c r="M1948" s="74">
        <v>1560</v>
      </c>
      <c r="N1948" s="75" t="s">
        <v>1379</v>
      </c>
      <c r="O1948" s="75" t="s">
        <v>7858</v>
      </c>
      <c r="P1948" s="75"/>
      <c r="Q1948" s="75" t="s">
        <v>11310</v>
      </c>
      <c r="R1948" s="75" t="s">
        <v>3065</v>
      </c>
      <c r="S1948" s="75" t="s">
        <v>3066</v>
      </c>
      <c r="T1948" s="75" t="s">
        <v>3067</v>
      </c>
      <c r="U1948" s="75" t="s">
        <v>385</v>
      </c>
    </row>
    <row r="1949" spans="1:21" ht="14.4" x14ac:dyDescent="0.25">
      <c r="A1949" s="74">
        <v>121947</v>
      </c>
      <c r="B1949" s="75" t="s">
        <v>1901</v>
      </c>
      <c r="C1949" s="81">
        <f t="shared" si="91"/>
        <v>0</v>
      </c>
      <c r="D1949" s="74">
        <v>129056</v>
      </c>
      <c r="E1949" s="75" t="s">
        <v>10753</v>
      </c>
      <c r="F1949" s="74">
        <v>113894</v>
      </c>
      <c r="G1949" s="74">
        <v>113894</v>
      </c>
      <c r="H1949" s="76">
        <f t="shared" si="92"/>
        <v>0</v>
      </c>
      <c r="I1949" s="76">
        <f t="shared" si="93"/>
        <v>0</v>
      </c>
      <c r="J1949" s="74">
        <v>1172</v>
      </c>
      <c r="K1949" s="75" t="s">
        <v>7859</v>
      </c>
      <c r="L1949" s="75" t="s">
        <v>7860</v>
      </c>
      <c r="M1949" s="74">
        <v>3070</v>
      </c>
      <c r="N1949" s="75" t="s">
        <v>5350</v>
      </c>
      <c r="O1949" s="75" t="s">
        <v>7861</v>
      </c>
      <c r="P1949" s="75"/>
      <c r="Q1949" s="75" t="s">
        <v>7862</v>
      </c>
      <c r="R1949" s="75" t="s">
        <v>3065</v>
      </c>
      <c r="S1949" s="75" t="s">
        <v>3066</v>
      </c>
      <c r="T1949" s="75" t="s">
        <v>3067</v>
      </c>
      <c r="U1949" s="75" t="s">
        <v>385</v>
      </c>
    </row>
    <row r="1950" spans="1:21" ht="14.4" x14ac:dyDescent="0.25">
      <c r="A1950" s="74">
        <v>121947</v>
      </c>
      <c r="B1950" s="75" t="s">
        <v>1901</v>
      </c>
      <c r="C1950" s="81">
        <f t="shared" si="91"/>
        <v>0</v>
      </c>
      <c r="D1950" s="74">
        <v>129056</v>
      </c>
      <c r="E1950" s="75" t="s">
        <v>10753</v>
      </c>
      <c r="F1950" s="74">
        <v>113894</v>
      </c>
      <c r="G1950" s="74">
        <v>113894</v>
      </c>
      <c r="H1950" s="76">
        <f t="shared" si="92"/>
        <v>0</v>
      </c>
      <c r="I1950" s="76">
        <f t="shared" si="93"/>
        <v>0</v>
      </c>
      <c r="J1950" s="74">
        <v>1181</v>
      </c>
      <c r="K1950" s="75" t="s">
        <v>7863</v>
      </c>
      <c r="L1950" s="75" t="s">
        <v>7864</v>
      </c>
      <c r="M1950" s="74">
        <v>1910</v>
      </c>
      <c r="N1950" s="75" t="s">
        <v>7865</v>
      </c>
      <c r="O1950" s="75" t="s">
        <v>7866</v>
      </c>
      <c r="P1950" s="75"/>
      <c r="Q1950" s="75" t="s">
        <v>7867</v>
      </c>
      <c r="R1950" s="75" t="s">
        <v>3065</v>
      </c>
      <c r="S1950" s="75" t="s">
        <v>3066</v>
      </c>
      <c r="T1950" s="75" t="s">
        <v>3067</v>
      </c>
      <c r="U1950" s="75" t="s">
        <v>385</v>
      </c>
    </row>
    <row r="1951" spans="1:21" ht="14.4" x14ac:dyDescent="0.25">
      <c r="A1951" s="74">
        <v>121947</v>
      </c>
      <c r="B1951" s="75" t="s">
        <v>1901</v>
      </c>
      <c r="C1951" s="81">
        <f t="shared" si="91"/>
        <v>0</v>
      </c>
      <c r="D1951" s="74">
        <v>129056</v>
      </c>
      <c r="E1951" s="75" t="s">
        <v>10753</v>
      </c>
      <c r="F1951" s="74">
        <v>113894</v>
      </c>
      <c r="G1951" s="74">
        <v>113894</v>
      </c>
      <c r="H1951" s="76">
        <f t="shared" si="92"/>
        <v>0</v>
      </c>
      <c r="I1951" s="76">
        <f t="shared" si="93"/>
        <v>0</v>
      </c>
      <c r="J1951" s="74">
        <v>129056</v>
      </c>
      <c r="K1951" s="75" t="s">
        <v>10753</v>
      </c>
      <c r="L1951" s="75" t="s">
        <v>7868</v>
      </c>
      <c r="M1951" s="74">
        <v>1800</v>
      </c>
      <c r="N1951" s="75" t="s">
        <v>29</v>
      </c>
      <c r="O1951" s="75" t="s">
        <v>7869</v>
      </c>
      <c r="P1951" s="75"/>
      <c r="Q1951" s="75" t="s">
        <v>11939</v>
      </c>
      <c r="R1951" s="75" t="s">
        <v>3065</v>
      </c>
      <c r="S1951" s="75" t="s">
        <v>3066</v>
      </c>
      <c r="T1951" s="75" t="s">
        <v>3067</v>
      </c>
      <c r="U1951" s="75" t="s">
        <v>385</v>
      </c>
    </row>
    <row r="1952" spans="1:21" ht="14.4" x14ac:dyDescent="0.25">
      <c r="A1952" s="74">
        <v>121947</v>
      </c>
      <c r="B1952" s="75" t="s">
        <v>1901</v>
      </c>
      <c r="C1952" s="81">
        <f t="shared" si="91"/>
        <v>0</v>
      </c>
      <c r="D1952" s="74">
        <v>129056</v>
      </c>
      <c r="E1952" s="75" t="s">
        <v>10753</v>
      </c>
      <c r="F1952" s="74">
        <v>113894</v>
      </c>
      <c r="G1952" s="74">
        <v>113894</v>
      </c>
      <c r="H1952" s="76">
        <f t="shared" si="92"/>
        <v>0</v>
      </c>
      <c r="I1952" s="76">
        <f t="shared" si="93"/>
        <v>0</v>
      </c>
      <c r="J1952" s="74">
        <v>143529</v>
      </c>
      <c r="K1952" s="75" t="s">
        <v>7870</v>
      </c>
      <c r="L1952" s="75" t="s">
        <v>7871</v>
      </c>
      <c r="M1952" s="74">
        <v>1800</v>
      </c>
      <c r="N1952" s="75" t="s">
        <v>29</v>
      </c>
      <c r="O1952" s="75" t="s">
        <v>11311</v>
      </c>
      <c r="P1952" s="75"/>
      <c r="Q1952" s="75" t="s">
        <v>7872</v>
      </c>
      <c r="R1952" s="75" t="s">
        <v>3065</v>
      </c>
      <c r="S1952" s="75" t="s">
        <v>3066</v>
      </c>
      <c r="T1952" s="75" t="s">
        <v>3067</v>
      </c>
      <c r="U1952" s="75" t="s">
        <v>385</v>
      </c>
    </row>
    <row r="1953" spans="1:21" ht="14.4" x14ac:dyDescent="0.25">
      <c r="A1953" s="74">
        <v>121954</v>
      </c>
      <c r="B1953" s="75" t="s">
        <v>1649</v>
      </c>
      <c r="C1953" s="81">
        <f t="shared" si="91"/>
        <v>0</v>
      </c>
      <c r="D1953" s="74">
        <v>11941</v>
      </c>
      <c r="E1953" s="75" t="s">
        <v>7873</v>
      </c>
      <c r="F1953" s="74">
        <v>973719</v>
      </c>
      <c r="G1953" s="74">
        <v>0</v>
      </c>
      <c r="H1953" s="76">
        <f t="shared" si="92"/>
        <v>0</v>
      </c>
      <c r="I1953" s="76">
        <f t="shared" si="93"/>
        <v>0</v>
      </c>
      <c r="J1953" s="74">
        <v>10108</v>
      </c>
      <c r="K1953" s="75" t="s">
        <v>3016</v>
      </c>
      <c r="L1953" s="75" t="s">
        <v>7874</v>
      </c>
      <c r="M1953" s="74">
        <v>2860</v>
      </c>
      <c r="N1953" s="75" t="s">
        <v>159</v>
      </c>
      <c r="O1953" s="75" t="s">
        <v>7875</v>
      </c>
      <c r="P1953" s="75"/>
      <c r="Q1953" s="75" t="s">
        <v>11312</v>
      </c>
      <c r="R1953" s="75" t="s">
        <v>1662</v>
      </c>
      <c r="S1953" s="75" t="s">
        <v>1663</v>
      </c>
      <c r="T1953" s="75" t="s">
        <v>1664</v>
      </c>
      <c r="U1953" s="75" t="s">
        <v>385</v>
      </c>
    </row>
    <row r="1954" spans="1:21" ht="14.4" x14ac:dyDescent="0.25">
      <c r="A1954" s="74">
        <v>121954</v>
      </c>
      <c r="B1954" s="75" t="s">
        <v>1649</v>
      </c>
      <c r="C1954" s="81">
        <f t="shared" si="91"/>
        <v>0</v>
      </c>
      <c r="D1954" s="74">
        <v>11941</v>
      </c>
      <c r="E1954" s="75" t="s">
        <v>7873</v>
      </c>
      <c r="F1954" s="74">
        <v>973719</v>
      </c>
      <c r="G1954" s="74">
        <v>0</v>
      </c>
      <c r="H1954" s="76">
        <f t="shared" si="92"/>
        <v>0</v>
      </c>
      <c r="I1954" s="76">
        <f t="shared" si="93"/>
        <v>0</v>
      </c>
      <c r="J1954" s="74">
        <v>11841</v>
      </c>
      <c r="K1954" s="75" t="s">
        <v>3294</v>
      </c>
      <c r="L1954" s="75" t="s">
        <v>7876</v>
      </c>
      <c r="M1954" s="74">
        <v>2820</v>
      </c>
      <c r="N1954" s="75" t="s">
        <v>7877</v>
      </c>
      <c r="O1954" s="75" t="s">
        <v>7878</v>
      </c>
      <c r="P1954" s="75"/>
      <c r="Q1954" s="75" t="s">
        <v>11940</v>
      </c>
      <c r="R1954" s="75" t="s">
        <v>1662</v>
      </c>
      <c r="S1954" s="75" t="s">
        <v>1663</v>
      </c>
      <c r="T1954" s="75" t="s">
        <v>1664</v>
      </c>
      <c r="U1954" s="75" t="s">
        <v>385</v>
      </c>
    </row>
    <row r="1955" spans="1:21" ht="14.4" x14ac:dyDescent="0.25">
      <c r="A1955" s="74">
        <v>121954</v>
      </c>
      <c r="B1955" s="75" t="s">
        <v>1649</v>
      </c>
      <c r="C1955" s="81">
        <f t="shared" si="91"/>
        <v>0</v>
      </c>
      <c r="D1955" s="74">
        <v>11941</v>
      </c>
      <c r="E1955" s="75" t="s">
        <v>7873</v>
      </c>
      <c r="F1955" s="74">
        <v>973719</v>
      </c>
      <c r="G1955" s="74">
        <v>0</v>
      </c>
      <c r="H1955" s="76">
        <f t="shared" si="92"/>
        <v>0</v>
      </c>
      <c r="I1955" s="76">
        <f t="shared" si="93"/>
        <v>0</v>
      </c>
      <c r="J1955" s="74">
        <v>11882</v>
      </c>
      <c r="K1955" s="75" t="s">
        <v>1847</v>
      </c>
      <c r="L1955" s="75" t="s">
        <v>7879</v>
      </c>
      <c r="M1955" s="74">
        <v>3140</v>
      </c>
      <c r="N1955" s="75" t="s">
        <v>64</v>
      </c>
      <c r="O1955" s="75" t="s">
        <v>7880</v>
      </c>
      <c r="P1955" s="75"/>
      <c r="Q1955" s="75" t="s">
        <v>11313</v>
      </c>
      <c r="R1955" s="75" t="s">
        <v>1662</v>
      </c>
      <c r="S1955" s="75" t="s">
        <v>1663</v>
      </c>
      <c r="T1955" s="75" t="s">
        <v>1664</v>
      </c>
      <c r="U1955" s="75" t="s">
        <v>385</v>
      </c>
    </row>
    <row r="1956" spans="1:21" ht="14.4" x14ac:dyDescent="0.25">
      <c r="A1956" s="74">
        <v>121954</v>
      </c>
      <c r="B1956" s="75" t="s">
        <v>1649</v>
      </c>
      <c r="C1956" s="81">
        <f t="shared" si="91"/>
        <v>0</v>
      </c>
      <c r="D1956" s="74">
        <v>11941</v>
      </c>
      <c r="E1956" s="75" t="s">
        <v>7873</v>
      </c>
      <c r="F1956" s="74">
        <v>973719</v>
      </c>
      <c r="G1956" s="74">
        <v>0</v>
      </c>
      <c r="H1956" s="76">
        <f t="shared" si="92"/>
        <v>0</v>
      </c>
      <c r="I1956" s="76">
        <f t="shared" si="93"/>
        <v>0</v>
      </c>
      <c r="J1956" s="74">
        <v>11916</v>
      </c>
      <c r="K1956" s="75" t="s">
        <v>7881</v>
      </c>
      <c r="L1956" s="75" t="s">
        <v>7882</v>
      </c>
      <c r="M1956" s="74">
        <v>2580</v>
      </c>
      <c r="N1956" s="75" t="s">
        <v>1339</v>
      </c>
      <c r="O1956" s="75" t="s">
        <v>7883</v>
      </c>
      <c r="P1956" s="75"/>
      <c r="Q1956" s="75" t="s">
        <v>7884</v>
      </c>
      <c r="R1956" s="75" t="s">
        <v>1662</v>
      </c>
      <c r="S1956" s="75" t="s">
        <v>1663</v>
      </c>
      <c r="T1956" s="75" t="s">
        <v>1664</v>
      </c>
      <c r="U1956" s="75" t="s">
        <v>385</v>
      </c>
    </row>
    <row r="1957" spans="1:21" ht="14.4" x14ac:dyDescent="0.25">
      <c r="A1957" s="74">
        <v>121954</v>
      </c>
      <c r="B1957" s="75" t="s">
        <v>1649</v>
      </c>
      <c r="C1957" s="81">
        <f t="shared" si="91"/>
        <v>0</v>
      </c>
      <c r="D1957" s="74">
        <v>11941</v>
      </c>
      <c r="E1957" s="75" t="s">
        <v>7873</v>
      </c>
      <c r="F1957" s="74">
        <v>973719</v>
      </c>
      <c r="G1957" s="74">
        <v>0</v>
      </c>
      <c r="H1957" s="76">
        <f t="shared" si="92"/>
        <v>0</v>
      </c>
      <c r="I1957" s="76">
        <f t="shared" si="93"/>
        <v>0</v>
      </c>
      <c r="J1957" s="74">
        <v>11941</v>
      </c>
      <c r="K1957" s="75" t="s">
        <v>7873</v>
      </c>
      <c r="L1957" s="75" t="s">
        <v>1289</v>
      </c>
      <c r="M1957" s="74">
        <v>2223</v>
      </c>
      <c r="N1957" s="75" t="s">
        <v>1290</v>
      </c>
      <c r="O1957" s="75" t="s">
        <v>1291</v>
      </c>
      <c r="P1957" s="75"/>
      <c r="Q1957" s="75" t="s">
        <v>1292</v>
      </c>
      <c r="R1957" s="75" t="s">
        <v>1662</v>
      </c>
      <c r="S1957" s="75" t="s">
        <v>1663</v>
      </c>
      <c r="T1957" s="75" t="s">
        <v>1664</v>
      </c>
      <c r="U1957" s="75" t="s">
        <v>385</v>
      </c>
    </row>
    <row r="1958" spans="1:21" ht="14.4" x14ac:dyDescent="0.25">
      <c r="A1958" s="74">
        <v>121954</v>
      </c>
      <c r="B1958" s="75" t="s">
        <v>1649</v>
      </c>
      <c r="C1958" s="81">
        <f t="shared" si="91"/>
        <v>0</v>
      </c>
      <c r="D1958" s="74">
        <v>11941</v>
      </c>
      <c r="E1958" s="75" t="s">
        <v>7873</v>
      </c>
      <c r="F1958" s="74">
        <v>973719</v>
      </c>
      <c r="G1958" s="74">
        <v>0</v>
      </c>
      <c r="H1958" s="76">
        <f t="shared" si="92"/>
        <v>0</v>
      </c>
      <c r="I1958" s="76">
        <f t="shared" si="93"/>
        <v>0</v>
      </c>
      <c r="J1958" s="74">
        <v>12633</v>
      </c>
      <c r="K1958" s="75" t="s">
        <v>2162</v>
      </c>
      <c r="L1958" s="75" t="s">
        <v>7885</v>
      </c>
      <c r="M1958" s="74">
        <v>1910</v>
      </c>
      <c r="N1958" s="75" t="s">
        <v>7865</v>
      </c>
      <c r="O1958" s="75" t="s">
        <v>7886</v>
      </c>
      <c r="P1958" s="75"/>
      <c r="Q1958" s="75" t="s">
        <v>7887</v>
      </c>
      <c r="R1958" s="75" t="s">
        <v>1662</v>
      </c>
      <c r="S1958" s="75" t="s">
        <v>1663</v>
      </c>
      <c r="T1958" s="75" t="s">
        <v>1664</v>
      </c>
      <c r="U1958" s="75" t="s">
        <v>385</v>
      </c>
    </row>
    <row r="1959" spans="1:21" ht="14.4" x14ac:dyDescent="0.25">
      <c r="A1959" s="74">
        <v>121954</v>
      </c>
      <c r="B1959" s="75" t="s">
        <v>1649</v>
      </c>
      <c r="C1959" s="81">
        <f t="shared" si="91"/>
        <v>0</v>
      </c>
      <c r="D1959" s="74">
        <v>11941</v>
      </c>
      <c r="E1959" s="75" t="s">
        <v>7873</v>
      </c>
      <c r="F1959" s="74">
        <v>973719</v>
      </c>
      <c r="G1959" s="74">
        <v>0</v>
      </c>
      <c r="H1959" s="76">
        <f t="shared" si="92"/>
        <v>0</v>
      </c>
      <c r="I1959" s="76">
        <f t="shared" si="93"/>
        <v>0</v>
      </c>
      <c r="J1959" s="74">
        <v>12658</v>
      </c>
      <c r="K1959" s="75" t="s">
        <v>7888</v>
      </c>
      <c r="L1959" s="75" t="s">
        <v>7889</v>
      </c>
      <c r="M1959" s="74">
        <v>1910</v>
      </c>
      <c r="N1959" s="75" t="s">
        <v>7890</v>
      </c>
      <c r="O1959" s="75" t="s">
        <v>7891</v>
      </c>
      <c r="P1959" s="75"/>
      <c r="Q1959" s="75" t="s">
        <v>7892</v>
      </c>
      <c r="R1959" s="75" t="s">
        <v>1662</v>
      </c>
      <c r="S1959" s="75" t="s">
        <v>1663</v>
      </c>
      <c r="T1959" s="75" t="s">
        <v>1664</v>
      </c>
      <c r="U1959" s="75" t="s">
        <v>385</v>
      </c>
    </row>
    <row r="1960" spans="1:21" ht="14.4" x14ac:dyDescent="0.25">
      <c r="A1960" s="74">
        <v>121954</v>
      </c>
      <c r="B1960" s="75" t="s">
        <v>1649</v>
      </c>
      <c r="C1960" s="81">
        <f t="shared" si="91"/>
        <v>0</v>
      </c>
      <c r="D1960" s="74">
        <v>11941</v>
      </c>
      <c r="E1960" s="75" t="s">
        <v>7873</v>
      </c>
      <c r="F1960" s="74">
        <v>973719</v>
      </c>
      <c r="G1960" s="74">
        <v>0</v>
      </c>
      <c r="H1960" s="76">
        <f t="shared" si="92"/>
        <v>0</v>
      </c>
      <c r="I1960" s="76">
        <f t="shared" si="93"/>
        <v>0</v>
      </c>
      <c r="J1960" s="74">
        <v>12682</v>
      </c>
      <c r="K1960" s="75" t="s">
        <v>1692</v>
      </c>
      <c r="L1960" s="75" t="s">
        <v>7893</v>
      </c>
      <c r="M1960" s="74">
        <v>2220</v>
      </c>
      <c r="N1960" s="75" t="s">
        <v>65</v>
      </c>
      <c r="O1960" s="75" t="s">
        <v>7894</v>
      </c>
      <c r="P1960" s="75"/>
      <c r="Q1960" s="75" t="s">
        <v>11314</v>
      </c>
      <c r="R1960" s="75" t="s">
        <v>1662</v>
      </c>
      <c r="S1960" s="75" t="s">
        <v>1663</v>
      </c>
      <c r="T1960" s="75" t="s">
        <v>1664</v>
      </c>
      <c r="U1960" s="75" t="s">
        <v>385</v>
      </c>
    </row>
    <row r="1961" spans="1:21" ht="14.4" x14ac:dyDescent="0.25">
      <c r="A1961" s="74">
        <v>121954</v>
      </c>
      <c r="B1961" s="75" t="s">
        <v>1649</v>
      </c>
      <c r="C1961" s="81">
        <f t="shared" si="91"/>
        <v>0</v>
      </c>
      <c r="D1961" s="74">
        <v>11941</v>
      </c>
      <c r="E1961" s="75" t="s">
        <v>7873</v>
      </c>
      <c r="F1961" s="74">
        <v>973719</v>
      </c>
      <c r="G1961" s="74">
        <v>0</v>
      </c>
      <c r="H1961" s="76">
        <f t="shared" si="92"/>
        <v>0</v>
      </c>
      <c r="I1961" s="76">
        <f t="shared" si="93"/>
        <v>0</v>
      </c>
      <c r="J1961" s="74">
        <v>12807</v>
      </c>
      <c r="K1961" s="75" t="s">
        <v>7895</v>
      </c>
      <c r="L1961" s="75" t="s">
        <v>7896</v>
      </c>
      <c r="M1961" s="74">
        <v>2235</v>
      </c>
      <c r="N1961" s="75" t="s">
        <v>7897</v>
      </c>
      <c r="O1961" s="75" t="s">
        <v>7898</v>
      </c>
      <c r="P1961" s="75"/>
      <c r="Q1961" s="75" t="s">
        <v>7899</v>
      </c>
      <c r="R1961" s="75" t="s">
        <v>1662</v>
      </c>
      <c r="S1961" s="75" t="s">
        <v>1663</v>
      </c>
      <c r="T1961" s="75" t="s">
        <v>1664</v>
      </c>
      <c r="U1961" s="75" t="s">
        <v>385</v>
      </c>
    </row>
    <row r="1962" spans="1:21" ht="14.4" x14ac:dyDescent="0.25">
      <c r="A1962" s="74">
        <v>121954</v>
      </c>
      <c r="B1962" s="75" t="s">
        <v>1649</v>
      </c>
      <c r="C1962" s="81">
        <f t="shared" si="91"/>
        <v>0</v>
      </c>
      <c r="D1962" s="74">
        <v>11941</v>
      </c>
      <c r="E1962" s="75" t="s">
        <v>7873</v>
      </c>
      <c r="F1962" s="74">
        <v>973719</v>
      </c>
      <c r="G1962" s="74">
        <v>0</v>
      </c>
      <c r="H1962" s="76">
        <f t="shared" si="92"/>
        <v>0</v>
      </c>
      <c r="I1962" s="76">
        <f t="shared" si="93"/>
        <v>0</v>
      </c>
      <c r="J1962" s="74">
        <v>12815</v>
      </c>
      <c r="K1962" s="75" t="s">
        <v>7900</v>
      </c>
      <c r="L1962" s="75" t="s">
        <v>7901</v>
      </c>
      <c r="M1962" s="74">
        <v>2221</v>
      </c>
      <c r="N1962" s="75" t="s">
        <v>7727</v>
      </c>
      <c r="O1962" s="75" t="s">
        <v>7902</v>
      </c>
      <c r="P1962" s="75"/>
      <c r="Q1962" s="75" t="s">
        <v>7903</v>
      </c>
      <c r="R1962" s="75" t="s">
        <v>1662</v>
      </c>
      <c r="S1962" s="75" t="s">
        <v>1663</v>
      </c>
      <c r="T1962" s="75" t="s">
        <v>1664</v>
      </c>
      <c r="U1962" s="75" t="s">
        <v>385</v>
      </c>
    </row>
    <row r="1963" spans="1:21" ht="14.4" x14ac:dyDescent="0.25">
      <c r="A1963" s="74">
        <v>121954</v>
      </c>
      <c r="B1963" s="75" t="s">
        <v>1649</v>
      </c>
      <c r="C1963" s="81">
        <f t="shared" si="91"/>
        <v>0</v>
      </c>
      <c r="D1963" s="74">
        <v>11941</v>
      </c>
      <c r="E1963" s="75" t="s">
        <v>7873</v>
      </c>
      <c r="F1963" s="74">
        <v>973719</v>
      </c>
      <c r="G1963" s="74">
        <v>0</v>
      </c>
      <c r="H1963" s="76">
        <f t="shared" si="92"/>
        <v>0</v>
      </c>
      <c r="I1963" s="76">
        <f t="shared" si="93"/>
        <v>0</v>
      </c>
      <c r="J1963" s="74">
        <v>13078</v>
      </c>
      <c r="K1963" s="75" t="s">
        <v>7904</v>
      </c>
      <c r="L1963" s="75" t="s">
        <v>7905</v>
      </c>
      <c r="M1963" s="74">
        <v>3390</v>
      </c>
      <c r="N1963" s="75" t="s">
        <v>117</v>
      </c>
      <c r="O1963" s="75" t="s">
        <v>7906</v>
      </c>
      <c r="P1963" s="75"/>
      <c r="Q1963" s="75" t="s">
        <v>11315</v>
      </c>
      <c r="R1963" s="75" t="s">
        <v>1662</v>
      </c>
      <c r="S1963" s="75" t="s">
        <v>1663</v>
      </c>
      <c r="T1963" s="75" t="s">
        <v>1664</v>
      </c>
      <c r="U1963" s="75" t="s">
        <v>385</v>
      </c>
    </row>
    <row r="1964" spans="1:21" ht="14.4" x14ac:dyDescent="0.25">
      <c r="A1964" s="74">
        <v>121954</v>
      </c>
      <c r="B1964" s="75" t="s">
        <v>1649</v>
      </c>
      <c r="C1964" s="81">
        <f t="shared" si="91"/>
        <v>0</v>
      </c>
      <c r="D1964" s="78">
        <v>11941</v>
      </c>
      <c r="E1964" s="75" t="s">
        <v>7873</v>
      </c>
      <c r="F1964" s="74">
        <v>973719</v>
      </c>
      <c r="G1964" s="74">
        <v>0</v>
      </c>
      <c r="H1964" s="76">
        <f t="shared" si="92"/>
        <v>0</v>
      </c>
      <c r="I1964" s="76">
        <f t="shared" si="93"/>
        <v>0</v>
      </c>
      <c r="J1964" s="74">
        <v>13185</v>
      </c>
      <c r="K1964" s="75" t="s">
        <v>1692</v>
      </c>
      <c r="L1964" s="75" t="s">
        <v>7907</v>
      </c>
      <c r="M1964" s="74">
        <v>3201</v>
      </c>
      <c r="N1964" s="75" t="s">
        <v>7908</v>
      </c>
      <c r="O1964" s="75" t="s">
        <v>7909</v>
      </c>
      <c r="P1964" s="75"/>
      <c r="Q1964" s="75" t="s">
        <v>11316</v>
      </c>
      <c r="R1964" s="75" t="s">
        <v>1662</v>
      </c>
      <c r="S1964" s="75" t="s">
        <v>1663</v>
      </c>
      <c r="T1964" s="75" t="s">
        <v>1664</v>
      </c>
      <c r="U1964" s="75" t="s">
        <v>385</v>
      </c>
    </row>
    <row r="1965" spans="1:21" ht="14.4" x14ac:dyDescent="0.25">
      <c r="A1965" s="74">
        <v>121954</v>
      </c>
      <c r="B1965" s="75" t="s">
        <v>1649</v>
      </c>
      <c r="C1965" s="81">
        <f t="shared" ref="C1965:C2028" si="94">IF(A1965&lt;&gt;A1964,0,IF(AND(A1965=A1964,B1965&lt;&gt;B1964),A1965,0))</f>
        <v>0</v>
      </c>
      <c r="D1965" s="74">
        <v>11941</v>
      </c>
      <c r="E1965" s="75" t="s">
        <v>7873</v>
      </c>
      <c r="F1965" s="74">
        <v>973719</v>
      </c>
      <c r="G1965" s="74">
        <v>0</v>
      </c>
      <c r="H1965" s="76">
        <f t="shared" ref="H1965:H2028" si="95">IF(A1965&lt;&gt;A1964,0,IF(AND(A1965=A1964,F1965&lt;&gt;F1964),A1965,0))</f>
        <v>0</v>
      </c>
      <c r="I1965" s="76">
        <f t="shared" ref="I1965:I2028" si="96">IF(A1965&lt;&gt;A1964,0,IF(AND(H1965&lt;&gt;0,B1965&lt;&gt;B1964),A1965,0))</f>
        <v>0</v>
      </c>
      <c r="J1965" s="74">
        <v>13193</v>
      </c>
      <c r="K1965" s="75" t="s">
        <v>1692</v>
      </c>
      <c r="L1965" s="75" t="s">
        <v>7910</v>
      </c>
      <c r="M1965" s="74">
        <v>3201</v>
      </c>
      <c r="N1965" s="75" t="s">
        <v>7908</v>
      </c>
      <c r="O1965" s="75" t="s">
        <v>7911</v>
      </c>
      <c r="P1965" s="75"/>
      <c r="Q1965" s="75" t="s">
        <v>11317</v>
      </c>
      <c r="R1965" s="75" t="s">
        <v>1662</v>
      </c>
      <c r="S1965" s="75" t="s">
        <v>1663</v>
      </c>
      <c r="T1965" s="75" t="s">
        <v>1664</v>
      </c>
      <c r="U1965" s="75" t="s">
        <v>385</v>
      </c>
    </row>
    <row r="1966" spans="1:21" ht="14.4" x14ac:dyDescent="0.25">
      <c r="A1966" s="74">
        <v>121954</v>
      </c>
      <c r="B1966" s="75" t="s">
        <v>1649</v>
      </c>
      <c r="C1966" s="81">
        <f t="shared" si="94"/>
        <v>0</v>
      </c>
      <c r="D1966" s="74">
        <v>11941</v>
      </c>
      <c r="E1966" s="75" t="s">
        <v>7873</v>
      </c>
      <c r="F1966" s="74">
        <v>973719</v>
      </c>
      <c r="G1966" s="74">
        <v>0</v>
      </c>
      <c r="H1966" s="76">
        <f t="shared" si="95"/>
        <v>0</v>
      </c>
      <c r="I1966" s="76">
        <f t="shared" si="96"/>
        <v>0</v>
      </c>
      <c r="J1966" s="74">
        <v>13251</v>
      </c>
      <c r="K1966" s="75" t="s">
        <v>7912</v>
      </c>
      <c r="L1966" s="75" t="s">
        <v>7913</v>
      </c>
      <c r="M1966" s="74">
        <v>3270</v>
      </c>
      <c r="N1966" s="75" t="s">
        <v>380</v>
      </c>
      <c r="O1966" s="75" t="s">
        <v>7914</v>
      </c>
      <c r="P1966" s="75"/>
      <c r="Q1966" s="75" t="s">
        <v>11318</v>
      </c>
      <c r="R1966" s="75" t="s">
        <v>1662</v>
      </c>
      <c r="S1966" s="75" t="s">
        <v>1663</v>
      </c>
      <c r="T1966" s="75" t="s">
        <v>1664</v>
      </c>
      <c r="U1966" s="75" t="s">
        <v>385</v>
      </c>
    </row>
    <row r="1967" spans="1:21" ht="14.4" x14ac:dyDescent="0.25">
      <c r="A1967" s="74">
        <v>121954</v>
      </c>
      <c r="B1967" s="75" t="s">
        <v>1649</v>
      </c>
      <c r="C1967" s="81">
        <f t="shared" si="94"/>
        <v>0</v>
      </c>
      <c r="D1967" s="74">
        <v>11941</v>
      </c>
      <c r="E1967" s="75" t="s">
        <v>7873</v>
      </c>
      <c r="F1967" s="74">
        <v>973719</v>
      </c>
      <c r="G1967" s="74">
        <v>0</v>
      </c>
      <c r="H1967" s="76">
        <f t="shared" si="95"/>
        <v>0</v>
      </c>
      <c r="I1967" s="76">
        <f t="shared" si="96"/>
        <v>0</v>
      </c>
      <c r="J1967" s="74">
        <v>13391</v>
      </c>
      <c r="K1967" s="75" t="s">
        <v>1692</v>
      </c>
      <c r="L1967" s="75" t="s">
        <v>11319</v>
      </c>
      <c r="M1967" s="74">
        <v>3290</v>
      </c>
      <c r="N1967" s="75" t="s">
        <v>2746</v>
      </c>
      <c r="O1967" s="75" t="s">
        <v>11941</v>
      </c>
      <c r="P1967" s="75"/>
      <c r="Q1967" s="75" t="s">
        <v>11942</v>
      </c>
      <c r="R1967" s="75" t="s">
        <v>1662</v>
      </c>
      <c r="S1967" s="75" t="s">
        <v>1663</v>
      </c>
      <c r="T1967" s="75" t="s">
        <v>1664</v>
      </c>
      <c r="U1967" s="75" t="s">
        <v>385</v>
      </c>
    </row>
    <row r="1968" spans="1:21" ht="14.4" x14ac:dyDescent="0.25">
      <c r="A1968" s="74">
        <v>121954</v>
      </c>
      <c r="B1968" s="75" t="s">
        <v>1649</v>
      </c>
      <c r="C1968" s="81">
        <f t="shared" si="94"/>
        <v>0</v>
      </c>
      <c r="D1968" s="74">
        <v>11941</v>
      </c>
      <c r="E1968" s="75" t="s">
        <v>7873</v>
      </c>
      <c r="F1968" s="74">
        <v>973719</v>
      </c>
      <c r="G1968" s="74">
        <v>0</v>
      </c>
      <c r="H1968" s="76">
        <f t="shared" si="95"/>
        <v>0</v>
      </c>
      <c r="I1968" s="76">
        <f t="shared" si="96"/>
        <v>0</v>
      </c>
      <c r="J1968" s="74">
        <v>125484</v>
      </c>
      <c r="K1968" s="75" t="s">
        <v>11320</v>
      </c>
      <c r="L1968" s="75" t="s">
        <v>7915</v>
      </c>
      <c r="M1968" s="74">
        <v>1910</v>
      </c>
      <c r="N1968" s="75" t="s">
        <v>7865</v>
      </c>
      <c r="O1968" s="75" t="s">
        <v>7916</v>
      </c>
      <c r="P1968" s="75"/>
      <c r="Q1968" s="75" t="s">
        <v>7917</v>
      </c>
      <c r="R1968" s="75" t="s">
        <v>1662</v>
      </c>
      <c r="S1968" s="75" t="s">
        <v>1663</v>
      </c>
      <c r="T1968" s="75" t="s">
        <v>1664</v>
      </c>
      <c r="U1968" s="75" t="s">
        <v>385</v>
      </c>
    </row>
    <row r="1969" spans="1:21" ht="14.4" x14ac:dyDescent="0.25">
      <c r="A1969" s="74">
        <v>121954</v>
      </c>
      <c r="B1969" s="75" t="s">
        <v>1649</v>
      </c>
      <c r="C1969" s="81">
        <f t="shared" si="94"/>
        <v>0</v>
      </c>
      <c r="D1969" s="74">
        <v>11941</v>
      </c>
      <c r="E1969" s="75" t="s">
        <v>7873</v>
      </c>
      <c r="F1969" s="74">
        <v>973719</v>
      </c>
      <c r="G1969" s="74">
        <v>0</v>
      </c>
      <c r="H1969" s="76">
        <f t="shared" si="95"/>
        <v>0</v>
      </c>
      <c r="I1969" s="76">
        <f t="shared" si="96"/>
        <v>0</v>
      </c>
      <c r="J1969" s="74">
        <v>137463</v>
      </c>
      <c r="K1969" s="75" t="s">
        <v>7918</v>
      </c>
      <c r="L1969" s="75" t="s">
        <v>7919</v>
      </c>
      <c r="M1969" s="74">
        <v>3272</v>
      </c>
      <c r="N1969" s="75" t="s">
        <v>7920</v>
      </c>
      <c r="O1969" s="75" t="s">
        <v>7921</v>
      </c>
      <c r="P1969" s="75"/>
      <c r="Q1969" s="75" t="s">
        <v>7922</v>
      </c>
      <c r="R1969" s="75" t="s">
        <v>1662</v>
      </c>
      <c r="S1969" s="75" t="s">
        <v>1663</v>
      </c>
      <c r="T1969" s="75" t="s">
        <v>1664</v>
      </c>
      <c r="U1969" s="75" t="s">
        <v>385</v>
      </c>
    </row>
    <row r="1970" spans="1:21" ht="14.4" x14ac:dyDescent="0.25">
      <c r="A1970" s="74">
        <v>121954</v>
      </c>
      <c r="B1970" s="75" t="s">
        <v>1649</v>
      </c>
      <c r="C1970" s="81">
        <f t="shared" si="94"/>
        <v>0</v>
      </c>
      <c r="D1970" s="74">
        <v>11941</v>
      </c>
      <c r="E1970" s="75" t="s">
        <v>7873</v>
      </c>
      <c r="F1970" s="74">
        <v>973719</v>
      </c>
      <c r="G1970" s="74">
        <v>0</v>
      </c>
      <c r="H1970" s="76">
        <f t="shared" si="95"/>
        <v>0</v>
      </c>
      <c r="I1970" s="76">
        <f t="shared" si="96"/>
        <v>0</v>
      </c>
      <c r="J1970" s="74">
        <v>144675</v>
      </c>
      <c r="K1970" s="75" t="s">
        <v>11321</v>
      </c>
      <c r="L1970" s="75" t="s">
        <v>4395</v>
      </c>
      <c r="M1970" s="74">
        <v>3290</v>
      </c>
      <c r="N1970" s="75" t="s">
        <v>68</v>
      </c>
      <c r="O1970" s="75" t="s">
        <v>11322</v>
      </c>
      <c r="P1970" s="75"/>
      <c r="Q1970" s="75" t="s">
        <v>11323</v>
      </c>
      <c r="R1970" s="75" t="s">
        <v>1662</v>
      </c>
      <c r="S1970" s="75" t="s">
        <v>1663</v>
      </c>
      <c r="T1970" s="75" t="s">
        <v>1664</v>
      </c>
      <c r="U1970" s="75" t="s">
        <v>385</v>
      </c>
    </row>
    <row r="1971" spans="1:21" ht="14.4" x14ac:dyDescent="0.25">
      <c r="A1971" s="74">
        <v>121962</v>
      </c>
      <c r="B1971" s="75" t="s">
        <v>1649</v>
      </c>
      <c r="C1971" s="81">
        <f t="shared" si="94"/>
        <v>0</v>
      </c>
      <c r="D1971" s="74">
        <v>4465</v>
      </c>
      <c r="E1971" s="75" t="s">
        <v>7923</v>
      </c>
      <c r="F1971" s="74">
        <v>962225</v>
      </c>
      <c r="G1971" s="74">
        <v>0</v>
      </c>
      <c r="H1971" s="76">
        <f t="shared" si="95"/>
        <v>0</v>
      </c>
      <c r="I1971" s="76">
        <f t="shared" si="96"/>
        <v>0</v>
      </c>
      <c r="J1971" s="74">
        <v>4416</v>
      </c>
      <c r="K1971" s="75" t="s">
        <v>7924</v>
      </c>
      <c r="L1971" s="75" t="s">
        <v>7925</v>
      </c>
      <c r="M1971" s="74">
        <v>1160</v>
      </c>
      <c r="N1971" s="75" t="s">
        <v>20</v>
      </c>
      <c r="O1971" s="75" t="s">
        <v>7926</v>
      </c>
      <c r="P1971" s="75"/>
      <c r="Q1971" s="75" t="s">
        <v>7927</v>
      </c>
      <c r="R1971" s="75" t="s">
        <v>3065</v>
      </c>
      <c r="S1971" s="75" t="s">
        <v>3066</v>
      </c>
      <c r="T1971" s="75" t="s">
        <v>3067</v>
      </c>
      <c r="U1971" s="75" t="s">
        <v>385</v>
      </c>
    </row>
    <row r="1972" spans="1:21" ht="14.4" x14ac:dyDescent="0.25">
      <c r="A1972" s="74">
        <v>121962</v>
      </c>
      <c r="B1972" s="75" t="s">
        <v>1649</v>
      </c>
      <c r="C1972" s="81">
        <f t="shared" si="94"/>
        <v>0</v>
      </c>
      <c r="D1972" s="74">
        <v>4465</v>
      </c>
      <c r="E1972" s="75" t="s">
        <v>7923</v>
      </c>
      <c r="F1972" s="74">
        <v>962225</v>
      </c>
      <c r="G1972" s="74">
        <v>0</v>
      </c>
      <c r="H1972" s="76">
        <f t="shared" si="95"/>
        <v>0</v>
      </c>
      <c r="I1972" s="76">
        <f t="shared" si="96"/>
        <v>0</v>
      </c>
      <c r="J1972" s="74">
        <v>4432</v>
      </c>
      <c r="K1972" s="75" t="s">
        <v>7928</v>
      </c>
      <c r="L1972" s="75" t="s">
        <v>7929</v>
      </c>
      <c r="M1972" s="74">
        <v>1160</v>
      </c>
      <c r="N1972" s="75" t="s">
        <v>20</v>
      </c>
      <c r="O1972" s="75" t="s">
        <v>7930</v>
      </c>
      <c r="P1972" s="75"/>
      <c r="Q1972" s="75" t="s">
        <v>11324</v>
      </c>
      <c r="R1972" s="75" t="s">
        <v>3065</v>
      </c>
      <c r="S1972" s="75" t="s">
        <v>3066</v>
      </c>
      <c r="T1972" s="75" t="s">
        <v>3067</v>
      </c>
      <c r="U1972" s="75" t="s">
        <v>385</v>
      </c>
    </row>
    <row r="1973" spans="1:21" ht="14.4" x14ac:dyDescent="0.25">
      <c r="A1973" s="74">
        <v>121962</v>
      </c>
      <c r="B1973" s="75" t="s">
        <v>1649</v>
      </c>
      <c r="C1973" s="81">
        <f t="shared" si="94"/>
        <v>0</v>
      </c>
      <c r="D1973" s="74">
        <v>4465</v>
      </c>
      <c r="E1973" s="75" t="s">
        <v>7923</v>
      </c>
      <c r="F1973" s="74">
        <v>962233</v>
      </c>
      <c r="G1973" s="74">
        <v>0</v>
      </c>
      <c r="H1973" s="76">
        <f t="shared" si="95"/>
        <v>121962</v>
      </c>
      <c r="I1973" s="76">
        <f t="shared" si="96"/>
        <v>0</v>
      </c>
      <c r="J1973" s="74">
        <v>4441</v>
      </c>
      <c r="K1973" s="75" t="s">
        <v>7918</v>
      </c>
      <c r="L1973" s="75" t="s">
        <v>7931</v>
      </c>
      <c r="M1973" s="74">
        <v>1170</v>
      </c>
      <c r="N1973" s="75" t="s">
        <v>7932</v>
      </c>
      <c r="O1973" s="75" t="s">
        <v>7933</v>
      </c>
      <c r="P1973" s="75"/>
      <c r="Q1973" s="75" t="s">
        <v>11325</v>
      </c>
      <c r="R1973" s="75" t="s">
        <v>3065</v>
      </c>
      <c r="S1973" s="75" t="s">
        <v>3066</v>
      </c>
      <c r="T1973" s="75" t="s">
        <v>3067</v>
      </c>
      <c r="U1973" s="75" t="s">
        <v>385</v>
      </c>
    </row>
    <row r="1974" spans="1:21" ht="14.4" x14ac:dyDescent="0.25">
      <c r="A1974" s="74">
        <v>121962</v>
      </c>
      <c r="B1974" s="75" t="s">
        <v>1649</v>
      </c>
      <c r="C1974" s="81">
        <f t="shared" si="94"/>
        <v>0</v>
      </c>
      <c r="D1974" s="74">
        <v>4465</v>
      </c>
      <c r="E1974" s="75" t="s">
        <v>7923</v>
      </c>
      <c r="F1974" s="74">
        <v>962233</v>
      </c>
      <c r="G1974" s="74">
        <v>0</v>
      </c>
      <c r="H1974" s="76">
        <f t="shared" si="95"/>
        <v>0</v>
      </c>
      <c r="I1974" s="76">
        <f t="shared" si="96"/>
        <v>0</v>
      </c>
      <c r="J1974" s="74">
        <v>4457</v>
      </c>
      <c r="K1974" s="75" t="s">
        <v>7934</v>
      </c>
      <c r="L1974" s="75" t="s">
        <v>7935</v>
      </c>
      <c r="M1974" s="74">
        <v>1170</v>
      </c>
      <c r="N1974" s="75" t="s">
        <v>7932</v>
      </c>
      <c r="O1974" s="75" t="s">
        <v>7936</v>
      </c>
      <c r="P1974" s="75"/>
      <c r="Q1974" s="75" t="s">
        <v>7937</v>
      </c>
      <c r="R1974" s="75" t="s">
        <v>3065</v>
      </c>
      <c r="S1974" s="75" t="s">
        <v>3066</v>
      </c>
      <c r="T1974" s="75" t="s">
        <v>3067</v>
      </c>
      <c r="U1974" s="75" t="s">
        <v>385</v>
      </c>
    </row>
    <row r="1975" spans="1:21" ht="14.4" x14ac:dyDescent="0.25">
      <c r="A1975" s="74">
        <v>121962</v>
      </c>
      <c r="B1975" s="75" t="s">
        <v>1649</v>
      </c>
      <c r="C1975" s="81">
        <f t="shared" si="94"/>
        <v>0</v>
      </c>
      <c r="D1975" s="74">
        <v>4465</v>
      </c>
      <c r="E1975" s="75" t="s">
        <v>7923</v>
      </c>
      <c r="F1975" s="74">
        <v>55087</v>
      </c>
      <c r="G1975" s="74">
        <v>0</v>
      </c>
      <c r="H1975" s="76">
        <f t="shared" si="95"/>
        <v>121962</v>
      </c>
      <c r="I1975" s="76">
        <f t="shared" si="96"/>
        <v>0</v>
      </c>
      <c r="J1975" s="74">
        <v>4465</v>
      </c>
      <c r="K1975" s="75" t="s">
        <v>7923</v>
      </c>
      <c r="L1975" s="75" t="s">
        <v>1294</v>
      </c>
      <c r="M1975" s="74">
        <v>1180</v>
      </c>
      <c r="N1975" s="75" t="s">
        <v>21</v>
      </c>
      <c r="O1975" s="75" t="s">
        <v>1295</v>
      </c>
      <c r="P1975" s="75"/>
      <c r="Q1975" s="75" t="s">
        <v>1296</v>
      </c>
      <c r="R1975" s="75" t="s">
        <v>3065</v>
      </c>
      <c r="S1975" s="75" t="s">
        <v>3066</v>
      </c>
      <c r="T1975" s="75" t="s">
        <v>3067</v>
      </c>
      <c r="U1975" s="75" t="s">
        <v>385</v>
      </c>
    </row>
    <row r="1976" spans="1:21" ht="14.4" x14ac:dyDescent="0.25">
      <c r="A1976" s="74">
        <v>121962</v>
      </c>
      <c r="B1976" s="75" t="s">
        <v>1649</v>
      </c>
      <c r="C1976" s="81">
        <f t="shared" si="94"/>
        <v>0</v>
      </c>
      <c r="D1976" s="74">
        <v>4465</v>
      </c>
      <c r="E1976" s="75" t="s">
        <v>7923</v>
      </c>
      <c r="F1976" s="74">
        <v>962258</v>
      </c>
      <c r="G1976" s="74">
        <v>0</v>
      </c>
      <c r="H1976" s="76">
        <f t="shared" si="95"/>
        <v>121962</v>
      </c>
      <c r="I1976" s="76">
        <f t="shared" si="96"/>
        <v>0</v>
      </c>
      <c r="J1976" s="74">
        <v>4473</v>
      </c>
      <c r="K1976" s="75" t="s">
        <v>7938</v>
      </c>
      <c r="L1976" s="75" t="s">
        <v>7939</v>
      </c>
      <c r="M1976" s="74">
        <v>1180</v>
      </c>
      <c r="N1976" s="75" t="s">
        <v>21</v>
      </c>
      <c r="O1976" s="75" t="s">
        <v>7940</v>
      </c>
      <c r="P1976" s="75"/>
      <c r="Q1976" s="75" t="s">
        <v>7941</v>
      </c>
      <c r="R1976" s="75" t="s">
        <v>3065</v>
      </c>
      <c r="S1976" s="75" t="s">
        <v>3066</v>
      </c>
      <c r="T1976" s="75" t="s">
        <v>3067</v>
      </c>
      <c r="U1976" s="75" t="s">
        <v>385</v>
      </c>
    </row>
    <row r="1977" spans="1:21" ht="14.4" x14ac:dyDescent="0.25">
      <c r="A1977" s="74">
        <v>121962</v>
      </c>
      <c r="B1977" s="75" t="s">
        <v>1649</v>
      </c>
      <c r="C1977" s="81">
        <f t="shared" si="94"/>
        <v>0</v>
      </c>
      <c r="D1977" s="74">
        <v>4465</v>
      </c>
      <c r="E1977" s="75" t="s">
        <v>7923</v>
      </c>
      <c r="F1977" s="74">
        <v>962266</v>
      </c>
      <c r="G1977" s="74">
        <v>0</v>
      </c>
      <c r="H1977" s="76">
        <f t="shared" si="95"/>
        <v>121962</v>
      </c>
      <c r="I1977" s="76">
        <f t="shared" si="96"/>
        <v>0</v>
      </c>
      <c r="J1977" s="74">
        <v>4481</v>
      </c>
      <c r="K1977" s="75" t="s">
        <v>1692</v>
      </c>
      <c r="L1977" s="75" t="s">
        <v>7942</v>
      </c>
      <c r="M1977" s="74">
        <v>1180</v>
      </c>
      <c r="N1977" s="75" t="s">
        <v>21</v>
      </c>
      <c r="O1977" s="75" t="s">
        <v>7943</v>
      </c>
      <c r="P1977" s="75"/>
      <c r="Q1977" s="75" t="s">
        <v>7944</v>
      </c>
      <c r="R1977" s="75" t="s">
        <v>3065</v>
      </c>
      <c r="S1977" s="75" t="s">
        <v>3066</v>
      </c>
      <c r="T1977" s="75" t="s">
        <v>3067</v>
      </c>
      <c r="U1977" s="75" t="s">
        <v>385</v>
      </c>
    </row>
    <row r="1978" spans="1:21" ht="14.4" x14ac:dyDescent="0.25">
      <c r="A1978" s="74">
        <v>121962</v>
      </c>
      <c r="B1978" s="75" t="s">
        <v>1649</v>
      </c>
      <c r="C1978" s="81">
        <f t="shared" si="94"/>
        <v>0</v>
      </c>
      <c r="D1978" s="74">
        <v>4465</v>
      </c>
      <c r="E1978" s="75" t="s">
        <v>7923</v>
      </c>
      <c r="F1978" s="74">
        <v>962282</v>
      </c>
      <c r="G1978" s="74">
        <v>0</v>
      </c>
      <c r="H1978" s="76">
        <f t="shared" si="95"/>
        <v>121962</v>
      </c>
      <c r="I1978" s="76">
        <f t="shared" si="96"/>
        <v>0</v>
      </c>
      <c r="J1978" s="74">
        <v>4523</v>
      </c>
      <c r="K1978" s="75" t="s">
        <v>6834</v>
      </c>
      <c r="L1978" s="75" t="s">
        <v>7945</v>
      </c>
      <c r="M1978" s="74">
        <v>1190</v>
      </c>
      <c r="N1978" s="75" t="s">
        <v>347</v>
      </c>
      <c r="O1978" s="75" t="s">
        <v>7946</v>
      </c>
      <c r="P1978" s="75"/>
      <c r="Q1978" s="75" t="s">
        <v>7947</v>
      </c>
      <c r="R1978" s="75" t="s">
        <v>3065</v>
      </c>
      <c r="S1978" s="75" t="s">
        <v>3066</v>
      </c>
      <c r="T1978" s="75" t="s">
        <v>3067</v>
      </c>
      <c r="U1978" s="75" t="s">
        <v>385</v>
      </c>
    </row>
    <row r="1979" spans="1:21" ht="14.4" x14ac:dyDescent="0.25">
      <c r="A1979" s="74">
        <v>121962</v>
      </c>
      <c r="B1979" s="75" t="s">
        <v>1649</v>
      </c>
      <c r="C1979" s="81">
        <f t="shared" si="94"/>
        <v>0</v>
      </c>
      <c r="D1979" s="74">
        <v>4465</v>
      </c>
      <c r="E1979" s="75" t="s">
        <v>7923</v>
      </c>
      <c r="F1979" s="74">
        <v>962316</v>
      </c>
      <c r="G1979" s="74">
        <v>0</v>
      </c>
      <c r="H1979" s="76">
        <f t="shared" si="95"/>
        <v>121962</v>
      </c>
      <c r="I1979" s="76">
        <f t="shared" si="96"/>
        <v>0</v>
      </c>
      <c r="J1979" s="74">
        <v>4564</v>
      </c>
      <c r="K1979" s="75" t="s">
        <v>2669</v>
      </c>
      <c r="L1979" s="75" t="s">
        <v>7948</v>
      </c>
      <c r="M1979" s="74">
        <v>1200</v>
      </c>
      <c r="N1979" s="75" t="s">
        <v>22</v>
      </c>
      <c r="O1979" s="75" t="s">
        <v>7949</v>
      </c>
      <c r="P1979" s="75"/>
      <c r="Q1979" s="75" t="s">
        <v>7950</v>
      </c>
      <c r="R1979" s="75" t="s">
        <v>3065</v>
      </c>
      <c r="S1979" s="75" t="s">
        <v>3066</v>
      </c>
      <c r="T1979" s="75" t="s">
        <v>3067</v>
      </c>
      <c r="U1979" s="75" t="s">
        <v>385</v>
      </c>
    </row>
    <row r="1980" spans="1:21" ht="14.4" x14ac:dyDescent="0.25">
      <c r="A1980" s="74">
        <v>121962</v>
      </c>
      <c r="B1980" s="75" t="s">
        <v>1649</v>
      </c>
      <c r="C1980" s="81">
        <f t="shared" si="94"/>
        <v>0</v>
      </c>
      <c r="D1980" s="74">
        <v>4465</v>
      </c>
      <c r="E1980" s="75" t="s">
        <v>7923</v>
      </c>
      <c r="F1980" s="74">
        <v>962258</v>
      </c>
      <c r="G1980" s="74">
        <v>0</v>
      </c>
      <c r="H1980" s="76">
        <f t="shared" si="95"/>
        <v>121962</v>
      </c>
      <c r="I1980" s="76">
        <f t="shared" si="96"/>
        <v>0</v>
      </c>
      <c r="J1980" s="74">
        <v>132365</v>
      </c>
      <c r="K1980" s="75" t="s">
        <v>6003</v>
      </c>
      <c r="L1980" s="75" t="s">
        <v>7951</v>
      </c>
      <c r="M1980" s="74">
        <v>1180</v>
      </c>
      <c r="N1980" s="75" t="s">
        <v>21</v>
      </c>
      <c r="O1980" s="75" t="s">
        <v>7952</v>
      </c>
      <c r="P1980" s="75"/>
      <c r="Q1980" s="75" t="s">
        <v>7953</v>
      </c>
      <c r="R1980" s="75" t="s">
        <v>3065</v>
      </c>
      <c r="S1980" s="75" t="s">
        <v>3066</v>
      </c>
      <c r="T1980" s="75" t="s">
        <v>3067</v>
      </c>
      <c r="U1980" s="75" t="s">
        <v>385</v>
      </c>
    </row>
    <row r="1981" spans="1:21" ht="14.4" x14ac:dyDescent="0.25">
      <c r="A1981" s="74">
        <v>121971</v>
      </c>
      <c r="B1981" s="75" t="s">
        <v>1649</v>
      </c>
      <c r="C1981" s="81">
        <f t="shared" si="94"/>
        <v>0</v>
      </c>
      <c r="D1981" s="74">
        <v>13731</v>
      </c>
      <c r="E1981" s="75" t="s">
        <v>1692</v>
      </c>
      <c r="F1981" s="74">
        <v>964858</v>
      </c>
      <c r="G1981" s="74">
        <v>0</v>
      </c>
      <c r="H1981" s="76">
        <f t="shared" si="95"/>
        <v>0</v>
      </c>
      <c r="I1981" s="76">
        <f t="shared" si="96"/>
        <v>0</v>
      </c>
      <c r="J1981" s="74">
        <v>13482</v>
      </c>
      <c r="K1981" s="75" t="s">
        <v>7954</v>
      </c>
      <c r="L1981" s="75" t="s">
        <v>7955</v>
      </c>
      <c r="M1981" s="74">
        <v>3300</v>
      </c>
      <c r="N1981" s="75" t="s">
        <v>7956</v>
      </c>
      <c r="O1981" s="75" t="s">
        <v>7957</v>
      </c>
      <c r="P1981" s="75"/>
      <c r="Q1981" s="75" t="s">
        <v>7958</v>
      </c>
      <c r="R1981" s="75" t="s">
        <v>3065</v>
      </c>
      <c r="S1981" s="75" t="s">
        <v>3066</v>
      </c>
      <c r="T1981" s="75" t="s">
        <v>3067</v>
      </c>
      <c r="U1981" s="75" t="s">
        <v>385</v>
      </c>
    </row>
    <row r="1982" spans="1:21" ht="14.4" x14ac:dyDescent="0.25">
      <c r="A1982" s="74">
        <v>121971</v>
      </c>
      <c r="B1982" s="75" t="s">
        <v>1649</v>
      </c>
      <c r="C1982" s="81">
        <f t="shared" si="94"/>
        <v>0</v>
      </c>
      <c r="D1982" s="74">
        <v>13731</v>
      </c>
      <c r="E1982" s="75" t="s">
        <v>1692</v>
      </c>
      <c r="F1982" s="74">
        <v>964858</v>
      </c>
      <c r="G1982" s="74">
        <v>0</v>
      </c>
      <c r="H1982" s="76">
        <f t="shared" si="95"/>
        <v>0</v>
      </c>
      <c r="I1982" s="76">
        <f t="shared" si="96"/>
        <v>0</v>
      </c>
      <c r="J1982" s="74">
        <v>13532</v>
      </c>
      <c r="K1982" s="75" t="s">
        <v>1692</v>
      </c>
      <c r="L1982" s="75" t="s">
        <v>7959</v>
      </c>
      <c r="M1982" s="74">
        <v>3300</v>
      </c>
      <c r="N1982" s="75" t="s">
        <v>7960</v>
      </c>
      <c r="O1982" s="75" t="s">
        <v>7961</v>
      </c>
      <c r="P1982" s="75"/>
      <c r="Q1982" s="75" t="s">
        <v>7962</v>
      </c>
      <c r="R1982" s="75" t="s">
        <v>3065</v>
      </c>
      <c r="S1982" s="75" t="s">
        <v>3066</v>
      </c>
      <c r="T1982" s="75" t="s">
        <v>3067</v>
      </c>
      <c r="U1982" s="75" t="s">
        <v>385</v>
      </c>
    </row>
    <row r="1983" spans="1:21" ht="14.4" x14ac:dyDescent="0.25">
      <c r="A1983" s="74">
        <v>121971</v>
      </c>
      <c r="B1983" s="75" t="s">
        <v>1649</v>
      </c>
      <c r="C1983" s="81">
        <f t="shared" si="94"/>
        <v>0</v>
      </c>
      <c r="D1983" s="78">
        <v>13731</v>
      </c>
      <c r="E1983" s="75" t="s">
        <v>1692</v>
      </c>
      <c r="F1983" s="74">
        <v>964858</v>
      </c>
      <c r="G1983" s="74">
        <v>0</v>
      </c>
      <c r="H1983" s="76">
        <f t="shared" si="95"/>
        <v>0</v>
      </c>
      <c r="I1983" s="76">
        <f t="shared" si="96"/>
        <v>0</v>
      </c>
      <c r="J1983" s="74">
        <v>13541</v>
      </c>
      <c r="K1983" s="75" t="s">
        <v>3308</v>
      </c>
      <c r="L1983" s="75" t="s">
        <v>7963</v>
      </c>
      <c r="M1983" s="74">
        <v>3350</v>
      </c>
      <c r="N1983" s="75" t="s">
        <v>7964</v>
      </c>
      <c r="O1983" s="75" t="s">
        <v>7965</v>
      </c>
      <c r="P1983" s="75"/>
      <c r="Q1983" s="75" t="s">
        <v>7966</v>
      </c>
      <c r="R1983" s="75" t="s">
        <v>3065</v>
      </c>
      <c r="S1983" s="75" t="s">
        <v>3066</v>
      </c>
      <c r="T1983" s="75" t="s">
        <v>3067</v>
      </c>
      <c r="U1983" s="75" t="s">
        <v>385</v>
      </c>
    </row>
    <row r="1984" spans="1:21" ht="14.4" x14ac:dyDescent="0.25">
      <c r="A1984" s="74">
        <v>121971</v>
      </c>
      <c r="B1984" s="75" t="s">
        <v>1649</v>
      </c>
      <c r="C1984" s="81">
        <f t="shared" si="94"/>
        <v>0</v>
      </c>
      <c r="D1984" s="74">
        <v>13731</v>
      </c>
      <c r="E1984" s="75" t="s">
        <v>1692</v>
      </c>
      <c r="F1984" s="74">
        <v>964858</v>
      </c>
      <c r="G1984" s="74">
        <v>0</v>
      </c>
      <c r="H1984" s="76">
        <f t="shared" si="95"/>
        <v>0</v>
      </c>
      <c r="I1984" s="76">
        <f t="shared" si="96"/>
        <v>0</v>
      </c>
      <c r="J1984" s="74">
        <v>13573</v>
      </c>
      <c r="K1984" s="75" t="s">
        <v>1842</v>
      </c>
      <c r="L1984" s="75" t="s">
        <v>7967</v>
      </c>
      <c r="M1984" s="74">
        <v>3470</v>
      </c>
      <c r="N1984" s="75" t="s">
        <v>7968</v>
      </c>
      <c r="O1984" s="75" t="s">
        <v>7969</v>
      </c>
      <c r="P1984" s="75"/>
      <c r="Q1984" s="75" t="s">
        <v>7970</v>
      </c>
      <c r="R1984" s="75" t="s">
        <v>3065</v>
      </c>
      <c r="S1984" s="75" t="s">
        <v>3066</v>
      </c>
      <c r="T1984" s="75" t="s">
        <v>3067</v>
      </c>
      <c r="U1984" s="75" t="s">
        <v>385</v>
      </c>
    </row>
    <row r="1985" spans="1:21" ht="14.4" x14ac:dyDescent="0.25">
      <c r="A1985" s="74">
        <v>121971</v>
      </c>
      <c r="B1985" s="75" t="s">
        <v>1649</v>
      </c>
      <c r="C1985" s="81">
        <f t="shared" si="94"/>
        <v>0</v>
      </c>
      <c r="D1985" s="74">
        <v>13731</v>
      </c>
      <c r="E1985" s="75" t="s">
        <v>1692</v>
      </c>
      <c r="F1985" s="74">
        <v>964858</v>
      </c>
      <c r="G1985" s="74">
        <v>0</v>
      </c>
      <c r="H1985" s="76">
        <f t="shared" si="95"/>
        <v>0</v>
      </c>
      <c r="I1985" s="76">
        <f t="shared" si="96"/>
        <v>0</v>
      </c>
      <c r="J1985" s="74">
        <v>13731</v>
      </c>
      <c r="K1985" s="75" t="s">
        <v>1692</v>
      </c>
      <c r="L1985" s="75" t="s">
        <v>1298</v>
      </c>
      <c r="M1985" s="74">
        <v>3440</v>
      </c>
      <c r="N1985" s="75" t="s">
        <v>168</v>
      </c>
      <c r="O1985" s="75" t="s">
        <v>7971</v>
      </c>
      <c r="P1985" s="75"/>
      <c r="Q1985" s="75" t="s">
        <v>7972</v>
      </c>
      <c r="R1985" s="75" t="s">
        <v>3065</v>
      </c>
      <c r="S1985" s="75" t="s">
        <v>3066</v>
      </c>
      <c r="T1985" s="75" t="s">
        <v>3067</v>
      </c>
      <c r="U1985" s="75" t="s">
        <v>385</v>
      </c>
    </row>
    <row r="1986" spans="1:21" ht="14.4" x14ac:dyDescent="0.25">
      <c r="A1986" s="74">
        <v>121971</v>
      </c>
      <c r="B1986" s="75" t="s">
        <v>1649</v>
      </c>
      <c r="C1986" s="81">
        <f t="shared" si="94"/>
        <v>0</v>
      </c>
      <c r="D1986" s="74">
        <v>13731</v>
      </c>
      <c r="E1986" s="75" t="s">
        <v>1692</v>
      </c>
      <c r="F1986" s="74">
        <v>964858</v>
      </c>
      <c r="G1986" s="74">
        <v>0</v>
      </c>
      <c r="H1986" s="76">
        <f t="shared" si="95"/>
        <v>0</v>
      </c>
      <c r="I1986" s="76">
        <f t="shared" si="96"/>
        <v>0</v>
      </c>
      <c r="J1986" s="74">
        <v>13748</v>
      </c>
      <c r="K1986" s="75" t="s">
        <v>1692</v>
      </c>
      <c r="L1986" s="75" t="s">
        <v>7973</v>
      </c>
      <c r="M1986" s="74">
        <v>3440</v>
      </c>
      <c r="N1986" s="75" t="s">
        <v>7974</v>
      </c>
      <c r="O1986" s="75" t="s">
        <v>7975</v>
      </c>
      <c r="P1986" s="75"/>
      <c r="Q1986" s="75" t="s">
        <v>7976</v>
      </c>
      <c r="R1986" s="75" t="s">
        <v>3065</v>
      </c>
      <c r="S1986" s="75" t="s">
        <v>3066</v>
      </c>
      <c r="T1986" s="75" t="s">
        <v>3067</v>
      </c>
      <c r="U1986" s="75" t="s">
        <v>385</v>
      </c>
    </row>
    <row r="1987" spans="1:21" ht="14.4" x14ac:dyDescent="0.25">
      <c r="A1987" s="74">
        <v>121971</v>
      </c>
      <c r="B1987" s="75" t="s">
        <v>1649</v>
      </c>
      <c r="C1987" s="81">
        <f t="shared" si="94"/>
        <v>0</v>
      </c>
      <c r="D1987" s="74">
        <v>13731</v>
      </c>
      <c r="E1987" s="75" t="s">
        <v>1692</v>
      </c>
      <c r="F1987" s="74">
        <v>964858</v>
      </c>
      <c r="G1987" s="74">
        <v>0</v>
      </c>
      <c r="H1987" s="76">
        <f t="shared" si="95"/>
        <v>0</v>
      </c>
      <c r="I1987" s="76">
        <f t="shared" si="96"/>
        <v>0</v>
      </c>
      <c r="J1987" s="74">
        <v>13763</v>
      </c>
      <c r="K1987" s="75" t="s">
        <v>1692</v>
      </c>
      <c r="L1987" s="75" t="s">
        <v>7977</v>
      </c>
      <c r="M1987" s="74">
        <v>3450</v>
      </c>
      <c r="N1987" s="75" t="s">
        <v>7978</v>
      </c>
      <c r="O1987" s="75" t="s">
        <v>7979</v>
      </c>
      <c r="P1987" s="75"/>
      <c r="Q1987" s="75" t="s">
        <v>7980</v>
      </c>
      <c r="R1987" s="75" t="s">
        <v>3065</v>
      </c>
      <c r="S1987" s="75" t="s">
        <v>3066</v>
      </c>
      <c r="T1987" s="75" t="s">
        <v>3067</v>
      </c>
      <c r="U1987" s="75" t="s">
        <v>385</v>
      </c>
    </row>
    <row r="1988" spans="1:21" ht="14.4" x14ac:dyDescent="0.25">
      <c r="A1988" s="74">
        <v>121971</v>
      </c>
      <c r="B1988" s="75" t="s">
        <v>1649</v>
      </c>
      <c r="C1988" s="81">
        <f t="shared" si="94"/>
        <v>0</v>
      </c>
      <c r="D1988" s="74">
        <v>13731</v>
      </c>
      <c r="E1988" s="75" t="s">
        <v>1692</v>
      </c>
      <c r="F1988" s="74">
        <v>964858</v>
      </c>
      <c r="G1988" s="74">
        <v>0</v>
      </c>
      <c r="H1988" s="76">
        <f t="shared" si="95"/>
        <v>0</v>
      </c>
      <c r="I1988" s="76">
        <f t="shared" si="96"/>
        <v>0</v>
      </c>
      <c r="J1988" s="74">
        <v>13771</v>
      </c>
      <c r="K1988" s="75" t="s">
        <v>1692</v>
      </c>
      <c r="L1988" s="75" t="s">
        <v>1207</v>
      </c>
      <c r="M1988" s="74">
        <v>3470</v>
      </c>
      <c r="N1988" s="75" t="s">
        <v>7981</v>
      </c>
      <c r="O1988" s="75" t="s">
        <v>7982</v>
      </c>
      <c r="P1988" s="75"/>
      <c r="Q1988" s="75" t="s">
        <v>7983</v>
      </c>
      <c r="R1988" s="75" t="s">
        <v>3065</v>
      </c>
      <c r="S1988" s="75" t="s">
        <v>3066</v>
      </c>
      <c r="T1988" s="75" t="s">
        <v>3067</v>
      </c>
      <c r="U1988" s="75" t="s">
        <v>385</v>
      </c>
    </row>
    <row r="1989" spans="1:21" ht="14.4" x14ac:dyDescent="0.25">
      <c r="A1989" s="74">
        <v>121971</v>
      </c>
      <c r="B1989" s="75" t="s">
        <v>1649</v>
      </c>
      <c r="C1989" s="81">
        <f t="shared" si="94"/>
        <v>0</v>
      </c>
      <c r="D1989" s="74">
        <v>13731</v>
      </c>
      <c r="E1989" s="75" t="s">
        <v>1692</v>
      </c>
      <c r="F1989" s="74">
        <v>964858</v>
      </c>
      <c r="G1989" s="74">
        <v>0</v>
      </c>
      <c r="H1989" s="76">
        <f t="shared" si="95"/>
        <v>0</v>
      </c>
      <c r="I1989" s="76">
        <f t="shared" si="96"/>
        <v>0</v>
      </c>
      <c r="J1989" s="74">
        <v>13797</v>
      </c>
      <c r="K1989" s="75" t="s">
        <v>3294</v>
      </c>
      <c r="L1989" s="75" t="s">
        <v>7984</v>
      </c>
      <c r="M1989" s="74">
        <v>3454</v>
      </c>
      <c r="N1989" s="75" t="s">
        <v>7985</v>
      </c>
      <c r="O1989" s="75" t="s">
        <v>7986</v>
      </c>
      <c r="P1989" s="75"/>
      <c r="Q1989" s="75" t="s">
        <v>7987</v>
      </c>
      <c r="R1989" s="75" t="s">
        <v>3065</v>
      </c>
      <c r="S1989" s="75" t="s">
        <v>3066</v>
      </c>
      <c r="T1989" s="75" t="s">
        <v>3067</v>
      </c>
      <c r="U1989" s="75" t="s">
        <v>385</v>
      </c>
    </row>
    <row r="1990" spans="1:21" ht="14.4" x14ac:dyDescent="0.25">
      <c r="A1990" s="74">
        <v>121971</v>
      </c>
      <c r="B1990" s="75" t="s">
        <v>1649</v>
      </c>
      <c r="C1990" s="81">
        <f t="shared" si="94"/>
        <v>0</v>
      </c>
      <c r="D1990" s="74">
        <v>13731</v>
      </c>
      <c r="E1990" s="75" t="s">
        <v>1692</v>
      </c>
      <c r="F1990" s="74">
        <v>964858</v>
      </c>
      <c r="G1990" s="74">
        <v>0</v>
      </c>
      <c r="H1990" s="76">
        <f t="shared" si="95"/>
        <v>0</v>
      </c>
      <c r="I1990" s="76">
        <f t="shared" si="96"/>
        <v>0</v>
      </c>
      <c r="J1990" s="74">
        <v>26047</v>
      </c>
      <c r="K1990" s="75" t="s">
        <v>7988</v>
      </c>
      <c r="L1990" s="75" t="s">
        <v>7989</v>
      </c>
      <c r="M1990" s="74">
        <v>3440</v>
      </c>
      <c r="N1990" s="75" t="s">
        <v>168</v>
      </c>
      <c r="O1990" s="75" t="s">
        <v>7990</v>
      </c>
      <c r="P1990" s="75"/>
      <c r="Q1990" s="75" t="s">
        <v>7991</v>
      </c>
      <c r="R1990" s="75" t="s">
        <v>1703</v>
      </c>
      <c r="S1990" s="75" t="s">
        <v>1704</v>
      </c>
      <c r="T1990" s="75" t="s">
        <v>1705</v>
      </c>
      <c r="U1990" s="75" t="s">
        <v>496</v>
      </c>
    </row>
    <row r="1991" spans="1:21" ht="14.4" x14ac:dyDescent="0.25">
      <c r="A1991" s="74">
        <v>121988</v>
      </c>
      <c r="B1991" s="75" t="s">
        <v>1649</v>
      </c>
      <c r="C1991" s="81">
        <f t="shared" si="94"/>
        <v>0</v>
      </c>
      <c r="D1991" s="74">
        <v>3681</v>
      </c>
      <c r="E1991" s="75" t="s">
        <v>7992</v>
      </c>
      <c r="F1991" s="74">
        <v>55129</v>
      </c>
      <c r="G1991" s="74">
        <v>0</v>
      </c>
      <c r="H1991" s="76">
        <f t="shared" si="95"/>
        <v>0</v>
      </c>
      <c r="I1991" s="76">
        <f t="shared" si="96"/>
        <v>0</v>
      </c>
      <c r="J1991" s="74">
        <v>3681</v>
      </c>
      <c r="K1991" s="75" t="s">
        <v>7992</v>
      </c>
      <c r="L1991" s="75" t="s">
        <v>7993</v>
      </c>
      <c r="M1991" s="74">
        <v>1000</v>
      </c>
      <c r="N1991" s="75" t="s">
        <v>257</v>
      </c>
      <c r="O1991" s="75" t="s">
        <v>1302</v>
      </c>
      <c r="P1991" s="75"/>
      <c r="Q1991" s="75" t="s">
        <v>7994</v>
      </c>
      <c r="R1991" s="75" t="s">
        <v>3065</v>
      </c>
      <c r="S1991" s="75" t="s">
        <v>3066</v>
      </c>
      <c r="T1991" s="75" t="s">
        <v>3067</v>
      </c>
      <c r="U1991" s="75" t="s">
        <v>385</v>
      </c>
    </row>
    <row r="1992" spans="1:21" ht="14.4" x14ac:dyDescent="0.25">
      <c r="A1992" s="74">
        <v>121988</v>
      </c>
      <c r="B1992" s="75" t="s">
        <v>1649</v>
      </c>
      <c r="C1992" s="81">
        <f t="shared" si="94"/>
        <v>0</v>
      </c>
      <c r="D1992" s="74">
        <v>3681</v>
      </c>
      <c r="E1992" s="75" t="s">
        <v>7992</v>
      </c>
      <c r="F1992" s="74">
        <v>55129</v>
      </c>
      <c r="G1992" s="74">
        <v>0</v>
      </c>
      <c r="H1992" s="76">
        <f t="shared" si="95"/>
        <v>0</v>
      </c>
      <c r="I1992" s="76">
        <f t="shared" si="96"/>
        <v>0</v>
      </c>
      <c r="J1992" s="74">
        <v>3699</v>
      </c>
      <c r="K1992" s="75" t="s">
        <v>3930</v>
      </c>
      <c r="L1992" s="75" t="s">
        <v>7995</v>
      </c>
      <c r="M1992" s="74">
        <v>1000</v>
      </c>
      <c r="N1992" s="75" t="s">
        <v>257</v>
      </c>
      <c r="O1992" s="75" t="s">
        <v>7996</v>
      </c>
      <c r="P1992" s="75"/>
      <c r="Q1992" s="75" t="s">
        <v>7997</v>
      </c>
      <c r="R1992" s="75" t="s">
        <v>3065</v>
      </c>
      <c r="S1992" s="75" t="s">
        <v>3066</v>
      </c>
      <c r="T1992" s="75" t="s">
        <v>3067</v>
      </c>
      <c r="U1992" s="75" t="s">
        <v>385</v>
      </c>
    </row>
    <row r="1993" spans="1:21" ht="14.4" x14ac:dyDescent="0.25">
      <c r="A1993" s="74">
        <v>121988</v>
      </c>
      <c r="B1993" s="75" t="s">
        <v>1649</v>
      </c>
      <c r="C1993" s="81">
        <f t="shared" si="94"/>
        <v>0</v>
      </c>
      <c r="D1993" s="78">
        <v>3681</v>
      </c>
      <c r="E1993" s="75" t="s">
        <v>7992</v>
      </c>
      <c r="F1993" s="74">
        <v>55129</v>
      </c>
      <c r="G1993" s="74">
        <v>0</v>
      </c>
      <c r="H1993" s="76">
        <f t="shared" si="95"/>
        <v>0</v>
      </c>
      <c r="I1993" s="76">
        <f t="shared" si="96"/>
        <v>0</v>
      </c>
      <c r="J1993" s="74">
        <v>3855</v>
      </c>
      <c r="K1993" s="75" t="s">
        <v>7998</v>
      </c>
      <c r="L1993" s="75" t="s">
        <v>7999</v>
      </c>
      <c r="M1993" s="74">
        <v>1030</v>
      </c>
      <c r="N1993" s="75" t="s">
        <v>14</v>
      </c>
      <c r="O1993" s="75" t="s">
        <v>8000</v>
      </c>
      <c r="P1993" s="75"/>
      <c r="Q1993" s="75" t="s">
        <v>8001</v>
      </c>
      <c r="R1993" s="75" t="s">
        <v>3065</v>
      </c>
      <c r="S1993" s="75" t="s">
        <v>3066</v>
      </c>
      <c r="T1993" s="75" t="s">
        <v>3067</v>
      </c>
      <c r="U1993" s="75" t="s">
        <v>385</v>
      </c>
    </row>
    <row r="1994" spans="1:21" ht="14.4" x14ac:dyDescent="0.25">
      <c r="A1994" s="74">
        <v>121988</v>
      </c>
      <c r="B1994" s="75" t="s">
        <v>1649</v>
      </c>
      <c r="C1994" s="81">
        <f t="shared" si="94"/>
        <v>0</v>
      </c>
      <c r="D1994" s="74">
        <v>3681</v>
      </c>
      <c r="E1994" s="75" t="s">
        <v>7992</v>
      </c>
      <c r="F1994" s="74">
        <v>55129</v>
      </c>
      <c r="G1994" s="74">
        <v>0</v>
      </c>
      <c r="H1994" s="76">
        <f t="shared" si="95"/>
        <v>0</v>
      </c>
      <c r="I1994" s="76">
        <f t="shared" si="96"/>
        <v>0</v>
      </c>
      <c r="J1994" s="74">
        <v>3905</v>
      </c>
      <c r="K1994" s="75" t="s">
        <v>8002</v>
      </c>
      <c r="L1994" s="75" t="s">
        <v>8003</v>
      </c>
      <c r="M1994" s="74">
        <v>1050</v>
      </c>
      <c r="N1994" s="75" t="s">
        <v>8004</v>
      </c>
      <c r="O1994" s="75" t="s">
        <v>8005</v>
      </c>
      <c r="P1994" s="75"/>
      <c r="Q1994" s="75" t="s">
        <v>8006</v>
      </c>
      <c r="R1994" s="75" t="s">
        <v>3065</v>
      </c>
      <c r="S1994" s="75" t="s">
        <v>3066</v>
      </c>
      <c r="T1994" s="75" t="s">
        <v>3067</v>
      </c>
      <c r="U1994" s="75" t="s">
        <v>385</v>
      </c>
    </row>
    <row r="1995" spans="1:21" ht="14.4" x14ac:dyDescent="0.25">
      <c r="A1995" s="74">
        <v>121988</v>
      </c>
      <c r="B1995" s="75" t="s">
        <v>1649</v>
      </c>
      <c r="C1995" s="81">
        <f t="shared" si="94"/>
        <v>0</v>
      </c>
      <c r="D1995" s="74">
        <v>3681</v>
      </c>
      <c r="E1995" s="75" t="s">
        <v>7992</v>
      </c>
      <c r="F1995" s="74">
        <v>55129</v>
      </c>
      <c r="G1995" s="74">
        <v>0</v>
      </c>
      <c r="H1995" s="76">
        <f t="shared" si="95"/>
        <v>0</v>
      </c>
      <c r="I1995" s="76">
        <f t="shared" si="96"/>
        <v>0</v>
      </c>
      <c r="J1995" s="74">
        <v>3921</v>
      </c>
      <c r="K1995" s="75" t="s">
        <v>8007</v>
      </c>
      <c r="L1995" s="75" t="s">
        <v>8008</v>
      </c>
      <c r="M1995" s="74">
        <v>1080</v>
      </c>
      <c r="N1995" s="75" t="s">
        <v>144</v>
      </c>
      <c r="O1995" s="75" t="s">
        <v>8009</v>
      </c>
      <c r="P1995" s="75"/>
      <c r="Q1995" s="75" t="s">
        <v>11326</v>
      </c>
      <c r="R1995" s="75" t="s">
        <v>3065</v>
      </c>
      <c r="S1995" s="75" t="s">
        <v>3066</v>
      </c>
      <c r="T1995" s="75" t="s">
        <v>3067</v>
      </c>
      <c r="U1995" s="75" t="s">
        <v>385</v>
      </c>
    </row>
    <row r="1996" spans="1:21" ht="14.4" x14ac:dyDescent="0.25">
      <c r="A1996" s="74">
        <v>121988</v>
      </c>
      <c r="B1996" s="75" t="s">
        <v>1649</v>
      </c>
      <c r="C1996" s="81">
        <f t="shared" si="94"/>
        <v>0</v>
      </c>
      <c r="D1996" s="74">
        <v>3681</v>
      </c>
      <c r="E1996" s="75" t="s">
        <v>7992</v>
      </c>
      <c r="F1996" s="74">
        <v>55129</v>
      </c>
      <c r="G1996" s="74">
        <v>0</v>
      </c>
      <c r="H1996" s="76">
        <f t="shared" si="95"/>
        <v>0</v>
      </c>
      <c r="I1996" s="76">
        <f t="shared" si="96"/>
        <v>0</v>
      </c>
      <c r="J1996" s="74">
        <v>4101</v>
      </c>
      <c r="K1996" s="75" t="s">
        <v>8010</v>
      </c>
      <c r="L1996" s="75" t="s">
        <v>8011</v>
      </c>
      <c r="M1996" s="74">
        <v>1080</v>
      </c>
      <c r="N1996" s="75" t="s">
        <v>144</v>
      </c>
      <c r="O1996" s="75" t="s">
        <v>8009</v>
      </c>
      <c r="P1996" s="75"/>
      <c r="Q1996" s="75" t="s">
        <v>11326</v>
      </c>
      <c r="R1996" s="75" t="s">
        <v>3065</v>
      </c>
      <c r="S1996" s="75" t="s">
        <v>3066</v>
      </c>
      <c r="T1996" s="75" t="s">
        <v>3067</v>
      </c>
      <c r="U1996" s="75" t="s">
        <v>385</v>
      </c>
    </row>
    <row r="1997" spans="1:21" ht="14.4" x14ac:dyDescent="0.25">
      <c r="A1997" s="74">
        <v>121988</v>
      </c>
      <c r="B1997" s="75" t="s">
        <v>1649</v>
      </c>
      <c r="C1997" s="81">
        <f t="shared" si="94"/>
        <v>0</v>
      </c>
      <c r="D1997" s="74">
        <v>3681</v>
      </c>
      <c r="E1997" s="75" t="s">
        <v>7992</v>
      </c>
      <c r="F1997" s="74">
        <v>55129</v>
      </c>
      <c r="G1997" s="74">
        <v>0</v>
      </c>
      <c r="H1997" s="76">
        <f t="shared" si="95"/>
        <v>0</v>
      </c>
      <c r="I1997" s="76">
        <f t="shared" si="96"/>
        <v>0</v>
      </c>
      <c r="J1997" s="74">
        <v>4127</v>
      </c>
      <c r="K1997" s="75" t="s">
        <v>8012</v>
      </c>
      <c r="L1997" s="75" t="s">
        <v>8013</v>
      </c>
      <c r="M1997" s="74">
        <v>1080</v>
      </c>
      <c r="N1997" s="75" t="s">
        <v>144</v>
      </c>
      <c r="O1997" s="75" t="s">
        <v>8014</v>
      </c>
      <c r="P1997" s="75"/>
      <c r="Q1997" s="75" t="s">
        <v>8015</v>
      </c>
      <c r="R1997" s="75" t="s">
        <v>3065</v>
      </c>
      <c r="S1997" s="75" t="s">
        <v>3066</v>
      </c>
      <c r="T1997" s="75" t="s">
        <v>3067</v>
      </c>
      <c r="U1997" s="75" t="s">
        <v>385</v>
      </c>
    </row>
    <row r="1998" spans="1:21" ht="14.4" x14ac:dyDescent="0.25">
      <c r="A1998" s="74">
        <v>121988</v>
      </c>
      <c r="B1998" s="75" t="s">
        <v>1649</v>
      </c>
      <c r="C1998" s="81">
        <f t="shared" si="94"/>
        <v>0</v>
      </c>
      <c r="D1998" s="74">
        <v>3681</v>
      </c>
      <c r="E1998" s="75" t="s">
        <v>7992</v>
      </c>
      <c r="F1998" s="74">
        <v>55129</v>
      </c>
      <c r="G1998" s="74">
        <v>0</v>
      </c>
      <c r="H1998" s="76">
        <f t="shared" si="95"/>
        <v>0</v>
      </c>
      <c r="I1998" s="76">
        <f t="shared" si="96"/>
        <v>0</v>
      </c>
      <c r="J1998" s="74">
        <v>4176</v>
      </c>
      <c r="K1998" s="75" t="s">
        <v>8016</v>
      </c>
      <c r="L1998" s="75" t="s">
        <v>8017</v>
      </c>
      <c r="M1998" s="74">
        <v>1081</v>
      </c>
      <c r="N1998" s="75" t="s">
        <v>16</v>
      </c>
      <c r="O1998" s="75" t="s">
        <v>8018</v>
      </c>
      <c r="P1998" s="75"/>
      <c r="Q1998" s="75" t="s">
        <v>8019</v>
      </c>
      <c r="R1998" s="75" t="s">
        <v>3065</v>
      </c>
      <c r="S1998" s="75" t="s">
        <v>3066</v>
      </c>
      <c r="T1998" s="75" t="s">
        <v>3067</v>
      </c>
      <c r="U1998" s="75" t="s">
        <v>385</v>
      </c>
    </row>
    <row r="1999" spans="1:21" ht="14.4" x14ac:dyDescent="0.25">
      <c r="A1999" s="74">
        <v>121988</v>
      </c>
      <c r="B1999" s="75" t="s">
        <v>1649</v>
      </c>
      <c r="C1999" s="81">
        <f t="shared" si="94"/>
        <v>0</v>
      </c>
      <c r="D1999" s="74">
        <v>3681</v>
      </c>
      <c r="E1999" s="75" t="s">
        <v>7992</v>
      </c>
      <c r="F1999" s="74">
        <v>55129</v>
      </c>
      <c r="G1999" s="74">
        <v>0</v>
      </c>
      <c r="H1999" s="76">
        <f t="shared" si="95"/>
        <v>0</v>
      </c>
      <c r="I1999" s="76">
        <f t="shared" si="96"/>
        <v>0</v>
      </c>
      <c r="J1999" s="74">
        <v>4382</v>
      </c>
      <c r="K1999" s="75" t="s">
        <v>8020</v>
      </c>
      <c r="L1999" s="75" t="s">
        <v>8021</v>
      </c>
      <c r="M1999" s="74">
        <v>1150</v>
      </c>
      <c r="N1999" s="75" t="s">
        <v>19</v>
      </c>
      <c r="O1999" s="75" t="s">
        <v>8022</v>
      </c>
      <c r="P1999" s="75"/>
      <c r="Q1999" s="75" t="s">
        <v>8023</v>
      </c>
      <c r="R1999" s="75" t="s">
        <v>3065</v>
      </c>
      <c r="S1999" s="75" t="s">
        <v>3066</v>
      </c>
      <c r="T1999" s="75" t="s">
        <v>3067</v>
      </c>
      <c r="U1999" s="75" t="s">
        <v>385</v>
      </c>
    </row>
    <row r="2000" spans="1:21" ht="14.4" x14ac:dyDescent="0.25">
      <c r="A2000" s="74">
        <v>121988</v>
      </c>
      <c r="B2000" s="75" t="s">
        <v>1649</v>
      </c>
      <c r="C2000" s="81">
        <f t="shared" si="94"/>
        <v>0</v>
      </c>
      <c r="D2000" s="74">
        <v>3681</v>
      </c>
      <c r="E2000" s="75" t="s">
        <v>7992</v>
      </c>
      <c r="F2000" s="74">
        <v>55129</v>
      </c>
      <c r="G2000" s="74">
        <v>0</v>
      </c>
      <c r="H2000" s="76">
        <f t="shared" si="95"/>
        <v>0</v>
      </c>
      <c r="I2000" s="76">
        <f t="shared" si="96"/>
        <v>0</v>
      </c>
      <c r="J2000" s="74">
        <v>4391</v>
      </c>
      <c r="K2000" s="75" t="s">
        <v>8024</v>
      </c>
      <c r="L2000" s="75" t="s">
        <v>8025</v>
      </c>
      <c r="M2000" s="74">
        <v>1150</v>
      </c>
      <c r="N2000" s="75" t="s">
        <v>19</v>
      </c>
      <c r="O2000" s="75" t="s">
        <v>8022</v>
      </c>
      <c r="P2000" s="75"/>
      <c r="Q2000" s="75" t="s">
        <v>8026</v>
      </c>
      <c r="R2000" s="75" t="s">
        <v>3065</v>
      </c>
      <c r="S2000" s="75" t="s">
        <v>3066</v>
      </c>
      <c r="T2000" s="75" t="s">
        <v>3067</v>
      </c>
      <c r="U2000" s="75" t="s">
        <v>385</v>
      </c>
    </row>
    <row r="2001" spans="1:21" ht="14.4" x14ac:dyDescent="0.25">
      <c r="A2001" s="74">
        <v>121988</v>
      </c>
      <c r="B2001" s="75" t="s">
        <v>1649</v>
      </c>
      <c r="C2001" s="81">
        <f t="shared" si="94"/>
        <v>0</v>
      </c>
      <c r="D2001" s="78">
        <v>3681</v>
      </c>
      <c r="E2001" s="75" t="s">
        <v>7992</v>
      </c>
      <c r="F2001" s="74">
        <v>55129</v>
      </c>
      <c r="G2001" s="74">
        <v>0</v>
      </c>
      <c r="H2001" s="76">
        <f t="shared" si="95"/>
        <v>0</v>
      </c>
      <c r="I2001" s="76">
        <f t="shared" si="96"/>
        <v>0</v>
      </c>
      <c r="J2001" s="74">
        <v>4556</v>
      </c>
      <c r="K2001" s="75" t="s">
        <v>2578</v>
      </c>
      <c r="L2001" s="75" t="s">
        <v>8027</v>
      </c>
      <c r="M2001" s="74">
        <v>1200</v>
      </c>
      <c r="N2001" s="75" t="s">
        <v>22</v>
      </c>
      <c r="O2001" s="75" t="s">
        <v>8028</v>
      </c>
      <c r="P2001" s="75"/>
      <c r="Q2001" s="75" t="s">
        <v>8029</v>
      </c>
      <c r="R2001" s="75" t="s">
        <v>3065</v>
      </c>
      <c r="S2001" s="75" t="s">
        <v>3066</v>
      </c>
      <c r="T2001" s="75" t="s">
        <v>3067</v>
      </c>
      <c r="U2001" s="75" t="s">
        <v>385</v>
      </c>
    </row>
    <row r="2002" spans="1:21" ht="14.4" x14ac:dyDescent="0.25">
      <c r="A2002" s="74">
        <v>121988</v>
      </c>
      <c r="B2002" s="75" t="s">
        <v>1649</v>
      </c>
      <c r="C2002" s="81">
        <f t="shared" si="94"/>
        <v>0</v>
      </c>
      <c r="D2002" s="74">
        <v>3681</v>
      </c>
      <c r="E2002" s="75" t="s">
        <v>7992</v>
      </c>
      <c r="F2002" s="74">
        <v>968081</v>
      </c>
      <c r="G2002" s="74">
        <v>0</v>
      </c>
      <c r="H2002" s="76">
        <f t="shared" si="95"/>
        <v>121988</v>
      </c>
      <c r="I2002" s="76">
        <f t="shared" si="96"/>
        <v>0</v>
      </c>
      <c r="J2002" s="74">
        <v>25288</v>
      </c>
      <c r="K2002" s="75" t="s">
        <v>11327</v>
      </c>
      <c r="L2002" s="75" t="s">
        <v>8030</v>
      </c>
      <c r="M2002" s="74">
        <v>1200</v>
      </c>
      <c r="N2002" s="75" t="s">
        <v>22</v>
      </c>
      <c r="O2002" s="75" t="s">
        <v>8031</v>
      </c>
      <c r="P2002" s="75"/>
      <c r="Q2002" s="75" t="s">
        <v>8032</v>
      </c>
      <c r="R2002" s="75" t="s">
        <v>1703</v>
      </c>
      <c r="S2002" s="75" t="s">
        <v>1704</v>
      </c>
      <c r="T2002" s="75" t="s">
        <v>1705</v>
      </c>
      <c r="U2002" s="75" t="s">
        <v>496</v>
      </c>
    </row>
    <row r="2003" spans="1:21" ht="14.4" x14ac:dyDescent="0.25">
      <c r="A2003" s="74">
        <v>121988</v>
      </c>
      <c r="B2003" s="75" t="s">
        <v>1649</v>
      </c>
      <c r="C2003" s="81">
        <f t="shared" si="94"/>
        <v>0</v>
      </c>
      <c r="D2003" s="78">
        <v>3681</v>
      </c>
      <c r="E2003" s="75" t="s">
        <v>7992</v>
      </c>
      <c r="F2003" s="74">
        <v>55129</v>
      </c>
      <c r="G2003" s="74">
        <v>0</v>
      </c>
      <c r="H2003" s="76">
        <f t="shared" si="95"/>
        <v>121988</v>
      </c>
      <c r="I2003" s="76">
        <f t="shared" si="96"/>
        <v>0</v>
      </c>
      <c r="J2003" s="74">
        <v>146175</v>
      </c>
      <c r="K2003" s="75" t="s">
        <v>11943</v>
      </c>
      <c r="L2003" s="75" t="s">
        <v>7995</v>
      </c>
      <c r="M2003" s="74">
        <v>1000</v>
      </c>
      <c r="N2003" s="75" t="s">
        <v>257</v>
      </c>
      <c r="O2003" s="75" t="s">
        <v>7996</v>
      </c>
      <c r="P2003" s="75"/>
      <c r="Q2003" s="75" t="s">
        <v>7997</v>
      </c>
      <c r="R2003" s="75" t="s">
        <v>3065</v>
      </c>
      <c r="S2003" s="75" t="s">
        <v>3066</v>
      </c>
      <c r="T2003" s="75" t="s">
        <v>3067</v>
      </c>
      <c r="U2003" s="75" t="s">
        <v>385</v>
      </c>
    </row>
    <row r="2004" spans="1:21" ht="14.4" x14ac:dyDescent="0.25">
      <c r="A2004" s="74">
        <v>122002</v>
      </c>
      <c r="B2004" s="75" t="s">
        <v>1649</v>
      </c>
      <c r="C2004" s="81">
        <f t="shared" si="94"/>
        <v>0</v>
      </c>
      <c r="D2004" s="74">
        <v>4259</v>
      </c>
      <c r="E2004" s="75" t="s">
        <v>8033</v>
      </c>
      <c r="F2004" s="74">
        <v>117952</v>
      </c>
      <c r="G2004" s="74">
        <v>0</v>
      </c>
      <c r="H2004" s="76">
        <f t="shared" si="95"/>
        <v>0</v>
      </c>
      <c r="I2004" s="76">
        <f t="shared" si="96"/>
        <v>0</v>
      </c>
      <c r="J2004" s="74">
        <v>3897</v>
      </c>
      <c r="K2004" s="75" t="s">
        <v>8034</v>
      </c>
      <c r="L2004" s="75" t="s">
        <v>8035</v>
      </c>
      <c r="M2004" s="74">
        <v>1040</v>
      </c>
      <c r="N2004" s="75" t="s">
        <v>15</v>
      </c>
      <c r="O2004" s="75" t="s">
        <v>8036</v>
      </c>
      <c r="P2004" s="75"/>
      <c r="Q2004" s="75" t="s">
        <v>8037</v>
      </c>
      <c r="R2004" s="75" t="s">
        <v>3065</v>
      </c>
      <c r="S2004" s="75" t="s">
        <v>3066</v>
      </c>
      <c r="T2004" s="75" t="s">
        <v>3067</v>
      </c>
      <c r="U2004" s="75" t="s">
        <v>385</v>
      </c>
    </row>
    <row r="2005" spans="1:21" ht="14.4" x14ac:dyDescent="0.25">
      <c r="A2005" s="74">
        <v>122002</v>
      </c>
      <c r="B2005" s="75" t="s">
        <v>1649</v>
      </c>
      <c r="C2005" s="81">
        <f t="shared" si="94"/>
        <v>0</v>
      </c>
      <c r="D2005" s="74">
        <v>4259</v>
      </c>
      <c r="E2005" s="75" t="s">
        <v>8033</v>
      </c>
      <c r="F2005" s="74">
        <v>117952</v>
      </c>
      <c r="G2005" s="74">
        <v>0</v>
      </c>
      <c r="H2005" s="76">
        <f t="shared" si="95"/>
        <v>0</v>
      </c>
      <c r="I2005" s="76">
        <f t="shared" si="96"/>
        <v>0</v>
      </c>
      <c r="J2005" s="74">
        <v>4259</v>
      </c>
      <c r="K2005" s="75" t="s">
        <v>8033</v>
      </c>
      <c r="L2005" s="75" t="s">
        <v>8038</v>
      </c>
      <c r="M2005" s="74">
        <v>1090</v>
      </c>
      <c r="N2005" s="75" t="s">
        <v>146</v>
      </c>
      <c r="O2005" s="75" t="s">
        <v>1306</v>
      </c>
      <c r="P2005" s="75"/>
      <c r="Q2005" s="75" t="s">
        <v>8039</v>
      </c>
      <c r="R2005" s="75" t="s">
        <v>3065</v>
      </c>
      <c r="S2005" s="75" t="s">
        <v>3066</v>
      </c>
      <c r="T2005" s="75" t="s">
        <v>3067</v>
      </c>
      <c r="U2005" s="75" t="s">
        <v>385</v>
      </c>
    </row>
    <row r="2006" spans="1:21" ht="14.4" x14ac:dyDescent="0.25">
      <c r="A2006" s="74">
        <v>122002</v>
      </c>
      <c r="B2006" s="75" t="s">
        <v>1649</v>
      </c>
      <c r="C2006" s="81">
        <f t="shared" si="94"/>
        <v>0</v>
      </c>
      <c r="D2006" s="74">
        <v>4259</v>
      </c>
      <c r="E2006" s="75" t="s">
        <v>8033</v>
      </c>
      <c r="F2006" s="74">
        <v>117952</v>
      </c>
      <c r="G2006" s="74">
        <v>0</v>
      </c>
      <c r="H2006" s="76">
        <f t="shared" si="95"/>
        <v>0</v>
      </c>
      <c r="I2006" s="76">
        <f t="shared" si="96"/>
        <v>0</v>
      </c>
      <c r="J2006" s="74">
        <v>4275</v>
      </c>
      <c r="K2006" s="75" t="s">
        <v>8040</v>
      </c>
      <c r="L2006" s="75" t="s">
        <v>8041</v>
      </c>
      <c r="M2006" s="74">
        <v>1090</v>
      </c>
      <c r="N2006" s="75" t="s">
        <v>146</v>
      </c>
      <c r="O2006" s="75" t="s">
        <v>8042</v>
      </c>
      <c r="P2006" s="75"/>
      <c r="Q2006" s="75" t="s">
        <v>8043</v>
      </c>
      <c r="R2006" s="75" t="s">
        <v>3065</v>
      </c>
      <c r="S2006" s="75" t="s">
        <v>3066</v>
      </c>
      <c r="T2006" s="75" t="s">
        <v>3067</v>
      </c>
      <c r="U2006" s="75" t="s">
        <v>385</v>
      </c>
    </row>
    <row r="2007" spans="1:21" ht="14.4" x14ac:dyDescent="0.25">
      <c r="A2007" s="74">
        <v>122002</v>
      </c>
      <c r="B2007" s="75" t="s">
        <v>1649</v>
      </c>
      <c r="C2007" s="81">
        <f t="shared" si="94"/>
        <v>0</v>
      </c>
      <c r="D2007" s="74">
        <v>4259</v>
      </c>
      <c r="E2007" s="75" t="s">
        <v>8033</v>
      </c>
      <c r="F2007" s="74">
        <v>117952</v>
      </c>
      <c r="G2007" s="74">
        <v>0</v>
      </c>
      <c r="H2007" s="76">
        <f t="shared" si="95"/>
        <v>0</v>
      </c>
      <c r="I2007" s="76">
        <f t="shared" si="96"/>
        <v>0</v>
      </c>
      <c r="J2007" s="74">
        <v>4283</v>
      </c>
      <c r="K2007" s="75" t="s">
        <v>8044</v>
      </c>
      <c r="L2007" s="75" t="s">
        <v>8045</v>
      </c>
      <c r="M2007" s="74">
        <v>1090</v>
      </c>
      <c r="N2007" s="75" t="s">
        <v>146</v>
      </c>
      <c r="O2007" s="75" t="s">
        <v>11328</v>
      </c>
      <c r="P2007" s="75"/>
      <c r="Q2007" s="75" t="s">
        <v>8046</v>
      </c>
      <c r="R2007" s="75" t="s">
        <v>3065</v>
      </c>
      <c r="S2007" s="75" t="s">
        <v>3066</v>
      </c>
      <c r="T2007" s="75" t="s">
        <v>3067</v>
      </c>
      <c r="U2007" s="75" t="s">
        <v>385</v>
      </c>
    </row>
    <row r="2008" spans="1:21" ht="14.4" x14ac:dyDescent="0.25">
      <c r="A2008" s="74">
        <v>122002</v>
      </c>
      <c r="B2008" s="75" t="s">
        <v>1649</v>
      </c>
      <c r="C2008" s="81">
        <f t="shared" si="94"/>
        <v>0</v>
      </c>
      <c r="D2008" s="74">
        <v>4259</v>
      </c>
      <c r="E2008" s="75" t="s">
        <v>8033</v>
      </c>
      <c r="F2008" s="74">
        <v>117952</v>
      </c>
      <c r="G2008" s="74">
        <v>0</v>
      </c>
      <c r="H2008" s="76">
        <f t="shared" si="95"/>
        <v>0</v>
      </c>
      <c r="I2008" s="76">
        <f t="shared" si="96"/>
        <v>0</v>
      </c>
      <c r="J2008" s="74">
        <v>4374</v>
      </c>
      <c r="K2008" s="75" t="s">
        <v>8047</v>
      </c>
      <c r="L2008" s="75" t="s">
        <v>8048</v>
      </c>
      <c r="M2008" s="74">
        <v>1150</v>
      </c>
      <c r="N2008" s="75" t="s">
        <v>19</v>
      </c>
      <c r="O2008" s="75" t="s">
        <v>8049</v>
      </c>
      <c r="P2008" s="75"/>
      <c r="Q2008" s="75" t="s">
        <v>8050</v>
      </c>
      <c r="R2008" s="75" t="s">
        <v>3065</v>
      </c>
      <c r="S2008" s="75" t="s">
        <v>3066</v>
      </c>
      <c r="T2008" s="75" t="s">
        <v>3067</v>
      </c>
      <c r="U2008" s="75" t="s">
        <v>385</v>
      </c>
    </row>
    <row r="2009" spans="1:21" ht="14.4" x14ac:dyDescent="0.25">
      <c r="A2009" s="74">
        <v>122002</v>
      </c>
      <c r="B2009" s="75" t="s">
        <v>1649</v>
      </c>
      <c r="C2009" s="81">
        <f t="shared" si="94"/>
        <v>0</v>
      </c>
      <c r="D2009" s="74">
        <v>4259</v>
      </c>
      <c r="E2009" s="75" t="s">
        <v>8033</v>
      </c>
      <c r="F2009" s="74">
        <v>117952</v>
      </c>
      <c r="G2009" s="74">
        <v>0</v>
      </c>
      <c r="H2009" s="76">
        <f t="shared" si="95"/>
        <v>0</v>
      </c>
      <c r="I2009" s="76">
        <f t="shared" si="96"/>
        <v>0</v>
      </c>
      <c r="J2009" s="74">
        <v>4549</v>
      </c>
      <c r="K2009" s="75" t="s">
        <v>8051</v>
      </c>
      <c r="L2009" s="75" t="s">
        <v>8052</v>
      </c>
      <c r="M2009" s="74">
        <v>1200</v>
      </c>
      <c r="N2009" s="75" t="s">
        <v>22</v>
      </c>
      <c r="O2009" s="75" t="s">
        <v>8053</v>
      </c>
      <c r="P2009" s="75"/>
      <c r="Q2009" s="75" t="s">
        <v>8054</v>
      </c>
      <c r="R2009" s="75" t="s">
        <v>3065</v>
      </c>
      <c r="S2009" s="75" t="s">
        <v>3066</v>
      </c>
      <c r="T2009" s="75" t="s">
        <v>3067</v>
      </c>
      <c r="U2009" s="75" t="s">
        <v>385</v>
      </c>
    </row>
    <row r="2010" spans="1:21" ht="14.4" x14ac:dyDescent="0.25">
      <c r="A2010" s="74">
        <v>122002</v>
      </c>
      <c r="B2010" s="75" t="s">
        <v>1649</v>
      </c>
      <c r="C2010" s="81">
        <f t="shared" si="94"/>
        <v>0</v>
      </c>
      <c r="D2010" s="74">
        <v>4259</v>
      </c>
      <c r="E2010" s="75" t="s">
        <v>8033</v>
      </c>
      <c r="F2010" s="74">
        <v>117952</v>
      </c>
      <c r="G2010" s="74">
        <v>0</v>
      </c>
      <c r="H2010" s="76">
        <f t="shared" si="95"/>
        <v>0</v>
      </c>
      <c r="I2010" s="76">
        <f t="shared" si="96"/>
        <v>0</v>
      </c>
      <c r="J2010" s="74">
        <v>25247</v>
      </c>
      <c r="K2010" s="75" t="s">
        <v>8055</v>
      </c>
      <c r="L2010" s="75" t="s">
        <v>1305</v>
      </c>
      <c r="M2010" s="74">
        <v>1070</v>
      </c>
      <c r="N2010" s="75" t="s">
        <v>145</v>
      </c>
      <c r="O2010" s="75" t="s">
        <v>8056</v>
      </c>
      <c r="P2010" s="75"/>
      <c r="Q2010" s="75" t="s">
        <v>8057</v>
      </c>
      <c r="R2010" s="75" t="s">
        <v>1703</v>
      </c>
      <c r="S2010" s="75" t="s">
        <v>1704</v>
      </c>
      <c r="T2010" s="75" t="s">
        <v>1705</v>
      </c>
      <c r="U2010" s="75" t="s">
        <v>496</v>
      </c>
    </row>
    <row r="2011" spans="1:21" ht="14.4" x14ac:dyDescent="0.25">
      <c r="A2011" s="74">
        <v>122002</v>
      </c>
      <c r="B2011" s="75" t="s">
        <v>1649</v>
      </c>
      <c r="C2011" s="81">
        <f t="shared" si="94"/>
        <v>0</v>
      </c>
      <c r="D2011" s="74">
        <v>4259</v>
      </c>
      <c r="E2011" s="75" t="s">
        <v>8033</v>
      </c>
      <c r="F2011" s="74">
        <v>117952</v>
      </c>
      <c r="G2011" s="74">
        <v>0</v>
      </c>
      <c r="H2011" s="76">
        <f t="shared" si="95"/>
        <v>0</v>
      </c>
      <c r="I2011" s="76">
        <f t="shared" si="96"/>
        <v>0</v>
      </c>
      <c r="J2011" s="74">
        <v>137794</v>
      </c>
      <c r="K2011" s="75" t="s">
        <v>8058</v>
      </c>
      <c r="L2011" s="75" t="s">
        <v>8059</v>
      </c>
      <c r="M2011" s="74">
        <v>1020</v>
      </c>
      <c r="N2011" s="75" t="s">
        <v>297</v>
      </c>
      <c r="O2011" s="75" t="s">
        <v>8060</v>
      </c>
      <c r="P2011" s="75"/>
      <c r="Q2011" s="75" t="s">
        <v>11329</v>
      </c>
      <c r="R2011" s="75" t="s">
        <v>3065</v>
      </c>
      <c r="S2011" s="75" t="s">
        <v>3066</v>
      </c>
      <c r="T2011" s="75" t="s">
        <v>3067</v>
      </c>
      <c r="U2011" s="75" t="s">
        <v>385</v>
      </c>
    </row>
    <row r="2012" spans="1:21" ht="14.4" x14ac:dyDescent="0.25">
      <c r="A2012" s="74">
        <v>122002</v>
      </c>
      <c r="B2012" s="75" t="s">
        <v>1649</v>
      </c>
      <c r="C2012" s="81">
        <f t="shared" si="94"/>
        <v>0</v>
      </c>
      <c r="D2012" s="74">
        <v>4259</v>
      </c>
      <c r="E2012" s="75" t="s">
        <v>8033</v>
      </c>
      <c r="F2012" s="74">
        <v>117952</v>
      </c>
      <c r="G2012" s="74">
        <v>0</v>
      </c>
      <c r="H2012" s="76">
        <f t="shared" si="95"/>
        <v>0</v>
      </c>
      <c r="I2012" s="76">
        <f t="shared" si="96"/>
        <v>0</v>
      </c>
      <c r="J2012" s="74">
        <v>143834</v>
      </c>
      <c r="K2012" s="75" t="s">
        <v>11330</v>
      </c>
      <c r="L2012" s="75" t="s">
        <v>8061</v>
      </c>
      <c r="M2012" s="74">
        <v>1030</v>
      </c>
      <c r="N2012" s="75" t="s">
        <v>14</v>
      </c>
      <c r="O2012" s="75" t="s">
        <v>11944</v>
      </c>
      <c r="P2012" s="75"/>
      <c r="Q2012" s="75" t="s">
        <v>11331</v>
      </c>
      <c r="R2012" s="75" t="s">
        <v>3065</v>
      </c>
      <c r="S2012" s="75" t="s">
        <v>3066</v>
      </c>
      <c r="T2012" s="75" t="s">
        <v>3067</v>
      </c>
      <c r="U2012" s="75" t="s">
        <v>385</v>
      </c>
    </row>
    <row r="2013" spans="1:21" ht="14.4" x14ac:dyDescent="0.25">
      <c r="A2013" s="74">
        <v>122036</v>
      </c>
      <c r="B2013" s="75" t="s">
        <v>1679</v>
      </c>
      <c r="C2013" s="81">
        <f t="shared" si="94"/>
        <v>0</v>
      </c>
      <c r="D2013" s="74">
        <v>5694</v>
      </c>
      <c r="E2013" s="75" t="s">
        <v>8062</v>
      </c>
      <c r="F2013" s="74">
        <v>960468</v>
      </c>
      <c r="G2013" s="74">
        <v>0</v>
      </c>
      <c r="H2013" s="76">
        <f t="shared" si="95"/>
        <v>0</v>
      </c>
      <c r="I2013" s="76">
        <f t="shared" si="96"/>
        <v>0</v>
      </c>
      <c r="J2013" s="74">
        <v>5661</v>
      </c>
      <c r="K2013" s="75" t="s">
        <v>8063</v>
      </c>
      <c r="L2013" s="75" t="s">
        <v>11945</v>
      </c>
      <c r="M2013" s="74">
        <v>1860</v>
      </c>
      <c r="N2013" s="75" t="s">
        <v>3267</v>
      </c>
      <c r="O2013" s="75" t="s">
        <v>8064</v>
      </c>
      <c r="P2013" s="75"/>
      <c r="Q2013" s="75" t="s">
        <v>8065</v>
      </c>
      <c r="R2013" s="75" t="s">
        <v>3065</v>
      </c>
      <c r="S2013" s="75" t="s">
        <v>3066</v>
      </c>
      <c r="T2013" s="75" t="s">
        <v>3067</v>
      </c>
      <c r="U2013" s="75" t="s">
        <v>385</v>
      </c>
    </row>
    <row r="2014" spans="1:21" ht="14.4" x14ac:dyDescent="0.25">
      <c r="A2014" s="74">
        <v>122036</v>
      </c>
      <c r="B2014" s="75" t="s">
        <v>1679</v>
      </c>
      <c r="C2014" s="81">
        <f t="shared" si="94"/>
        <v>0</v>
      </c>
      <c r="D2014" s="74">
        <v>5694</v>
      </c>
      <c r="E2014" s="75" t="s">
        <v>8062</v>
      </c>
      <c r="F2014" s="74">
        <v>960468</v>
      </c>
      <c r="G2014" s="74">
        <v>0</v>
      </c>
      <c r="H2014" s="76">
        <f t="shared" si="95"/>
        <v>0</v>
      </c>
      <c r="I2014" s="76">
        <f t="shared" si="96"/>
        <v>0</v>
      </c>
      <c r="J2014" s="74">
        <v>5686</v>
      </c>
      <c r="K2014" s="75" t="s">
        <v>8066</v>
      </c>
      <c r="L2014" s="75" t="s">
        <v>8067</v>
      </c>
      <c r="M2014" s="74">
        <v>1861</v>
      </c>
      <c r="N2014" s="75" t="s">
        <v>1310</v>
      </c>
      <c r="O2014" s="75" t="s">
        <v>8068</v>
      </c>
      <c r="P2014" s="75"/>
      <c r="Q2014" s="75" t="s">
        <v>8069</v>
      </c>
      <c r="R2014" s="75" t="s">
        <v>3065</v>
      </c>
      <c r="S2014" s="75" t="s">
        <v>3066</v>
      </c>
      <c r="T2014" s="75" t="s">
        <v>3067</v>
      </c>
      <c r="U2014" s="75" t="s">
        <v>385</v>
      </c>
    </row>
    <row r="2015" spans="1:21" ht="14.4" x14ac:dyDescent="0.25">
      <c r="A2015" s="74">
        <v>122036</v>
      </c>
      <c r="B2015" s="75" t="s">
        <v>1679</v>
      </c>
      <c r="C2015" s="81">
        <f t="shared" si="94"/>
        <v>0</v>
      </c>
      <c r="D2015" s="74">
        <v>5694</v>
      </c>
      <c r="E2015" s="75" t="s">
        <v>8062</v>
      </c>
      <c r="F2015" s="74">
        <v>960468</v>
      </c>
      <c r="G2015" s="74">
        <v>0</v>
      </c>
      <c r="H2015" s="76">
        <f t="shared" si="95"/>
        <v>0</v>
      </c>
      <c r="I2015" s="76">
        <f t="shared" si="96"/>
        <v>0</v>
      </c>
      <c r="J2015" s="74">
        <v>5694</v>
      </c>
      <c r="K2015" s="75" t="s">
        <v>8062</v>
      </c>
      <c r="L2015" s="75" t="s">
        <v>1309</v>
      </c>
      <c r="M2015" s="74">
        <v>1861</v>
      </c>
      <c r="N2015" s="75" t="s">
        <v>1310</v>
      </c>
      <c r="O2015" s="75" t="s">
        <v>1311</v>
      </c>
      <c r="P2015" s="75"/>
      <c r="Q2015" s="75" t="s">
        <v>1312</v>
      </c>
      <c r="R2015" s="75" t="s">
        <v>3065</v>
      </c>
      <c r="S2015" s="75" t="s">
        <v>3066</v>
      </c>
      <c r="T2015" s="75" t="s">
        <v>3067</v>
      </c>
      <c r="U2015" s="75" t="s">
        <v>385</v>
      </c>
    </row>
    <row r="2016" spans="1:21" ht="14.4" x14ac:dyDescent="0.25">
      <c r="A2016" s="74">
        <v>122036</v>
      </c>
      <c r="B2016" s="75" t="s">
        <v>1679</v>
      </c>
      <c r="C2016" s="81">
        <f t="shared" si="94"/>
        <v>0</v>
      </c>
      <c r="D2016" s="74">
        <v>5694</v>
      </c>
      <c r="E2016" s="75" t="s">
        <v>8062</v>
      </c>
      <c r="F2016" s="74">
        <v>960468</v>
      </c>
      <c r="G2016" s="74">
        <v>0</v>
      </c>
      <c r="H2016" s="76">
        <f t="shared" si="95"/>
        <v>0</v>
      </c>
      <c r="I2016" s="76">
        <f t="shared" si="96"/>
        <v>0</v>
      </c>
      <c r="J2016" s="74">
        <v>107557</v>
      </c>
      <c r="K2016" s="75" t="s">
        <v>8070</v>
      </c>
      <c r="L2016" s="75" t="s">
        <v>8071</v>
      </c>
      <c r="M2016" s="74">
        <v>1860</v>
      </c>
      <c r="N2016" s="75" t="s">
        <v>3267</v>
      </c>
      <c r="O2016" s="75" t="s">
        <v>8072</v>
      </c>
      <c r="P2016" s="75"/>
      <c r="Q2016" s="75" t="s">
        <v>8073</v>
      </c>
      <c r="R2016" s="75" t="s">
        <v>3065</v>
      </c>
      <c r="S2016" s="75" t="s">
        <v>3066</v>
      </c>
      <c r="T2016" s="75" t="s">
        <v>3067</v>
      </c>
      <c r="U2016" s="75" t="s">
        <v>385</v>
      </c>
    </row>
    <row r="2017" spans="1:21" ht="14.4" x14ac:dyDescent="0.25">
      <c r="A2017" s="74">
        <v>122044</v>
      </c>
      <c r="B2017" s="75" t="s">
        <v>1649</v>
      </c>
      <c r="C2017" s="81">
        <f t="shared" si="94"/>
        <v>0</v>
      </c>
      <c r="D2017" s="74">
        <v>4903</v>
      </c>
      <c r="E2017" s="75" t="s">
        <v>8074</v>
      </c>
      <c r="F2017" s="74">
        <v>962456</v>
      </c>
      <c r="G2017" s="74">
        <v>0</v>
      </c>
      <c r="H2017" s="76">
        <f t="shared" si="95"/>
        <v>0</v>
      </c>
      <c r="I2017" s="76">
        <f t="shared" si="96"/>
        <v>0</v>
      </c>
      <c r="J2017" s="74">
        <v>4903</v>
      </c>
      <c r="K2017" s="75" t="s">
        <v>8074</v>
      </c>
      <c r="L2017" s="75" t="s">
        <v>8075</v>
      </c>
      <c r="M2017" s="74">
        <v>1652</v>
      </c>
      <c r="N2017" s="75" t="s">
        <v>295</v>
      </c>
      <c r="O2017" s="75" t="s">
        <v>8076</v>
      </c>
      <c r="P2017" s="75"/>
      <c r="Q2017" s="75" t="s">
        <v>8077</v>
      </c>
      <c r="R2017" s="75" t="s">
        <v>3065</v>
      </c>
      <c r="S2017" s="75" t="s">
        <v>3066</v>
      </c>
      <c r="T2017" s="75" t="s">
        <v>3067</v>
      </c>
      <c r="U2017" s="75" t="s">
        <v>385</v>
      </c>
    </row>
    <row r="2018" spans="1:21" ht="14.4" x14ac:dyDescent="0.25">
      <c r="A2018" s="74">
        <v>122044</v>
      </c>
      <c r="B2018" s="75" t="s">
        <v>1649</v>
      </c>
      <c r="C2018" s="81">
        <f t="shared" si="94"/>
        <v>0</v>
      </c>
      <c r="D2018" s="74">
        <v>4903</v>
      </c>
      <c r="E2018" s="75" t="s">
        <v>8074</v>
      </c>
      <c r="F2018" s="74">
        <v>962456</v>
      </c>
      <c r="G2018" s="74">
        <v>0</v>
      </c>
      <c r="H2018" s="76">
        <f t="shared" si="95"/>
        <v>0</v>
      </c>
      <c r="I2018" s="76">
        <f t="shared" si="96"/>
        <v>0</v>
      </c>
      <c r="J2018" s="74">
        <v>4911</v>
      </c>
      <c r="K2018" s="75" t="s">
        <v>8078</v>
      </c>
      <c r="L2018" s="75" t="s">
        <v>8079</v>
      </c>
      <c r="M2018" s="74">
        <v>1650</v>
      </c>
      <c r="N2018" s="75" t="s">
        <v>8080</v>
      </c>
      <c r="O2018" s="75" t="s">
        <v>8081</v>
      </c>
      <c r="P2018" s="75"/>
      <c r="Q2018" s="75" t="s">
        <v>8082</v>
      </c>
      <c r="R2018" s="75" t="s">
        <v>3065</v>
      </c>
      <c r="S2018" s="75" t="s">
        <v>3066</v>
      </c>
      <c r="T2018" s="75" t="s">
        <v>3067</v>
      </c>
      <c r="U2018" s="75" t="s">
        <v>385</v>
      </c>
    </row>
    <row r="2019" spans="1:21" ht="14.4" x14ac:dyDescent="0.25">
      <c r="A2019" s="74">
        <v>122044</v>
      </c>
      <c r="B2019" s="75" t="s">
        <v>1649</v>
      </c>
      <c r="C2019" s="81">
        <f t="shared" si="94"/>
        <v>0</v>
      </c>
      <c r="D2019" s="74">
        <v>4903</v>
      </c>
      <c r="E2019" s="75" t="s">
        <v>8074</v>
      </c>
      <c r="F2019" s="74">
        <v>962456</v>
      </c>
      <c r="G2019" s="74">
        <v>0</v>
      </c>
      <c r="H2019" s="76">
        <f t="shared" si="95"/>
        <v>0</v>
      </c>
      <c r="I2019" s="76">
        <f t="shared" si="96"/>
        <v>0</v>
      </c>
      <c r="J2019" s="74">
        <v>25321</v>
      </c>
      <c r="K2019" s="75" t="s">
        <v>8083</v>
      </c>
      <c r="L2019" s="75" t="s">
        <v>8075</v>
      </c>
      <c r="M2019" s="74">
        <v>1652</v>
      </c>
      <c r="N2019" s="75" t="s">
        <v>295</v>
      </c>
      <c r="O2019" s="75" t="s">
        <v>8084</v>
      </c>
      <c r="P2019" s="75"/>
      <c r="Q2019" s="75" t="s">
        <v>8085</v>
      </c>
      <c r="R2019" s="75" t="s">
        <v>1703</v>
      </c>
      <c r="S2019" s="75" t="s">
        <v>1704</v>
      </c>
      <c r="T2019" s="75" t="s">
        <v>1705</v>
      </c>
      <c r="U2019" s="75" t="s">
        <v>496</v>
      </c>
    </row>
    <row r="2020" spans="1:21" ht="14.4" x14ac:dyDescent="0.25">
      <c r="A2020" s="74">
        <v>122044</v>
      </c>
      <c r="B2020" s="75" t="s">
        <v>1649</v>
      </c>
      <c r="C2020" s="81">
        <f t="shared" si="94"/>
        <v>0</v>
      </c>
      <c r="D2020" s="78">
        <v>4903</v>
      </c>
      <c r="E2020" s="75" t="s">
        <v>8074</v>
      </c>
      <c r="F2020" s="74">
        <v>962456</v>
      </c>
      <c r="G2020" s="74">
        <v>0</v>
      </c>
      <c r="H2020" s="76">
        <f t="shared" si="95"/>
        <v>0</v>
      </c>
      <c r="I2020" s="76">
        <f t="shared" si="96"/>
        <v>0</v>
      </c>
      <c r="J2020" s="74">
        <v>55905</v>
      </c>
      <c r="K2020" s="75" t="s">
        <v>8086</v>
      </c>
      <c r="L2020" s="75" t="s">
        <v>8087</v>
      </c>
      <c r="M2020" s="74">
        <v>1653</v>
      </c>
      <c r="N2020" s="75" t="s">
        <v>673</v>
      </c>
      <c r="O2020" s="75" t="s">
        <v>8088</v>
      </c>
      <c r="P2020" s="75"/>
      <c r="Q2020" s="75" t="s">
        <v>8089</v>
      </c>
      <c r="R2020" s="75" t="s">
        <v>3065</v>
      </c>
      <c r="S2020" s="75" t="s">
        <v>3066</v>
      </c>
      <c r="T2020" s="75" t="s">
        <v>3067</v>
      </c>
      <c r="U2020" s="75" t="s">
        <v>385</v>
      </c>
    </row>
    <row r="2021" spans="1:21" ht="14.4" x14ac:dyDescent="0.25">
      <c r="A2021" s="74">
        <v>122051</v>
      </c>
      <c r="B2021" s="75" t="s">
        <v>1679</v>
      </c>
      <c r="C2021" s="81">
        <f t="shared" si="94"/>
        <v>0</v>
      </c>
      <c r="D2021" s="74">
        <v>4135</v>
      </c>
      <c r="E2021" s="75" t="s">
        <v>8090</v>
      </c>
      <c r="F2021" s="74">
        <v>960187</v>
      </c>
      <c r="G2021" s="74">
        <v>0</v>
      </c>
      <c r="H2021" s="76">
        <f t="shared" si="95"/>
        <v>0</v>
      </c>
      <c r="I2021" s="76">
        <f t="shared" si="96"/>
        <v>0</v>
      </c>
      <c r="J2021" s="74">
        <v>3798</v>
      </c>
      <c r="K2021" s="75" t="s">
        <v>8091</v>
      </c>
      <c r="L2021" s="75" t="s">
        <v>8092</v>
      </c>
      <c r="M2021" s="74">
        <v>1080</v>
      </c>
      <c r="N2021" s="75" t="s">
        <v>144</v>
      </c>
      <c r="O2021" s="75" t="s">
        <v>8093</v>
      </c>
      <c r="P2021" s="75"/>
      <c r="Q2021" s="75" t="s">
        <v>8094</v>
      </c>
      <c r="R2021" s="75" t="s">
        <v>3065</v>
      </c>
      <c r="S2021" s="75" t="s">
        <v>3066</v>
      </c>
      <c r="T2021" s="75" t="s">
        <v>3067</v>
      </c>
      <c r="U2021" s="75" t="s">
        <v>385</v>
      </c>
    </row>
    <row r="2022" spans="1:21" ht="14.4" x14ac:dyDescent="0.25">
      <c r="A2022" s="74">
        <v>122051</v>
      </c>
      <c r="B2022" s="75" t="s">
        <v>1679</v>
      </c>
      <c r="C2022" s="81">
        <f t="shared" si="94"/>
        <v>0</v>
      </c>
      <c r="D2022" s="74">
        <v>4135</v>
      </c>
      <c r="E2022" s="75" t="s">
        <v>8090</v>
      </c>
      <c r="F2022" s="74">
        <v>960187</v>
      </c>
      <c r="G2022" s="74">
        <v>0</v>
      </c>
      <c r="H2022" s="76">
        <f t="shared" si="95"/>
        <v>0</v>
      </c>
      <c r="I2022" s="76">
        <f t="shared" si="96"/>
        <v>0</v>
      </c>
      <c r="J2022" s="74">
        <v>4135</v>
      </c>
      <c r="K2022" s="75" t="s">
        <v>8090</v>
      </c>
      <c r="L2022" s="75" t="s">
        <v>1316</v>
      </c>
      <c r="M2022" s="74">
        <v>1080</v>
      </c>
      <c r="N2022" s="75" t="s">
        <v>144</v>
      </c>
      <c r="O2022" s="75" t="s">
        <v>1317</v>
      </c>
      <c r="P2022" s="75"/>
      <c r="Q2022" s="75" t="s">
        <v>11332</v>
      </c>
      <c r="R2022" s="75" t="s">
        <v>3065</v>
      </c>
      <c r="S2022" s="75" t="s">
        <v>3066</v>
      </c>
      <c r="T2022" s="75" t="s">
        <v>3067</v>
      </c>
      <c r="U2022" s="75" t="s">
        <v>385</v>
      </c>
    </row>
    <row r="2023" spans="1:21" ht="14.4" x14ac:dyDescent="0.25">
      <c r="A2023" s="74">
        <v>122051</v>
      </c>
      <c r="B2023" s="75" t="s">
        <v>1679</v>
      </c>
      <c r="C2023" s="81">
        <f t="shared" si="94"/>
        <v>0</v>
      </c>
      <c r="D2023" s="74">
        <v>4135</v>
      </c>
      <c r="E2023" s="75" t="s">
        <v>8090</v>
      </c>
      <c r="F2023" s="74">
        <v>960187</v>
      </c>
      <c r="G2023" s="74">
        <v>0</v>
      </c>
      <c r="H2023" s="76">
        <f t="shared" si="95"/>
        <v>0</v>
      </c>
      <c r="I2023" s="76">
        <f t="shared" si="96"/>
        <v>0</v>
      </c>
      <c r="J2023" s="74">
        <v>4143</v>
      </c>
      <c r="K2023" s="75" t="s">
        <v>8095</v>
      </c>
      <c r="L2023" s="75" t="s">
        <v>8096</v>
      </c>
      <c r="M2023" s="74">
        <v>1080</v>
      </c>
      <c r="N2023" s="75" t="s">
        <v>144</v>
      </c>
      <c r="O2023" s="75" t="s">
        <v>8097</v>
      </c>
      <c r="P2023" s="75"/>
      <c r="Q2023" s="75" t="s">
        <v>8098</v>
      </c>
      <c r="R2023" s="75" t="s">
        <v>3065</v>
      </c>
      <c r="S2023" s="75" t="s">
        <v>3066</v>
      </c>
      <c r="T2023" s="75" t="s">
        <v>3067</v>
      </c>
      <c r="U2023" s="75" t="s">
        <v>385</v>
      </c>
    </row>
    <row r="2024" spans="1:21" ht="14.4" x14ac:dyDescent="0.25">
      <c r="A2024" s="74">
        <v>122051</v>
      </c>
      <c r="B2024" s="75" t="s">
        <v>1679</v>
      </c>
      <c r="C2024" s="81">
        <f t="shared" si="94"/>
        <v>0</v>
      </c>
      <c r="D2024" s="74">
        <v>4135</v>
      </c>
      <c r="E2024" s="75" t="s">
        <v>8090</v>
      </c>
      <c r="F2024" s="74">
        <v>960187</v>
      </c>
      <c r="G2024" s="74">
        <v>0</v>
      </c>
      <c r="H2024" s="76">
        <f t="shared" si="95"/>
        <v>0</v>
      </c>
      <c r="I2024" s="76">
        <f t="shared" si="96"/>
        <v>0</v>
      </c>
      <c r="J2024" s="74">
        <v>4151</v>
      </c>
      <c r="K2024" s="75" t="s">
        <v>8099</v>
      </c>
      <c r="L2024" s="75" t="s">
        <v>8100</v>
      </c>
      <c r="M2024" s="74">
        <v>1080</v>
      </c>
      <c r="N2024" s="75" t="s">
        <v>144</v>
      </c>
      <c r="O2024" s="75" t="s">
        <v>8101</v>
      </c>
      <c r="P2024" s="75"/>
      <c r="Q2024" s="75" t="s">
        <v>8102</v>
      </c>
      <c r="R2024" s="75" t="s">
        <v>3065</v>
      </c>
      <c r="S2024" s="75" t="s">
        <v>3066</v>
      </c>
      <c r="T2024" s="75" t="s">
        <v>3067</v>
      </c>
      <c r="U2024" s="75" t="s">
        <v>385</v>
      </c>
    </row>
    <row r="2025" spans="1:21" ht="14.4" x14ac:dyDescent="0.25">
      <c r="A2025" s="74">
        <v>122051</v>
      </c>
      <c r="B2025" s="75" t="s">
        <v>1679</v>
      </c>
      <c r="C2025" s="81">
        <f t="shared" si="94"/>
        <v>0</v>
      </c>
      <c r="D2025" s="78">
        <v>4135</v>
      </c>
      <c r="E2025" s="75" t="s">
        <v>8090</v>
      </c>
      <c r="F2025" s="74">
        <v>960187</v>
      </c>
      <c r="G2025" s="74">
        <v>0</v>
      </c>
      <c r="H2025" s="76">
        <f t="shared" si="95"/>
        <v>0</v>
      </c>
      <c r="I2025" s="76">
        <f t="shared" si="96"/>
        <v>0</v>
      </c>
      <c r="J2025" s="74">
        <v>129023</v>
      </c>
      <c r="K2025" s="75" t="s">
        <v>2786</v>
      </c>
      <c r="L2025" s="75" t="s">
        <v>8103</v>
      </c>
      <c r="M2025" s="74">
        <v>1080</v>
      </c>
      <c r="N2025" s="75" t="s">
        <v>144</v>
      </c>
      <c r="O2025" s="75" t="s">
        <v>8104</v>
      </c>
      <c r="P2025" s="75"/>
      <c r="Q2025" s="75" t="s">
        <v>8105</v>
      </c>
      <c r="R2025" s="75" t="s">
        <v>3065</v>
      </c>
      <c r="S2025" s="75" t="s">
        <v>3066</v>
      </c>
      <c r="T2025" s="75" t="s">
        <v>3067</v>
      </c>
      <c r="U2025" s="75" t="s">
        <v>385</v>
      </c>
    </row>
    <row r="2026" spans="1:21" ht="14.4" x14ac:dyDescent="0.25">
      <c r="A2026" s="74">
        <v>122069</v>
      </c>
      <c r="B2026" s="75" t="s">
        <v>1901</v>
      </c>
      <c r="C2026" s="81">
        <f t="shared" si="94"/>
        <v>0</v>
      </c>
      <c r="D2026" s="74">
        <v>42</v>
      </c>
      <c r="E2026" s="75" t="s">
        <v>10754</v>
      </c>
      <c r="F2026" s="74">
        <v>113878</v>
      </c>
      <c r="G2026" s="74">
        <v>113878</v>
      </c>
      <c r="H2026" s="76">
        <f t="shared" si="95"/>
        <v>0</v>
      </c>
      <c r="I2026" s="76">
        <f t="shared" si="96"/>
        <v>0</v>
      </c>
      <c r="J2026" s="74">
        <v>18</v>
      </c>
      <c r="K2026" s="75" t="s">
        <v>11333</v>
      </c>
      <c r="L2026" s="75" t="s">
        <v>8106</v>
      </c>
      <c r="M2026" s="74">
        <v>1000</v>
      </c>
      <c r="N2026" s="75" t="s">
        <v>257</v>
      </c>
      <c r="O2026" s="75" t="s">
        <v>8107</v>
      </c>
      <c r="P2026" s="75"/>
      <c r="Q2026" s="75" t="s">
        <v>8108</v>
      </c>
      <c r="R2026" s="75" t="s">
        <v>3065</v>
      </c>
      <c r="S2026" s="75" t="s">
        <v>3066</v>
      </c>
      <c r="T2026" s="75" t="s">
        <v>3067</v>
      </c>
      <c r="U2026" s="75" t="s">
        <v>385</v>
      </c>
    </row>
    <row r="2027" spans="1:21" ht="14.4" x14ac:dyDescent="0.25">
      <c r="A2027" s="74">
        <v>122069</v>
      </c>
      <c r="B2027" s="75" t="s">
        <v>1901</v>
      </c>
      <c r="C2027" s="81">
        <f t="shared" si="94"/>
        <v>0</v>
      </c>
      <c r="D2027" s="74">
        <v>42</v>
      </c>
      <c r="E2027" s="75" t="s">
        <v>10754</v>
      </c>
      <c r="F2027" s="74">
        <v>113878</v>
      </c>
      <c r="G2027" s="74">
        <v>113878</v>
      </c>
      <c r="H2027" s="76">
        <f t="shared" si="95"/>
        <v>0</v>
      </c>
      <c r="I2027" s="76">
        <f t="shared" si="96"/>
        <v>0</v>
      </c>
      <c r="J2027" s="74">
        <v>42</v>
      </c>
      <c r="K2027" s="75" t="s">
        <v>10754</v>
      </c>
      <c r="L2027" s="75" t="s">
        <v>1320</v>
      </c>
      <c r="M2027" s="74">
        <v>1040</v>
      </c>
      <c r="N2027" s="75" t="s">
        <v>15</v>
      </c>
      <c r="O2027" s="75" t="s">
        <v>1321</v>
      </c>
      <c r="P2027" s="75"/>
      <c r="Q2027" s="75" t="s">
        <v>11580</v>
      </c>
      <c r="R2027" s="75" t="s">
        <v>3065</v>
      </c>
      <c r="S2027" s="75" t="s">
        <v>3066</v>
      </c>
      <c r="T2027" s="75" t="s">
        <v>3067</v>
      </c>
      <c r="U2027" s="75" t="s">
        <v>385</v>
      </c>
    </row>
    <row r="2028" spans="1:21" ht="14.4" x14ac:dyDescent="0.25">
      <c r="A2028" s="74">
        <v>122069</v>
      </c>
      <c r="B2028" s="75" t="s">
        <v>1901</v>
      </c>
      <c r="C2028" s="81">
        <f t="shared" si="94"/>
        <v>0</v>
      </c>
      <c r="D2028" s="78">
        <v>42</v>
      </c>
      <c r="E2028" s="75" t="s">
        <v>10754</v>
      </c>
      <c r="F2028" s="74">
        <v>113878</v>
      </c>
      <c r="G2028" s="74">
        <v>113878</v>
      </c>
      <c r="H2028" s="76">
        <f t="shared" si="95"/>
        <v>0</v>
      </c>
      <c r="I2028" s="76">
        <f t="shared" si="96"/>
        <v>0</v>
      </c>
      <c r="J2028" s="74">
        <v>67</v>
      </c>
      <c r="K2028" s="75" t="s">
        <v>11334</v>
      </c>
      <c r="L2028" s="75" t="s">
        <v>8109</v>
      </c>
      <c r="M2028" s="74">
        <v>1050</v>
      </c>
      <c r="N2028" s="75" t="s">
        <v>8004</v>
      </c>
      <c r="O2028" s="75" t="s">
        <v>8110</v>
      </c>
      <c r="P2028" s="75"/>
      <c r="Q2028" s="75" t="s">
        <v>8111</v>
      </c>
      <c r="R2028" s="75" t="s">
        <v>3065</v>
      </c>
      <c r="S2028" s="75" t="s">
        <v>3066</v>
      </c>
      <c r="T2028" s="75" t="s">
        <v>3067</v>
      </c>
      <c r="U2028" s="75" t="s">
        <v>385</v>
      </c>
    </row>
    <row r="2029" spans="1:21" ht="14.4" x14ac:dyDescent="0.25">
      <c r="A2029" s="74">
        <v>122069</v>
      </c>
      <c r="B2029" s="75" t="s">
        <v>1901</v>
      </c>
      <c r="C2029" s="81">
        <f t="shared" ref="C2029:C2092" si="97">IF(A2029&lt;&gt;A2028,0,IF(AND(A2029=A2028,B2029&lt;&gt;B2028),A2029,0))</f>
        <v>0</v>
      </c>
      <c r="D2029" s="74">
        <v>42</v>
      </c>
      <c r="E2029" s="75" t="s">
        <v>10754</v>
      </c>
      <c r="F2029" s="74">
        <v>113878</v>
      </c>
      <c r="G2029" s="74">
        <v>113878</v>
      </c>
      <c r="H2029" s="76">
        <f t="shared" ref="H2029:H2092" si="98">IF(A2029&lt;&gt;A2028,0,IF(AND(A2029=A2028,F2029&lt;&gt;F2028),A2029,0))</f>
        <v>0</v>
      </c>
      <c r="I2029" s="76">
        <f t="shared" ref="I2029:I2092" si="99">IF(A2029&lt;&gt;A2028,0,IF(AND(H2029&lt;&gt;0,B2029&lt;&gt;B2028),A2029,0))</f>
        <v>0</v>
      </c>
      <c r="J2029" s="74">
        <v>141</v>
      </c>
      <c r="K2029" s="75" t="s">
        <v>6677</v>
      </c>
      <c r="L2029" s="75" t="s">
        <v>8112</v>
      </c>
      <c r="M2029" s="74">
        <v>1150</v>
      </c>
      <c r="N2029" s="75" t="s">
        <v>19</v>
      </c>
      <c r="O2029" s="75" t="s">
        <v>8113</v>
      </c>
      <c r="P2029" s="75"/>
      <c r="Q2029" s="75" t="s">
        <v>8114</v>
      </c>
      <c r="R2029" s="75" t="s">
        <v>3065</v>
      </c>
      <c r="S2029" s="75" t="s">
        <v>3066</v>
      </c>
      <c r="T2029" s="75" t="s">
        <v>3067</v>
      </c>
      <c r="U2029" s="75" t="s">
        <v>385</v>
      </c>
    </row>
    <row r="2030" spans="1:21" ht="14.4" x14ac:dyDescent="0.25">
      <c r="A2030" s="74">
        <v>122069</v>
      </c>
      <c r="B2030" s="75" t="s">
        <v>1901</v>
      </c>
      <c r="C2030" s="81">
        <f t="shared" si="97"/>
        <v>0</v>
      </c>
      <c r="D2030" s="74">
        <v>42</v>
      </c>
      <c r="E2030" s="75" t="s">
        <v>10754</v>
      </c>
      <c r="F2030" s="74">
        <v>113878</v>
      </c>
      <c r="G2030" s="74">
        <v>113878</v>
      </c>
      <c r="H2030" s="76">
        <f t="shared" si="98"/>
        <v>0</v>
      </c>
      <c r="I2030" s="76">
        <f t="shared" si="99"/>
        <v>0</v>
      </c>
      <c r="J2030" s="74">
        <v>158</v>
      </c>
      <c r="K2030" s="75" t="s">
        <v>11335</v>
      </c>
      <c r="L2030" s="75" t="s">
        <v>8115</v>
      </c>
      <c r="M2030" s="74">
        <v>1160</v>
      </c>
      <c r="N2030" s="75" t="s">
        <v>20</v>
      </c>
      <c r="O2030" s="75" t="s">
        <v>8116</v>
      </c>
      <c r="P2030" s="75"/>
      <c r="Q2030" s="75" t="s">
        <v>8117</v>
      </c>
      <c r="R2030" s="75" t="s">
        <v>3065</v>
      </c>
      <c r="S2030" s="75" t="s">
        <v>3066</v>
      </c>
      <c r="T2030" s="75" t="s">
        <v>3067</v>
      </c>
      <c r="U2030" s="75" t="s">
        <v>385</v>
      </c>
    </row>
    <row r="2031" spans="1:21" ht="14.4" x14ac:dyDescent="0.25">
      <c r="A2031" s="74">
        <v>122069</v>
      </c>
      <c r="B2031" s="75" t="s">
        <v>1901</v>
      </c>
      <c r="C2031" s="81">
        <f t="shared" si="97"/>
        <v>0</v>
      </c>
      <c r="D2031" s="74">
        <v>42</v>
      </c>
      <c r="E2031" s="75" t="s">
        <v>10754</v>
      </c>
      <c r="F2031" s="74">
        <v>113878</v>
      </c>
      <c r="G2031" s="74">
        <v>113878</v>
      </c>
      <c r="H2031" s="76">
        <f t="shared" si="98"/>
        <v>0</v>
      </c>
      <c r="I2031" s="76">
        <f t="shared" si="99"/>
        <v>0</v>
      </c>
      <c r="J2031" s="74">
        <v>166</v>
      </c>
      <c r="K2031" s="75" t="s">
        <v>11336</v>
      </c>
      <c r="L2031" s="75" t="s">
        <v>8118</v>
      </c>
      <c r="M2031" s="74">
        <v>1170</v>
      </c>
      <c r="N2031" s="75" t="s">
        <v>7932</v>
      </c>
      <c r="O2031" s="75" t="s">
        <v>8119</v>
      </c>
      <c r="P2031" s="75"/>
      <c r="Q2031" s="75" t="s">
        <v>8120</v>
      </c>
      <c r="R2031" s="75" t="s">
        <v>3065</v>
      </c>
      <c r="S2031" s="75" t="s">
        <v>3066</v>
      </c>
      <c r="T2031" s="75" t="s">
        <v>3067</v>
      </c>
      <c r="U2031" s="75" t="s">
        <v>385</v>
      </c>
    </row>
    <row r="2032" spans="1:21" ht="14.4" x14ac:dyDescent="0.25">
      <c r="A2032" s="74">
        <v>122069</v>
      </c>
      <c r="B2032" s="75" t="s">
        <v>1901</v>
      </c>
      <c r="C2032" s="81">
        <f t="shared" si="97"/>
        <v>0</v>
      </c>
      <c r="D2032" s="74">
        <v>42</v>
      </c>
      <c r="E2032" s="75" t="s">
        <v>10754</v>
      </c>
      <c r="F2032" s="74">
        <v>113878</v>
      </c>
      <c r="G2032" s="74">
        <v>113878</v>
      </c>
      <c r="H2032" s="76">
        <f t="shared" si="98"/>
        <v>0</v>
      </c>
      <c r="I2032" s="76">
        <f t="shared" si="99"/>
        <v>0</v>
      </c>
      <c r="J2032" s="74">
        <v>174</v>
      </c>
      <c r="K2032" s="75" t="s">
        <v>11337</v>
      </c>
      <c r="L2032" s="75" t="s">
        <v>8121</v>
      </c>
      <c r="M2032" s="74">
        <v>1180</v>
      </c>
      <c r="N2032" s="75" t="s">
        <v>21</v>
      </c>
      <c r="O2032" s="75" t="s">
        <v>8122</v>
      </c>
      <c r="P2032" s="75"/>
      <c r="Q2032" s="75" t="s">
        <v>8123</v>
      </c>
      <c r="R2032" s="75" t="s">
        <v>3065</v>
      </c>
      <c r="S2032" s="75" t="s">
        <v>3066</v>
      </c>
      <c r="T2032" s="75" t="s">
        <v>3067</v>
      </c>
      <c r="U2032" s="75" t="s">
        <v>385</v>
      </c>
    </row>
    <row r="2033" spans="1:21" ht="14.4" x14ac:dyDescent="0.25">
      <c r="A2033" s="74">
        <v>122069</v>
      </c>
      <c r="B2033" s="75" t="s">
        <v>1901</v>
      </c>
      <c r="C2033" s="81">
        <f t="shared" si="97"/>
        <v>0</v>
      </c>
      <c r="D2033" s="74">
        <v>42</v>
      </c>
      <c r="E2033" s="75" t="s">
        <v>10754</v>
      </c>
      <c r="F2033" s="74">
        <v>113878</v>
      </c>
      <c r="G2033" s="74">
        <v>113878</v>
      </c>
      <c r="H2033" s="76">
        <f t="shared" si="98"/>
        <v>0</v>
      </c>
      <c r="I2033" s="76">
        <f t="shared" si="99"/>
        <v>0</v>
      </c>
      <c r="J2033" s="74">
        <v>108051</v>
      </c>
      <c r="K2033" s="75" t="s">
        <v>8124</v>
      </c>
      <c r="L2033" s="75" t="s">
        <v>8125</v>
      </c>
      <c r="M2033" s="74">
        <v>1040</v>
      </c>
      <c r="N2033" s="75" t="s">
        <v>15</v>
      </c>
      <c r="O2033" s="75" t="s">
        <v>8126</v>
      </c>
      <c r="P2033" s="75"/>
      <c r="Q2033" s="75" t="s">
        <v>8127</v>
      </c>
      <c r="R2033" s="75" t="s">
        <v>3065</v>
      </c>
      <c r="S2033" s="75" t="s">
        <v>3066</v>
      </c>
      <c r="T2033" s="75" t="s">
        <v>3067</v>
      </c>
      <c r="U2033" s="75" t="s">
        <v>385</v>
      </c>
    </row>
    <row r="2034" spans="1:21" ht="14.4" x14ac:dyDescent="0.25">
      <c r="A2034" s="74">
        <v>122069</v>
      </c>
      <c r="B2034" s="75" t="s">
        <v>1901</v>
      </c>
      <c r="C2034" s="81">
        <f t="shared" si="97"/>
        <v>0</v>
      </c>
      <c r="D2034" s="74">
        <v>42</v>
      </c>
      <c r="E2034" s="75" t="s">
        <v>10754</v>
      </c>
      <c r="F2034" s="74">
        <v>113878</v>
      </c>
      <c r="G2034" s="74">
        <v>113878</v>
      </c>
      <c r="H2034" s="76">
        <f t="shared" si="98"/>
        <v>0</v>
      </c>
      <c r="I2034" s="76">
        <f t="shared" si="99"/>
        <v>0</v>
      </c>
      <c r="J2034" s="74">
        <v>129072</v>
      </c>
      <c r="K2034" s="75" t="s">
        <v>11338</v>
      </c>
      <c r="L2034" s="75" t="s">
        <v>8128</v>
      </c>
      <c r="M2034" s="74">
        <v>1080</v>
      </c>
      <c r="N2034" s="75" t="s">
        <v>144</v>
      </c>
      <c r="O2034" s="75" t="s">
        <v>8129</v>
      </c>
      <c r="P2034" s="75"/>
      <c r="Q2034" s="75" t="s">
        <v>8130</v>
      </c>
      <c r="R2034" s="75" t="s">
        <v>3065</v>
      </c>
      <c r="S2034" s="75" t="s">
        <v>3066</v>
      </c>
      <c r="T2034" s="75" t="s">
        <v>3067</v>
      </c>
      <c r="U2034" s="75" t="s">
        <v>385</v>
      </c>
    </row>
    <row r="2035" spans="1:21" ht="14.4" x14ac:dyDescent="0.25">
      <c r="A2035" s="74">
        <v>122069</v>
      </c>
      <c r="B2035" s="75" t="s">
        <v>1901</v>
      </c>
      <c r="C2035" s="81">
        <f t="shared" si="97"/>
        <v>0</v>
      </c>
      <c r="D2035" s="74">
        <v>42</v>
      </c>
      <c r="E2035" s="75" t="s">
        <v>10754</v>
      </c>
      <c r="F2035" s="74">
        <v>113878</v>
      </c>
      <c r="G2035" s="74">
        <v>113878</v>
      </c>
      <c r="H2035" s="76">
        <f t="shared" si="98"/>
        <v>0</v>
      </c>
      <c r="I2035" s="76">
        <f t="shared" si="99"/>
        <v>0</v>
      </c>
      <c r="J2035" s="74">
        <v>131524</v>
      </c>
      <c r="K2035" s="75" t="s">
        <v>11339</v>
      </c>
      <c r="L2035" s="75" t="s">
        <v>8131</v>
      </c>
      <c r="M2035" s="74">
        <v>1180</v>
      </c>
      <c r="N2035" s="75" t="s">
        <v>21</v>
      </c>
      <c r="O2035" s="75" t="s">
        <v>8132</v>
      </c>
      <c r="P2035" s="75"/>
      <c r="Q2035" s="75" t="s">
        <v>8133</v>
      </c>
      <c r="R2035" s="75" t="s">
        <v>3065</v>
      </c>
      <c r="S2035" s="75" t="s">
        <v>3066</v>
      </c>
      <c r="T2035" s="75" t="s">
        <v>3067</v>
      </c>
      <c r="U2035" s="75" t="s">
        <v>385</v>
      </c>
    </row>
    <row r="2036" spans="1:21" ht="14.4" x14ac:dyDescent="0.25">
      <c r="A2036" s="74">
        <v>122077</v>
      </c>
      <c r="B2036" s="75" t="s">
        <v>1679</v>
      </c>
      <c r="C2036" s="81">
        <f t="shared" si="97"/>
        <v>0</v>
      </c>
      <c r="D2036" s="74">
        <v>10116</v>
      </c>
      <c r="E2036" s="75" t="s">
        <v>8134</v>
      </c>
      <c r="F2036" s="74">
        <v>961003</v>
      </c>
      <c r="G2036" s="74">
        <v>0</v>
      </c>
      <c r="H2036" s="76">
        <f t="shared" si="98"/>
        <v>0</v>
      </c>
      <c r="I2036" s="76">
        <f t="shared" si="99"/>
        <v>0</v>
      </c>
      <c r="J2036" s="74">
        <v>10033</v>
      </c>
      <c r="K2036" s="75" t="s">
        <v>8135</v>
      </c>
      <c r="L2036" s="75" t="s">
        <v>8136</v>
      </c>
      <c r="M2036" s="74">
        <v>2570</v>
      </c>
      <c r="N2036" s="75" t="s">
        <v>57</v>
      </c>
      <c r="O2036" s="75" t="s">
        <v>8137</v>
      </c>
      <c r="P2036" s="75"/>
      <c r="Q2036" s="75" t="s">
        <v>8138</v>
      </c>
      <c r="R2036" s="75" t="s">
        <v>1786</v>
      </c>
      <c r="S2036" s="75" t="s">
        <v>1787</v>
      </c>
      <c r="T2036" s="75" t="s">
        <v>1788</v>
      </c>
      <c r="U2036" s="75" t="s">
        <v>385</v>
      </c>
    </row>
    <row r="2037" spans="1:21" ht="14.4" x14ac:dyDescent="0.25">
      <c r="A2037" s="74">
        <v>122077</v>
      </c>
      <c r="B2037" s="75" t="s">
        <v>1679</v>
      </c>
      <c r="C2037" s="81">
        <f t="shared" si="97"/>
        <v>0</v>
      </c>
      <c r="D2037" s="74">
        <v>10116</v>
      </c>
      <c r="E2037" s="75" t="s">
        <v>8134</v>
      </c>
      <c r="F2037" s="74">
        <v>961003</v>
      </c>
      <c r="G2037" s="74">
        <v>0</v>
      </c>
      <c r="H2037" s="76">
        <f t="shared" si="98"/>
        <v>0</v>
      </c>
      <c r="I2037" s="76">
        <f t="shared" si="99"/>
        <v>0</v>
      </c>
      <c r="J2037" s="74">
        <v>10041</v>
      </c>
      <c r="K2037" s="75" t="s">
        <v>11340</v>
      </c>
      <c r="L2037" s="75" t="s">
        <v>8139</v>
      </c>
      <c r="M2037" s="74">
        <v>2570</v>
      </c>
      <c r="N2037" s="75" t="s">
        <v>57</v>
      </c>
      <c r="O2037" s="75" t="s">
        <v>8140</v>
      </c>
      <c r="P2037" s="75"/>
      <c r="Q2037" s="75" t="s">
        <v>8141</v>
      </c>
      <c r="R2037" s="75" t="s">
        <v>1786</v>
      </c>
      <c r="S2037" s="75" t="s">
        <v>1787</v>
      </c>
      <c r="T2037" s="75" t="s">
        <v>1788</v>
      </c>
      <c r="U2037" s="75" t="s">
        <v>385</v>
      </c>
    </row>
    <row r="2038" spans="1:21" ht="14.4" x14ac:dyDescent="0.25">
      <c r="A2038" s="74">
        <v>122077</v>
      </c>
      <c r="B2038" s="75" t="s">
        <v>1679</v>
      </c>
      <c r="C2038" s="81">
        <f t="shared" si="97"/>
        <v>0</v>
      </c>
      <c r="D2038" s="74">
        <v>10116</v>
      </c>
      <c r="E2038" s="75" t="s">
        <v>8134</v>
      </c>
      <c r="F2038" s="74">
        <v>961003</v>
      </c>
      <c r="G2038" s="74">
        <v>0</v>
      </c>
      <c r="H2038" s="76">
        <f t="shared" si="98"/>
        <v>0</v>
      </c>
      <c r="I2038" s="76">
        <f t="shared" si="99"/>
        <v>0</v>
      </c>
      <c r="J2038" s="74">
        <v>10058</v>
      </c>
      <c r="K2038" s="75" t="s">
        <v>8142</v>
      </c>
      <c r="L2038" s="75" t="s">
        <v>8143</v>
      </c>
      <c r="M2038" s="74">
        <v>2570</v>
      </c>
      <c r="N2038" s="75" t="s">
        <v>57</v>
      </c>
      <c r="O2038" s="75" t="s">
        <v>8144</v>
      </c>
      <c r="P2038" s="75"/>
      <c r="Q2038" s="75" t="s">
        <v>8145</v>
      </c>
      <c r="R2038" s="75" t="s">
        <v>1786</v>
      </c>
      <c r="S2038" s="75" t="s">
        <v>1787</v>
      </c>
      <c r="T2038" s="75" t="s">
        <v>1788</v>
      </c>
      <c r="U2038" s="75" t="s">
        <v>385</v>
      </c>
    </row>
    <row r="2039" spans="1:21" ht="14.4" x14ac:dyDescent="0.25">
      <c r="A2039" s="74">
        <v>122077</v>
      </c>
      <c r="B2039" s="75" t="s">
        <v>1679</v>
      </c>
      <c r="C2039" s="81">
        <f t="shared" si="97"/>
        <v>0</v>
      </c>
      <c r="D2039" s="74">
        <v>10116</v>
      </c>
      <c r="E2039" s="75" t="s">
        <v>8134</v>
      </c>
      <c r="F2039" s="74">
        <v>961011</v>
      </c>
      <c r="G2039" s="74">
        <v>0</v>
      </c>
      <c r="H2039" s="76">
        <f t="shared" si="98"/>
        <v>122077</v>
      </c>
      <c r="I2039" s="76">
        <f t="shared" si="99"/>
        <v>0</v>
      </c>
      <c r="J2039" s="74">
        <v>10116</v>
      </c>
      <c r="K2039" s="75" t="s">
        <v>8134</v>
      </c>
      <c r="L2039" s="75" t="s">
        <v>1323</v>
      </c>
      <c r="M2039" s="74">
        <v>2860</v>
      </c>
      <c r="N2039" s="75" t="s">
        <v>159</v>
      </c>
      <c r="O2039" s="75" t="s">
        <v>1324</v>
      </c>
      <c r="P2039" s="75"/>
      <c r="Q2039" s="75" t="s">
        <v>1325</v>
      </c>
      <c r="R2039" s="75" t="s">
        <v>1786</v>
      </c>
      <c r="S2039" s="75" t="s">
        <v>1787</v>
      </c>
      <c r="T2039" s="75" t="s">
        <v>1788</v>
      </c>
      <c r="U2039" s="75" t="s">
        <v>385</v>
      </c>
    </row>
    <row r="2040" spans="1:21" ht="14.4" x14ac:dyDescent="0.25">
      <c r="A2040" s="74">
        <v>122077</v>
      </c>
      <c r="B2040" s="75" t="s">
        <v>1679</v>
      </c>
      <c r="C2040" s="81">
        <f t="shared" si="97"/>
        <v>0</v>
      </c>
      <c r="D2040" s="74">
        <v>10116</v>
      </c>
      <c r="E2040" s="75" t="s">
        <v>8134</v>
      </c>
      <c r="F2040" s="74">
        <v>961011</v>
      </c>
      <c r="G2040" s="74">
        <v>0</v>
      </c>
      <c r="H2040" s="76">
        <f t="shared" si="98"/>
        <v>0</v>
      </c>
      <c r="I2040" s="76">
        <f t="shared" si="99"/>
        <v>0</v>
      </c>
      <c r="J2040" s="74">
        <v>10124</v>
      </c>
      <c r="K2040" s="75" t="s">
        <v>8146</v>
      </c>
      <c r="L2040" s="75" t="s">
        <v>8147</v>
      </c>
      <c r="M2040" s="74">
        <v>2860</v>
      </c>
      <c r="N2040" s="75" t="s">
        <v>159</v>
      </c>
      <c r="O2040" s="75" t="s">
        <v>8148</v>
      </c>
      <c r="P2040" s="75"/>
      <c r="Q2040" s="75" t="s">
        <v>8149</v>
      </c>
      <c r="R2040" s="75" t="s">
        <v>1786</v>
      </c>
      <c r="S2040" s="75" t="s">
        <v>1787</v>
      </c>
      <c r="T2040" s="75" t="s">
        <v>1788</v>
      </c>
      <c r="U2040" s="75" t="s">
        <v>385</v>
      </c>
    </row>
    <row r="2041" spans="1:21" ht="14.4" x14ac:dyDescent="0.25">
      <c r="A2041" s="74">
        <v>122077</v>
      </c>
      <c r="B2041" s="75" t="s">
        <v>1679</v>
      </c>
      <c r="C2041" s="81">
        <f t="shared" si="97"/>
        <v>0</v>
      </c>
      <c r="D2041" s="74">
        <v>10116</v>
      </c>
      <c r="E2041" s="75" t="s">
        <v>8134</v>
      </c>
      <c r="F2041" s="74">
        <v>961011</v>
      </c>
      <c r="G2041" s="74">
        <v>0</v>
      </c>
      <c r="H2041" s="76">
        <f t="shared" si="98"/>
        <v>0</v>
      </c>
      <c r="I2041" s="76">
        <f t="shared" si="99"/>
        <v>0</v>
      </c>
      <c r="J2041" s="74">
        <v>10132</v>
      </c>
      <c r="K2041" s="75" t="s">
        <v>8150</v>
      </c>
      <c r="L2041" s="75" t="s">
        <v>8151</v>
      </c>
      <c r="M2041" s="74">
        <v>2860</v>
      </c>
      <c r="N2041" s="75" t="s">
        <v>159</v>
      </c>
      <c r="O2041" s="75" t="s">
        <v>8152</v>
      </c>
      <c r="P2041" s="75"/>
      <c r="Q2041" s="75" t="s">
        <v>8153</v>
      </c>
      <c r="R2041" s="75" t="s">
        <v>1786</v>
      </c>
      <c r="S2041" s="75" t="s">
        <v>1787</v>
      </c>
      <c r="T2041" s="75" t="s">
        <v>1788</v>
      </c>
      <c r="U2041" s="75" t="s">
        <v>385</v>
      </c>
    </row>
    <row r="2042" spans="1:21" ht="14.4" x14ac:dyDescent="0.25">
      <c r="A2042" s="74">
        <v>122077</v>
      </c>
      <c r="B2042" s="75" t="s">
        <v>1679</v>
      </c>
      <c r="C2042" s="81">
        <f t="shared" si="97"/>
        <v>0</v>
      </c>
      <c r="D2042" s="74">
        <v>10116</v>
      </c>
      <c r="E2042" s="75" t="s">
        <v>8134</v>
      </c>
      <c r="F2042" s="74">
        <v>961151</v>
      </c>
      <c r="G2042" s="74">
        <v>0</v>
      </c>
      <c r="H2042" s="76">
        <f t="shared" si="98"/>
        <v>122077</v>
      </c>
      <c r="I2042" s="76">
        <f t="shared" si="99"/>
        <v>0</v>
      </c>
      <c r="J2042" s="74">
        <v>11809</v>
      </c>
      <c r="K2042" s="75" t="s">
        <v>2387</v>
      </c>
      <c r="L2042" s="75" t="s">
        <v>8154</v>
      </c>
      <c r="M2042" s="74">
        <v>2820</v>
      </c>
      <c r="N2042" s="75" t="s">
        <v>4036</v>
      </c>
      <c r="O2042" s="75" t="s">
        <v>8155</v>
      </c>
      <c r="P2042" s="75"/>
      <c r="Q2042" s="75" t="s">
        <v>8156</v>
      </c>
      <c r="R2042" s="75" t="s">
        <v>1786</v>
      </c>
      <c r="S2042" s="75" t="s">
        <v>1787</v>
      </c>
      <c r="T2042" s="75" t="s">
        <v>1788</v>
      </c>
      <c r="U2042" s="75" t="s">
        <v>385</v>
      </c>
    </row>
    <row r="2043" spans="1:21" ht="14.4" x14ac:dyDescent="0.25">
      <c r="A2043" s="74">
        <v>122077</v>
      </c>
      <c r="B2043" s="75" t="s">
        <v>1679</v>
      </c>
      <c r="C2043" s="81">
        <f t="shared" si="97"/>
        <v>0</v>
      </c>
      <c r="D2043" s="74">
        <v>10116</v>
      </c>
      <c r="E2043" s="75" t="s">
        <v>8134</v>
      </c>
      <c r="F2043" s="74">
        <v>961151</v>
      </c>
      <c r="G2043" s="74">
        <v>0</v>
      </c>
      <c r="H2043" s="76">
        <f t="shared" si="98"/>
        <v>0</v>
      </c>
      <c r="I2043" s="76">
        <f t="shared" si="99"/>
        <v>0</v>
      </c>
      <c r="J2043" s="74">
        <v>11817</v>
      </c>
      <c r="K2043" s="75" t="s">
        <v>8157</v>
      </c>
      <c r="L2043" s="75" t="s">
        <v>8158</v>
      </c>
      <c r="M2043" s="74">
        <v>2820</v>
      </c>
      <c r="N2043" s="75" t="s">
        <v>4036</v>
      </c>
      <c r="O2043" s="75" t="s">
        <v>8159</v>
      </c>
      <c r="P2043" s="75"/>
      <c r="Q2043" s="75" t="s">
        <v>8160</v>
      </c>
      <c r="R2043" s="75" t="s">
        <v>1786</v>
      </c>
      <c r="S2043" s="75" t="s">
        <v>1787</v>
      </c>
      <c r="T2043" s="75" t="s">
        <v>1788</v>
      </c>
      <c r="U2043" s="75" t="s">
        <v>385</v>
      </c>
    </row>
    <row r="2044" spans="1:21" ht="14.4" x14ac:dyDescent="0.25">
      <c r="A2044" s="74">
        <v>122085</v>
      </c>
      <c r="B2044" s="75" t="s">
        <v>1649</v>
      </c>
      <c r="C2044" s="81">
        <f t="shared" si="97"/>
        <v>0</v>
      </c>
      <c r="D2044" s="74">
        <v>9035</v>
      </c>
      <c r="E2044" s="75" t="s">
        <v>8161</v>
      </c>
      <c r="F2044" s="74">
        <v>963421</v>
      </c>
      <c r="G2044" s="74">
        <v>0</v>
      </c>
      <c r="H2044" s="76">
        <f t="shared" si="98"/>
        <v>0</v>
      </c>
      <c r="I2044" s="76">
        <f t="shared" si="99"/>
        <v>0</v>
      </c>
      <c r="J2044" s="74">
        <v>9001</v>
      </c>
      <c r="K2044" s="75" t="s">
        <v>2813</v>
      </c>
      <c r="L2044" s="75" t="s">
        <v>8162</v>
      </c>
      <c r="M2044" s="74">
        <v>2400</v>
      </c>
      <c r="N2044" s="75" t="s">
        <v>49</v>
      </c>
      <c r="O2044" s="75" t="s">
        <v>8163</v>
      </c>
      <c r="P2044" s="75"/>
      <c r="Q2044" s="75" t="s">
        <v>8164</v>
      </c>
      <c r="R2044" s="75" t="s">
        <v>11612</v>
      </c>
      <c r="S2044" s="75" t="s">
        <v>11613</v>
      </c>
      <c r="T2044" s="75" t="s">
        <v>11614</v>
      </c>
      <c r="U2044" s="75" t="s">
        <v>385</v>
      </c>
    </row>
    <row r="2045" spans="1:21" ht="14.4" x14ac:dyDescent="0.25">
      <c r="A2045" s="74">
        <v>122085</v>
      </c>
      <c r="B2045" s="75" t="s">
        <v>1649</v>
      </c>
      <c r="C2045" s="81">
        <f t="shared" si="97"/>
        <v>0</v>
      </c>
      <c r="D2045" s="74">
        <v>9035</v>
      </c>
      <c r="E2045" s="75" t="s">
        <v>8161</v>
      </c>
      <c r="F2045" s="74">
        <v>963421</v>
      </c>
      <c r="G2045" s="74">
        <v>0</v>
      </c>
      <c r="H2045" s="76">
        <f t="shared" si="98"/>
        <v>0</v>
      </c>
      <c r="I2045" s="76">
        <f t="shared" si="99"/>
        <v>0</v>
      </c>
      <c r="J2045" s="74">
        <v>9019</v>
      </c>
      <c r="K2045" s="75" t="s">
        <v>8165</v>
      </c>
      <c r="L2045" s="75" t="s">
        <v>8166</v>
      </c>
      <c r="M2045" s="74">
        <v>2400</v>
      </c>
      <c r="N2045" s="75" t="s">
        <v>49</v>
      </c>
      <c r="O2045" s="75" t="s">
        <v>8167</v>
      </c>
      <c r="P2045" s="75"/>
      <c r="Q2045" s="75" t="s">
        <v>8168</v>
      </c>
      <c r="R2045" s="75" t="s">
        <v>11612</v>
      </c>
      <c r="S2045" s="75" t="s">
        <v>11613</v>
      </c>
      <c r="T2045" s="75" t="s">
        <v>11614</v>
      </c>
      <c r="U2045" s="75" t="s">
        <v>385</v>
      </c>
    </row>
    <row r="2046" spans="1:21" ht="14.4" x14ac:dyDescent="0.25">
      <c r="A2046" s="74">
        <v>122085</v>
      </c>
      <c r="B2046" s="75" t="s">
        <v>1649</v>
      </c>
      <c r="C2046" s="81">
        <f t="shared" si="97"/>
        <v>0</v>
      </c>
      <c r="D2046" s="74">
        <v>9035</v>
      </c>
      <c r="E2046" s="75" t="s">
        <v>8161</v>
      </c>
      <c r="F2046" s="74">
        <v>963421</v>
      </c>
      <c r="G2046" s="74">
        <v>0</v>
      </c>
      <c r="H2046" s="76">
        <f t="shared" si="98"/>
        <v>0</v>
      </c>
      <c r="I2046" s="76">
        <f t="shared" si="99"/>
        <v>0</v>
      </c>
      <c r="J2046" s="74">
        <v>9027</v>
      </c>
      <c r="K2046" s="75" t="s">
        <v>11341</v>
      </c>
      <c r="L2046" s="75" t="s">
        <v>8169</v>
      </c>
      <c r="M2046" s="74">
        <v>2400</v>
      </c>
      <c r="N2046" s="75" t="s">
        <v>49</v>
      </c>
      <c r="O2046" s="75" t="s">
        <v>8170</v>
      </c>
      <c r="P2046" s="75"/>
      <c r="Q2046" s="75" t="s">
        <v>8171</v>
      </c>
      <c r="R2046" s="75" t="s">
        <v>11612</v>
      </c>
      <c r="S2046" s="75" t="s">
        <v>11613</v>
      </c>
      <c r="T2046" s="75" t="s">
        <v>11614</v>
      </c>
      <c r="U2046" s="75" t="s">
        <v>385</v>
      </c>
    </row>
    <row r="2047" spans="1:21" ht="14.4" x14ac:dyDescent="0.25">
      <c r="A2047" s="74">
        <v>122085</v>
      </c>
      <c r="B2047" s="75" t="s">
        <v>1649</v>
      </c>
      <c r="C2047" s="81">
        <f t="shared" si="97"/>
        <v>0</v>
      </c>
      <c r="D2047" s="74">
        <v>9035</v>
      </c>
      <c r="E2047" s="75" t="s">
        <v>8161</v>
      </c>
      <c r="F2047" s="74">
        <v>963421</v>
      </c>
      <c r="G2047" s="74">
        <v>0</v>
      </c>
      <c r="H2047" s="76">
        <f t="shared" si="98"/>
        <v>0</v>
      </c>
      <c r="I2047" s="76">
        <f t="shared" si="99"/>
        <v>0</v>
      </c>
      <c r="J2047" s="74">
        <v>9035</v>
      </c>
      <c r="K2047" s="75" t="s">
        <v>8161</v>
      </c>
      <c r="L2047" s="75" t="s">
        <v>8172</v>
      </c>
      <c r="M2047" s="74">
        <v>2400</v>
      </c>
      <c r="N2047" s="75" t="s">
        <v>49</v>
      </c>
      <c r="O2047" s="75" t="s">
        <v>1328</v>
      </c>
      <c r="P2047" s="75"/>
      <c r="Q2047" s="75" t="s">
        <v>8173</v>
      </c>
      <c r="R2047" s="75" t="s">
        <v>11612</v>
      </c>
      <c r="S2047" s="75" t="s">
        <v>11613</v>
      </c>
      <c r="T2047" s="75" t="s">
        <v>11614</v>
      </c>
      <c r="U2047" s="75" t="s">
        <v>385</v>
      </c>
    </row>
    <row r="2048" spans="1:21" ht="14.4" x14ac:dyDescent="0.25">
      <c r="A2048" s="74">
        <v>122085</v>
      </c>
      <c r="B2048" s="75" t="s">
        <v>1649</v>
      </c>
      <c r="C2048" s="81">
        <f t="shared" si="97"/>
        <v>0</v>
      </c>
      <c r="D2048" s="74">
        <v>9035</v>
      </c>
      <c r="E2048" s="75" t="s">
        <v>8161</v>
      </c>
      <c r="F2048" s="74">
        <v>963421</v>
      </c>
      <c r="G2048" s="74">
        <v>0</v>
      </c>
      <c r="H2048" s="76">
        <f t="shared" si="98"/>
        <v>0</v>
      </c>
      <c r="I2048" s="76">
        <f t="shared" si="99"/>
        <v>0</v>
      </c>
      <c r="J2048" s="74">
        <v>9043</v>
      </c>
      <c r="K2048" s="75" t="s">
        <v>11342</v>
      </c>
      <c r="L2048" s="75" t="s">
        <v>8174</v>
      </c>
      <c r="M2048" s="74">
        <v>2400</v>
      </c>
      <c r="N2048" s="75" t="s">
        <v>49</v>
      </c>
      <c r="O2048" s="75" t="s">
        <v>8175</v>
      </c>
      <c r="P2048" s="75"/>
      <c r="Q2048" s="75" t="s">
        <v>11946</v>
      </c>
      <c r="R2048" s="75" t="s">
        <v>11612</v>
      </c>
      <c r="S2048" s="75" t="s">
        <v>11613</v>
      </c>
      <c r="T2048" s="75" t="s">
        <v>11614</v>
      </c>
      <c r="U2048" s="75" t="s">
        <v>385</v>
      </c>
    </row>
    <row r="2049" spans="1:21" ht="14.4" x14ac:dyDescent="0.25">
      <c r="A2049" s="74">
        <v>122085</v>
      </c>
      <c r="B2049" s="75" t="s">
        <v>1649</v>
      </c>
      <c r="C2049" s="81">
        <f t="shared" si="97"/>
        <v>0</v>
      </c>
      <c r="D2049" s="74">
        <v>9035</v>
      </c>
      <c r="E2049" s="75" t="s">
        <v>8161</v>
      </c>
      <c r="F2049" s="74">
        <v>963421</v>
      </c>
      <c r="G2049" s="74">
        <v>0</v>
      </c>
      <c r="H2049" s="76">
        <f t="shared" si="98"/>
        <v>0</v>
      </c>
      <c r="I2049" s="76">
        <f t="shared" si="99"/>
        <v>0</v>
      </c>
      <c r="J2049" s="74">
        <v>9068</v>
      </c>
      <c r="K2049" s="75" t="s">
        <v>8176</v>
      </c>
      <c r="L2049" s="75" t="s">
        <v>8177</v>
      </c>
      <c r="M2049" s="74">
        <v>2400</v>
      </c>
      <c r="N2049" s="75" t="s">
        <v>49</v>
      </c>
      <c r="O2049" s="75" t="s">
        <v>8178</v>
      </c>
      <c r="P2049" s="75"/>
      <c r="Q2049" s="75" t="s">
        <v>11343</v>
      </c>
      <c r="R2049" s="75" t="s">
        <v>11612</v>
      </c>
      <c r="S2049" s="75" t="s">
        <v>11613</v>
      </c>
      <c r="T2049" s="75" t="s">
        <v>11614</v>
      </c>
      <c r="U2049" s="75" t="s">
        <v>385</v>
      </c>
    </row>
    <row r="2050" spans="1:21" ht="14.4" x14ac:dyDescent="0.25">
      <c r="A2050" s="74">
        <v>122085</v>
      </c>
      <c r="B2050" s="75" t="s">
        <v>1649</v>
      </c>
      <c r="C2050" s="81">
        <f t="shared" si="97"/>
        <v>0</v>
      </c>
      <c r="D2050" s="74">
        <v>9035</v>
      </c>
      <c r="E2050" s="75" t="s">
        <v>8161</v>
      </c>
      <c r="F2050" s="74">
        <v>963421</v>
      </c>
      <c r="G2050" s="74">
        <v>0</v>
      </c>
      <c r="H2050" s="76">
        <f t="shared" si="98"/>
        <v>0</v>
      </c>
      <c r="I2050" s="76">
        <f t="shared" si="99"/>
        <v>0</v>
      </c>
      <c r="J2050" s="74">
        <v>9084</v>
      </c>
      <c r="K2050" s="75" t="s">
        <v>8179</v>
      </c>
      <c r="L2050" s="75" t="s">
        <v>8180</v>
      </c>
      <c r="M2050" s="74">
        <v>2400</v>
      </c>
      <c r="N2050" s="75" t="s">
        <v>49</v>
      </c>
      <c r="O2050" s="75" t="s">
        <v>8167</v>
      </c>
      <c r="P2050" s="75"/>
      <c r="Q2050" s="75" t="s">
        <v>8181</v>
      </c>
      <c r="R2050" s="75" t="s">
        <v>11612</v>
      </c>
      <c r="S2050" s="75" t="s">
        <v>11613</v>
      </c>
      <c r="T2050" s="75" t="s">
        <v>11614</v>
      </c>
      <c r="U2050" s="75" t="s">
        <v>385</v>
      </c>
    </row>
    <row r="2051" spans="1:21" ht="14.4" x14ac:dyDescent="0.25">
      <c r="A2051" s="74">
        <v>122085</v>
      </c>
      <c r="B2051" s="75" t="s">
        <v>1649</v>
      </c>
      <c r="C2051" s="81">
        <f t="shared" si="97"/>
        <v>0</v>
      </c>
      <c r="D2051" s="78">
        <v>9035</v>
      </c>
      <c r="E2051" s="75" t="s">
        <v>8161</v>
      </c>
      <c r="F2051" s="74">
        <v>963421</v>
      </c>
      <c r="G2051" s="74">
        <v>0</v>
      </c>
      <c r="H2051" s="76">
        <f t="shared" si="98"/>
        <v>0</v>
      </c>
      <c r="I2051" s="76">
        <f t="shared" si="99"/>
        <v>0</v>
      </c>
      <c r="J2051" s="74">
        <v>9563</v>
      </c>
      <c r="K2051" s="75" t="s">
        <v>8182</v>
      </c>
      <c r="L2051" s="75" t="s">
        <v>8183</v>
      </c>
      <c r="M2051" s="74">
        <v>2490</v>
      </c>
      <c r="N2051" s="75" t="s">
        <v>887</v>
      </c>
      <c r="O2051" s="75" t="s">
        <v>8184</v>
      </c>
      <c r="P2051" s="75"/>
      <c r="Q2051" s="75" t="s">
        <v>8185</v>
      </c>
      <c r="R2051" s="75" t="s">
        <v>11612</v>
      </c>
      <c r="S2051" s="75" t="s">
        <v>11613</v>
      </c>
      <c r="T2051" s="75" t="s">
        <v>11614</v>
      </c>
      <c r="U2051" s="75" t="s">
        <v>385</v>
      </c>
    </row>
    <row r="2052" spans="1:21" ht="14.4" x14ac:dyDescent="0.25">
      <c r="A2052" s="74">
        <v>122085</v>
      </c>
      <c r="B2052" s="75" t="s">
        <v>1649</v>
      </c>
      <c r="C2052" s="81">
        <f t="shared" si="97"/>
        <v>0</v>
      </c>
      <c r="D2052" s="74">
        <v>9035</v>
      </c>
      <c r="E2052" s="75" t="s">
        <v>8161</v>
      </c>
      <c r="F2052" s="74">
        <v>963421</v>
      </c>
      <c r="G2052" s="74">
        <v>0</v>
      </c>
      <c r="H2052" s="76">
        <f t="shared" si="98"/>
        <v>0</v>
      </c>
      <c r="I2052" s="76">
        <f t="shared" si="99"/>
        <v>0</v>
      </c>
      <c r="J2052" s="74">
        <v>9589</v>
      </c>
      <c r="K2052" s="75" t="s">
        <v>11344</v>
      </c>
      <c r="L2052" s="75" t="s">
        <v>7023</v>
      </c>
      <c r="M2052" s="74">
        <v>2491</v>
      </c>
      <c r="N2052" s="75" t="s">
        <v>8186</v>
      </c>
      <c r="O2052" s="75" t="s">
        <v>8187</v>
      </c>
      <c r="P2052" s="75"/>
      <c r="Q2052" s="75" t="s">
        <v>8188</v>
      </c>
      <c r="R2052" s="75" t="s">
        <v>11612</v>
      </c>
      <c r="S2052" s="75" t="s">
        <v>11613</v>
      </c>
      <c r="T2052" s="75" t="s">
        <v>11614</v>
      </c>
      <c r="U2052" s="75" t="s">
        <v>385</v>
      </c>
    </row>
    <row r="2053" spans="1:21" ht="14.4" x14ac:dyDescent="0.25">
      <c r="A2053" s="74">
        <v>122085</v>
      </c>
      <c r="B2053" s="75" t="s">
        <v>1649</v>
      </c>
      <c r="C2053" s="81">
        <f t="shared" si="97"/>
        <v>0</v>
      </c>
      <c r="D2053" s="74">
        <v>9035</v>
      </c>
      <c r="E2053" s="75" t="s">
        <v>8161</v>
      </c>
      <c r="F2053" s="74">
        <v>963421</v>
      </c>
      <c r="G2053" s="74">
        <v>0</v>
      </c>
      <c r="H2053" s="76">
        <f t="shared" si="98"/>
        <v>0</v>
      </c>
      <c r="I2053" s="76">
        <f t="shared" si="99"/>
        <v>0</v>
      </c>
      <c r="J2053" s="74">
        <v>115981</v>
      </c>
      <c r="K2053" s="75" t="s">
        <v>11345</v>
      </c>
      <c r="L2053" s="75" t="s">
        <v>8169</v>
      </c>
      <c r="M2053" s="74">
        <v>2400</v>
      </c>
      <c r="N2053" s="75" t="s">
        <v>49</v>
      </c>
      <c r="O2053" s="75" t="s">
        <v>8170</v>
      </c>
      <c r="P2053" s="75"/>
      <c r="Q2053" s="75" t="s">
        <v>8171</v>
      </c>
      <c r="R2053" s="75" t="s">
        <v>11612</v>
      </c>
      <c r="S2053" s="75" t="s">
        <v>11613</v>
      </c>
      <c r="T2053" s="75" t="s">
        <v>11614</v>
      </c>
      <c r="U2053" s="75" t="s">
        <v>385</v>
      </c>
    </row>
    <row r="2054" spans="1:21" ht="14.4" x14ac:dyDescent="0.25">
      <c r="A2054" s="74">
        <v>122093</v>
      </c>
      <c r="B2054" s="75" t="s">
        <v>1901</v>
      </c>
      <c r="C2054" s="81">
        <f t="shared" si="97"/>
        <v>0</v>
      </c>
      <c r="D2054" s="74">
        <v>497</v>
      </c>
      <c r="E2054" s="75" t="s">
        <v>8189</v>
      </c>
      <c r="F2054" s="74">
        <v>113829</v>
      </c>
      <c r="G2054" s="74">
        <v>113829</v>
      </c>
      <c r="H2054" s="76">
        <f t="shared" si="98"/>
        <v>0</v>
      </c>
      <c r="I2054" s="76">
        <f t="shared" si="99"/>
        <v>0</v>
      </c>
      <c r="J2054" s="74">
        <v>471</v>
      </c>
      <c r="K2054" s="75" t="s">
        <v>11947</v>
      </c>
      <c r="L2054" s="75" t="s">
        <v>11948</v>
      </c>
      <c r="M2054" s="74">
        <v>2900</v>
      </c>
      <c r="N2054" s="75" t="s">
        <v>39</v>
      </c>
      <c r="O2054" s="75" t="s">
        <v>8190</v>
      </c>
      <c r="P2054" s="75"/>
      <c r="Q2054" s="75" t="s">
        <v>8191</v>
      </c>
      <c r="R2054" s="75" t="s">
        <v>1662</v>
      </c>
      <c r="S2054" s="75" t="s">
        <v>1663</v>
      </c>
      <c r="T2054" s="75" t="s">
        <v>1664</v>
      </c>
      <c r="U2054" s="75" t="s">
        <v>385</v>
      </c>
    </row>
    <row r="2055" spans="1:21" ht="14.4" x14ac:dyDescent="0.25">
      <c r="A2055" s="74">
        <v>122093</v>
      </c>
      <c r="B2055" s="75" t="s">
        <v>1901</v>
      </c>
      <c r="C2055" s="81">
        <f t="shared" si="97"/>
        <v>0</v>
      </c>
      <c r="D2055" s="74">
        <v>497</v>
      </c>
      <c r="E2055" s="75" t="s">
        <v>8189</v>
      </c>
      <c r="F2055" s="74">
        <v>113829</v>
      </c>
      <c r="G2055" s="74">
        <v>113829</v>
      </c>
      <c r="H2055" s="76">
        <f t="shared" si="98"/>
        <v>0</v>
      </c>
      <c r="I2055" s="76">
        <f t="shared" si="99"/>
        <v>0</v>
      </c>
      <c r="J2055" s="74">
        <v>489</v>
      </c>
      <c r="K2055" s="75" t="s">
        <v>8192</v>
      </c>
      <c r="L2055" s="75" t="s">
        <v>8193</v>
      </c>
      <c r="M2055" s="74">
        <v>2960</v>
      </c>
      <c r="N2055" s="75" t="s">
        <v>276</v>
      </c>
      <c r="O2055" s="75" t="s">
        <v>8194</v>
      </c>
      <c r="P2055" s="75"/>
      <c r="Q2055" s="75" t="s">
        <v>8195</v>
      </c>
      <c r="R2055" s="75" t="s">
        <v>1662</v>
      </c>
      <c r="S2055" s="75" t="s">
        <v>1663</v>
      </c>
      <c r="T2055" s="75" t="s">
        <v>1664</v>
      </c>
      <c r="U2055" s="75" t="s">
        <v>385</v>
      </c>
    </row>
    <row r="2056" spans="1:21" ht="14.4" x14ac:dyDescent="0.25">
      <c r="A2056" s="74">
        <v>122093</v>
      </c>
      <c r="B2056" s="75" t="s">
        <v>1901</v>
      </c>
      <c r="C2056" s="81">
        <f t="shared" si="97"/>
        <v>0</v>
      </c>
      <c r="D2056" s="74">
        <v>497</v>
      </c>
      <c r="E2056" s="75" t="s">
        <v>8189</v>
      </c>
      <c r="F2056" s="74">
        <v>113829</v>
      </c>
      <c r="G2056" s="74">
        <v>113829</v>
      </c>
      <c r="H2056" s="76">
        <f t="shared" si="98"/>
        <v>0</v>
      </c>
      <c r="I2056" s="76">
        <f t="shared" si="99"/>
        <v>0</v>
      </c>
      <c r="J2056" s="74">
        <v>497</v>
      </c>
      <c r="K2056" s="75" t="s">
        <v>8189</v>
      </c>
      <c r="L2056" s="75" t="s">
        <v>8196</v>
      </c>
      <c r="M2056" s="74">
        <v>2930</v>
      </c>
      <c r="N2056" s="75" t="s">
        <v>40</v>
      </c>
      <c r="O2056" s="75" t="s">
        <v>1332</v>
      </c>
      <c r="P2056" s="75"/>
      <c r="Q2056" s="75" t="s">
        <v>10676</v>
      </c>
      <c r="R2056" s="75" t="s">
        <v>1662</v>
      </c>
      <c r="S2056" s="75" t="s">
        <v>1663</v>
      </c>
      <c r="T2056" s="75" t="s">
        <v>1664</v>
      </c>
      <c r="U2056" s="75" t="s">
        <v>385</v>
      </c>
    </row>
    <row r="2057" spans="1:21" ht="14.4" x14ac:dyDescent="0.25">
      <c r="A2057" s="74">
        <v>122093</v>
      </c>
      <c r="B2057" s="75" t="s">
        <v>1901</v>
      </c>
      <c r="C2057" s="81">
        <f t="shared" si="97"/>
        <v>0</v>
      </c>
      <c r="D2057" s="74">
        <v>497</v>
      </c>
      <c r="E2057" s="75" t="s">
        <v>8189</v>
      </c>
      <c r="F2057" s="74">
        <v>113829</v>
      </c>
      <c r="G2057" s="74">
        <v>113829</v>
      </c>
      <c r="H2057" s="76">
        <f t="shared" si="98"/>
        <v>0</v>
      </c>
      <c r="I2057" s="76">
        <f t="shared" si="99"/>
        <v>0</v>
      </c>
      <c r="J2057" s="74">
        <v>505</v>
      </c>
      <c r="K2057" s="75" t="s">
        <v>8197</v>
      </c>
      <c r="L2057" s="75" t="s">
        <v>8198</v>
      </c>
      <c r="M2057" s="74">
        <v>2390</v>
      </c>
      <c r="N2057" s="75" t="s">
        <v>293</v>
      </c>
      <c r="O2057" s="75" t="s">
        <v>8199</v>
      </c>
      <c r="P2057" s="75"/>
      <c r="Q2057" s="75" t="s">
        <v>8200</v>
      </c>
      <c r="R2057" s="75" t="s">
        <v>1662</v>
      </c>
      <c r="S2057" s="75" t="s">
        <v>1663</v>
      </c>
      <c r="T2057" s="75" t="s">
        <v>1664</v>
      </c>
      <c r="U2057" s="75" t="s">
        <v>385</v>
      </c>
    </row>
    <row r="2058" spans="1:21" ht="14.4" x14ac:dyDescent="0.25">
      <c r="A2058" s="74">
        <v>122093</v>
      </c>
      <c r="B2058" s="75" t="s">
        <v>1901</v>
      </c>
      <c r="C2058" s="81">
        <f t="shared" si="97"/>
        <v>0</v>
      </c>
      <c r="D2058" s="74">
        <v>497</v>
      </c>
      <c r="E2058" s="75" t="s">
        <v>8189</v>
      </c>
      <c r="F2058" s="74">
        <v>113829</v>
      </c>
      <c r="G2058" s="74">
        <v>113829</v>
      </c>
      <c r="H2058" s="76">
        <f t="shared" si="98"/>
        <v>0</v>
      </c>
      <c r="I2058" s="76">
        <f t="shared" si="99"/>
        <v>0</v>
      </c>
      <c r="J2058" s="74">
        <v>513</v>
      </c>
      <c r="K2058" s="75" t="s">
        <v>8201</v>
      </c>
      <c r="L2058" s="75" t="s">
        <v>8202</v>
      </c>
      <c r="M2058" s="74">
        <v>2980</v>
      </c>
      <c r="N2058" s="75" t="s">
        <v>615</v>
      </c>
      <c r="O2058" s="75" t="s">
        <v>8203</v>
      </c>
      <c r="P2058" s="75"/>
      <c r="Q2058" s="75" t="s">
        <v>11949</v>
      </c>
      <c r="R2058" s="75" t="s">
        <v>1662</v>
      </c>
      <c r="S2058" s="75" t="s">
        <v>1663</v>
      </c>
      <c r="T2058" s="75" t="s">
        <v>1664</v>
      </c>
      <c r="U2058" s="75" t="s">
        <v>385</v>
      </c>
    </row>
    <row r="2059" spans="1:21" ht="14.4" x14ac:dyDescent="0.25">
      <c r="A2059" s="74">
        <v>122093</v>
      </c>
      <c r="B2059" s="75" t="s">
        <v>1901</v>
      </c>
      <c r="C2059" s="81">
        <f t="shared" si="97"/>
        <v>0</v>
      </c>
      <c r="D2059" s="74">
        <v>497</v>
      </c>
      <c r="E2059" s="75" t="s">
        <v>8189</v>
      </c>
      <c r="F2059" s="74">
        <v>113829</v>
      </c>
      <c r="G2059" s="74">
        <v>113829</v>
      </c>
      <c r="H2059" s="76">
        <f t="shared" si="98"/>
        <v>0</v>
      </c>
      <c r="I2059" s="76">
        <f t="shared" si="99"/>
        <v>0</v>
      </c>
      <c r="J2059" s="74">
        <v>571</v>
      </c>
      <c r="K2059" s="75" t="s">
        <v>8204</v>
      </c>
      <c r="L2059" s="75" t="s">
        <v>8205</v>
      </c>
      <c r="M2059" s="74">
        <v>2970</v>
      </c>
      <c r="N2059" s="75" t="s">
        <v>44</v>
      </c>
      <c r="O2059" s="75" t="s">
        <v>8206</v>
      </c>
      <c r="P2059" s="75"/>
      <c r="Q2059" s="75" t="s">
        <v>11346</v>
      </c>
      <c r="R2059" s="75" t="s">
        <v>1662</v>
      </c>
      <c r="S2059" s="75" t="s">
        <v>1663</v>
      </c>
      <c r="T2059" s="75" t="s">
        <v>1664</v>
      </c>
      <c r="U2059" s="75" t="s">
        <v>385</v>
      </c>
    </row>
    <row r="2060" spans="1:21" ht="14.4" x14ac:dyDescent="0.25">
      <c r="A2060" s="74">
        <v>122093</v>
      </c>
      <c r="B2060" s="75" t="s">
        <v>1901</v>
      </c>
      <c r="C2060" s="81">
        <f t="shared" si="97"/>
        <v>0</v>
      </c>
      <c r="D2060" s="74">
        <v>497</v>
      </c>
      <c r="E2060" s="75" t="s">
        <v>8189</v>
      </c>
      <c r="F2060" s="74">
        <v>113829</v>
      </c>
      <c r="G2060" s="74">
        <v>113829</v>
      </c>
      <c r="H2060" s="76">
        <f t="shared" si="98"/>
        <v>0</v>
      </c>
      <c r="I2060" s="76">
        <f t="shared" si="99"/>
        <v>0</v>
      </c>
      <c r="J2060" s="74">
        <v>588</v>
      </c>
      <c r="K2060" s="75" t="s">
        <v>11347</v>
      </c>
      <c r="L2060" s="75" t="s">
        <v>8207</v>
      </c>
      <c r="M2060" s="74">
        <v>2240</v>
      </c>
      <c r="N2060" s="75" t="s">
        <v>45</v>
      </c>
      <c r="O2060" s="75" t="s">
        <v>8208</v>
      </c>
      <c r="P2060" s="75"/>
      <c r="Q2060" s="75" t="s">
        <v>8209</v>
      </c>
      <c r="R2060" s="75" t="s">
        <v>1662</v>
      </c>
      <c r="S2060" s="75" t="s">
        <v>1663</v>
      </c>
      <c r="T2060" s="75" t="s">
        <v>1664</v>
      </c>
      <c r="U2060" s="75" t="s">
        <v>385</v>
      </c>
    </row>
    <row r="2061" spans="1:21" ht="14.4" x14ac:dyDescent="0.25">
      <c r="A2061" s="74">
        <v>122093</v>
      </c>
      <c r="B2061" s="75" t="s">
        <v>1901</v>
      </c>
      <c r="C2061" s="81">
        <f t="shared" si="97"/>
        <v>0</v>
      </c>
      <c r="D2061" s="74">
        <v>497</v>
      </c>
      <c r="E2061" s="75" t="s">
        <v>8189</v>
      </c>
      <c r="F2061" s="74">
        <v>113829</v>
      </c>
      <c r="G2061" s="74">
        <v>113829</v>
      </c>
      <c r="H2061" s="76">
        <f t="shared" si="98"/>
        <v>0</v>
      </c>
      <c r="I2061" s="76">
        <f t="shared" si="99"/>
        <v>0</v>
      </c>
      <c r="J2061" s="74">
        <v>3343</v>
      </c>
      <c r="K2061" s="75" t="s">
        <v>11348</v>
      </c>
      <c r="L2061" s="75" t="s">
        <v>8210</v>
      </c>
      <c r="M2061" s="74">
        <v>2970</v>
      </c>
      <c r="N2061" s="75" t="s">
        <v>267</v>
      </c>
      <c r="O2061" s="75" t="s">
        <v>8211</v>
      </c>
      <c r="P2061" s="75"/>
      <c r="Q2061" s="75" t="s">
        <v>8212</v>
      </c>
      <c r="R2061" s="75" t="s">
        <v>10772</v>
      </c>
      <c r="S2061" s="75" t="s">
        <v>10773</v>
      </c>
      <c r="T2061" s="75" t="s">
        <v>10774</v>
      </c>
      <c r="U2061" s="75" t="s">
        <v>496</v>
      </c>
    </row>
    <row r="2062" spans="1:21" ht="14.4" x14ac:dyDescent="0.25">
      <c r="A2062" s="74">
        <v>122093</v>
      </c>
      <c r="B2062" s="75" t="s">
        <v>1901</v>
      </c>
      <c r="C2062" s="81">
        <f t="shared" si="97"/>
        <v>0</v>
      </c>
      <c r="D2062" s="74">
        <v>497</v>
      </c>
      <c r="E2062" s="75" t="s">
        <v>8189</v>
      </c>
      <c r="F2062" s="74">
        <v>113829</v>
      </c>
      <c r="G2062" s="74">
        <v>113829</v>
      </c>
      <c r="H2062" s="76">
        <f t="shared" si="98"/>
        <v>0</v>
      </c>
      <c r="I2062" s="76">
        <f t="shared" si="99"/>
        <v>0</v>
      </c>
      <c r="J2062" s="74">
        <v>133447</v>
      </c>
      <c r="K2062" s="75" t="s">
        <v>8213</v>
      </c>
      <c r="L2062" s="75" t="s">
        <v>8214</v>
      </c>
      <c r="M2062" s="74">
        <v>2930</v>
      </c>
      <c r="N2062" s="75" t="s">
        <v>40</v>
      </c>
      <c r="O2062" s="75" t="s">
        <v>8215</v>
      </c>
      <c r="P2062" s="75"/>
      <c r="Q2062" s="75" t="s">
        <v>8216</v>
      </c>
      <c r="R2062" s="75" t="s">
        <v>1662</v>
      </c>
      <c r="S2062" s="75" t="s">
        <v>1663</v>
      </c>
      <c r="T2062" s="75" t="s">
        <v>1664</v>
      </c>
      <c r="U2062" s="75" t="s">
        <v>385</v>
      </c>
    </row>
    <row r="2063" spans="1:21" ht="14.4" x14ac:dyDescent="0.25">
      <c r="A2063" s="74">
        <v>122093</v>
      </c>
      <c r="B2063" s="75" t="s">
        <v>1901</v>
      </c>
      <c r="C2063" s="81">
        <f t="shared" si="97"/>
        <v>0</v>
      </c>
      <c r="D2063" s="74">
        <v>497</v>
      </c>
      <c r="E2063" s="75" t="s">
        <v>8189</v>
      </c>
      <c r="F2063" s="74">
        <v>113829</v>
      </c>
      <c r="G2063" s="74">
        <v>113829</v>
      </c>
      <c r="H2063" s="76">
        <f t="shared" si="98"/>
        <v>0</v>
      </c>
      <c r="I2063" s="76">
        <f t="shared" si="99"/>
        <v>0</v>
      </c>
      <c r="J2063" s="74">
        <v>133454</v>
      </c>
      <c r="K2063" s="75" t="s">
        <v>8217</v>
      </c>
      <c r="L2063" s="75" t="s">
        <v>8218</v>
      </c>
      <c r="M2063" s="74">
        <v>2900</v>
      </c>
      <c r="N2063" s="75" t="s">
        <v>39</v>
      </c>
      <c r="O2063" s="75" t="s">
        <v>8219</v>
      </c>
      <c r="P2063" s="75"/>
      <c r="Q2063" s="75" t="s">
        <v>8220</v>
      </c>
      <c r="R2063" s="75" t="s">
        <v>1662</v>
      </c>
      <c r="S2063" s="75" t="s">
        <v>1663</v>
      </c>
      <c r="T2063" s="75" t="s">
        <v>1664</v>
      </c>
      <c r="U2063" s="75" t="s">
        <v>385</v>
      </c>
    </row>
    <row r="2064" spans="1:21" ht="14.4" x14ac:dyDescent="0.25">
      <c r="A2064" s="74">
        <v>122101</v>
      </c>
      <c r="B2064" s="75" t="s">
        <v>1649</v>
      </c>
      <c r="C2064" s="81">
        <f t="shared" si="97"/>
        <v>0</v>
      </c>
      <c r="D2064" s="74">
        <v>125096</v>
      </c>
      <c r="E2064" s="75" t="s">
        <v>8221</v>
      </c>
      <c r="F2064" s="74">
        <v>117416</v>
      </c>
      <c r="G2064" s="74">
        <v>0</v>
      </c>
      <c r="H2064" s="76">
        <f t="shared" si="98"/>
        <v>0</v>
      </c>
      <c r="I2064" s="76">
        <f t="shared" si="99"/>
        <v>0</v>
      </c>
      <c r="J2064" s="74">
        <v>9134</v>
      </c>
      <c r="K2064" s="75" t="s">
        <v>8222</v>
      </c>
      <c r="L2064" s="75" t="s">
        <v>8223</v>
      </c>
      <c r="M2064" s="74">
        <v>2200</v>
      </c>
      <c r="N2064" s="75" t="s">
        <v>50</v>
      </c>
      <c r="O2064" s="75" t="s">
        <v>8224</v>
      </c>
      <c r="P2064" s="75"/>
      <c r="Q2064" s="75" t="s">
        <v>8225</v>
      </c>
      <c r="R2064" s="75" t="s">
        <v>11612</v>
      </c>
      <c r="S2064" s="75" t="s">
        <v>11613</v>
      </c>
      <c r="T2064" s="75" t="s">
        <v>11614</v>
      </c>
      <c r="U2064" s="75" t="s">
        <v>385</v>
      </c>
    </row>
    <row r="2065" spans="1:21" ht="14.4" x14ac:dyDescent="0.25">
      <c r="A2065" s="74">
        <v>122101</v>
      </c>
      <c r="B2065" s="75" t="s">
        <v>1649</v>
      </c>
      <c r="C2065" s="81">
        <f t="shared" si="97"/>
        <v>0</v>
      </c>
      <c r="D2065" s="74">
        <v>125096</v>
      </c>
      <c r="E2065" s="75" t="s">
        <v>8221</v>
      </c>
      <c r="F2065" s="74">
        <v>117416</v>
      </c>
      <c r="G2065" s="74">
        <v>0</v>
      </c>
      <c r="H2065" s="76">
        <f t="shared" si="98"/>
        <v>0</v>
      </c>
      <c r="I2065" s="76">
        <f t="shared" si="99"/>
        <v>0</v>
      </c>
      <c r="J2065" s="74">
        <v>46177</v>
      </c>
      <c r="K2065" s="75" t="s">
        <v>8226</v>
      </c>
      <c r="L2065" s="75" t="s">
        <v>8227</v>
      </c>
      <c r="M2065" s="74">
        <v>2200</v>
      </c>
      <c r="N2065" s="75" t="s">
        <v>50</v>
      </c>
      <c r="O2065" s="75" t="s">
        <v>8228</v>
      </c>
      <c r="P2065" s="75"/>
      <c r="Q2065" s="75" t="s">
        <v>8229</v>
      </c>
      <c r="R2065" s="75" t="s">
        <v>11612</v>
      </c>
      <c r="S2065" s="75" t="s">
        <v>11613</v>
      </c>
      <c r="T2065" s="75" t="s">
        <v>11614</v>
      </c>
      <c r="U2065" s="75" t="s">
        <v>385</v>
      </c>
    </row>
    <row r="2066" spans="1:21" ht="14.4" x14ac:dyDescent="0.25">
      <c r="A2066" s="74">
        <v>122101</v>
      </c>
      <c r="B2066" s="75" t="s">
        <v>1649</v>
      </c>
      <c r="C2066" s="81">
        <f t="shared" si="97"/>
        <v>0</v>
      </c>
      <c r="D2066" s="74">
        <v>125096</v>
      </c>
      <c r="E2066" s="75" t="s">
        <v>8221</v>
      </c>
      <c r="F2066" s="74">
        <v>117416</v>
      </c>
      <c r="G2066" s="74">
        <v>0</v>
      </c>
      <c r="H2066" s="76">
        <f t="shared" si="98"/>
        <v>0</v>
      </c>
      <c r="I2066" s="76">
        <f t="shared" si="99"/>
        <v>0</v>
      </c>
      <c r="J2066" s="74">
        <v>117374</v>
      </c>
      <c r="K2066" s="75" t="s">
        <v>8230</v>
      </c>
      <c r="L2066" s="75" t="s">
        <v>8231</v>
      </c>
      <c r="M2066" s="74">
        <v>2200</v>
      </c>
      <c r="N2066" s="75" t="s">
        <v>50</v>
      </c>
      <c r="O2066" s="75" t="s">
        <v>8232</v>
      </c>
      <c r="P2066" s="75"/>
      <c r="Q2066" s="75" t="s">
        <v>8233</v>
      </c>
      <c r="R2066" s="75" t="s">
        <v>11612</v>
      </c>
      <c r="S2066" s="75" t="s">
        <v>11613</v>
      </c>
      <c r="T2066" s="75" t="s">
        <v>11614</v>
      </c>
      <c r="U2066" s="75" t="s">
        <v>385</v>
      </c>
    </row>
    <row r="2067" spans="1:21" ht="14.4" x14ac:dyDescent="0.25">
      <c r="A2067" s="74">
        <v>122101</v>
      </c>
      <c r="B2067" s="75" t="s">
        <v>1649</v>
      </c>
      <c r="C2067" s="81">
        <f t="shared" si="97"/>
        <v>0</v>
      </c>
      <c r="D2067" s="74">
        <v>125096</v>
      </c>
      <c r="E2067" s="75" t="s">
        <v>8221</v>
      </c>
      <c r="F2067" s="74">
        <v>117416</v>
      </c>
      <c r="G2067" s="74">
        <v>0</v>
      </c>
      <c r="H2067" s="76">
        <f t="shared" si="98"/>
        <v>0</v>
      </c>
      <c r="I2067" s="76">
        <f t="shared" si="99"/>
        <v>0</v>
      </c>
      <c r="J2067" s="74">
        <v>118241</v>
      </c>
      <c r="K2067" s="75" t="s">
        <v>8234</v>
      </c>
      <c r="L2067" s="75" t="s">
        <v>8231</v>
      </c>
      <c r="M2067" s="74">
        <v>2200</v>
      </c>
      <c r="N2067" s="75" t="s">
        <v>50</v>
      </c>
      <c r="O2067" s="75" t="s">
        <v>8232</v>
      </c>
      <c r="P2067" s="75"/>
      <c r="Q2067" s="75" t="s">
        <v>8233</v>
      </c>
      <c r="R2067" s="75" t="s">
        <v>11612</v>
      </c>
      <c r="S2067" s="75" t="s">
        <v>11613</v>
      </c>
      <c r="T2067" s="75" t="s">
        <v>11614</v>
      </c>
      <c r="U2067" s="75" t="s">
        <v>385</v>
      </c>
    </row>
    <row r="2068" spans="1:21" ht="14.4" x14ac:dyDescent="0.25">
      <c r="A2068" s="74">
        <v>122101</v>
      </c>
      <c r="B2068" s="75" t="s">
        <v>1649</v>
      </c>
      <c r="C2068" s="81">
        <f t="shared" si="97"/>
        <v>0</v>
      </c>
      <c r="D2068" s="74">
        <v>125096</v>
      </c>
      <c r="E2068" s="75" t="s">
        <v>8221</v>
      </c>
      <c r="F2068" s="74">
        <v>117416</v>
      </c>
      <c r="G2068" s="74">
        <v>0</v>
      </c>
      <c r="H2068" s="76">
        <f t="shared" si="98"/>
        <v>0</v>
      </c>
      <c r="I2068" s="76">
        <f t="shared" si="99"/>
        <v>0</v>
      </c>
      <c r="J2068" s="74">
        <v>125096</v>
      </c>
      <c r="K2068" s="75" t="s">
        <v>8221</v>
      </c>
      <c r="L2068" s="75" t="s">
        <v>8231</v>
      </c>
      <c r="M2068" s="74">
        <v>2200</v>
      </c>
      <c r="N2068" s="75" t="s">
        <v>50</v>
      </c>
      <c r="O2068" s="75" t="s">
        <v>8232</v>
      </c>
      <c r="P2068" s="75"/>
      <c r="Q2068" s="75" t="s">
        <v>8233</v>
      </c>
      <c r="R2068" s="75" t="s">
        <v>11612</v>
      </c>
      <c r="S2068" s="75" t="s">
        <v>11613</v>
      </c>
      <c r="T2068" s="75" t="s">
        <v>11614</v>
      </c>
      <c r="U2068" s="75" t="s">
        <v>385</v>
      </c>
    </row>
    <row r="2069" spans="1:21" ht="14.4" x14ac:dyDescent="0.25">
      <c r="A2069" s="74">
        <v>122119</v>
      </c>
      <c r="B2069" s="75" t="s">
        <v>1901</v>
      </c>
      <c r="C2069" s="81">
        <f t="shared" si="97"/>
        <v>0</v>
      </c>
      <c r="D2069" s="74">
        <v>1099</v>
      </c>
      <c r="E2069" s="75" t="s">
        <v>8235</v>
      </c>
      <c r="F2069" s="74">
        <v>113845</v>
      </c>
      <c r="G2069" s="74">
        <v>113845</v>
      </c>
      <c r="H2069" s="76">
        <f t="shared" si="98"/>
        <v>0</v>
      </c>
      <c r="I2069" s="76">
        <f t="shared" si="99"/>
        <v>0</v>
      </c>
      <c r="J2069" s="74">
        <v>1081</v>
      </c>
      <c r="K2069" s="75" t="s">
        <v>8236</v>
      </c>
      <c r="L2069" s="75" t="s">
        <v>8237</v>
      </c>
      <c r="M2069" s="74">
        <v>3140</v>
      </c>
      <c r="N2069" s="75" t="s">
        <v>64</v>
      </c>
      <c r="O2069" s="75" t="s">
        <v>8238</v>
      </c>
      <c r="P2069" s="75"/>
      <c r="Q2069" s="75" t="s">
        <v>8239</v>
      </c>
      <c r="R2069" s="75" t="s">
        <v>1662</v>
      </c>
      <c r="S2069" s="75" t="s">
        <v>1663</v>
      </c>
      <c r="T2069" s="75" t="s">
        <v>1664</v>
      </c>
      <c r="U2069" s="75" t="s">
        <v>385</v>
      </c>
    </row>
    <row r="2070" spans="1:21" ht="14.4" x14ac:dyDescent="0.25">
      <c r="A2070" s="74">
        <v>122119</v>
      </c>
      <c r="B2070" s="75" t="s">
        <v>1901</v>
      </c>
      <c r="C2070" s="81">
        <f t="shared" si="97"/>
        <v>0</v>
      </c>
      <c r="D2070" s="74">
        <v>1099</v>
      </c>
      <c r="E2070" s="75" t="s">
        <v>8235</v>
      </c>
      <c r="F2070" s="74">
        <v>113845</v>
      </c>
      <c r="G2070" s="74">
        <v>113845</v>
      </c>
      <c r="H2070" s="76">
        <f t="shared" si="98"/>
        <v>0</v>
      </c>
      <c r="I2070" s="76">
        <f t="shared" si="99"/>
        <v>0</v>
      </c>
      <c r="J2070" s="74">
        <v>1099</v>
      </c>
      <c r="K2070" s="75" t="s">
        <v>8235</v>
      </c>
      <c r="L2070" s="75" t="s">
        <v>1338</v>
      </c>
      <c r="M2070" s="74">
        <v>2580</v>
      </c>
      <c r="N2070" s="75" t="s">
        <v>1339</v>
      </c>
      <c r="O2070" s="75" t="s">
        <v>1340</v>
      </c>
      <c r="P2070" s="75"/>
      <c r="Q2070" s="75" t="s">
        <v>1341</v>
      </c>
      <c r="R2070" s="75" t="s">
        <v>1662</v>
      </c>
      <c r="S2070" s="75" t="s">
        <v>1663</v>
      </c>
      <c r="T2070" s="75" t="s">
        <v>1664</v>
      </c>
      <c r="U2070" s="75" t="s">
        <v>385</v>
      </c>
    </row>
    <row r="2071" spans="1:21" ht="14.4" x14ac:dyDescent="0.25">
      <c r="A2071" s="74">
        <v>122119</v>
      </c>
      <c r="B2071" s="75" t="s">
        <v>1901</v>
      </c>
      <c r="C2071" s="81">
        <f t="shared" si="97"/>
        <v>0</v>
      </c>
      <c r="D2071" s="74">
        <v>1099</v>
      </c>
      <c r="E2071" s="75" t="s">
        <v>8235</v>
      </c>
      <c r="F2071" s="74">
        <v>113845</v>
      </c>
      <c r="G2071" s="74">
        <v>113845</v>
      </c>
      <c r="H2071" s="76">
        <f t="shared" si="98"/>
        <v>0</v>
      </c>
      <c r="I2071" s="76">
        <f t="shared" si="99"/>
        <v>0</v>
      </c>
      <c r="J2071" s="74">
        <v>1107</v>
      </c>
      <c r="K2071" s="75" t="s">
        <v>8240</v>
      </c>
      <c r="L2071" s="75" t="s">
        <v>8241</v>
      </c>
      <c r="M2071" s="74">
        <v>2580</v>
      </c>
      <c r="N2071" s="75" t="s">
        <v>7009</v>
      </c>
      <c r="O2071" s="75" t="s">
        <v>8242</v>
      </c>
      <c r="P2071" s="75"/>
      <c r="Q2071" s="75" t="s">
        <v>8243</v>
      </c>
      <c r="R2071" s="75" t="s">
        <v>1662</v>
      </c>
      <c r="S2071" s="75" t="s">
        <v>1663</v>
      </c>
      <c r="T2071" s="75" t="s">
        <v>1664</v>
      </c>
      <c r="U2071" s="75" t="s">
        <v>385</v>
      </c>
    </row>
    <row r="2072" spans="1:21" ht="14.4" x14ac:dyDescent="0.25">
      <c r="A2072" s="74">
        <v>122119</v>
      </c>
      <c r="B2072" s="75" t="s">
        <v>1901</v>
      </c>
      <c r="C2072" s="81">
        <f t="shared" si="97"/>
        <v>0</v>
      </c>
      <c r="D2072" s="78">
        <v>1099</v>
      </c>
      <c r="E2072" s="75" t="s">
        <v>8235</v>
      </c>
      <c r="F2072" s="74">
        <v>113845</v>
      </c>
      <c r="G2072" s="74">
        <v>113845</v>
      </c>
      <c r="H2072" s="76">
        <f t="shared" si="98"/>
        <v>0</v>
      </c>
      <c r="I2072" s="76">
        <f t="shared" si="99"/>
        <v>0</v>
      </c>
      <c r="J2072" s="74">
        <v>1198</v>
      </c>
      <c r="K2072" s="75" t="s">
        <v>8244</v>
      </c>
      <c r="L2072" s="75" t="s">
        <v>8245</v>
      </c>
      <c r="M2072" s="74">
        <v>2220</v>
      </c>
      <c r="N2072" s="75" t="s">
        <v>65</v>
      </c>
      <c r="O2072" s="75" t="s">
        <v>8246</v>
      </c>
      <c r="P2072" s="75"/>
      <c r="Q2072" s="75" t="s">
        <v>8247</v>
      </c>
      <c r="R2072" s="75" t="s">
        <v>1662</v>
      </c>
      <c r="S2072" s="75" t="s">
        <v>1663</v>
      </c>
      <c r="T2072" s="75" t="s">
        <v>1664</v>
      </c>
      <c r="U2072" s="75" t="s">
        <v>385</v>
      </c>
    </row>
    <row r="2073" spans="1:21" ht="14.4" x14ac:dyDescent="0.25">
      <c r="A2073" s="74">
        <v>122119</v>
      </c>
      <c r="B2073" s="75" t="s">
        <v>1901</v>
      </c>
      <c r="C2073" s="81">
        <f t="shared" si="97"/>
        <v>0</v>
      </c>
      <c r="D2073" s="74">
        <v>1099</v>
      </c>
      <c r="E2073" s="75" t="s">
        <v>8235</v>
      </c>
      <c r="F2073" s="74">
        <v>113845</v>
      </c>
      <c r="G2073" s="74">
        <v>113845</v>
      </c>
      <c r="H2073" s="76">
        <f t="shared" si="98"/>
        <v>0</v>
      </c>
      <c r="I2073" s="76">
        <f t="shared" si="99"/>
        <v>0</v>
      </c>
      <c r="J2073" s="74">
        <v>1206</v>
      </c>
      <c r="K2073" s="75" t="s">
        <v>8248</v>
      </c>
      <c r="L2073" s="75" t="s">
        <v>8249</v>
      </c>
      <c r="M2073" s="74">
        <v>3120</v>
      </c>
      <c r="N2073" s="75" t="s">
        <v>8250</v>
      </c>
      <c r="O2073" s="75" t="s">
        <v>8251</v>
      </c>
      <c r="P2073" s="75"/>
      <c r="Q2073" s="75" t="s">
        <v>8252</v>
      </c>
      <c r="R2073" s="75" t="s">
        <v>1662</v>
      </c>
      <c r="S2073" s="75" t="s">
        <v>1663</v>
      </c>
      <c r="T2073" s="75" t="s">
        <v>1664</v>
      </c>
      <c r="U2073" s="75" t="s">
        <v>385</v>
      </c>
    </row>
    <row r="2074" spans="1:21" ht="14.4" x14ac:dyDescent="0.25">
      <c r="A2074" s="74">
        <v>122119</v>
      </c>
      <c r="B2074" s="75" t="s">
        <v>1901</v>
      </c>
      <c r="C2074" s="81">
        <f t="shared" si="97"/>
        <v>0</v>
      </c>
      <c r="D2074" s="74">
        <v>1099</v>
      </c>
      <c r="E2074" s="75" t="s">
        <v>8235</v>
      </c>
      <c r="F2074" s="74">
        <v>113845</v>
      </c>
      <c r="G2074" s="74">
        <v>113845</v>
      </c>
      <c r="H2074" s="76">
        <f t="shared" si="98"/>
        <v>0</v>
      </c>
      <c r="I2074" s="76">
        <f t="shared" si="99"/>
        <v>0</v>
      </c>
      <c r="J2074" s="74">
        <v>11767</v>
      </c>
      <c r="K2074" s="75" t="s">
        <v>8253</v>
      </c>
      <c r="L2074" s="75" t="s">
        <v>8254</v>
      </c>
      <c r="M2074" s="74">
        <v>2800</v>
      </c>
      <c r="N2074" s="75" t="s">
        <v>63</v>
      </c>
      <c r="O2074" s="75" t="s">
        <v>8255</v>
      </c>
      <c r="P2074" s="75"/>
      <c r="Q2074" s="75" t="s">
        <v>8256</v>
      </c>
      <c r="R2074" s="75" t="s">
        <v>1662</v>
      </c>
      <c r="S2074" s="75" t="s">
        <v>1663</v>
      </c>
      <c r="T2074" s="75" t="s">
        <v>1664</v>
      </c>
      <c r="U2074" s="75" t="s">
        <v>385</v>
      </c>
    </row>
    <row r="2075" spans="1:21" ht="14.4" x14ac:dyDescent="0.25">
      <c r="A2075" s="74">
        <v>122119</v>
      </c>
      <c r="B2075" s="75" t="s">
        <v>1901</v>
      </c>
      <c r="C2075" s="81">
        <f t="shared" si="97"/>
        <v>0</v>
      </c>
      <c r="D2075" s="74">
        <v>1099</v>
      </c>
      <c r="E2075" s="75" t="s">
        <v>8235</v>
      </c>
      <c r="F2075" s="74">
        <v>113845</v>
      </c>
      <c r="G2075" s="74">
        <v>113845</v>
      </c>
      <c r="H2075" s="76">
        <f t="shared" si="98"/>
        <v>0</v>
      </c>
      <c r="I2075" s="76">
        <f t="shared" si="99"/>
        <v>0</v>
      </c>
      <c r="J2075" s="74">
        <v>104588</v>
      </c>
      <c r="K2075" s="75" t="s">
        <v>8257</v>
      </c>
      <c r="L2075" s="75" t="s">
        <v>8258</v>
      </c>
      <c r="M2075" s="74">
        <v>2221</v>
      </c>
      <c r="N2075" s="75" t="s">
        <v>7727</v>
      </c>
      <c r="O2075" s="75" t="s">
        <v>8259</v>
      </c>
      <c r="P2075" s="75"/>
      <c r="Q2075" s="75" t="s">
        <v>8260</v>
      </c>
      <c r="R2075" s="75" t="s">
        <v>1662</v>
      </c>
      <c r="S2075" s="75" t="s">
        <v>1663</v>
      </c>
      <c r="T2075" s="75" t="s">
        <v>1664</v>
      </c>
      <c r="U2075" s="75" t="s">
        <v>385</v>
      </c>
    </row>
    <row r="2076" spans="1:21" ht="14.4" x14ac:dyDescent="0.25">
      <c r="A2076" s="74">
        <v>122119</v>
      </c>
      <c r="B2076" s="75" t="s">
        <v>1901</v>
      </c>
      <c r="C2076" s="81">
        <f t="shared" si="97"/>
        <v>0</v>
      </c>
      <c r="D2076" s="74">
        <v>1099</v>
      </c>
      <c r="E2076" s="75" t="s">
        <v>8235</v>
      </c>
      <c r="F2076" s="74">
        <v>113845</v>
      </c>
      <c r="G2076" s="74">
        <v>113845</v>
      </c>
      <c r="H2076" s="76">
        <f t="shared" si="98"/>
        <v>0</v>
      </c>
      <c r="I2076" s="76">
        <f t="shared" si="99"/>
        <v>0</v>
      </c>
      <c r="J2076" s="74">
        <v>110528</v>
      </c>
      <c r="K2076" s="75" t="s">
        <v>8261</v>
      </c>
      <c r="L2076" s="75" t="s">
        <v>8262</v>
      </c>
      <c r="M2076" s="74">
        <v>2220</v>
      </c>
      <c r="N2076" s="75" t="s">
        <v>65</v>
      </c>
      <c r="O2076" s="75" t="s">
        <v>8263</v>
      </c>
      <c r="P2076" s="75"/>
      <c r="Q2076" s="75" t="s">
        <v>8264</v>
      </c>
      <c r="R2076" s="75" t="s">
        <v>1662</v>
      </c>
      <c r="S2076" s="75" t="s">
        <v>1663</v>
      </c>
      <c r="T2076" s="75" t="s">
        <v>1664</v>
      </c>
      <c r="U2076" s="75" t="s">
        <v>385</v>
      </c>
    </row>
    <row r="2077" spans="1:21" ht="14.4" x14ac:dyDescent="0.25">
      <c r="A2077" s="74">
        <v>122119</v>
      </c>
      <c r="B2077" s="75" t="s">
        <v>1901</v>
      </c>
      <c r="C2077" s="81">
        <f t="shared" si="97"/>
        <v>0</v>
      </c>
      <c r="D2077" s="74">
        <v>1099</v>
      </c>
      <c r="E2077" s="75" t="s">
        <v>8235</v>
      </c>
      <c r="F2077" s="74">
        <v>113845</v>
      </c>
      <c r="G2077" s="74">
        <v>113845</v>
      </c>
      <c r="H2077" s="76">
        <f t="shared" si="98"/>
        <v>0</v>
      </c>
      <c r="I2077" s="76">
        <f t="shared" si="99"/>
        <v>0</v>
      </c>
      <c r="J2077" s="74">
        <v>133462</v>
      </c>
      <c r="K2077" s="75" t="s">
        <v>8265</v>
      </c>
      <c r="L2077" s="75" t="s">
        <v>8266</v>
      </c>
      <c r="M2077" s="74">
        <v>2812</v>
      </c>
      <c r="N2077" s="75" t="s">
        <v>2658</v>
      </c>
      <c r="O2077" s="75" t="s">
        <v>8267</v>
      </c>
      <c r="P2077" s="75"/>
      <c r="Q2077" s="75" t="s">
        <v>8268</v>
      </c>
      <c r="R2077" s="75" t="s">
        <v>1662</v>
      </c>
      <c r="S2077" s="75" t="s">
        <v>1663</v>
      </c>
      <c r="T2077" s="75" t="s">
        <v>1664</v>
      </c>
      <c r="U2077" s="75" t="s">
        <v>385</v>
      </c>
    </row>
    <row r="2078" spans="1:21" ht="14.4" x14ac:dyDescent="0.25">
      <c r="A2078" s="74">
        <v>122119</v>
      </c>
      <c r="B2078" s="75" t="s">
        <v>1901</v>
      </c>
      <c r="C2078" s="81">
        <f t="shared" si="97"/>
        <v>0</v>
      </c>
      <c r="D2078" s="74">
        <v>1099</v>
      </c>
      <c r="E2078" s="75" t="s">
        <v>8235</v>
      </c>
      <c r="F2078" s="74">
        <v>113845</v>
      </c>
      <c r="G2078" s="74">
        <v>113845</v>
      </c>
      <c r="H2078" s="76">
        <f t="shared" si="98"/>
        <v>0</v>
      </c>
      <c r="I2078" s="76">
        <f t="shared" si="99"/>
        <v>0</v>
      </c>
      <c r="J2078" s="74">
        <v>138495</v>
      </c>
      <c r="K2078" s="75" t="s">
        <v>11349</v>
      </c>
      <c r="L2078" s="75" t="s">
        <v>6993</v>
      </c>
      <c r="M2078" s="74">
        <v>2820</v>
      </c>
      <c r="N2078" s="75" t="s">
        <v>4036</v>
      </c>
      <c r="O2078" s="75" t="s">
        <v>8269</v>
      </c>
      <c r="P2078" s="75"/>
      <c r="Q2078" s="75" t="s">
        <v>8270</v>
      </c>
      <c r="R2078" s="75" t="s">
        <v>1662</v>
      </c>
      <c r="S2078" s="75" t="s">
        <v>1663</v>
      </c>
      <c r="T2078" s="75" t="s">
        <v>1664</v>
      </c>
      <c r="U2078" s="75" t="s">
        <v>385</v>
      </c>
    </row>
    <row r="2079" spans="1:21" ht="14.4" x14ac:dyDescent="0.25">
      <c r="A2079" s="74">
        <v>122127</v>
      </c>
      <c r="B2079" s="75" t="s">
        <v>1649</v>
      </c>
      <c r="C2079" s="81">
        <f t="shared" si="97"/>
        <v>0</v>
      </c>
      <c r="D2079" s="74">
        <v>106138</v>
      </c>
      <c r="E2079" s="75" t="s">
        <v>8271</v>
      </c>
      <c r="F2079" s="74">
        <v>964106</v>
      </c>
      <c r="G2079" s="74">
        <v>0</v>
      </c>
      <c r="H2079" s="76">
        <f t="shared" si="98"/>
        <v>0</v>
      </c>
      <c r="I2079" s="76">
        <f t="shared" si="99"/>
        <v>0</v>
      </c>
      <c r="J2079" s="74">
        <v>11692</v>
      </c>
      <c r="K2079" s="75" t="s">
        <v>8272</v>
      </c>
      <c r="L2079" s="75" t="s">
        <v>8273</v>
      </c>
      <c r="M2079" s="74">
        <v>2800</v>
      </c>
      <c r="N2079" s="75" t="s">
        <v>63</v>
      </c>
      <c r="O2079" s="75" t="s">
        <v>8274</v>
      </c>
      <c r="P2079" s="75"/>
      <c r="Q2079" s="75" t="s">
        <v>8275</v>
      </c>
      <c r="R2079" s="75" t="s">
        <v>1786</v>
      </c>
      <c r="S2079" s="75" t="s">
        <v>1787</v>
      </c>
      <c r="T2079" s="75" t="s">
        <v>1788</v>
      </c>
      <c r="U2079" s="75" t="s">
        <v>385</v>
      </c>
    </row>
    <row r="2080" spans="1:21" ht="14.4" x14ac:dyDescent="0.25">
      <c r="A2080" s="74">
        <v>122127</v>
      </c>
      <c r="B2080" s="75" t="s">
        <v>1649</v>
      </c>
      <c r="C2080" s="81">
        <f t="shared" si="97"/>
        <v>0</v>
      </c>
      <c r="D2080" s="74">
        <v>106138</v>
      </c>
      <c r="E2080" s="75" t="s">
        <v>8271</v>
      </c>
      <c r="F2080" s="74">
        <v>965384</v>
      </c>
      <c r="G2080" s="74">
        <v>0</v>
      </c>
      <c r="H2080" s="76">
        <f t="shared" si="98"/>
        <v>122127</v>
      </c>
      <c r="I2080" s="76">
        <f t="shared" si="99"/>
        <v>0</v>
      </c>
      <c r="J2080" s="74">
        <v>14852</v>
      </c>
      <c r="K2080" s="75" t="s">
        <v>8276</v>
      </c>
      <c r="L2080" s="75" t="s">
        <v>8277</v>
      </c>
      <c r="M2080" s="74">
        <v>3600</v>
      </c>
      <c r="N2080" s="75" t="s">
        <v>77</v>
      </c>
      <c r="O2080" s="75" t="s">
        <v>8278</v>
      </c>
      <c r="P2080" s="75"/>
      <c r="Q2080" s="75" t="s">
        <v>8279</v>
      </c>
      <c r="R2080" s="75" t="s">
        <v>1786</v>
      </c>
      <c r="S2080" s="75" t="s">
        <v>1787</v>
      </c>
      <c r="T2080" s="75" t="s">
        <v>1788</v>
      </c>
      <c r="U2080" s="75" t="s">
        <v>385</v>
      </c>
    </row>
    <row r="2081" spans="1:21" ht="14.4" x14ac:dyDescent="0.25">
      <c r="A2081" s="74">
        <v>122127</v>
      </c>
      <c r="B2081" s="75" t="s">
        <v>1649</v>
      </c>
      <c r="C2081" s="81">
        <f t="shared" si="97"/>
        <v>0</v>
      </c>
      <c r="D2081" s="74">
        <v>106138</v>
      </c>
      <c r="E2081" s="75" t="s">
        <v>8271</v>
      </c>
      <c r="F2081" s="74">
        <v>968611</v>
      </c>
      <c r="G2081" s="74">
        <v>0</v>
      </c>
      <c r="H2081" s="76">
        <f t="shared" si="98"/>
        <v>122127</v>
      </c>
      <c r="I2081" s="76">
        <f t="shared" si="99"/>
        <v>0</v>
      </c>
      <c r="J2081" s="74">
        <v>21204</v>
      </c>
      <c r="K2081" s="75" t="s">
        <v>8280</v>
      </c>
      <c r="L2081" s="75" t="s">
        <v>8281</v>
      </c>
      <c r="M2081" s="74">
        <v>9000</v>
      </c>
      <c r="N2081" s="75" t="s">
        <v>120</v>
      </c>
      <c r="O2081" s="75" t="s">
        <v>8282</v>
      </c>
      <c r="P2081" s="75"/>
      <c r="Q2081" s="75" t="s">
        <v>8283</v>
      </c>
      <c r="R2081" s="75" t="s">
        <v>1786</v>
      </c>
      <c r="S2081" s="75" t="s">
        <v>1787</v>
      </c>
      <c r="T2081" s="75" t="s">
        <v>1788</v>
      </c>
      <c r="U2081" s="75" t="s">
        <v>385</v>
      </c>
    </row>
    <row r="2082" spans="1:21" ht="14.4" x14ac:dyDescent="0.25">
      <c r="A2082" s="74">
        <v>122127</v>
      </c>
      <c r="B2082" s="75" t="s">
        <v>1649</v>
      </c>
      <c r="C2082" s="81">
        <f t="shared" si="97"/>
        <v>0</v>
      </c>
      <c r="D2082" s="74">
        <v>106138</v>
      </c>
      <c r="E2082" s="75" t="s">
        <v>8271</v>
      </c>
      <c r="F2082" s="74">
        <v>116202</v>
      </c>
      <c r="G2082" s="74">
        <v>0</v>
      </c>
      <c r="H2082" s="76">
        <f t="shared" si="98"/>
        <v>122127</v>
      </c>
      <c r="I2082" s="76">
        <f t="shared" si="99"/>
        <v>0</v>
      </c>
      <c r="J2082" s="74">
        <v>62372</v>
      </c>
      <c r="K2082" s="75" t="s">
        <v>8284</v>
      </c>
      <c r="L2082" s="75" t="s">
        <v>8285</v>
      </c>
      <c r="M2082" s="74">
        <v>3920</v>
      </c>
      <c r="N2082" s="75" t="s">
        <v>85</v>
      </c>
      <c r="O2082" s="75" t="s">
        <v>8286</v>
      </c>
      <c r="P2082" s="75"/>
      <c r="Q2082" s="75" t="s">
        <v>8287</v>
      </c>
      <c r="R2082" s="75" t="s">
        <v>1786</v>
      </c>
      <c r="S2082" s="75" t="s">
        <v>1787</v>
      </c>
      <c r="T2082" s="75" t="s">
        <v>1788</v>
      </c>
      <c r="U2082" s="75" t="s">
        <v>385</v>
      </c>
    </row>
    <row r="2083" spans="1:21" ht="14.4" x14ac:dyDescent="0.25">
      <c r="A2083" s="74">
        <v>122127</v>
      </c>
      <c r="B2083" s="75" t="s">
        <v>1649</v>
      </c>
      <c r="C2083" s="81">
        <f t="shared" si="97"/>
        <v>0</v>
      </c>
      <c r="D2083" s="74">
        <v>106138</v>
      </c>
      <c r="E2083" s="75" t="s">
        <v>8271</v>
      </c>
      <c r="F2083" s="74">
        <v>118431</v>
      </c>
      <c r="G2083" s="74">
        <v>0</v>
      </c>
      <c r="H2083" s="76">
        <f t="shared" si="98"/>
        <v>122127</v>
      </c>
      <c r="I2083" s="76">
        <f t="shared" si="99"/>
        <v>0</v>
      </c>
      <c r="J2083" s="74">
        <v>106138</v>
      </c>
      <c r="K2083" s="75" t="s">
        <v>8271</v>
      </c>
      <c r="L2083" s="75" t="s">
        <v>1343</v>
      </c>
      <c r="M2083" s="74">
        <v>8510</v>
      </c>
      <c r="N2083" s="75" t="s">
        <v>271</v>
      </c>
      <c r="O2083" s="75" t="s">
        <v>1344</v>
      </c>
      <c r="P2083" s="75"/>
      <c r="Q2083" s="75" t="s">
        <v>8288</v>
      </c>
      <c r="R2083" s="75" t="s">
        <v>1786</v>
      </c>
      <c r="S2083" s="75" t="s">
        <v>1787</v>
      </c>
      <c r="T2083" s="75" t="s">
        <v>1788</v>
      </c>
      <c r="U2083" s="75" t="s">
        <v>385</v>
      </c>
    </row>
    <row r="2084" spans="1:21" ht="14.4" x14ac:dyDescent="0.25">
      <c r="A2084" s="74">
        <v>122127</v>
      </c>
      <c r="B2084" s="75" t="s">
        <v>1649</v>
      </c>
      <c r="C2084" s="81">
        <f t="shared" si="97"/>
        <v>0</v>
      </c>
      <c r="D2084" s="74">
        <v>106138</v>
      </c>
      <c r="E2084" s="75" t="s">
        <v>8271</v>
      </c>
      <c r="F2084" s="74">
        <v>124701</v>
      </c>
      <c r="G2084" s="74">
        <v>0</v>
      </c>
      <c r="H2084" s="76">
        <f t="shared" si="98"/>
        <v>122127</v>
      </c>
      <c r="I2084" s="76">
        <f t="shared" si="99"/>
        <v>0</v>
      </c>
      <c r="J2084" s="74">
        <v>113662</v>
      </c>
      <c r="K2084" s="75" t="s">
        <v>8289</v>
      </c>
      <c r="L2084" s="75" t="s">
        <v>8290</v>
      </c>
      <c r="M2084" s="74">
        <v>3740</v>
      </c>
      <c r="N2084" s="75" t="s">
        <v>83</v>
      </c>
      <c r="O2084" s="75" t="s">
        <v>8291</v>
      </c>
      <c r="P2084" s="75"/>
      <c r="Q2084" s="75" t="s">
        <v>8292</v>
      </c>
      <c r="R2084" s="75" t="s">
        <v>1786</v>
      </c>
      <c r="S2084" s="75" t="s">
        <v>1787</v>
      </c>
      <c r="T2084" s="75" t="s">
        <v>1788</v>
      </c>
      <c r="U2084" s="75" t="s">
        <v>385</v>
      </c>
    </row>
    <row r="2085" spans="1:21" ht="14.4" x14ac:dyDescent="0.25">
      <c r="A2085" s="74">
        <v>122127</v>
      </c>
      <c r="B2085" s="75" t="s">
        <v>1649</v>
      </c>
      <c r="C2085" s="81">
        <f t="shared" si="97"/>
        <v>0</v>
      </c>
      <c r="D2085" s="74">
        <v>106138</v>
      </c>
      <c r="E2085" s="75" t="s">
        <v>8271</v>
      </c>
      <c r="F2085" s="74">
        <v>118431</v>
      </c>
      <c r="G2085" s="74">
        <v>0</v>
      </c>
      <c r="H2085" s="76">
        <f t="shared" si="98"/>
        <v>122127</v>
      </c>
      <c r="I2085" s="76">
        <f t="shared" si="99"/>
        <v>0</v>
      </c>
      <c r="J2085" s="74">
        <v>125674</v>
      </c>
      <c r="K2085" s="75" t="s">
        <v>8293</v>
      </c>
      <c r="L2085" s="75" t="s">
        <v>8304</v>
      </c>
      <c r="M2085" s="74">
        <v>8570</v>
      </c>
      <c r="N2085" s="75" t="s">
        <v>173</v>
      </c>
      <c r="O2085" s="75" t="s">
        <v>8305</v>
      </c>
      <c r="P2085" s="75"/>
      <c r="Q2085" s="75" t="s">
        <v>8294</v>
      </c>
      <c r="R2085" s="75" t="s">
        <v>10772</v>
      </c>
      <c r="S2085" s="75" t="s">
        <v>10773</v>
      </c>
      <c r="T2085" s="75" t="s">
        <v>10774</v>
      </c>
      <c r="U2085" s="75" t="s">
        <v>496</v>
      </c>
    </row>
    <row r="2086" spans="1:21" ht="14.4" x14ac:dyDescent="0.25">
      <c r="A2086" s="74">
        <v>122127</v>
      </c>
      <c r="B2086" s="75" t="s">
        <v>1649</v>
      </c>
      <c r="C2086" s="81">
        <f t="shared" si="97"/>
        <v>0</v>
      </c>
      <c r="D2086" s="74">
        <v>106138</v>
      </c>
      <c r="E2086" s="75" t="s">
        <v>8271</v>
      </c>
      <c r="F2086" s="74">
        <v>128264</v>
      </c>
      <c r="G2086" s="74">
        <v>0</v>
      </c>
      <c r="H2086" s="76">
        <f t="shared" si="98"/>
        <v>122127</v>
      </c>
      <c r="I2086" s="76">
        <f t="shared" si="99"/>
        <v>0</v>
      </c>
      <c r="J2086" s="74">
        <v>128249</v>
      </c>
      <c r="K2086" s="75" t="s">
        <v>8295</v>
      </c>
      <c r="L2086" s="75" t="s">
        <v>8296</v>
      </c>
      <c r="M2086" s="74">
        <v>3200</v>
      </c>
      <c r="N2086" s="75" t="s">
        <v>67</v>
      </c>
      <c r="O2086" s="75" t="s">
        <v>8297</v>
      </c>
      <c r="P2086" s="75"/>
      <c r="Q2086" s="75" t="s">
        <v>8298</v>
      </c>
      <c r="R2086" s="75" t="s">
        <v>1786</v>
      </c>
      <c r="S2086" s="75" t="s">
        <v>1787</v>
      </c>
      <c r="T2086" s="75" t="s">
        <v>1788</v>
      </c>
      <c r="U2086" s="75" t="s">
        <v>385</v>
      </c>
    </row>
    <row r="2087" spans="1:21" ht="14.4" x14ac:dyDescent="0.25">
      <c r="A2087" s="74">
        <v>122127</v>
      </c>
      <c r="B2087" s="75" t="s">
        <v>1649</v>
      </c>
      <c r="C2087" s="81">
        <f t="shared" si="97"/>
        <v>0</v>
      </c>
      <c r="D2087" s="74">
        <v>106138</v>
      </c>
      <c r="E2087" s="75" t="s">
        <v>8271</v>
      </c>
      <c r="F2087" s="74">
        <v>128884</v>
      </c>
      <c r="G2087" s="74">
        <v>0</v>
      </c>
      <c r="H2087" s="76">
        <f t="shared" si="98"/>
        <v>122127</v>
      </c>
      <c r="I2087" s="76">
        <f t="shared" si="99"/>
        <v>0</v>
      </c>
      <c r="J2087" s="74">
        <v>128876</v>
      </c>
      <c r="K2087" s="75" t="s">
        <v>1760</v>
      </c>
      <c r="L2087" s="75" t="s">
        <v>1761</v>
      </c>
      <c r="M2087" s="74">
        <v>2018</v>
      </c>
      <c r="N2087" s="75" t="s">
        <v>258</v>
      </c>
      <c r="O2087" s="75" t="s">
        <v>1762</v>
      </c>
      <c r="P2087" s="75"/>
      <c r="Q2087" s="75" t="s">
        <v>11350</v>
      </c>
      <c r="R2087" s="75" t="s">
        <v>1786</v>
      </c>
      <c r="S2087" s="75" t="s">
        <v>1787</v>
      </c>
      <c r="T2087" s="75" t="s">
        <v>1788</v>
      </c>
      <c r="U2087" s="75" t="s">
        <v>385</v>
      </c>
    </row>
    <row r="2088" spans="1:21" ht="14.4" x14ac:dyDescent="0.25">
      <c r="A2088" s="74">
        <v>122127</v>
      </c>
      <c r="B2088" s="75" t="s">
        <v>1649</v>
      </c>
      <c r="C2088" s="81">
        <f t="shared" si="97"/>
        <v>0</v>
      </c>
      <c r="D2088" s="74">
        <v>106138</v>
      </c>
      <c r="E2088" s="75" t="s">
        <v>8271</v>
      </c>
      <c r="F2088" s="74">
        <v>131581</v>
      </c>
      <c r="G2088" s="74">
        <v>0</v>
      </c>
      <c r="H2088" s="76">
        <f t="shared" si="98"/>
        <v>122127</v>
      </c>
      <c r="I2088" s="76">
        <f t="shared" si="99"/>
        <v>0</v>
      </c>
      <c r="J2088" s="74">
        <v>131516</v>
      </c>
      <c r="K2088" s="75" t="s">
        <v>8299</v>
      </c>
      <c r="L2088" s="75" t="s">
        <v>8300</v>
      </c>
      <c r="M2088" s="74">
        <v>1130</v>
      </c>
      <c r="N2088" s="75" t="s">
        <v>7779</v>
      </c>
      <c r="O2088" s="75" t="s">
        <v>8301</v>
      </c>
      <c r="P2088" s="75"/>
      <c r="Q2088" s="75" t="s">
        <v>8302</v>
      </c>
      <c r="R2088" s="75" t="s">
        <v>1786</v>
      </c>
      <c r="S2088" s="75" t="s">
        <v>1787</v>
      </c>
      <c r="T2088" s="75" t="s">
        <v>1788</v>
      </c>
      <c r="U2088" s="75" t="s">
        <v>385</v>
      </c>
    </row>
    <row r="2089" spans="1:21" ht="14.4" x14ac:dyDescent="0.25">
      <c r="A2089" s="74">
        <v>122127</v>
      </c>
      <c r="B2089" s="75" t="s">
        <v>1649</v>
      </c>
      <c r="C2089" s="81">
        <f t="shared" si="97"/>
        <v>0</v>
      </c>
      <c r="D2089" s="74">
        <v>106138</v>
      </c>
      <c r="E2089" s="75" t="s">
        <v>8271</v>
      </c>
      <c r="F2089" s="74">
        <v>118431</v>
      </c>
      <c r="G2089" s="74">
        <v>0</v>
      </c>
      <c r="H2089" s="76">
        <f t="shared" si="98"/>
        <v>122127</v>
      </c>
      <c r="I2089" s="76">
        <f t="shared" si="99"/>
        <v>0</v>
      </c>
      <c r="J2089" s="74">
        <v>143883</v>
      </c>
      <c r="K2089" s="75" t="s">
        <v>8303</v>
      </c>
      <c r="L2089" s="75" t="s">
        <v>8304</v>
      </c>
      <c r="M2089" s="74">
        <v>8570</v>
      </c>
      <c r="N2089" s="75" t="s">
        <v>173</v>
      </c>
      <c r="O2089" s="75" t="s">
        <v>8305</v>
      </c>
      <c r="P2089" s="75"/>
      <c r="Q2089" s="75" t="s">
        <v>8294</v>
      </c>
      <c r="R2089" s="75" t="s">
        <v>1786</v>
      </c>
      <c r="S2089" s="75" t="s">
        <v>1787</v>
      </c>
      <c r="T2089" s="75" t="s">
        <v>1788</v>
      </c>
      <c r="U2089" s="75" t="s">
        <v>385</v>
      </c>
    </row>
    <row r="2090" spans="1:21" ht="14.4" x14ac:dyDescent="0.25">
      <c r="A2090" s="74">
        <v>122135</v>
      </c>
      <c r="B2090" s="75" t="s">
        <v>1679</v>
      </c>
      <c r="C2090" s="81">
        <f t="shared" si="97"/>
        <v>0</v>
      </c>
      <c r="D2090" s="74">
        <v>19919</v>
      </c>
      <c r="E2090" s="75" t="s">
        <v>8306</v>
      </c>
      <c r="F2090" s="74">
        <v>975672</v>
      </c>
      <c r="G2090" s="74">
        <v>0</v>
      </c>
      <c r="H2090" s="76">
        <f t="shared" si="98"/>
        <v>0</v>
      </c>
      <c r="I2090" s="76">
        <f t="shared" si="99"/>
        <v>0</v>
      </c>
      <c r="J2090" s="74">
        <v>19695</v>
      </c>
      <c r="K2090" s="75" t="s">
        <v>8307</v>
      </c>
      <c r="L2090" s="75" t="s">
        <v>8308</v>
      </c>
      <c r="M2090" s="74">
        <v>8793</v>
      </c>
      <c r="N2090" s="75" t="s">
        <v>4908</v>
      </c>
      <c r="O2090" s="75" t="s">
        <v>8309</v>
      </c>
      <c r="P2090" s="75"/>
      <c r="Q2090" s="75" t="s">
        <v>8310</v>
      </c>
      <c r="R2090" s="75" t="s">
        <v>11615</v>
      </c>
      <c r="S2090" s="75" t="s">
        <v>11616</v>
      </c>
      <c r="T2090" s="75" t="s">
        <v>11617</v>
      </c>
      <c r="U2090" s="75" t="s">
        <v>385</v>
      </c>
    </row>
    <row r="2091" spans="1:21" ht="14.4" x14ac:dyDescent="0.25">
      <c r="A2091" s="74">
        <v>122135</v>
      </c>
      <c r="B2091" s="75" t="s">
        <v>1679</v>
      </c>
      <c r="C2091" s="81">
        <f t="shared" si="97"/>
        <v>0</v>
      </c>
      <c r="D2091" s="74">
        <v>19919</v>
      </c>
      <c r="E2091" s="75" t="s">
        <v>8306</v>
      </c>
      <c r="F2091" s="74">
        <v>975672</v>
      </c>
      <c r="G2091" s="74">
        <v>0</v>
      </c>
      <c r="H2091" s="76">
        <f t="shared" si="98"/>
        <v>0</v>
      </c>
      <c r="I2091" s="76">
        <f t="shared" si="99"/>
        <v>0</v>
      </c>
      <c r="J2091" s="74">
        <v>19703</v>
      </c>
      <c r="K2091" s="75" t="s">
        <v>8307</v>
      </c>
      <c r="L2091" s="75" t="s">
        <v>8311</v>
      </c>
      <c r="M2091" s="74">
        <v>8791</v>
      </c>
      <c r="N2091" s="75" t="s">
        <v>4901</v>
      </c>
      <c r="O2091" s="75" t="s">
        <v>8312</v>
      </c>
      <c r="P2091" s="75"/>
      <c r="Q2091" s="75" t="s">
        <v>11950</v>
      </c>
      <c r="R2091" s="75" t="s">
        <v>11615</v>
      </c>
      <c r="S2091" s="75" t="s">
        <v>11616</v>
      </c>
      <c r="T2091" s="75" t="s">
        <v>11617</v>
      </c>
      <c r="U2091" s="75" t="s">
        <v>385</v>
      </c>
    </row>
    <row r="2092" spans="1:21" ht="14.4" x14ac:dyDescent="0.25">
      <c r="A2092" s="74">
        <v>122135</v>
      </c>
      <c r="B2092" s="75" t="s">
        <v>1679</v>
      </c>
      <c r="C2092" s="81">
        <f t="shared" si="97"/>
        <v>0</v>
      </c>
      <c r="D2092" s="74">
        <v>19919</v>
      </c>
      <c r="E2092" s="75" t="s">
        <v>8306</v>
      </c>
      <c r="F2092" s="74">
        <v>975672</v>
      </c>
      <c r="G2092" s="74">
        <v>0</v>
      </c>
      <c r="H2092" s="76">
        <f t="shared" si="98"/>
        <v>0</v>
      </c>
      <c r="I2092" s="76">
        <f t="shared" si="99"/>
        <v>0</v>
      </c>
      <c r="J2092" s="74">
        <v>19919</v>
      </c>
      <c r="K2092" s="75" t="s">
        <v>8306</v>
      </c>
      <c r="L2092" s="75" t="s">
        <v>1347</v>
      </c>
      <c r="M2092" s="74">
        <v>8790</v>
      </c>
      <c r="N2092" s="75" t="s">
        <v>115</v>
      </c>
      <c r="O2092" s="75" t="s">
        <v>1348</v>
      </c>
      <c r="P2092" s="75"/>
      <c r="Q2092" s="75" t="s">
        <v>1349</v>
      </c>
      <c r="R2092" s="75" t="s">
        <v>11615</v>
      </c>
      <c r="S2092" s="75" t="s">
        <v>11616</v>
      </c>
      <c r="T2092" s="75" t="s">
        <v>11617</v>
      </c>
      <c r="U2092" s="75" t="s">
        <v>385</v>
      </c>
    </row>
    <row r="2093" spans="1:21" ht="14.4" x14ac:dyDescent="0.25">
      <c r="A2093" s="74">
        <v>122135</v>
      </c>
      <c r="B2093" s="75" t="s">
        <v>1679</v>
      </c>
      <c r="C2093" s="81">
        <f t="shared" ref="C2093:C2156" si="100">IF(A2093&lt;&gt;A2092,0,IF(AND(A2093=A2092,B2093&lt;&gt;B2092),A2093,0))</f>
        <v>0</v>
      </c>
      <c r="D2093" s="74">
        <v>19919</v>
      </c>
      <c r="E2093" s="75" t="s">
        <v>8306</v>
      </c>
      <c r="F2093" s="74">
        <v>975672</v>
      </c>
      <c r="G2093" s="74">
        <v>0</v>
      </c>
      <c r="H2093" s="76">
        <f t="shared" ref="H2093:H2156" si="101">IF(A2093&lt;&gt;A2092,0,IF(AND(A2093=A2092,F2093&lt;&gt;F2092),A2093,0))</f>
        <v>0</v>
      </c>
      <c r="I2093" s="76">
        <f t="shared" ref="I2093:I2156" si="102">IF(A2093&lt;&gt;A2092,0,IF(AND(H2093&lt;&gt;0,B2093&lt;&gt;B2092),A2093,0))</f>
        <v>0</v>
      </c>
      <c r="J2093" s="74">
        <v>19927</v>
      </c>
      <c r="K2093" s="75" t="s">
        <v>8313</v>
      </c>
      <c r="L2093" s="75" t="s">
        <v>8314</v>
      </c>
      <c r="M2093" s="74">
        <v>8790</v>
      </c>
      <c r="N2093" s="75" t="s">
        <v>115</v>
      </c>
      <c r="O2093" s="75" t="s">
        <v>8315</v>
      </c>
      <c r="P2093" s="75"/>
      <c r="Q2093" s="75" t="s">
        <v>8316</v>
      </c>
      <c r="R2093" s="75" t="s">
        <v>11615</v>
      </c>
      <c r="S2093" s="75" t="s">
        <v>11616</v>
      </c>
      <c r="T2093" s="75" t="s">
        <v>11617</v>
      </c>
      <c r="U2093" s="75" t="s">
        <v>385</v>
      </c>
    </row>
    <row r="2094" spans="1:21" ht="14.4" x14ac:dyDescent="0.25">
      <c r="A2094" s="74">
        <v>122135</v>
      </c>
      <c r="B2094" s="75" t="s">
        <v>1679</v>
      </c>
      <c r="C2094" s="81">
        <f t="shared" si="100"/>
        <v>0</v>
      </c>
      <c r="D2094" s="74">
        <v>19919</v>
      </c>
      <c r="E2094" s="75" t="s">
        <v>8306</v>
      </c>
      <c r="F2094" s="74">
        <v>975672</v>
      </c>
      <c r="G2094" s="74">
        <v>0</v>
      </c>
      <c r="H2094" s="76">
        <f t="shared" si="101"/>
        <v>0</v>
      </c>
      <c r="I2094" s="76">
        <f t="shared" si="102"/>
        <v>0</v>
      </c>
      <c r="J2094" s="74">
        <v>110461</v>
      </c>
      <c r="K2094" s="75" t="s">
        <v>8307</v>
      </c>
      <c r="L2094" s="75" t="s">
        <v>8317</v>
      </c>
      <c r="M2094" s="74">
        <v>8792</v>
      </c>
      <c r="N2094" s="75" t="s">
        <v>4897</v>
      </c>
      <c r="O2094" s="75" t="s">
        <v>8318</v>
      </c>
      <c r="P2094" s="75"/>
      <c r="Q2094" s="75" t="s">
        <v>8319</v>
      </c>
      <c r="R2094" s="75" t="s">
        <v>11615</v>
      </c>
      <c r="S2094" s="75" t="s">
        <v>11616</v>
      </c>
      <c r="T2094" s="75" t="s">
        <v>11617</v>
      </c>
      <c r="U2094" s="75" t="s">
        <v>385</v>
      </c>
    </row>
    <row r="2095" spans="1:21" ht="14.4" x14ac:dyDescent="0.25">
      <c r="A2095" s="74">
        <v>122143</v>
      </c>
      <c r="B2095" s="75" t="s">
        <v>1649</v>
      </c>
      <c r="C2095" s="81">
        <f t="shared" si="100"/>
        <v>0</v>
      </c>
      <c r="D2095" s="74">
        <v>105833</v>
      </c>
      <c r="E2095" s="75" t="s">
        <v>8320</v>
      </c>
      <c r="F2095" s="74">
        <v>962671</v>
      </c>
      <c r="G2095" s="74">
        <v>0</v>
      </c>
      <c r="H2095" s="76">
        <f t="shared" si="101"/>
        <v>0</v>
      </c>
      <c r="I2095" s="76">
        <f t="shared" si="102"/>
        <v>0</v>
      </c>
      <c r="J2095" s="74">
        <v>5405</v>
      </c>
      <c r="K2095" s="75" t="s">
        <v>8321</v>
      </c>
      <c r="L2095" s="75" t="s">
        <v>8322</v>
      </c>
      <c r="M2095" s="74">
        <v>1800</v>
      </c>
      <c r="N2095" s="75" t="s">
        <v>29</v>
      </c>
      <c r="O2095" s="75" t="s">
        <v>1352</v>
      </c>
      <c r="P2095" s="75"/>
      <c r="Q2095" s="75" t="s">
        <v>8323</v>
      </c>
      <c r="R2095" s="75" t="s">
        <v>3065</v>
      </c>
      <c r="S2095" s="75" t="s">
        <v>3066</v>
      </c>
      <c r="T2095" s="75" t="s">
        <v>3067</v>
      </c>
      <c r="U2095" s="75" t="s">
        <v>385</v>
      </c>
    </row>
    <row r="2096" spans="1:21" ht="14.4" x14ac:dyDescent="0.25">
      <c r="A2096" s="74">
        <v>122143</v>
      </c>
      <c r="B2096" s="75" t="s">
        <v>1649</v>
      </c>
      <c r="C2096" s="81">
        <f t="shared" si="100"/>
        <v>0</v>
      </c>
      <c r="D2096" s="74">
        <v>105833</v>
      </c>
      <c r="E2096" s="75" t="s">
        <v>8320</v>
      </c>
      <c r="F2096" s="74">
        <v>962671</v>
      </c>
      <c r="G2096" s="74">
        <v>0</v>
      </c>
      <c r="H2096" s="76">
        <f t="shared" si="101"/>
        <v>0</v>
      </c>
      <c r="I2096" s="76">
        <f t="shared" si="102"/>
        <v>0</v>
      </c>
      <c r="J2096" s="74">
        <v>5488</v>
      </c>
      <c r="K2096" s="75" t="s">
        <v>2669</v>
      </c>
      <c r="L2096" s="75" t="s">
        <v>8324</v>
      </c>
      <c r="M2096" s="74">
        <v>1800</v>
      </c>
      <c r="N2096" s="75" t="s">
        <v>29</v>
      </c>
      <c r="O2096" s="75" t="s">
        <v>8325</v>
      </c>
      <c r="P2096" s="75"/>
      <c r="Q2096" s="75" t="s">
        <v>8326</v>
      </c>
      <c r="R2096" s="75" t="s">
        <v>3065</v>
      </c>
      <c r="S2096" s="75" t="s">
        <v>3066</v>
      </c>
      <c r="T2096" s="75" t="s">
        <v>3067</v>
      </c>
      <c r="U2096" s="75" t="s">
        <v>385</v>
      </c>
    </row>
    <row r="2097" spans="1:21" ht="14.4" x14ac:dyDescent="0.25">
      <c r="A2097" s="74">
        <v>122143</v>
      </c>
      <c r="B2097" s="75" t="s">
        <v>1649</v>
      </c>
      <c r="C2097" s="81">
        <f t="shared" si="100"/>
        <v>0</v>
      </c>
      <c r="D2097" s="74">
        <v>105833</v>
      </c>
      <c r="E2097" s="75" t="s">
        <v>8320</v>
      </c>
      <c r="F2097" s="74">
        <v>962671</v>
      </c>
      <c r="G2097" s="74">
        <v>0</v>
      </c>
      <c r="H2097" s="76">
        <f t="shared" si="101"/>
        <v>0</v>
      </c>
      <c r="I2097" s="76">
        <f t="shared" si="102"/>
        <v>0</v>
      </c>
      <c r="J2097" s="74">
        <v>5561</v>
      </c>
      <c r="K2097" s="75" t="s">
        <v>8327</v>
      </c>
      <c r="L2097" s="75" t="s">
        <v>11951</v>
      </c>
      <c r="M2097" s="74">
        <v>1830</v>
      </c>
      <c r="N2097" s="75" t="s">
        <v>30</v>
      </c>
      <c r="O2097" s="75" t="s">
        <v>8328</v>
      </c>
      <c r="P2097" s="75"/>
      <c r="Q2097" s="75" t="s">
        <v>8329</v>
      </c>
      <c r="R2097" s="75" t="s">
        <v>3065</v>
      </c>
      <c r="S2097" s="75" t="s">
        <v>3066</v>
      </c>
      <c r="T2097" s="75" t="s">
        <v>3067</v>
      </c>
      <c r="U2097" s="75" t="s">
        <v>385</v>
      </c>
    </row>
    <row r="2098" spans="1:21" ht="14.4" x14ac:dyDescent="0.25">
      <c r="A2098" s="74">
        <v>122143</v>
      </c>
      <c r="B2098" s="75" t="s">
        <v>1649</v>
      </c>
      <c r="C2098" s="81">
        <f t="shared" si="100"/>
        <v>0</v>
      </c>
      <c r="D2098" s="74">
        <v>105833</v>
      </c>
      <c r="E2098" s="75" t="s">
        <v>8320</v>
      </c>
      <c r="F2098" s="74">
        <v>962671</v>
      </c>
      <c r="G2098" s="74">
        <v>0</v>
      </c>
      <c r="H2098" s="76">
        <f t="shared" si="101"/>
        <v>0</v>
      </c>
      <c r="I2098" s="76">
        <f t="shared" si="102"/>
        <v>0</v>
      </c>
      <c r="J2098" s="74">
        <v>25403</v>
      </c>
      <c r="K2098" s="75" t="s">
        <v>8330</v>
      </c>
      <c r="L2098" s="75" t="s">
        <v>8331</v>
      </c>
      <c r="M2098" s="74">
        <v>1800</v>
      </c>
      <c r="N2098" s="75" t="s">
        <v>29</v>
      </c>
      <c r="O2098" s="75" t="s">
        <v>8332</v>
      </c>
      <c r="P2098" s="75"/>
      <c r="Q2098" s="75" t="s">
        <v>8333</v>
      </c>
      <c r="R2098" s="75" t="s">
        <v>1703</v>
      </c>
      <c r="S2098" s="75" t="s">
        <v>1704</v>
      </c>
      <c r="T2098" s="75" t="s">
        <v>1705</v>
      </c>
      <c r="U2098" s="75" t="s">
        <v>496</v>
      </c>
    </row>
    <row r="2099" spans="1:21" ht="14.4" x14ac:dyDescent="0.25">
      <c r="A2099" s="74">
        <v>122143</v>
      </c>
      <c r="B2099" s="75" t="s">
        <v>1649</v>
      </c>
      <c r="C2099" s="81">
        <f t="shared" si="100"/>
        <v>0</v>
      </c>
      <c r="D2099" s="74">
        <v>105833</v>
      </c>
      <c r="E2099" s="75" t="s">
        <v>8320</v>
      </c>
      <c r="F2099" s="74">
        <v>962671</v>
      </c>
      <c r="G2099" s="74">
        <v>0</v>
      </c>
      <c r="H2099" s="76">
        <f t="shared" si="101"/>
        <v>0</v>
      </c>
      <c r="I2099" s="76">
        <f t="shared" si="102"/>
        <v>0</v>
      </c>
      <c r="J2099" s="74">
        <v>61002</v>
      </c>
      <c r="K2099" s="75" t="s">
        <v>1692</v>
      </c>
      <c r="L2099" s="75" t="s">
        <v>8334</v>
      </c>
      <c r="M2099" s="74">
        <v>1831</v>
      </c>
      <c r="N2099" s="75" t="s">
        <v>8335</v>
      </c>
      <c r="O2099" s="75" t="s">
        <v>8336</v>
      </c>
      <c r="P2099" s="75"/>
      <c r="Q2099" s="75" t="s">
        <v>8337</v>
      </c>
      <c r="R2099" s="75" t="s">
        <v>3065</v>
      </c>
      <c r="S2099" s="75" t="s">
        <v>3066</v>
      </c>
      <c r="T2099" s="75" t="s">
        <v>3067</v>
      </c>
      <c r="U2099" s="75" t="s">
        <v>385</v>
      </c>
    </row>
    <row r="2100" spans="1:21" ht="14.4" x14ac:dyDescent="0.25">
      <c r="A2100" s="74">
        <v>122143</v>
      </c>
      <c r="B2100" s="75" t="s">
        <v>1649</v>
      </c>
      <c r="C2100" s="81">
        <f t="shared" si="100"/>
        <v>0</v>
      </c>
      <c r="D2100" s="74">
        <v>105833</v>
      </c>
      <c r="E2100" s="75" t="s">
        <v>8320</v>
      </c>
      <c r="F2100" s="74">
        <v>962671</v>
      </c>
      <c r="G2100" s="74">
        <v>0</v>
      </c>
      <c r="H2100" s="76">
        <f t="shared" si="101"/>
        <v>0</v>
      </c>
      <c r="I2100" s="76">
        <f t="shared" si="102"/>
        <v>0</v>
      </c>
      <c r="J2100" s="74">
        <v>105833</v>
      </c>
      <c r="K2100" s="75" t="s">
        <v>8320</v>
      </c>
      <c r="L2100" s="75" t="s">
        <v>8322</v>
      </c>
      <c r="M2100" s="74">
        <v>1800</v>
      </c>
      <c r="N2100" s="75" t="s">
        <v>29</v>
      </c>
      <c r="O2100" s="75" t="s">
        <v>1352</v>
      </c>
      <c r="P2100" s="75"/>
      <c r="Q2100" s="75" t="s">
        <v>8338</v>
      </c>
      <c r="R2100" s="75" t="s">
        <v>3065</v>
      </c>
      <c r="S2100" s="75" t="s">
        <v>3066</v>
      </c>
      <c r="T2100" s="75" t="s">
        <v>3067</v>
      </c>
      <c r="U2100" s="75" t="s">
        <v>385</v>
      </c>
    </row>
    <row r="2101" spans="1:21" ht="14.4" x14ac:dyDescent="0.25">
      <c r="A2101" s="74">
        <v>122143</v>
      </c>
      <c r="B2101" s="75" t="s">
        <v>1649</v>
      </c>
      <c r="C2101" s="81">
        <f t="shared" si="100"/>
        <v>0</v>
      </c>
      <c r="D2101" s="74">
        <v>105833</v>
      </c>
      <c r="E2101" s="75" t="s">
        <v>8320</v>
      </c>
      <c r="F2101" s="74">
        <v>962671</v>
      </c>
      <c r="G2101" s="74">
        <v>0</v>
      </c>
      <c r="H2101" s="76">
        <f t="shared" si="101"/>
        <v>0</v>
      </c>
      <c r="I2101" s="76">
        <f t="shared" si="102"/>
        <v>0</v>
      </c>
      <c r="J2101" s="74">
        <v>118547</v>
      </c>
      <c r="K2101" s="75" t="s">
        <v>7045</v>
      </c>
      <c r="L2101" s="75" t="s">
        <v>8339</v>
      </c>
      <c r="M2101" s="74">
        <v>1800</v>
      </c>
      <c r="N2101" s="75" t="s">
        <v>29</v>
      </c>
      <c r="O2101" s="75" t="s">
        <v>8340</v>
      </c>
      <c r="P2101" s="75"/>
      <c r="Q2101" s="75" t="s">
        <v>8341</v>
      </c>
      <c r="R2101" s="75" t="s">
        <v>3065</v>
      </c>
      <c r="S2101" s="75" t="s">
        <v>3066</v>
      </c>
      <c r="T2101" s="75" t="s">
        <v>3067</v>
      </c>
      <c r="U2101" s="75" t="s">
        <v>385</v>
      </c>
    </row>
    <row r="2102" spans="1:21" ht="14.4" x14ac:dyDescent="0.25">
      <c r="A2102" s="74">
        <v>122143</v>
      </c>
      <c r="B2102" s="75" t="s">
        <v>1649</v>
      </c>
      <c r="C2102" s="81">
        <f t="shared" si="100"/>
        <v>0</v>
      </c>
      <c r="D2102" s="74">
        <v>105833</v>
      </c>
      <c r="E2102" s="75" t="s">
        <v>8320</v>
      </c>
      <c r="F2102" s="74">
        <v>962671</v>
      </c>
      <c r="G2102" s="74">
        <v>0</v>
      </c>
      <c r="H2102" s="76">
        <f t="shared" si="101"/>
        <v>0</v>
      </c>
      <c r="I2102" s="76">
        <f t="shared" si="102"/>
        <v>0</v>
      </c>
      <c r="J2102" s="74">
        <v>125501</v>
      </c>
      <c r="K2102" s="75" t="s">
        <v>8342</v>
      </c>
      <c r="L2102" s="75" t="s">
        <v>6812</v>
      </c>
      <c r="M2102" s="74">
        <v>1800</v>
      </c>
      <c r="N2102" s="75" t="s">
        <v>8343</v>
      </c>
      <c r="O2102" s="75" t="s">
        <v>8344</v>
      </c>
      <c r="P2102" s="75"/>
      <c r="Q2102" s="75" t="s">
        <v>8345</v>
      </c>
      <c r="R2102" s="75" t="s">
        <v>3065</v>
      </c>
      <c r="S2102" s="75" t="s">
        <v>3066</v>
      </c>
      <c r="T2102" s="75" t="s">
        <v>3067</v>
      </c>
      <c r="U2102" s="75" t="s">
        <v>385</v>
      </c>
    </row>
    <row r="2103" spans="1:21" ht="14.4" x14ac:dyDescent="0.25">
      <c r="A2103" s="74">
        <v>122143</v>
      </c>
      <c r="B2103" s="75" t="s">
        <v>1649</v>
      </c>
      <c r="C2103" s="81">
        <f t="shared" si="100"/>
        <v>0</v>
      </c>
      <c r="D2103" s="74">
        <v>105833</v>
      </c>
      <c r="E2103" s="75" t="s">
        <v>8320</v>
      </c>
      <c r="F2103" s="74">
        <v>962671</v>
      </c>
      <c r="G2103" s="74">
        <v>0</v>
      </c>
      <c r="H2103" s="76">
        <f t="shared" si="101"/>
        <v>0</v>
      </c>
      <c r="I2103" s="76">
        <f t="shared" si="102"/>
        <v>0</v>
      </c>
      <c r="J2103" s="74">
        <v>128471</v>
      </c>
      <c r="K2103" s="75" t="s">
        <v>8346</v>
      </c>
      <c r="L2103" s="75" t="s">
        <v>8347</v>
      </c>
      <c r="M2103" s="74">
        <v>1800</v>
      </c>
      <c r="N2103" s="75" t="s">
        <v>29</v>
      </c>
      <c r="O2103" s="75" t="s">
        <v>8348</v>
      </c>
      <c r="P2103" s="75"/>
      <c r="Q2103" s="75" t="s">
        <v>8349</v>
      </c>
      <c r="R2103" s="75" t="s">
        <v>3065</v>
      </c>
      <c r="S2103" s="75" t="s">
        <v>3066</v>
      </c>
      <c r="T2103" s="75" t="s">
        <v>3067</v>
      </c>
      <c r="U2103" s="75" t="s">
        <v>385</v>
      </c>
    </row>
    <row r="2104" spans="1:21" ht="14.4" x14ac:dyDescent="0.25">
      <c r="A2104" s="74">
        <v>122168</v>
      </c>
      <c r="B2104" s="75" t="s">
        <v>1679</v>
      </c>
      <c r="C2104" s="81">
        <f t="shared" si="100"/>
        <v>0</v>
      </c>
      <c r="D2104" s="74">
        <v>46631</v>
      </c>
      <c r="E2104" s="75" t="s">
        <v>8350</v>
      </c>
      <c r="F2104" s="74">
        <v>961251</v>
      </c>
      <c r="G2104" s="74">
        <v>0</v>
      </c>
      <c r="H2104" s="76">
        <f t="shared" si="101"/>
        <v>0</v>
      </c>
      <c r="I2104" s="76">
        <f t="shared" si="102"/>
        <v>0</v>
      </c>
      <c r="J2104" s="74">
        <v>12451</v>
      </c>
      <c r="K2104" s="75" t="s">
        <v>8351</v>
      </c>
      <c r="L2104" s="75" t="s">
        <v>8352</v>
      </c>
      <c r="M2104" s="74">
        <v>3360</v>
      </c>
      <c r="N2104" s="75" t="s">
        <v>8353</v>
      </c>
      <c r="O2104" s="75" t="s">
        <v>8354</v>
      </c>
      <c r="P2104" s="75"/>
      <c r="Q2104" s="75" t="s">
        <v>8355</v>
      </c>
      <c r="R2104" s="75" t="s">
        <v>3065</v>
      </c>
      <c r="S2104" s="75" t="s">
        <v>3066</v>
      </c>
      <c r="T2104" s="75" t="s">
        <v>3067</v>
      </c>
      <c r="U2104" s="75" t="s">
        <v>385</v>
      </c>
    </row>
    <row r="2105" spans="1:21" ht="14.4" x14ac:dyDescent="0.25">
      <c r="A2105" s="74">
        <v>122168</v>
      </c>
      <c r="B2105" s="75" t="s">
        <v>1679</v>
      </c>
      <c r="C2105" s="81">
        <f t="shared" si="100"/>
        <v>0</v>
      </c>
      <c r="D2105" s="74">
        <v>46631</v>
      </c>
      <c r="E2105" s="75" t="s">
        <v>8350</v>
      </c>
      <c r="F2105" s="74">
        <v>961458</v>
      </c>
      <c r="G2105" s="74">
        <v>0</v>
      </c>
      <c r="H2105" s="76">
        <f t="shared" si="101"/>
        <v>122168</v>
      </c>
      <c r="I2105" s="76">
        <f t="shared" si="102"/>
        <v>0</v>
      </c>
      <c r="J2105" s="74">
        <v>13581</v>
      </c>
      <c r="K2105" s="75" t="s">
        <v>1680</v>
      </c>
      <c r="L2105" s="75" t="s">
        <v>8356</v>
      </c>
      <c r="M2105" s="74">
        <v>3370</v>
      </c>
      <c r="N2105" s="75" t="s">
        <v>5742</v>
      </c>
      <c r="O2105" s="75" t="s">
        <v>8357</v>
      </c>
      <c r="P2105" s="75"/>
      <c r="Q2105" s="75" t="s">
        <v>8358</v>
      </c>
      <c r="R2105" s="75" t="s">
        <v>3065</v>
      </c>
      <c r="S2105" s="75" t="s">
        <v>3066</v>
      </c>
      <c r="T2105" s="75" t="s">
        <v>3067</v>
      </c>
      <c r="U2105" s="75" t="s">
        <v>385</v>
      </c>
    </row>
    <row r="2106" spans="1:21" ht="14.4" x14ac:dyDescent="0.25">
      <c r="A2106" s="74">
        <v>122168</v>
      </c>
      <c r="B2106" s="75" t="s">
        <v>1679</v>
      </c>
      <c r="C2106" s="81">
        <f t="shared" si="100"/>
        <v>0</v>
      </c>
      <c r="D2106" s="74">
        <v>46631</v>
      </c>
      <c r="E2106" s="75" t="s">
        <v>8350</v>
      </c>
      <c r="F2106" s="74">
        <v>961375</v>
      </c>
      <c r="G2106" s="74">
        <v>0</v>
      </c>
      <c r="H2106" s="76">
        <f t="shared" si="101"/>
        <v>122168</v>
      </c>
      <c r="I2106" s="76">
        <f t="shared" si="102"/>
        <v>0</v>
      </c>
      <c r="J2106" s="74">
        <v>46631</v>
      </c>
      <c r="K2106" s="75" t="s">
        <v>8350</v>
      </c>
      <c r="L2106" s="75" t="s">
        <v>1355</v>
      </c>
      <c r="M2106" s="74">
        <v>3212</v>
      </c>
      <c r="N2106" s="75" t="s">
        <v>1356</v>
      </c>
      <c r="O2106" s="75" t="s">
        <v>1357</v>
      </c>
      <c r="P2106" s="75"/>
      <c r="Q2106" s="75" t="s">
        <v>1358</v>
      </c>
      <c r="R2106" s="75" t="s">
        <v>3065</v>
      </c>
      <c r="S2106" s="75" t="s">
        <v>3066</v>
      </c>
      <c r="T2106" s="75" t="s">
        <v>3067</v>
      </c>
      <c r="U2106" s="75" t="s">
        <v>385</v>
      </c>
    </row>
    <row r="2107" spans="1:21" ht="14.4" x14ac:dyDescent="0.25">
      <c r="A2107" s="74">
        <v>122168</v>
      </c>
      <c r="B2107" s="75" t="s">
        <v>1679</v>
      </c>
      <c r="C2107" s="81">
        <f t="shared" si="100"/>
        <v>0</v>
      </c>
      <c r="D2107" s="74">
        <v>46631</v>
      </c>
      <c r="E2107" s="75" t="s">
        <v>8350</v>
      </c>
      <c r="F2107" s="74">
        <v>961375</v>
      </c>
      <c r="G2107" s="74">
        <v>0</v>
      </c>
      <c r="H2107" s="76">
        <f t="shared" si="101"/>
        <v>0</v>
      </c>
      <c r="I2107" s="76">
        <f t="shared" si="102"/>
        <v>0</v>
      </c>
      <c r="J2107" s="74">
        <v>125682</v>
      </c>
      <c r="K2107" s="75" t="s">
        <v>8359</v>
      </c>
      <c r="L2107" s="75" t="s">
        <v>8360</v>
      </c>
      <c r="M2107" s="74">
        <v>3210</v>
      </c>
      <c r="N2107" s="75" t="s">
        <v>8361</v>
      </c>
      <c r="O2107" s="75" t="s">
        <v>8362</v>
      </c>
      <c r="P2107" s="75"/>
      <c r="Q2107" s="75" t="s">
        <v>8363</v>
      </c>
      <c r="R2107" s="75" t="s">
        <v>3065</v>
      </c>
      <c r="S2107" s="75" t="s">
        <v>3066</v>
      </c>
      <c r="T2107" s="75" t="s">
        <v>3067</v>
      </c>
      <c r="U2107" s="75" t="s">
        <v>385</v>
      </c>
    </row>
    <row r="2108" spans="1:21" ht="14.4" x14ac:dyDescent="0.25">
      <c r="A2108" s="74">
        <v>122168</v>
      </c>
      <c r="B2108" s="75" t="s">
        <v>1679</v>
      </c>
      <c r="C2108" s="81">
        <f t="shared" si="100"/>
        <v>0</v>
      </c>
      <c r="D2108" s="74">
        <v>46631</v>
      </c>
      <c r="E2108" s="75" t="s">
        <v>8350</v>
      </c>
      <c r="F2108" s="74">
        <v>961375</v>
      </c>
      <c r="G2108" s="74">
        <v>0</v>
      </c>
      <c r="H2108" s="76">
        <f t="shared" si="101"/>
        <v>0</v>
      </c>
      <c r="I2108" s="76">
        <f t="shared" si="102"/>
        <v>0</v>
      </c>
      <c r="J2108" s="74">
        <v>130914</v>
      </c>
      <c r="K2108" s="75" t="s">
        <v>8364</v>
      </c>
      <c r="L2108" s="75" t="s">
        <v>1006</v>
      </c>
      <c r="M2108" s="74">
        <v>3211</v>
      </c>
      <c r="N2108" s="75" t="s">
        <v>8365</v>
      </c>
      <c r="O2108" s="75" t="s">
        <v>8366</v>
      </c>
      <c r="P2108" s="75"/>
      <c r="Q2108" s="75" t="s">
        <v>8367</v>
      </c>
      <c r="R2108" s="75" t="s">
        <v>3065</v>
      </c>
      <c r="S2108" s="75" t="s">
        <v>3066</v>
      </c>
      <c r="T2108" s="75" t="s">
        <v>3067</v>
      </c>
      <c r="U2108" s="75" t="s">
        <v>385</v>
      </c>
    </row>
    <row r="2109" spans="1:21" ht="14.4" x14ac:dyDescent="0.25">
      <c r="A2109" s="74">
        <v>122176</v>
      </c>
      <c r="B2109" s="75" t="s">
        <v>1901</v>
      </c>
      <c r="C2109" s="81">
        <f t="shared" si="100"/>
        <v>0</v>
      </c>
      <c r="D2109" s="74">
        <v>1305</v>
      </c>
      <c r="E2109" s="75" t="s">
        <v>6126</v>
      </c>
      <c r="F2109" s="74">
        <v>113911</v>
      </c>
      <c r="G2109" s="74">
        <v>113911</v>
      </c>
      <c r="H2109" s="76">
        <f t="shared" si="101"/>
        <v>0</v>
      </c>
      <c r="I2109" s="76">
        <f t="shared" si="102"/>
        <v>0</v>
      </c>
      <c r="J2109" s="74">
        <v>1255</v>
      </c>
      <c r="K2109" s="75" t="s">
        <v>11351</v>
      </c>
      <c r="L2109" s="75" t="s">
        <v>8368</v>
      </c>
      <c r="M2109" s="74">
        <v>3390</v>
      </c>
      <c r="N2109" s="75" t="s">
        <v>8369</v>
      </c>
      <c r="O2109" s="75" t="s">
        <v>8370</v>
      </c>
      <c r="P2109" s="75"/>
      <c r="Q2109" s="75" t="s">
        <v>11952</v>
      </c>
      <c r="R2109" s="75" t="s">
        <v>3065</v>
      </c>
      <c r="S2109" s="75" t="s">
        <v>3066</v>
      </c>
      <c r="T2109" s="75" t="s">
        <v>3067</v>
      </c>
      <c r="U2109" s="75" t="s">
        <v>385</v>
      </c>
    </row>
    <row r="2110" spans="1:21" ht="14.4" x14ac:dyDescent="0.25">
      <c r="A2110" s="74">
        <v>122176</v>
      </c>
      <c r="B2110" s="75" t="s">
        <v>1901</v>
      </c>
      <c r="C2110" s="81">
        <f t="shared" si="100"/>
        <v>0</v>
      </c>
      <c r="D2110" s="74">
        <v>1305</v>
      </c>
      <c r="E2110" s="75" t="s">
        <v>6126</v>
      </c>
      <c r="F2110" s="74">
        <v>113911</v>
      </c>
      <c r="G2110" s="74">
        <v>113911</v>
      </c>
      <c r="H2110" s="76">
        <f t="shared" si="101"/>
        <v>0</v>
      </c>
      <c r="I2110" s="76">
        <f t="shared" si="102"/>
        <v>0</v>
      </c>
      <c r="J2110" s="74">
        <v>1263</v>
      </c>
      <c r="K2110" s="75" t="s">
        <v>11352</v>
      </c>
      <c r="L2110" s="75" t="s">
        <v>8371</v>
      </c>
      <c r="M2110" s="74">
        <v>3200</v>
      </c>
      <c r="N2110" s="75" t="s">
        <v>67</v>
      </c>
      <c r="O2110" s="75" t="s">
        <v>11953</v>
      </c>
      <c r="P2110" s="75"/>
      <c r="Q2110" s="75" t="s">
        <v>11954</v>
      </c>
      <c r="R2110" s="75" t="s">
        <v>3065</v>
      </c>
      <c r="S2110" s="75" t="s">
        <v>3066</v>
      </c>
      <c r="T2110" s="75" t="s">
        <v>3067</v>
      </c>
      <c r="U2110" s="75" t="s">
        <v>385</v>
      </c>
    </row>
    <row r="2111" spans="1:21" ht="14.4" x14ac:dyDescent="0.25">
      <c r="A2111" s="74">
        <v>122176</v>
      </c>
      <c r="B2111" s="75" t="s">
        <v>1901</v>
      </c>
      <c r="C2111" s="81">
        <f t="shared" si="100"/>
        <v>0</v>
      </c>
      <c r="D2111" s="74">
        <v>1305</v>
      </c>
      <c r="E2111" s="75" t="s">
        <v>6126</v>
      </c>
      <c r="F2111" s="74">
        <v>113911</v>
      </c>
      <c r="G2111" s="74">
        <v>113911</v>
      </c>
      <c r="H2111" s="76">
        <f t="shared" si="101"/>
        <v>0</v>
      </c>
      <c r="I2111" s="76">
        <f t="shared" si="102"/>
        <v>0</v>
      </c>
      <c r="J2111" s="74">
        <v>1271</v>
      </c>
      <c r="K2111" s="75" t="s">
        <v>11353</v>
      </c>
      <c r="L2111" s="75" t="s">
        <v>8372</v>
      </c>
      <c r="M2111" s="74">
        <v>3200</v>
      </c>
      <c r="N2111" s="75" t="s">
        <v>67</v>
      </c>
      <c r="O2111" s="75" t="s">
        <v>8373</v>
      </c>
      <c r="P2111" s="75"/>
      <c r="Q2111" s="75" t="s">
        <v>11955</v>
      </c>
      <c r="R2111" s="75" t="s">
        <v>3065</v>
      </c>
      <c r="S2111" s="75" t="s">
        <v>3066</v>
      </c>
      <c r="T2111" s="75" t="s">
        <v>3067</v>
      </c>
      <c r="U2111" s="75" t="s">
        <v>385</v>
      </c>
    </row>
    <row r="2112" spans="1:21" ht="14.4" x14ac:dyDescent="0.25">
      <c r="A2112" s="74">
        <v>122176</v>
      </c>
      <c r="B2112" s="75" t="s">
        <v>1901</v>
      </c>
      <c r="C2112" s="81">
        <f t="shared" si="100"/>
        <v>0</v>
      </c>
      <c r="D2112" s="74">
        <v>1305</v>
      </c>
      <c r="E2112" s="75" t="s">
        <v>6126</v>
      </c>
      <c r="F2112" s="74">
        <v>113911</v>
      </c>
      <c r="G2112" s="74">
        <v>113911</v>
      </c>
      <c r="H2112" s="76">
        <f t="shared" si="101"/>
        <v>0</v>
      </c>
      <c r="I2112" s="76">
        <f t="shared" si="102"/>
        <v>0</v>
      </c>
      <c r="J2112" s="74">
        <v>1289</v>
      </c>
      <c r="K2112" s="75" t="s">
        <v>11354</v>
      </c>
      <c r="L2112" s="75" t="s">
        <v>8374</v>
      </c>
      <c r="M2112" s="74">
        <v>3202</v>
      </c>
      <c r="N2112" s="75" t="s">
        <v>8375</v>
      </c>
      <c r="O2112" s="75" t="s">
        <v>8376</v>
      </c>
      <c r="P2112" s="75"/>
      <c r="Q2112" s="75" t="s">
        <v>11956</v>
      </c>
      <c r="R2112" s="75" t="s">
        <v>3065</v>
      </c>
      <c r="S2112" s="75" t="s">
        <v>3066</v>
      </c>
      <c r="T2112" s="75" t="s">
        <v>3067</v>
      </c>
      <c r="U2112" s="75" t="s">
        <v>385</v>
      </c>
    </row>
    <row r="2113" spans="1:21" ht="14.4" x14ac:dyDescent="0.25">
      <c r="A2113" s="74">
        <v>122176</v>
      </c>
      <c r="B2113" s="75" t="s">
        <v>1901</v>
      </c>
      <c r="C2113" s="81">
        <f t="shared" si="100"/>
        <v>0</v>
      </c>
      <c r="D2113" s="74">
        <v>1305</v>
      </c>
      <c r="E2113" s="75" t="s">
        <v>6126</v>
      </c>
      <c r="F2113" s="74">
        <v>113911</v>
      </c>
      <c r="G2113" s="74">
        <v>113911</v>
      </c>
      <c r="H2113" s="76">
        <f t="shared" si="101"/>
        <v>0</v>
      </c>
      <c r="I2113" s="76">
        <f t="shared" si="102"/>
        <v>0</v>
      </c>
      <c r="J2113" s="74">
        <v>1297</v>
      </c>
      <c r="K2113" s="75" t="s">
        <v>11355</v>
      </c>
      <c r="L2113" s="75" t="s">
        <v>8377</v>
      </c>
      <c r="M2113" s="74">
        <v>3290</v>
      </c>
      <c r="N2113" s="75" t="s">
        <v>68</v>
      </c>
      <c r="O2113" s="75" t="s">
        <v>11957</v>
      </c>
      <c r="P2113" s="75"/>
      <c r="Q2113" s="75" t="s">
        <v>11958</v>
      </c>
      <c r="R2113" s="75" t="s">
        <v>3065</v>
      </c>
      <c r="S2113" s="75" t="s">
        <v>3066</v>
      </c>
      <c r="T2113" s="75" t="s">
        <v>3067</v>
      </c>
      <c r="U2113" s="75" t="s">
        <v>385</v>
      </c>
    </row>
    <row r="2114" spans="1:21" ht="14.4" x14ac:dyDescent="0.25">
      <c r="A2114" s="74">
        <v>122176</v>
      </c>
      <c r="B2114" s="75" t="s">
        <v>1901</v>
      </c>
      <c r="C2114" s="81">
        <f t="shared" si="100"/>
        <v>0</v>
      </c>
      <c r="D2114" s="74">
        <v>1305</v>
      </c>
      <c r="E2114" s="75" t="s">
        <v>6126</v>
      </c>
      <c r="F2114" s="74">
        <v>113911</v>
      </c>
      <c r="G2114" s="74">
        <v>113911</v>
      </c>
      <c r="H2114" s="76">
        <f t="shared" si="101"/>
        <v>0</v>
      </c>
      <c r="I2114" s="76">
        <f t="shared" si="102"/>
        <v>0</v>
      </c>
      <c r="J2114" s="74">
        <v>1305</v>
      </c>
      <c r="K2114" s="75" t="s">
        <v>6126</v>
      </c>
      <c r="L2114" s="75" t="s">
        <v>1360</v>
      </c>
      <c r="M2114" s="74">
        <v>3290</v>
      </c>
      <c r="N2114" s="75" t="s">
        <v>68</v>
      </c>
      <c r="O2114" s="75" t="s">
        <v>1361</v>
      </c>
      <c r="P2114" s="75"/>
      <c r="Q2114" s="75" t="s">
        <v>1362</v>
      </c>
      <c r="R2114" s="75" t="s">
        <v>3065</v>
      </c>
      <c r="S2114" s="75" t="s">
        <v>3066</v>
      </c>
      <c r="T2114" s="75" t="s">
        <v>3067</v>
      </c>
      <c r="U2114" s="75" t="s">
        <v>385</v>
      </c>
    </row>
    <row r="2115" spans="1:21" ht="14.4" x14ac:dyDescent="0.25">
      <c r="A2115" s="74">
        <v>122176</v>
      </c>
      <c r="B2115" s="75" t="s">
        <v>1901</v>
      </c>
      <c r="C2115" s="81">
        <f t="shared" si="100"/>
        <v>0</v>
      </c>
      <c r="D2115" s="74">
        <v>1305</v>
      </c>
      <c r="E2115" s="75" t="s">
        <v>6126</v>
      </c>
      <c r="F2115" s="74">
        <v>113911</v>
      </c>
      <c r="G2115" s="74">
        <v>113911</v>
      </c>
      <c r="H2115" s="76">
        <f t="shared" si="101"/>
        <v>0</v>
      </c>
      <c r="I2115" s="76">
        <f t="shared" si="102"/>
        <v>0</v>
      </c>
      <c r="J2115" s="74">
        <v>1867</v>
      </c>
      <c r="K2115" s="75" t="s">
        <v>11356</v>
      </c>
      <c r="L2115" s="75" t="s">
        <v>8378</v>
      </c>
      <c r="M2115" s="74">
        <v>3583</v>
      </c>
      <c r="N2115" s="75" t="s">
        <v>317</v>
      </c>
      <c r="O2115" s="75" t="s">
        <v>8379</v>
      </c>
      <c r="P2115" s="75"/>
      <c r="Q2115" s="75" t="s">
        <v>11959</v>
      </c>
      <c r="R2115" s="75" t="s">
        <v>3065</v>
      </c>
      <c r="S2115" s="75" t="s">
        <v>3066</v>
      </c>
      <c r="T2115" s="75" t="s">
        <v>3067</v>
      </c>
      <c r="U2115" s="75" t="s">
        <v>385</v>
      </c>
    </row>
    <row r="2116" spans="1:21" ht="14.4" x14ac:dyDescent="0.25">
      <c r="A2116" s="74">
        <v>122176</v>
      </c>
      <c r="B2116" s="75" t="s">
        <v>1901</v>
      </c>
      <c r="C2116" s="81">
        <f t="shared" si="100"/>
        <v>0</v>
      </c>
      <c r="D2116" s="74">
        <v>1305</v>
      </c>
      <c r="E2116" s="75" t="s">
        <v>6126</v>
      </c>
      <c r="F2116" s="74">
        <v>113911</v>
      </c>
      <c r="G2116" s="74">
        <v>113911</v>
      </c>
      <c r="H2116" s="76">
        <f t="shared" si="101"/>
        <v>0</v>
      </c>
      <c r="I2116" s="76">
        <f t="shared" si="102"/>
        <v>0</v>
      </c>
      <c r="J2116" s="74">
        <v>1875</v>
      </c>
      <c r="K2116" s="75" t="s">
        <v>8380</v>
      </c>
      <c r="L2116" s="75" t="s">
        <v>8381</v>
      </c>
      <c r="M2116" s="74">
        <v>3945</v>
      </c>
      <c r="N2116" s="75" t="s">
        <v>2196</v>
      </c>
      <c r="O2116" s="75" t="s">
        <v>8382</v>
      </c>
      <c r="P2116" s="75"/>
      <c r="Q2116" s="75" t="s">
        <v>11960</v>
      </c>
      <c r="R2116" s="75" t="s">
        <v>3065</v>
      </c>
      <c r="S2116" s="75" t="s">
        <v>3066</v>
      </c>
      <c r="T2116" s="75" t="s">
        <v>3067</v>
      </c>
      <c r="U2116" s="75" t="s">
        <v>385</v>
      </c>
    </row>
    <row r="2117" spans="1:21" ht="14.4" x14ac:dyDescent="0.25">
      <c r="A2117" s="74">
        <v>122176</v>
      </c>
      <c r="B2117" s="75" t="s">
        <v>1901</v>
      </c>
      <c r="C2117" s="81">
        <f t="shared" si="100"/>
        <v>0</v>
      </c>
      <c r="D2117" s="74">
        <v>1305</v>
      </c>
      <c r="E2117" s="75" t="s">
        <v>6126</v>
      </c>
      <c r="F2117" s="74">
        <v>113911</v>
      </c>
      <c r="G2117" s="74">
        <v>113911</v>
      </c>
      <c r="H2117" s="76">
        <f t="shared" si="101"/>
        <v>0</v>
      </c>
      <c r="I2117" s="76">
        <f t="shared" si="102"/>
        <v>0</v>
      </c>
      <c r="J2117" s="74">
        <v>1909</v>
      </c>
      <c r="K2117" s="75" t="s">
        <v>11357</v>
      </c>
      <c r="L2117" s="75" t="s">
        <v>8383</v>
      </c>
      <c r="M2117" s="74">
        <v>3980</v>
      </c>
      <c r="N2117" s="75" t="s">
        <v>89</v>
      </c>
      <c r="O2117" s="75" t="s">
        <v>8384</v>
      </c>
      <c r="P2117" s="75"/>
      <c r="Q2117" s="75" t="s">
        <v>11961</v>
      </c>
      <c r="R2117" s="75" t="s">
        <v>3065</v>
      </c>
      <c r="S2117" s="75" t="s">
        <v>3066</v>
      </c>
      <c r="T2117" s="75" t="s">
        <v>3067</v>
      </c>
      <c r="U2117" s="75" t="s">
        <v>385</v>
      </c>
    </row>
    <row r="2118" spans="1:21" ht="14.4" x14ac:dyDescent="0.25">
      <c r="A2118" s="74">
        <v>122176</v>
      </c>
      <c r="B2118" s="75" t="s">
        <v>1679</v>
      </c>
      <c r="C2118" s="81">
        <f t="shared" si="100"/>
        <v>122176</v>
      </c>
      <c r="D2118" s="74">
        <v>1305</v>
      </c>
      <c r="E2118" s="75" t="s">
        <v>6126</v>
      </c>
      <c r="F2118" s="74">
        <v>961383</v>
      </c>
      <c r="G2118" s="74">
        <v>0</v>
      </c>
      <c r="H2118" s="76">
        <f t="shared" si="101"/>
        <v>122176</v>
      </c>
      <c r="I2118" s="76">
        <f t="shared" si="102"/>
        <v>122176</v>
      </c>
      <c r="J2118" s="74">
        <v>25981</v>
      </c>
      <c r="K2118" s="75" t="s">
        <v>8385</v>
      </c>
      <c r="L2118" s="75" t="s">
        <v>8386</v>
      </c>
      <c r="M2118" s="74">
        <v>3200</v>
      </c>
      <c r="N2118" s="75" t="s">
        <v>67</v>
      </c>
      <c r="O2118" s="75" t="s">
        <v>8387</v>
      </c>
      <c r="P2118" s="75"/>
      <c r="Q2118" s="75" t="s">
        <v>8388</v>
      </c>
      <c r="R2118" s="75" t="s">
        <v>1703</v>
      </c>
      <c r="S2118" s="75" t="s">
        <v>1704</v>
      </c>
      <c r="T2118" s="75" t="s">
        <v>1705</v>
      </c>
      <c r="U2118" s="75" t="s">
        <v>496</v>
      </c>
    </row>
    <row r="2119" spans="1:21" ht="14.4" x14ac:dyDescent="0.25">
      <c r="A2119" s="74">
        <v>122176</v>
      </c>
      <c r="B2119" s="75" t="s">
        <v>1901</v>
      </c>
      <c r="C2119" s="81">
        <f t="shared" si="100"/>
        <v>122176</v>
      </c>
      <c r="D2119" s="74">
        <v>1305</v>
      </c>
      <c r="E2119" s="75" t="s">
        <v>6126</v>
      </c>
      <c r="F2119" s="74">
        <v>113911</v>
      </c>
      <c r="G2119" s="74">
        <v>113911</v>
      </c>
      <c r="H2119" s="76">
        <f t="shared" si="101"/>
        <v>122176</v>
      </c>
      <c r="I2119" s="76">
        <f t="shared" si="102"/>
        <v>122176</v>
      </c>
      <c r="J2119" s="74">
        <v>129007</v>
      </c>
      <c r="K2119" s="75" t="s">
        <v>11358</v>
      </c>
      <c r="L2119" s="75" t="s">
        <v>8389</v>
      </c>
      <c r="M2119" s="74">
        <v>3202</v>
      </c>
      <c r="N2119" s="75" t="s">
        <v>8375</v>
      </c>
      <c r="O2119" s="75" t="s">
        <v>8390</v>
      </c>
      <c r="P2119" s="75"/>
      <c r="Q2119" s="75" t="s">
        <v>11359</v>
      </c>
      <c r="R2119" s="75" t="s">
        <v>3065</v>
      </c>
      <c r="S2119" s="75" t="s">
        <v>3066</v>
      </c>
      <c r="T2119" s="75" t="s">
        <v>3067</v>
      </c>
      <c r="U2119" s="75" t="s">
        <v>385</v>
      </c>
    </row>
    <row r="2120" spans="1:21" ht="14.4" x14ac:dyDescent="0.25">
      <c r="A2120" s="74">
        <v>122184</v>
      </c>
      <c r="B2120" s="75" t="s">
        <v>1679</v>
      </c>
      <c r="C2120" s="81">
        <f t="shared" si="100"/>
        <v>0</v>
      </c>
      <c r="D2120" s="74">
        <v>61961</v>
      </c>
      <c r="E2120" s="75" t="s">
        <v>8391</v>
      </c>
      <c r="F2120" s="74">
        <v>960138</v>
      </c>
      <c r="G2120" s="74">
        <v>0</v>
      </c>
      <c r="H2120" s="76">
        <f t="shared" si="101"/>
        <v>0</v>
      </c>
      <c r="I2120" s="76">
        <f t="shared" si="102"/>
        <v>0</v>
      </c>
      <c r="J2120" s="74">
        <v>3673</v>
      </c>
      <c r="K2120" s="75" t="s">
        <v>8392</v>
      </c>
      <c r="L2120" s="75" t="s">
        <v>8393</v>
      </c>
      <c r="M2120" s="74">
        <v>1000</v>
      </c>
      <c r="N2120" s="75" t="s">
        <v>257</v>
      </c>
      <c r="O2120" s="75" t="s">
        <v>8394</v>
      </c>
      <c r="P2120" s="75"/>
      <c r="Q2120" s="75" t="s">
        <v>8395</v>
      </c>
      <c r="R2120" s="75" t="s">
        <v>3065</v>
      </c>
      <c r="S2120" s="75" t="s">
        <v>3066</v>
      </c>
      <c r="T2120" s="75" t="s">
        <v>3067</v>
      </c>
      <c r="U2120" s="75" t="s">
        <v>385</v>
      </c>
    </row>
    <row r="2121" spans="1:21" ht="14.4" x14ac:dyDescent="0.25">
      <c r="A2121" s="74">
        <v>122184</v>
      </c>
      <c r="B2121" s="75" t="s">
        <v>1679</v>
      </c>
      <c r="C2121" s="81">
        <f t="shared" si="100"/>
        <v>0</v>
      </c>
      <c r="D2121" s="74">
        <v>61961</v>
      </c>
      <c r="E2121" s="75" t="s">
        <v>8391</v>
      </c>
      <c r="F2121" s="74">
        <v>960138</v>
      </c>
      <c r="G2121" s="74">
        <v>0</v>
      </c>
      <c r="H2121" s="76">
        <f t="shared" si="101"/>
        <v>0</v>
      </c>
      <c r="I2121" s="76">
        <f t="shared" si="102"/>
        <v>0</v>
      </c>
      <c r="J2121" s="74">
        <v>3764</v>
      </c>
      <c r="K2121" s="75" t="s">
        <v>8396</v>
      </c>
      <c r="L2121" s="75" t="s">
        <v>8397</v>
      </c>
      <c r="M2121" s="74">
        <v>1020</v>
      </c>
      <c r="N2121" s="75" t="s">
        <v>297</v>
      </c>
      <c r="O2121" s="75" t="s">
        <v>8398</v>
      </c>
      <c r="P2121" s="75"/>
      <c r="Q2121" s="75" t="s">
        <v>8399</v>
      </c>
      <c r="R2121" s="75" t="s">
        <v>3065</v>
      </c>
      <c r="S2121" s="75" t="s">
        <v>3066</v>
      </c>
      <c r="T2121" s="75" t="s">
        <v>3067</v>
      </c>
      <c r="U2121" s="75" t="s">
        <v>385</v>
      </c>
    </row>
    <row r="2122" spans="1:21" ht="14.4" x14ac:dyDescent="0.25">
      <c r="A2122" s="74">
        <v>122184</v>
      </c>
      <c r="B2122" s="75" t="s">
        <v>1679</v>
      </c>
      <c r="C2122" s="81">
        <f t="shared" si="100"/>
        <v>0</v>
      </c>
      <c r="D2122" s="74">
        <v>61961</v>
      </c>
      <c r="E2122" s="75" t="s">
        <v>8391</v>
      </c>
      <c r="F2122" s="74">
        <v>960138</v>
      </c>
      <c r="G2122" s="74">
        <v>0</v>
      </c>
      <c r="H2122" s="76">
        <f t="shared" si="101"/>
        <v>0</v>
      </c>
      <c r="I2122" s="76">
        <f t="shared" si="102"/>
        <v>0</v>
      </c>
      <c r="J2122" s="74">
        <v>3772</v>
      </c>
      <c r="K2122" s="75" t="s">
        <v>8400</v>
      </c>
      <c r="L2122" s="75" t="s">
        <v>8401</v>
      </c>
      <c r="M2122" s="74">
        <v>1020</v>
      </c>
      <c r="N2122" s="75" t="s">
        <v>297</v>
      </c>
      <c r="O2122" s="75" t="s">
        <v>8402</v>
      </c>
      <c r="P2122" s="75"/>
      <c r="Q2122" s="75" t="s">
        <v>8403</v>
      </c>
      <c r="R2122" s="75" t="s">
        <v>3065</v>
      </c>
      <c r="S2122" s="75" t="s">
        <v>3066</v>
      </c>
      <c r="T2122" s="75" t="s">
        <v>3067</v>
      </c>
      <c r="U2122" s="75" t="s">
        <v>385</v>
      </c>
    </row>
    <row r="2123" spans="1:21" ht="14.4" x14ac:dyDescent="0.25">
      <c r="A2123" s="74">
        <v>122184</v>
      </c>
      <c r="B2123" s="75" t="s">
        <v>1679</v>
      </c>
      <c r="C2123" s="81">
        <f t="shared" si="100"/>
        <v>0</v>
      </c>
      <c r="D2123" s="74">
        <v>61961</v>
      </c>
      <c r="E2123" s="75" t="s">
        <v>8391</v>
      </c>
      <c r="F2123" s="74">
        <v>960138</v>
      </c>
      <c r="G2123" s="74">
        <v>0</v>
      </c>
      <c r="H2123" s="76">
        <f t="shared" si="101"/>
        <v>0</v>
      </c>
      <c r="I2123" s="76">
        <f t="shared" si="102"/>
        <v>0</v>
      </c>
      <c r="J2123" s="74">
        <v>3781</v>
      </c>
      <c r="K2123" s="75" t="s">
        <v>8404</v>
      </c>
      <c r="L2123" s="75" t="s">
        <v>8405</v>
      </c>
      <c r="M2123" s="74">
        <v>1130</v>
      </c>
      <c r="N2123" s="75" t="s">
        <v>7779</v>
      </c>
      <c r="O2123" s="75" t="s">
        <v>8406</v>
      </c>
      <c r="P2123" s="75"/>
      <c r="Q2123" s="75" t="s">
        <v>8407</v>
      </c>
      <c r="R2123" s="75" t="s">
        <v>3065</v>
      </c>
      <c r="S2123" s="75" t="s">
        <v>3066</v>
      </c>
      <c r="T2123" s="75" t="s">
        <v>3067</v>
      </c>
      <c r="U2123" s="75" t="s">
        <v>385</v>
      </c>
    </row>
    <row r="2124" spans="1:21" ht="14.4" x14ac:dyDescent="0.25">
      <c r="A2124" s="74">
        <v>122184</v>
      </c>
      <c r="B2124" s="75" t="s">
        <v>1679</v>
      </c>
      <c r="C2124" s="81">
        <f t="shared" si="100"/>
        <v>0</v>
      </c>
      <c r="D2124" s="74">
        <v>61961</v>
      </c>
      <c r="E2124" s="75" t="s">
        <v>8391</v>
      </c>
      <c r="F2124" s="74">
        <v>960138</v>
      </c>
      <c r="G2124" s="74">
        <v>0</v>
      </c>
      <c r="H2124" s="76">
        <f t="shared" si="101"/>
        <v>0</v>
      </c>
      <c r="I2124" s="76">
        <f t="shared" si="102"/>
        <v>0</v>
      </c>
      <c r="J2124" s="74">
        <v>4291</v>
      </c>
      <c r="K2124" s="75" t="s">
        <v>8408</v>
      </c>
      <c r="L2124" s="75" t="s">
        <v>8409</v>
      </c>
      <c r="M2124" s="74">
        <v>1120</v>
      </c>
      <c r="N2124" s="75" t="s">
        <v>266</v>
      </c>
      <c r="O2124" s="75" t="s">
        <v>8410</v>
      </c>
      <c r="P2124" s="75"/>
      <c r="Q2124" s="75" t="s">
        <v>8411</v>
      </c>
      <c r="R2124" s="75" t="s">
        <v>3065</v>
      </c>
      <c r="S2124" s="75" t="s">
        <v>3066</v>
      </c>
      <c r="T2124" s="75" t="s">
        <v>3067</v>
      </c>
      <c r="U2124" s="75" t="s">
        <v>385</v>
      </c>
    </row>
    <row r="2125" spans="1:21" ht="14.4" x14ac:dyDescent="0.25">
      <c r="A2125" s="74">
        <v>122184</v>
      </c>
      <c r="B2125" s="75" t="s">
        <v>1679</v>
      </c>
      <c r="C2125" s="81">
        <f t="shared" si="100"/>
        <v>0</v>
      </c>
      <c r="D2125" s="74">
        <v>61961</v>
      </c>
      <c r="E2125" s="75" t="s">
        <v>8391</v>
      </c>
      <c r="F2125" s="74">
        <v>960138</v>
      </c>
      <c r="G2125" s="74">
        <v>0</v>
      </c>
      <c r="H2125" s="76">
        <f t="shared" si="101"/>
        <v>0</v>
      </c>
      <c r="I2125" s="76">
        <f t="shared" si="102"/>
        <v>0</v>
      </c>
      <c r="J2125" s="74">
        <v>45922</v>
      </c>
      <c r="K2125" s="75" t="s">
        <v>8412</v>
      </c>
      <c r="L2125" s="75" t="s">
        <v>8413</v>
      </c>
      <c r="M2125" s="74">
        <v>1020</v>
      </c>
      <c r="N2125" s="75" t="s">
        <v>297</v>
      </c>
      <c r="O2125" s="75" t="s">
        <v>8414</v>
      </c>
      <c r="P2125" s="75"/>
      <c r="Q2125" s="75" t="s">
        <v>8415</v>
      </c>
      <c r="R2125" s="75" t="s">
        <v>3065</v>
      </c>
      <c r="S2125" s="75" t="s">
        <v>3066</v>
      </c>
      <c r="T2125" s="75" t="s">
        <v>3067</v>
      </c>
      <c r="U2125" s="75" t="s">
        <v>385</v>
      </c>
    </row>
    <row r="2126" spans="1:21" ht="14.4" x14ac:dyDescent="0.25">
      <c r="A2126" s="74">
        <v>122184</v>
      </c>
      <c r="B2126" s="75" t="s">
        <v>1679</v>
      </c>
      <c r="C2126" s="81">
        <f t="shared" si="100"/>
        <v>0</v>
      </c>
      <c r="D2126" s="74">
        <v>61961</v>
      </c>
      <c r="E2126" s="75" t="s">
        <v>8391</v>
      </c>
      <c r="F2126" s="74">
        <v>960138</v>
      </c>
      <c r="G2126" s="74">
        <v>0</v>
      </c>
      <c r="H2126" s="76">
        <f t="shared" si="101"/>
        <v>0</v>
      </c>
      <c r="I2126" s="76">
        <f t="shared" si="102"/>
        <v>0</v>
      </c>
      <c r="J2126" s="74">
        <v>45931</v>
      </c>
      <c r="K2126" s="75" t="s">
        <v>8416</v>
      </c>
      <c r="L2126" s="75" t="s">
        <v>8417</v>
      </c>
      <c r="M2126" s="74">
        <v>1120</v>
      </c>
      <c r="N2126" s="75" t="s">
        <v>266</v>
      </c>
      <c r="O2126" s="75" t="s">
        <v>8418</v>
      </c>
      <c r="P2126" s="75"/>
      <c r="Q2126" s="75" t="s">
        <v>8419</v>
      </c>
      <c r="R2126" s="75" t="s">
        <v>3065</v>
      </c>
      <c r="S2126" s="75" t="s">
        <v>3066</v>
      </c>
      <c r="T2126" s="75" t="s">
        <v>3067</v>
      </c>
      <c r="U2126" s="75" t="s">
        <v>385</v>
      </c>
    </row>
    <row r="2127" spans="1:21" ht="14.4" x14ac:dyDescent="0.25">
      <c r="A2127" s="74">
        <v>122184</v>
      </c>
      <c r="B2127" s="75" t="s">
        <v>1679</v>
      </c>
      <c r="C2127" s="81">
        <f t="shared" si="100"/>
        <v>0</v>
      </c>
      <c r="D2127" s="74">
        <v>61961</v>
      </c>
      <c r="E2127" s="75" t="s">
        <v>8391</v>
      </c>
      <c r="F2127" s="74">
        <v>960138</v>
      </c>
      <c r="G2127" s="74">
        <v>0</v>
      </c>
      <c r="H2127" s="76">
        <f t="shared" si="101"/>
        <v>0</v>
      </c>
      <c r="I2127" s="76">
        <f t="shared" si="102"/>
        <v>0</v>
      </c>
      <c r="J2127" s="74">
        <v>61961</v>
      </c>
      <c r="K2127" s="75" t="s">
        <v>8391</v>
      </c>
      <c r="L2127" s="75" t="s">
        <v>1364</v>
      </c>
      <c r="M2127" s="74">
        <v>1020</v>
      </c>
      <c r="N2127" s="75" t="s">
        <v>297</v>
      </c>
      <c r="O2127" s="75" t="s">
        <v>1365</v>
      </c>
      <c r="P2127" s="75"/>
      <c r="Q2127" s="75" t="s">
        <v>1366</v>
      </c>
      <c r="R2127" s="75" t="s">
        <v>3065</v>
      </c>
      <c r="S2127" s="75" t="s">
        <v>3066</v>
      </c>
      <c r="T2127" s="75" t="s">
        <v>3067</v>
      </c>
      <c r="U2127" s="75" t="s">
        <v>385</v>
      </c>
    </row>
    <row r="2128" spans="1:21" ht="14.4" x14ac:dyDescent="0.25">
      <c r="A2128" s="74">
        <v>122184</v>
      </c>
      <c r="B2128" s="75" t="s">
        <v>1679</v>
      </c>
      <c r="C2128" s="81">
        <f t="shared" si="100"/>
        <v>0</v>
      </c>
      <c r="D2128" s="74">
        <v>61961</v>
      </c>
      <c r="E2128" s="75" t="s">
        <v>8391</v>
      </c>
      <c r="F2128" s="74">
        <v>960138</v>
      </c>
      <c r="G2128" s="74">
        <v>0</v>
      </c>
      <c r="H2128" s="76">
        <f t="shared" si="101"/>
        <v>0</v>
      </c>
      <c r="I2128" s="76">
        <f t="shared" si="102"/>
        <v>0</v>
      </c>
      <c r="J2128" s="74">
        <v>146159</v>
      </c>
      <c r="K2128" s="75" t="s">
        <v>11962</v>
      </c>
      <c r="L2128" s="75" t="s">
        <v>11963</v>
      </c>
      <c r="M2128" s="74">
        <v>1000</v>
      </c>
      <c r="N2128" s="75" t="s">
        <v>257</v>
      </c>
      <c r="O2128" s="75" t="s">
        <v>11964</v>
      </c>
      <c r="P2128" s="75"/>
      <c r="Q2128" s="75" t="s">
        <v>11965</v>
      </c>
      <c r="R2128" s="75" t="s">
        <v>3065</v>
      </c>
      <c r="S2128" s="75" t="s">
        <v>3066</v>
      </c>
      <c r="T2128" s="75" t="s">
        <v>3067</v>
      </c>
      <c r="U2128" s="75" t="s">
        <v>385</v>
      </c>
    </row>
    <row r="2129" spans="1:21" ht="14.4" x14ac:dyDescent="0.25">
      <c r="A2129" s="74">
        <v>122192</v>
      </c>
      <c r="B2129" s="75" t="s">
        <v>1649</v>
      </c>
      <c r="C2129" s="81">
        <f t="shared" si="100"/>
        <v>0</v>
      </c>
      <c r="D2129" s="74">
        <v>5249</v>
      </c>
      <c r="E2129" s="75" t="s">
        <v>3328</v>
      </c>
      <c r="F2129" s="74">
        <v>962373</v>
      </c>
      <c r="G2129" s="74">
        <v>0</v>
      </c>
      <c r="H2129" s="76">
        <f t="shared" si="101"/>
        <v>0</v>
      </c>
      <c r="I2129" s="76">
        <f t="shared" si="102"/>
        <v>0</v>
      </c>
      <c r="J2129" s="74">
        <v>4713</v>
      </c>
      <c r="K2129" s="75" t="s">
        <v>6757</v>
      </c>
      <c r="L2129" s="75" t="s">
        <v>8420</v>
      </c>
      <c r="M2129" s="74">
        <v>1540</v>
      </c>
      <c r="N2129" s="75" t="s">
        <v>2519</v>
      </c>
      <c r="O2129" s="75" t="s">
        <v>8421</v>
      </c>
      <c r="P2129" s="75"/>
      <c r="Q2129" s="75" t="s">
        <v>8422</v>
      </c>
      <c r="R2129" s="75" t="s">
        <v>3065</v>
      </c>
      <c r="S2129" s="75" t="s">
        <v>3066</v>
      </c>
      <c r="T2129" s="75" t="s">
        <v>3067</v>
      </c>
      <c r="U2129" s="75" t="s">
        <v>385</v>
      </c>
    </row>
    <row r="2130" spans="1:21" ht="14.4" x14ac:dyDescent="0.25">
      <c r="A2130" s="74">
        <v>122192</v>
      </c>
      <c r="B2130" s="75" t="s">
        <v>1649</v>
      </c>
      <c r="C2130" s="81">
        <f t="shared" si="100"/>
        <v>0</v>
      </c>
      <c r="D2130" s="74">
        <v>5249</v>
      </c>
      <c r="E2130" s="75" t="s">
        <v>3328</v>
      </c>
      <c r="F2130" s="74">
        <v>963314</v>
      </c>
      <c r="G2130" s="74">
        <v>0</v>
      </c>
      <c r="H2130" s="76">
        <f t="shared" si="101"/>
        <v>122192</v>
      </c>
      <c r="I2130" s="76">
        <f t="shared" si="102"/>
        <v>0</v>
      </c>
      <c r="J2130" s="74">
        <v>4978</v>
      </c>
      <c r="K2130" s="75" t="s">
        <v>2929</v>
      </c>
      <c r="L2130" s="75" t="s">
        <v>8423</v>
      </c>
      <c r="M2130" s="74">
        <v>1750</v>
      </c>
      <c r="N2130" s="75" t="s">
        <v>24</v>
      </c>
      <c r="O2130" s="75" t="s">
        <v>8424</v>
      </c>
      <c r="P2130" s="75"/>
      <c r="Q2130" s="75" t="s">
        <v>8425</v>
      </c>
      <c r="R2130" s="75" t="s">
        <v>3065</v>
      </c>
      <c r="S2130" s="75" t="s">
        <v>3066</v>
      </c>
      <c r="T2130" s="75" t="s">
        <v>3067</v>
      </c>
      <c r="U2130" s="75" t="s">
        <v>385</v>
      </c>
    </row>
    <row r="2131" spans="1:21" ht="14.4" x14ac:dyDescent="0.25">
      <c r="A2131" s="74">
        <v>122192</v>
      </c>
      <c r="B2131" s="75" t="s">
        <v>1649</v>
      </c>
      <c r="C2131" s="81">
        <f t="shared" si="100"/>
        <v>0</v>
      </c>
      <c r="D2131" s="74">
        <v>5249</v>
      </c>
      <c r="E2131" s="75" t="s">
        <v>3328</v>
      </c>
      <c r="F2131" s="74">
        <v>963314</v>
      </c>
      <c r="G2131" s="74">
        <v>0</v>
      </c>
      <c r="H2131" s="76">
        <f t="shared" si="101"/>
        <v>0</v>
      </c>
      <c r="I2131" s="76">
        <f t="shared" si="102"/>
        <v>0</v>
      </c>
      <c r="J2131" s="74">
        <v>4994</v>
      </c>
      <c r="K2131" s="75" t="s">
        <v>8426</v>
      </c>
      <c r="L2131" s="75" t="s">
        <v>8427</v>
      </c>
      <c r="M2131" s="74">
        <v>1750</v>
      </c>
      <c r="N2131" s="75" t="s">
        <v>274</v>
      </c>
      <c r="O2131" s="75" t="s">
        <v>8428</v>
      </c>
      <c r="P2131" s="75"/>
      <c r="Q2131" s="75" t="s">
        <v>8429</v>
      </c>
      <c r="R2131" s="75" t="s">
        <v>3065</v>
      </c>
      <c r="S2131" s="75" t="s">
        <v>3066</v>
      </c>
      <c r="T2131" s="75" t="s">
        <v>3067</v>
      </c>
      <c r="U2131" s="75" t="s">
        <v>385</v>
      </c>
    </row>
    <row r="2132" spans="1:21" ht="14.4" x14ac:dyDescent="0.25">
      <c r="A2132" s="74">
        <v>122192</v>
      </c>
      <c r="B2132" s="75" t="s">
        <v>1649</v>
      </c>
      <c r="C2132" s="81">
        <f t="shared" si="100"/>
        <v>0</v>
      </c>
      <c r="D2132" s="74">
        <v>5249</v>
      </c>
      <c r="E2132" s="75" t="s">
        <v>3328</v>
      </c>
      <c r="F2132" s="74">
        <v>963314</v>
      </c>
      <c r="G2132" s="74">
        <v>0</v>
      </c>
      <c r="H2132" s="76">
        <f t="shared" si="101"/>
        <v>0</v>
      </c>
      <c r="I2132" s="76">
        <f t="shared" si="102"/>
        <v>0</v>
      </c>
      <c r="J2132" s="74">
        <v>5041</v>
      </c>
      <c r="K2132" s="75" t="s">
        <v>4436</v>
      </c>
      <c r="L2132" s="75" t="s">
        <v>8430</v>
      </c>
      <c r="M2132" s="74">
        <v>1755</v>
      </c>
      <c r="N2132" s="75" t="s">
        <v>2795</v>
      </c>
      <c r="O2132" s="75" t="s">
        <v>8431</v>
      </c>
      <c r="P2132" s="75"/>
      <c r="Q2132" s="75" t="s">
        <v>8432</v>
      </c>
      <c r="R2132" s="75" t="s">
        <v>3065</v>
      </c>
      <c r="S2132" s="75" t="s">
        <v>3066</v>
      </c>
      <c r="T2132" s="75" t="s">
        <v>3067</v>
      </c>
      <c r="U2132" s="75" t="s">
        <v>385</v>
      </c>
    </row>
    <row r="2133" spans="1:21" ht="14.4" x14ac:dyDescent="0.25">
      <c r="A2133" s="74">
        <v>122192</v>
      </c>
      <c r="B2133" s="75" t="s">
        <v>1649</v>
      </c>
      <c r="C2133" s="81">
        <f t="shared" si="100"/>
        <v>0</v>
      </c>
      <c r="D2133" s="74">
        <v>5249</v>
      </c>
      <c r="E2133" s="75" t="s">
        <v>3328</v>
      </c>
      <c r="F2133" s="74">
        <v>963314</v>
      </c>
      <c r="G2133" s="74">
        <v>0</v>
      </c>
      <c r="H2133" s="76">
        <f t="shared" si="101"/>
        <v>0</v>
      </c>
      <c r="I2133" s="76">
        <f t="shared" si="102"/>
        <v>0</v>
      </c>
      <c r="J2133" s="74">
        <v>5249</v>
      </c>
      <c r="K2133" s="75" t="s">
        <v>3328</v>
      </c>
      <c r="L2133" s="75" t="s">
        <v>1368</v>
      </c>
      <c r="M2133" s="74">
        <v>1742</v>
      </c>
      <c r="N2133" s="75" t="s">
        <v>1369</v>
      </c>
      <c r="O2133" s="75" t="s">
        <v>1370</v>
      </c>
      <c r="P2133" s="75"/>
      <c r="Q2133" s="75" t="s">
        <v>1371</v>
      </c>
      <c r="R2133" s="75" t="s">
        <v>3065</v>
      </c>
      <c r="S2133" s="75" t="s">
        <v>3066</v>
      </c>
      <c r="T2133" s="75" t="s">
        <v>3067</v>
      </c>
      <c r="U2133" s="75" t="s">
        <v>385</v>
      </c>
    </row>
    <row r="2134" spans="1:21" ht="14.4" x14ac:dyDescent="0.25">
      <c r="A2134" s="74">
        <v>122192</v>
      </c>
      <c r="B2134" s="75" t="s">
        <v>1649</v>
      </c>
      <c r="C2134" s="81">
        <f t="shared" si="100"/>
        <v>0</v>
      </c>
      <c r="D2134" s="78">
        <v>5249</v>
      </c>
      <c r="E2134" s="75" t="s">
        <v>3328</v>
      </c>
      <c r="F2134" s="74">
        <v>963314</v>
      </c>
      <c r="G2134" s="74">
        <v>0</v>
      </c>
      <c r="H2134" s="76">
        <f t="shared" si="101"/>
        <v>0</v>
      </c>
      <c r="I2134" s="76">
        <f t="shared" si="102"/>
        <v>0</v>
      </c>
      <c r="J2134" s="74">
        <v>5306</v>
      </c>
      <c r="K2134" s="75" t="s">
        <v>11360</v>
      </c>
      <c r="L2134" s="75" t="s">
        <v>8433</v>
      </c>
      <c r="M2134" s="74">
        <v>1760</v>
      </c>
      <c r="N2134" s="75" t="s">
        <v>148</v>
      </c>
      <c r="O2134" s="75" t="s">
        <v>8434</v>
      </c>
      <c r="P2134" s="75"/>
      <c r="Q2134" s="75" t="s">
        <v>8435</v>
      </c>
      <c r="R2134" s="75" t="s">
        <v>3065</v>
      </c>
      <c r="S2134" s="75" t="s">
        <v>3066</v>
      </c>
      <c r="T2134" s="75" t="s">
        <v>3067</v>
      </c>
      <c r="U2134" s="75" t="s">
        <v>385</v>
      </c>
    </row>
    <row r="2135" spans="1:21" ht="14.4" x14ac:dyDescent="0.25">
      <c r="A2135" s="74">
        <v>122192</v>
      </c>
      <c r="B2135" s="75" t="s">
        <v>1649</v>
      </c>
      <c r="C2135" s="81">
        <f t="shared" si="100"/>
        <v>0</v>
      </c>
      <c r="D2135" s="74">
        <v>5249</v>
      </c>
      <c r="E2135" s="75" t="s">
        <v>3328</v>
      </c>
      <c r="F2135" s="74">
        <v>963314</v>
      </c>
      <c r="G2135" s="74">
        <v>0</v>
      </c>
      <c r="H2135" s="76">
        <f t="shared" si="101"/>
        <v>0</v>
      </c>
      <c r="I2135" s="76">
        <f t="shared" si="102"/>
        <v>0</v>
      </c>
      <c r="J2135" s="74">
        <v>45351</v>
      </c>
      <c r="K2135" s="75" t="s">
        <v>8436</v>
      </c>
      <c r="L2135" s="75" t="s">
        <v>8437</v>
      </c>
      <c r="M2135" s="74">
        <v>1790</v>
      </c>
      <c r="N2135" s="75" t="s">
        <v>8438</v>
      </c>
      <c r="O2135" s="75" t="s">
        <v>8439</v>
      </c>
      <c r="P2135" s="75"/>
      <c r="Q2135" s="75" t="s">
        <v>8440</v>
      </c>
      <c r="R2135" s="75" t="s">
        <v>3065</v>
      </c>
      <c r="S2135" s="75" t="s">
        <v>3066</v>
      </c>
      <c r="T2135" s="75" t="s">
        <v>3067</v>
      </c>
      <c r="U2135" s="75" t="s">
        <v>385</v>
      </c>
    </row>
    <row r="2136" spans="1:21" ht="14.4" x14ac:dyDescent="0.25">
      <c r="A2136" s="74">
        <v>122192</v>
      </c>
      <c r="B2136" s="75" t="s">
        <v>1649</v>
      </c>
      <c r="C2136" s="81">
        <f t="shared" si="100"/>
        <v>0</v>
      </c>
      <c r="D2136" s="74">
        <v>5249</v>
      </c>
      <c r="E2136" s="75" t="s">
        <v>3328</v>
      </c>
      <c r="F2136" s="74">
        <v>963314</v>
      </c>
      <c r="G2136" s="74">
        <v>0</v>
      </c>
      <c r="H2136" s="76">
        <f t="shared" si="101"/>
        <v>0</v>
      </c>
      <c r="I2136" s="76">
        <f t="shared" si="102"/>
        <v>0</v>
      </c>
      <c r="J2136" s="74">
        <v>137679</v>
      </c>
      <c r="K2136" s="75" t="s">
        <v>8441</v>
      </c>
      <c r="L2136" s="75" t="s">
        <v>8442</v>
      </c>
      <c r="M2136" s="74">
        <v>1742</v>
      </c>
      <c r="N2136" s="75" t="s">
        <v>1369</v>
      </c>
      <c r="O2136" s="75" t="s">
        <v>8443</v>
      </c>
      <c r="P2136" s="75"/>
      <c r="Q2136" s="75" t="s">
        <v>1371</v>
      </c>
      <c r="R2136" s="75" t="s">
        <v>3065</v>
      </c>
      <c r="S2136" s="75" t="s">
        <v>3066</v>
      </c>
      <c r="T2136" s="75" t="s">
        <v>3067</v>
      </c>
      <c r="U2136" s="75" t="s">
        <v>385</v>
      </c>
    </row>
    <row r="2137" spans="1:21" ht="14.4" x14ac:dyDescent="0.25">
      <c r="A2137" s="74">
        <v>122218</v>
      </c>
      <c r="B2137" s="75" t="s">
        <v>1679</v>
      </c>
      <c r="C2137" s="81">
        <f t="shared" si="100"/>
        <v>0</v>
      </c>
      <c r="D2137" s="74">
        <v>5173</v>
      </c>
      <c r="E2137" s="75" t="s">
        <v>8444</v>
      </c>
      <c r="F2137" s="74">
        <v>960369</v>
      </c>
      <c r="G2137" s="74">
        <v>0</v>
      </c>
      <c r="H2137" s="76">
        <f t="shared" si="101"/>
        <v>0</v>
      </c>
      <c r="I2137" s="76">
        <f t="shared" si="102"/>
        <v>0</v>
      </c>
      <c r="J2137" s="74">
        <v>5066</v>
      </c>
      <c r="K2137" s="75" t="s">
        <v>8445</v>
      </c>
      <c r="L2137" s="75" t="s">
        <v>8446</v>
      </c>
      <c r="M2137" s="74">
        <v>1730</v>
      </c>
      <c r="N2137" s="75" t="s">
        <v>25</v>
      </c>
      <c r="O2137" s="75" t="s">
        <v>8447</v>
      </c>
      <c r="P2137" s="75"/>
      <c r="Q2137" s="75" t="s">
        <v>8448</v>
      </c>
      <c r="R2137" s="75" t="s">
        <v>3065</v>
      </c>
      <c r="S2137" s="75" t="s">
        <v>3066</v>
      </c>
      <c r="T2137" s="75" t="s">
        <v>3067</v>
      </c>
      <c r="U2137" s="75" t="s">
        <v>385</v>
      </c>
    </row>
    <row r="2138" spans="1:21" ht="14.4" x14ac:dyDescent="0.25">
      <c r="A2138" s="74">
        <v>122218</v>
      </c>
      <c r="B2138" s="75" t="s">
        <v>1679</v>
      </c>
      <c r="C2138" s="81">
        <f t="shared" si="100"/>
        <v>0</v>
      </c>
      <c r="D2138" s="74">
        <v>5173</v>
      </c>
      <c r="E2138" s="75" t="s">
        <v>8444</v>
      </c>
      <c r="F2138" s="74">
        <v>960369</v>
      </c>
      <c r="G2138" s="74">
        <v>0</v>
      </c>
      <c r="H2138" s="76">
        <f t="shared" si="101"/>
        <v>0</v>
      </c>
      <c r="I2138" s="76">
        <f t="shared" si="102"/>
        <v>0</v>
      </c>
      <c r="J2138" s="74">
        <v>5074</v>
      </c>
      <c r="K2138" s="75" t="s">
        <v>8449</v>
      </c>
      <c r="L2138" s="75" t="s">
        <v>8450</v>
      </c>
      <c r="M2138" s="74">
        <v>1730</v>
      </c>
      <c r="N2138" s="75" t="s">
        <v>25</v>
      </c>
      <c r="O2138" s="75" t="s">
        <v>8451</v>
      </c>
      <c r="P2138" s="75"/>
      <c r="Q2138" s="75" t="s">
        <v>8452</v>
      </c>
      <c r="R2138" s="75" t="s">
        <v>3065</v>
      </c>
      <c r="S2138" s="75" t="s">
        <v>3066</v>
      </c>
      <c r="T2138" s="75" t="s">
        <v>3067</v>
      </c>
      <c r="U2138" s="75" t="s">
        <v>385</v>
      </c>
    </row>
    <row r="2139" spans="1:21" ht="14.4" x14ac:dyDescent="0.25">
      <c r="A2139" s="74">
        <v>122218</v>
      </c>
      <c r="B2139" s="75" t="s">
        <v>1679</v>
      </c>
      <c r="C2139" s="81">
        <f t="shared" si="100"/>
        <v>0</v>
      </c>
      <c r="D2139" s="74">
        <v>5173</v>
      </c>
      <c r="E2139" s="75" t="s">
        <v>8444</v>
      </c>
      <c r="F2139" s="74">
        <v>960369</v>
      </c>
      <c r="G2139" s="74">
        <v>0</v>
      </c>
      <c r="H2139" s="76">
        <f t="shared" si="101"/>
        <v>0</v>
      </c>
      <c r="I2139" s="76">
        <f t="shared" si="102"/>
        <v>0</v>
      </c>
      <c r="J2139" s="74">
        <v>5091</v>
      </c>
      <c r="K2139" s="75" t="s">
        <v>11361</v>
      </c>
      <c r="L2139" s="75" t="s">
        <v>8453</v>
      </c>
      <c r="M2139" s="74">
        <v>1730</v>
      </c>
      <c r="N2139" s="75" t="s">
        <v>8454</v>
      </c>
      <c r="O2139" s="75" t="s">
        <v>8455</v>
      </c>
      <c r="P2139" s="75"/>
      <c r="Q2139" s="75" t="s">
        <v>8456</v>
      </c>
      <c r="R2139" s="75" t="s">
        <v>3065</v>
      </c>
      <c r="S2139" s="75" t="s">
        <v>3066</v>
      </c>
      <c r="T2139" s="75" t="s">
        <v>3067</v>
      </c>
      <c r="U2139" s="75" t="s">
        <v>385</v>
      </c>
    </row>
    <row r="2140" spans="1:21" ht="14.4" x14ac:dyDescent="0.25">
      <c r="A2140" s="74">
        <v>122218</v>
      </c>
      <c r="B2140" s="75" t="s">
        <v>1679</v>
      </c>
      <c r="C2140" s="81">
        <f t="shared" si="100"/>
        <v>0</v>
      </c>
      <c r="D2140" s="74">
        <v>5173</v>
      </c>
      <c r="E2140" s="75" t="s">
        <v>8444</v>
      </c>
      <c r="F2140" s="74">
        <v>960369</v>
      </c>
      <c r="G2140" s="74">
        <v>0</v>
      </c>
      <c r="H2140" s="76">
        <f t="shared" si="101"/>
        <v>0</v>
      </c>
      <c r="I2140" s="76">
        <f t="shared" si="102"/>
        <v>0</v>
      </c>
      <c r="J2140" s="74">
        <v>5173</v>
      </c>
      <c r="K2140" s="75" t="s">
        <v>8444</v>
      </c>
      <c r="L2140" s="75" t="s">
        <v>1373</v>
      </c>
      <c r="M2140" s="74">
        <v>1731</v>
      </c>
      <c r="N2140" s="75" t="s">
        <v>1374</v>
      </c>
      <c r="O2140" s="75" t="s">
        <v>1375</v>
      </c>
      <c r="P2140" s="75"/>
      <c r="Q2140" s="75" t="s">
        <v>1376</v>
      </c>
      <c r="R2140" s="75" t="s">
        <v>3065</v>
      </c>
      <c r="S2140" s="75" t="s">
        <v>3066</v>
      </c>
      <c r="T2140" s="75" t="s">
        <v>3067</v>
      </c>
      <c r="U2140" s="75" t="s">
        <v>385</v>
      </c>
    </row>
    <row r="2141" spans="1:21" ht="14.4" x14ac:dyDescent="0.25">
      <c r="A2141" s="74">
        <v>122218</v>
      </c>
      <c r="B2141" s="75" t="s">
        <v>1679</v>
      </c>
      <c r="C2141" s="81">
        <f t="shared" si="100"/>
        <v>0</v>
      </c>
      <c r="D2141" s="74">
        <v>5173</v>
      </c>
      <c r="E2141" s="75" t="s">
        <v>8444</v>
      </c>
      <c r="F2141" s="74">
        <v>960369</v>
      </c>
      <c r="G2141" s="74">
        <v>0</v>
      </c>
      <c r="H2141" s="76">
        <f t="shared" si="101"/>
        <v>0</v>
      </c>
      <c r="I2141" s="76">
        <f t="shared" si="102"/>
        <v>0</v>
      </c>
      <c r="J2141" s="74">
        <v>5521</v>
      </c>
      <c r="K2141" s="75" t="s">
        <v>1680</v>
      </c>
      <c r="L2141" s="75" t="s">
        <v>8457</v>
      </c>
      <c r="M2141" s="74">
        <v>1731</v>
      </c>
      <c r="N2141" s="75" t="s">
        <v>8458</v>
      </c>
      <c r="O2141" s="75" t="s">
        <v>8459</v>
      </c>
      <c r="P2141" s="75"/>
      <c r="Q2141" s="75" t="s">
        <v>8460</v>
      </c>
      <c r="R2141" s="75" t="s">
        <v>3065</v>
      </c>
      <c r="S2141" s="75" t="s">
        <v>3066</v>
      </c>
      <c r="T2141" s="75" t="s">
        <v>3067</v>
      </c>
      <c r="U2141" s="75" t="s">
        <v>385</v>
      </c>
    </row>
    <row r="2142" spans="1:21" ht="14.4" x14ac:dyDescent="0.25">
      <c r="A2142" s="74">
        <v>122234</v>
      </c>
      <c r="B2142" s="75" t="s">
        <v>1649</v>
      </c>
      <c r="C2142" s="81">
        <f t="shared" si="100"/>
        <v>0</v>
      </c>
      <c r="D2142" s="74">
        <v>6023</v>
      </c>
      <c r="E2142" s="75" t="s">
        <v>8461</v>
      </c>
      <c r="F2142" s="74">
        <v>970442</v>
      </c>
      <c r="G2142" s="74">
        <v>0</v>
      </c>
      <c r="H2142" s="76">
        <f t="shared" si="101"/>
        <v>0</v>
      </c>
      <c r="I2142" s="76">
        <f t="shared" si="102"/>
        <v>0</v>
      </c>
      <c r="J2142" s="74">
        <v>5819</v>
      </c>
      <c r="K2142" s="75" t="s">
        <v>2669</v>
      </c>
      <c r="L2142" s="75" t="s">
        <v>8462</v>
      </c>
      <c r="M2142" s="74">
        <v>3090</v>
      </c>
      <c r="N2142" s="75" t="s">
        <v>33</v>
      </c>
      <c r="O2142" s="75" t="s">
        <v>8463</v>
      </c>
      <c r="P2142" s="75"/>
      <c r="Q2142" s="75" t="s">
        <v>11362</v>
      </c>
      <c r="R2142" s="75" t="s">
        <v>3065</v>
      </c>
      <c r="S2142" s="75" t="s">
        <v>3066</v>
      </c>
      <c r="T2142" s="75" t="s">
        <v>3067</v>
      </c>
      <c r="U2142" s="75" t="s">
        <v>385</v>
      </c>
    </row>
    <row r="2143" spans="1:21" ht="14.4" x14ac:dyDescent="0.25">
      <c r="A2143" s="74">
        <v>122234</v>
      </c>
      <c r="B2143" s="75" t="s">
        <v>1649</v>
      </c>
      <c r="C2143" s="81">
        <f t="shared" si="100"/>
        <v>0</v>
      </c>
      <c r="D2143" s="74">
        <v>6023</v>
      </c>
      <c r="E2143" s="75" t="s">
        <v>8461</v>
      </c>
      <c r="F2143" s="74">
        <v>970442</v>
      </c>
      <c r="G2143" s="74">
        <v>0</v>
      </c>
      <c r="H2143" s="76">
        <f t="shared" si="101"/>
        <v>0</v>
      </c>
      <c r="I2143" s="76">
        <f t="shared" si="102"/>
        <v>0</v>
      </c>
      <c r="J2143" s="74">
        <v>5827</v>
      </c>
      <c r="K2143" s="75" t="s">
        <v>8464</v>
      </c>
      <c r="L2143" s="75" t="s">
        <v>8465</v>
      </c>
      <c r="M2143" s="74">
        <v>3090</v>
      </c>
      <c r="N2143" s="75" t="s">
        <v>33</v>
      </c>
      <c r="O2143" s="75" t="s">
        <v>8466</v>
      </c>
      <c r="P2143" s="75"/>
      <c r="Q2143" s="75" t="s">
        <v>8467</v>
      </c>
      <c r="R2143" s="75" t="s">
        <v>3065</v>
      </c>
      <c r="S2143" s="75" t="s">
        <v>3066</v>
      </c>
      <c r="T2143" s="75" t="s">
        <v>3067</v>
      </c>
      <c r="U2143" s="75" t="s">
        <v>385</v>
      </c>
    </row>
    <row r="2144" spans="1:21" ht="14.4" x14ac:dyDescent="0.25">
      <c r="A2144" s="74">
        <v>122234</v>
      </c>
      <c r="B2144" s="75" t="s">
        <v>1649</v>
      </c>
      <c r="C2144" s="81">
        <f t="shared" si="100"/>
        <v>0</v>
      </c>
      <c r="D2144" s="74">
        <v>6023</v>
      </c>
      <c r="E2144" s="75" t="s">
        <v>8461</v>
      </c>
      <c r="F2144" s="74">
        <v>970442</v>
      </c>
      <c r="G2144" s="74">
        <v>0</v>
      </c>
      <c r="H2144" s="76">
        <f t="shared" si="101"/>
        <v>0</v>
      </c>
      <c r="I2144" s="76">
        <f t="shared" si="102"/>
        <v>0</v>
      </c>
      <c r="J2144" s="74">
        <v>5835</v>
      </c>
      <c r="K2144" s="75" t="s">
        <v>8468</v>
      </c>
      <c r="L2144" s="75" t="s">
        <v>8469</v>
      </c>
      <c r="M2144" s="74">
        <v>3090</v>
      </c>
      <c r="N2144" s="75" t="s">
        <v>33</v>
      </c>
      <c r="O2144" s="75" t="s">
        <v>8470</v>
      </c>
      <c r="P2144" s="75"/>
      <c r="Q2144" s="75" t="s">
        <v>8471</v>
      </c>
      <c r="R2144" s="75" t="s">
        <v>3065</v>
      </c>
      <c r="S2144" s="75" t="s">
        <v>3066</v>
      </c>
      <c r="T2144" s="75" t="s">
        <v>3067</v>
      </c>
      <c r="U2144" s="75" t="s">
        <v>385</v>
      </c>
    </row>
    <row r="2145" spans="1:21" ht="14.4" x14ac:dyDescent="0.25">
      <c r="A2145" s="74">
        <v>122234</v>
      </c>
      <c r="B2145" s="75" t="s">
        <v>1649</v>
      </c>
      <c r="C2145" s="81">
        <f t="shared" si="100"/>
        <v>0</v>
      </c>
      <c r="D2145" s="74">
        <v>6023</v>
      </c>
      <c r="E2145" s="75" t="s">
        <v>8461</v>
      </c>
      <c r="F2145" s="74">
        <v>962829</v>
      </c>
      <c r="G2145" s="74">
        <v>0</v>
      </c>
      <c r="H2145" s="76">
        <f t="shared" si="101"/>
        <v>122234</v>
      </c>
      <c r="I2145" s="76">
        <f t="shared" si="102"/>
        <v>0</v>
      </c>
      <c r="J2145" s="74">
        <v>5959</v>
      </c>
      <c r="K2145" s="75" t="s">
        <v>1692</v>
      </c>
      <c r="L2145" s="75" t="s">
        <v>8472</v>
      </c>
      <c r="M2145" s="74">
        <v>1970</v>
      </c>
      <c r="N2145" s="75" t="s">
        <v>151</v>
      </c>
      <c r="O2145" s="75" t="s">
        <v>8473</v>
      </c>
      <c r="P2145" s="75"/>
      <c r="Q2145" s="75" t="s">
        <v>8474</v>
      </c>
      <c r="R2145" s="75" t="s">
        <v>3065</v>
      </c>
      <c r="S2145" s="75" t="s">
        <v>3066</v>
      </c>
      <c r="T2145" s="75" t="s">
        <v>3067</v>
      </c>
      <c r="U2145" s="75" t="s">
        <v>385</v>
      </c>
    </row>
    <row r="2146" spans="1:21" ht="14.4" x14ac:dyDescent="0.25">
      <c r="A2146" s="74">
        <v>122234</v>
      </c>
      <c r="B2146" s="75" t="s">
        <v>1649</v>
      </c>
      <c r="C2146" s="81">
        <f t="shared" si="100"/>
        <v>0</v>
      </c>
      <c r="D2146" s="74">
        <v>6023</v>
      </c>
      <c r="E2146" s="75" t="s">
        <v>8461</v>
      </c>
      <c r="F2146" s="74">
        <v>970442</v>
      </c>
      <c r="G2146" s="74">
        <v>0</v>
      </c>
      <c r="H2146" s="76">
        <f t="shared" si="101"/>
        <v>122234</v>
      </c>
      <c r="I2146" s="76">
        <f t="shared" si="102"/>
        <v>0</v>
      </c>
      <c r="J2146" s="74">
        <v>5983</v>
      </c>
      <c r="K2146" s="75" t="s">
        <v>7057</v>
      </c>
      <c r="L2146" s="75" t="s">
        <v>8475</v>
      </c>
      <c r="M2146" s="74">
        <v>3080</v>
      </c>
      <c r="N2146" s="75" t="s">
        <v>35</v>
      </c>
      <c r="O2146" s="75" t="s">
        <v>8476</v>
      </c>
      <c r="P2146" s="75"/>
      <c r="Q2146" s="75" t="s">
        <v>8477</v>
      </c>
      <c r="R2146" s="75" t="s">
        <v>3065</v>
      </c>
      <c r="S2146" s="75" t="s">
        <v>3066</v>
      </c>
      <c r="T2146" s="75" t="s">
        <v>3067</v>
      </c>
      <c r="U2146" s="75" t="s">
        <v>385</v>
      </c>
    </row>
    <row r="2147" spans="1:21" ht="14.4" x14ac:dyDescent="0.25">
      <c r="A2147" s="74">
        <v>122234</v>
      </c>
      <c r="B2147" s="75" t="s">
        <v>1649</v>
      </c>
      <c r="C2147" s="81">
        <f t="shared" si="100"/>
        <v>0</v>
      </c>
      <c r="D2147" s="74">
        <v>6023</v>
      </c>
      <c r="E2147" s="75" t="s">
        <v>8461</v>
      </c>
      <c r="F2147" s="74">
        <v>970442</v>
      </c>
      <c r="G2147" s="74">
        <v>0</v>
      </c>
      <c r="H2147" s="76">
        <f t="shared" si="101"/>
        <v>0</v>
      </c>
      <c r="I2147" s="76">
        <f t="shared" si="102"/>
        <v>0</v>
      </c>
      <c r="J2147" s="74">
        <v>6023</v>
      </c>
      <c r="K2147" s="75" t="s">
        <v>8461</v>
      </c>
      <c r="L2147" s="75" t="s">
        <v>1378</v>
      </c>
      <c r="M2147" s="74">
        <v>1560</v>
      </c>
      <c r="N2147" s="75" t="s">
        <v>1379</v>
      </c>
      <c r="O2147" s="75" t="s">
        <v>1380</v>
      </c>
      <c r="P2147" s="75"/>
      <c r="Q2147" s="75" t="s">
        <v>8478</v>
      </c>
      <c r="R2147" s="75" t="s">
        <v>3065</v>
      </c>
      <c r="S2147" s="75" t="s">
        <v>3066</v>
      </c>
      <c r="T2147" s="75" t="s">
        <v>3067</v>
      </c>
      <c r="U2147" s="75" t="s">
        <v>385</v>
      </c>
    </row>
    <row r="2148" spans="1:21" ht="14.4" x14ac:dyDescent="0.25">
      <c r="A2148" s="74">
        <v>122234</v>
      </c>
      <c r="B2148" s="75" t="s">
        <v>1649</v>
      </c>
      <c r="C2148" s="81">
        <f t="shared" si="100"/>
        <v>0</v>
      </c>
      <c r="D2148" s="74">
        <v>6023</v>
      </c>
      <c r="E2148" s="75" t="s">
        <v>8461</v>
      </c>
      <c r="F2148" s="74">
        <v>970442</v>
      </c>
      <c r="G2148" s="74">
        <v>0</v>
      </c>
      <c r="H2148" s="76">
        <f t="shared" si="101"/>
        <v>0</v>
      </c>
      <c r="I2148" s="76">
        <f t="shared" si="102"/>
        <v>0</v>
      </c>
      <c r="J2148" s="74">
        <v>112565</v>
      </c>
      <c r="K2148" s="75" t="s">
        <v>8479</v>
      </c>
      <c r="L2148" s="75" t="s">
        <v>8480</v>
      </c>
      <c r="M2148" s="74">
        <v>1560</v>
      </c>
      <c r="N2148" s="75" t="s">
        <v>1379</v>
      </c>
      <c r="O2148" s="75" t="s">
        <v>8481</v>
      </c>
      <c r="P2148" s="75"/>
      <c r="Q2148" s="75" t="s">
        <v>8478</v>
      </c>
      <c r="R2148" s="75" t="s">
        <v>3065</v>
      </c>
      <c r="S2148" s="75" t="s">
        <v>3066</v>
      </c>
      <c r="T2148" s="75" t="s">
        <v>3067</v>
      </c>
      <c r="U2148" s="75" t="s">
        <v>385</v>
      </c>
    </row>
    <row r="2149" spans="1:21" ht="14.4" x14ac:dyDescent="0.25">
      <c r="A2149" s="74">
        <v>122234</v>
      </c>
      <c r="B2149" s="75" t="s">
        <v>1649</v>
      </c>
      <c r="C2149" s="81">
        <f t="shared" si="100"/>
        <v>0</v>
      </c>
      <c r="D2149" s="74">
        <v>6023</v>
      </c>
      <c r="E2149" s="75" t="s">
        <v>8461</v>
      </c>
      <c r="F2149" s="74">
        <v>970442</v>
      </c>
      <c r="G2149" s="74">
        <v>0</v>
      </c>
      <c r="H2149" s="76">
        <f t="shared" si="101"/>
        <v>0</v>
      </c>
      <c r="I2149" s="76">
        <f t="shared" si="102"/>
        <v>0</v>
      </c>
      <c r="J2149" s="74">
        <v>127051</v>
      </c>
      <c r="K2149" s="75" t="s">
        <v>8482</v>
      </c>
      <c r="L2149" s="75" t="s">
        <v>8483</v>
      </c>
      <c r="M2149" s="74">
        <v>3080</v>
      </c>
      <c r="N2149" s="75" t="s">
        <v>35</v>
      </c>
      <c r="O2149" s="75" t="s">
        <v>8484</v>
      </c>
      <c r="P2149" s="75"/>
      <c r="Q2149" s="75" t="s">
        <v>8485</v>
      </c>
      <c r="R2149" s="75" t="s">
        <v>3065</v>
      </c>
      <c r="S2149" s="75" t="s">
        <v>3066</v>
      </c>
      <c r="T2149" s="75" t="s">
        <v>3067</v>
      </c>
      <c r="U2149" s="75" t="s">
        <v>385</v>
      </c>
    </row>
    <row r="2150" spans="1:21" ht="14.4" x14ac:dyDescent="0.25">
      <c r="A2150" s="74">
        <v>122234</v>
      </c>
      <c r="B2150" s="75" t="s">
        <v>1649</v>
      </c>
      <c r="C2150" s="81">
        <f t="shared" si="100"/>
        <v>0</v>
      </c>
      <c r="D2150" s="74">
        <v>6023</v>
      </c>
      <c r="E2150" s="75" t="s">
        <v>8461</v>
      </c>
      <c r="F2150" s="74">
        <v>970442</v>
      </c>
      <c r="G2150" s="74">
        <v>0</v>
      </c>
      <c r="H2150" s="76">
        <f t="shared" si="101"/>
        <v>0</v>
      </c>
      <c r="I2150" s="76">
        <f t="shared" si="102"/>
        <v>0</v>
      </c>
      <c r="J2150" s="74">
        <v>127068</v>
      </c>
      <c r="K2150" s="75" t="s">
        <v>8486</v>
      </c>
      <c r="L2150" s="75" t="s">
        <v>8487</v>
      </c>
      <c r="M2150" s="74">
        <v>3090</v>
      </c>
      <c r="N2150" s="75" t="s">
        <v>33</v>
      </c>
      <c r="O2150" s="75" t="s">
        <v>8488</v>
      </c>
      <c r="P2150" s="75"/>
      <c r="Q2150" s="75" t="s">
        <v>8489</v>
      </c>
      <c r="R2150" s="75" t="s">
        <v>3065</v>
      </c>
      <c r="S2150" s="75" t="s">
        <v>3066</v>
      </c>
      <c r="T2150" s="75" t="s">
        <v>3067</v>
      </c>
      <c r="U2150" s="75" t="s">
        <v>385</v>
      </c>
    </row>
    <row r="2151" spans="1:21" ht="14.4" x14ac:dyDescent="0.25">
      <c r="A2151" s="74">
        <v>122242</v>
      </c>
      <c r="B2151" s="75" t="s">
        <v>1649</v>
      </c>
      <c r="C2151" s="81">
        <f t="shared" si="100"/>
        <v>0</v>
      </c>
      <c r="D2151" s="74">
        <v>110452</v>
      </c>
      <c r="E2151" s="75" t="s">
        <v>8490</v>
      </c>
      <c r="F2151" s="74">
        <v>970401</v>
      </c>
      <c r="G2151" s="74">
        <v>0</v>
      </c>
      <c r="H2151" s="76">
        <f t="shared" si="101"/>
        <v>0</v>
      </c>
      <c r="I2151" s="76">
        <f t="shared" si="102"/>
        <v>0</v>
      </c>
      <c r="J2151" s="74">
        <v>5116</v>
      </c>
      <c r="K2151" s="75" t="s">
        <v>11363</v>
      </c>
      <c r="L2151" s="75" t="s">
        <v>8491</v>
      </c>
      <c r="M2151" s="74">
        <v>1700</v>
      </c>
      <c r="N2151" s="75" t="s">
        <v>26</v>
      </c>
      <c r="O2151" s="75" t="s">
        <v>8492</v>
      </c>
      <c r="P2151" s="75"/>
      <c r="Q2151" s="75" t="s">
        <v>8493</v>
      </c>
      <c r="R2151" s="75" t="s">
        <v>3065</v>
      </c>
      <c r="S2151" s="75" t="s">
        <v>3066</v>
      </c>
      <c r="T2151" s="75" t="s">
        <v>3067</v>
      </c>
      <c r="U2151" s="75" t="s">
        <v>385</v>
      </c>
    </row>
    <row r="2152" spans="1:21" ht="14.4" x14ac:dyDescent="0.25">
      <c r="A2152" s="74">
        <v>122242</v>
      </c>
      <c r="B2152" s="75" t="s">
        <v>1649</v>
      </c>
      <c r="C2152" s="81">
        <f t="shared" si="100"/>
        <v>0</v>
      </c>
      <c r="D2152" s="74">
        <v>110452</v>
      </c>
      <c r="E2152" s="75" t="s">
        <v>8490</v>
      </c>
      <c r="F2152" s="74">
        <v>970401</v>
      </c>
      <c r="G2152" s="74">
        <v>0</v>
      </c>
      <c r="H2152" s="76">
        <f t="shared" si="101"/>
        <v>0</v>
      </c>
      <c r="I2152" s="76">
        <f t="shared" si="102"/>
        <v>0</v>
      </c>
      <c r="J2152" s="74">
        <v>5124</v>
      </c>
      <c r="K2152" s="75" t="s">
        <v>8494</v>
      </c>
      <c r="L2152" s="75" t="s">
        <v>8495</v>
      </c>
      <c r="M2152" s="74">
        <v>1700</v>
      </c>
      <c r="N2152" s="75" t="s">
        <v>26</v>
      </c>
      <c r="O2152" s="75" t="s">
        <v>8496</v>
      </c>
      <c r="P2152" s="75"/>
      <c r="Q2152" s="75" t="s">
        <v>8497</v>
      </c>
      <c r="R2152" s="75" t="s">
        <v>3065</v>
      </c>
      <c r="S2152" s="75" t="s">
        <v>3066</v>
      </c>
      <c r="T2152" s="75" t="s">
        <v>3067</v>
      </c>
      <c r="U2152" s="75" t="s">
        <v>385</v>
      </c>
    </row>
    <row r="2153" spans="1:21" ht="14.4" x14ac:dyDescent="0.25">
      <c r="A2153" s="74">
        <v>122242</v>
      </c>
      <c r="B2153" s="75" t="s">
        <v>1649</v>
      </c>
      <c r="C2153" s="81">
        <f t="shared" si="100"/>
        <v>0</v>
      </c>
      <c r="D2153" s="74">
        <v>110452</v>
      </c>
      <c r="E2153" s="75" t="s">
        <v>8490</v>
      </c>
      <c r="F2153" s="74">
        <v>962217</v>
      </c>
      <c r="G2153" s="74">
        <v>0</v>
      </c>
      <c r="H2153" s="76">
        <f t="shared" si="101"/>
        <v>122242</v>
      </c>
      <c r="I2153" s="76">
        <f t="shared" si="102"/>
        <v>0</v>
      </c>
      <c r="J2153" s="74">
        <v>5157</v>
      </c>
      <c r="K2153" s="75" t="s">
        <v>8498</v>
      </c>
      <c r="L2153" s="75" t="s">
        <v>8499</v>
      </c>
      <c r="M2153" s="74">
        <v>1702</v>
      </c>
      <c r="N2153" s="75" t="s">
        <v>322</v>
      </c>
      <c r="O2153" s="75" t="s">
        <v>8500</v>
      </c>
      <c r="P2153" s="75"/>
      <c r="Q2153" s="75" t="s">
        <v>8501</v>
      </c>
      <c r="R2153" s="75" t="s">
        <v>3065</v>
      </c>
      <c r="S2153" s="75" t="s">
        <v>3066</v>
      </c>
      <c r="T2153" s="75" t="s">
        <v>3067</v>
      </c>
      <c r="U2153" s="75" t="s">
        <v>385</v>
      </c>
    </row>
    <row r="2154" spans="1:21" ht="14.4" x14ac:dyDescent="0.25">
      <c r="A2154" s="74">
        <v>122242</v>
      </c>
      <c r="B2154" s="75" t="s">
        <v>1649</v>
      </c>
      <c r="C2154" s="81">
        <f t="shared" si="100"/>
        <v>0</v>
      </c>
      <c r="D2154" s="74">
        <v>110452</v>
      </c>
      <c r="E2154" s="75" t="s">
        <v>8490</v>
      </c>
      <c r="F2154" s="74">
        <v>962217</v>
      </c>
      <c r="G2154" s="74">
        <v>0</v>
      </c>
      <c r="H2154" s="76">
        <f t="shared" si="101"/>
        <v>0</v>
      </c>
      <c r="I2154" s="76">
        <f t="shared" si="102"/>
        <v>0</v>
      </c>
      <c r="J2154" s="74">
        <v>5165</v>
      </c>
      <c r="K2154" s="75" t="s">
        <v>1692</v>
      </c>
      <c r="L2154" s="75" t="s">
        <v>8502</v>
      </c>
      <c r="M2154" s="74">
        <v>1702</v>
      </c>
      <c r="N2154" s="75" t="s">
        <v>322</v>
      </c>
      <c r="O2154" s="75" t="s">
        <v>8503</v>
      </c>
      <c r="P2154" s="75"/>
      <c r="Q2154" s="75" t="s">
        <v>8501</v>
      </c>
      <c r="R2154" s="75" t="s">
        <v>3065</v>
      </c>
      <c r="S2154" s="75" t="s">
        <v>3066</v>
      </c>
      <c r="T2154" s="75" t="s">
        <v>3067</v>
      </c>
      <c r="U2154" s="75" t="s">
        <v>385</v>
      </c>
    </row>
    <row r="2155" spans="1:21" ht="14.4" x14ac:dyDescent="0.25">
      <c r="A2155" s="74">
        <v>122242</v>
      </c>
      <c r="B2155" s="75" t="s">
        <v>1649</v>
      </c>
      <c r="C2155" s="81">
        <f t="shared" si="100"/>
        <v>0</v>
      </c>
      <c r="D2155" s="74">
        <v>110452</v>
      </c>
      <c r="E2155" s="75" t="s">
        <v>8490</v>
      </c>
      <c r="F2155" s="74">
        <v>970401</v>
      </c>
      <c r="G2155" s="74">
        <v>0</v>
      </c>
      <c r="H2155" s="76">
        <f t="shared" si="101"/>
        <v>122242</v>
      </c>
      <c r="I2155" s="76">
        <f t="shared" si="102"/>
        <v>0</v>
      </c>
      <c r="J2155" s="74">
        <v>5256</v>
      </c>
      <c r="K2155" s="75" t="s">
        <v>8504</v>
      </c>
      <c r="L2155" s="75" t="s">
        <v>8505</v>
      </c>
      <c r="M2155" s="74">
        <v>1700</v>
      </c>
      <c r="N2155" s="75" t="s">
        <v>8506</v>
      </c>
      <c r="O2155" s="75" t="s">
        <v>8507</v>
      </c>
      <c r="P2155" s="75"/>
      <c r="Q2155" s="75" t="s">
        <v>8508</v>
      </c>
      <c r="R2155" s="75" t="s">
        <v>3065</v>
      </c>
      <c r="S2155" s="75" t="s">
        <v>3066</v>
      </c>
      <c r="T2155" s="75" t="s">
        <v>3067</v>
      </c>
      <c r="U2155" s="75" t="s">
        <v>385</v>
      </c>
    </row>
    <row r="2156" spans="1:21" ht="14.4" x14ac:dyDescent="0.25">
      <c r="A2156" s="74">
        <v>122242</v>
      </c>
      <c r="B2156" s="75" t="s">
        <v>1649</v>
      </c>
      <c r="C2156" s="81">
        <f t="shared" si="100"/>
        <v>0</v>
      </c>
      <c r="D2156" s="74">
        <v>110452</v>
      </c>
      <c r="E2156" s="75" t="s">
        <v>8490</v>
      </c>
      <c r="F2156" s="74">
        <v>970401</v>
      </c>
      <c r="G2156" s="74">
        <v>0</v>
      </c>
      <c r="H2156" s="76">
        <f t="shared" si="101"/>
        <v>0</v>
      </c>
      <c r="I2156" s="76">
        <f t="shared" si="102"/>
        <v>0</v>
      </c>
      <c r="J2156" s="74">
        <v>5264</v>
      </c>
      <c r="K2156" s="75" t="s">
        <v>8509</v>
      </c>
      <c r="L2156" s="75" t="s">
        <v>8510</v>
      </c>
      <c r="M2156" s="74">
        <v>1700</v>
      </c>
      <c r="N2156" s="75" t="s">
        <v>8511</v>
      </c>
      <c r="O2156" s="75" t="s">
        <v>8512</v>
      </c>
      <c r="P2156" s="75"/>
      <c r="Q2156" s="75" t="s">
        <v>8513</v>
      </c>
      <c r="R2156" s="75" t="s">
        <v>3065</v>
      </c>
      <c r="S2156" s="75" t="s">
        <v>3066</v>
      </c>
      <c r="T2156" s="75" t="s">
        <v>3067</v>
      </c>
      <c r="U2156" s="75" t="s">
        <v>385</v>
      </c>
    </row>
    <row r="2157" spans="1:21" ht="14.4" x14ac:dyDescent="0.25">
      <c r="A2157" s="74">
        <v>122242</v>
      </c>
      <c r="B2157" s="75" t="s">
        <v>1649</v>
      </c>
      <c r="C2157" s="81">
        <f t="shared" ref="C2157:C2220" si="103">IF(A2157&lt;&gt;A2156,0,IF(AND(A2157=A2156,B2157&lt;&gt;B2156),A2157,0))</f>
        <v>0</v>
      </c>
      <c r="D2157" s="74">
        <v>110452</v>
      </c>
      <c r="E2157" s="75" t="s">
        <v>8490</v>
      </c>
      <c r="F2157" s="74">
        <v>970401</v>
      </c>
      <c r="G2157" s="74">
        <v>0</v>
      </c>
      <c r="H2157" s="76">
        <f t="shared" ref="H2157:H2220" si="104">IF(A2157&lt;&gt;A2156,0,IF(AND(A2157=A2156,F2157&lt;&gt;F2156),A2157,0))</f>
        <v>0</v>
      </c>
      <c r="I2157" s="76">
        <f t="shared" ref="I2157:I2220" si="105">IF(A2157&lt;&gt;A2156,0,IF(AND(H2157&lt;&gt;0,B2157&lt;&gt;B2156),A2157,0))</f>
        <v>0</v>
      </c>
      <c r="J2157" s="74">
        <v>5281</v>
      </c>
      <c r="K2157" s="75" t="s">
        <v>8514</v>
      </c>
      <c r="L2157" s="75" t="s">
        <v>8515</v>
      </c>
      <c r="M2157" s="74">
        <v>1703</v>
      </c>
      <c r="N2157" s="75" t="s">
        <v>8516</v>
      </c>
      <c r="O2157" s="75" t="s">
        <v>8517</v>
      </c>
      <c r="P2157" s="75"/>
      <c r="Q2157" s="75" t="s">
        <v>8518</v>
      </c>
      <c r="R2157" s="75" t="s">
        <v>3065</v>
      </c>
      <c r="S2157" s="75" t="s">
        <v>3066</v>
      </c>
      <c r="T2157" s="75" t="s">
        <v>3067</v>
      </c>
      <c r="U2157" s="75" t="s">
        <v>385</v>
      </c>
    </row>
    <row r="2158" spans="1:21" ht="14.4" x14ac:dyDescent="0.25">
      <c r="A2158" s="74">
        <v>122242</v>
      </c>
      <c r="B2158" s="75" t="s">
        <v>1649</v>
      </c>
      <c r="C2158" s="81">
        <f t="shared" si="103"/>
        <v>0</v>
      </c>
      <c r="D2158" s="74">
        <v>110452</v>
      </c>
      <c r="E2158" s="75" t="s">
        <v>8490</v>
      </c>
      <c r="F2158" s="74">
        <v>962613</v>
      </c>
      <c r="G2158" s="74">
        <v>0</v>
      </c>
      <c r="H2158" s="76">
        <f t="shared" si="104"/>
        <v>122242</v>
      </c>
      <c r="I2158" s="76">
        <f t="shared" si="105"/>
        <v>0</v>
      </c>
      <c r="J2158" s="74">
        <v>5322</v>
      </c>
      <c r="K2158" s="75" t="s">
        <v>1692</v>
      </c>
      <c r="L2158" s="75" t="s">
        <v>8519</v>
      </c>
      <c r="M2158" s="74">
        <v>1760</v>
      </c>
      <c r="N2158" s="75" t="s">
        <v>148</v>
      </c>
      <c r="O2158" s="75" t="s">
        <v>8520</v>
      </c>
      <c r="P2158" s="75"/>
      <c r="Q2158" s="75" t="s">
        <v>8521</v>
      </c>
      <c r="R2158" s="75" t="s">
        <v>3065</v>
      </c>
      <c r="S2158" s="75" t="s">
        <v>3066</v>
      </c>
      <c r="T2158" s="75" t="s">
        <v>3067</v>
      </c>
      <c r="U2158" s="75" t="s">
        <v>385</v>
      </c>
    </row>
    <row r="2159" spans="1:21" ht="14.4" x14ac:dyDescent="0.25">
      <c r="A2159" s="74">
        <v>122242</v>
      </c>
      <c r="B2159" s="75" t="s">
        <v>1649</v>
      </c>
      <c r="C2159" s="81">
        <f t="shared" si="103"/>
        <v>0</v>
      </c>
      <c r="D2159" s="74">
        <v>110452</v>
      </c>
      <c r="E2159" s="75" t="s">
        <v>8490</v>
      </c>
      <c r="F2159" s="74">
        <v>962639</v>
      </c>
      <c r="G2159" s="74">
        <v>0</v>
      </c>
      <c r="H2159" s="76">
        <f t="shared" si="104"/>
        <v>122242</v>
      </c>
      <c r="I2159" s="76">
        <f t="shared" si="105"/>
        <v>0</v>
      </c>
      <c r="J2159" s="74">
        <v>5348</v>
      </c>
      <c r="K2159" s="75" t="s">
        <v>7037</v>
      </c>
      <c r="L2159" s="75" t="s">
        <v>8522</v>
      </c>
      <c r="M2159" s="74">
        <v>1770</v>
      </c>
      <c r="N2159" s="75" t="s">
        <v>28</v>
      </c>
      <c r="O2159" s="75" t="s">
        <v>8523</v>
      </c>
      <c r="P2159" s="75"/>
      <c r="Q2159" s="75" t="s">
        <v>8524</v>
      </c>
      <c r="R2159" s="75" t="s">
        <v>3065</v>
      </c>
      <c r="S2159" s="75" t="s">
        <v>3066</v>
      </c>
      <c r="T2159" s="75" t="s">
        <v>3067</v>
      </c>
      <c r="U2159" s="75" t="s">
        <v>385</v>
      </c>
    </row>
    <row r="2160" spans="1:21" ht="14.4" x14ac:dyDescent="0.25">
      <c r="A2160" s="74">
        <v>122242</v>
      </c>
      <c r="B2160" s="75" t="s">
        <v>1649</v>
      </c>
      <c r="C2160" s="81">
        <f t="shared" si="103"/>
        <v>0</v>
      </c>
      <c r="D2160" s="74">
        <v>110452</v>
      </c>
      <c r="E2160" s="75" t="s">
        <v>8490</v>
      </c>
      <c r="F2160" s="74">
        <v>962639</v>
      </c>
      <c r="G2160" s="74">
        <v>0</v>
      </c>
      <c r="H2160" s="76">
        <f t="shared" si="104"/>
        <v>0</v>
      </c>
      <c r="I2160" s="76">
        <f t="shared" si="105"/>
        <v>0</v>
      </c>
      <c r="J2160" s="74">
        <v>5355</v>
      </c>
      <c r="K2160" s="75" t="s">
        <v>1692</v>
      </c>
      <c r="L2160" s="75" t="s">
        <v>8525</v>
      </c>
      <c r="M2160" s="74">
        <v>1770</v>
      </c>
      <c r="N2160" s="75" t="s">
        <v>28</v>
      </c>
      <c r="O2160" s="75" t="s">
        <v>8526</v>
      </c>
      <c r="P2160" s="75"/>
      <c r="Q2160" s="75" t="s">
        <v>8527</v>
      </c>
      <c r="R2160" s="75" t="s">
        <v>3065</v>
      </c>
      <c r="S2160" s="75" t="s">
        <v>3066</v>
      </c>
      <c r="T2160" s="75" t="s">
        <v>3067</v>
      </c>
      <c r="U2160" s="75" t="s">
        <v>385</v>
      </c>
    </row>
    <row r="2161" spans="1:21" ht="14.4" x14ac:dyDescent="0.25">
      <c r="A2161" s="74">
        <v>122242</v>
      </c>
      <c r="B2161" s="75" t="s">
        <v>1649</v>
      </c>
      <c r="C2161" s="81">
        <f t="shared" si="103"/>
        <v>0</v>
      </c>
      <c r="D2161" s="74">
        <v>110452</v>
      </c>
      <c r="E2161" s="75" t="s">
        <v>8490</v>
      </c>
      <c r="F2161" s="74">
        <v>972224</v>
      </c>
      <c r="G2161" s="74">
        <v>0</v>
      </c>
      <c r="H2161" s="76">
        <f t="shared" si="104"/>
        <v>122242</v>
      </c>
      <c r="I2161" s="76">
        <f t="shared" si="105"/>
        <v>0</v>
      </c>
      <c r="J2161" s="74">
        <v>25346</v>
      </c>
      <c r="K2161" s="75" t="s">
        <v>8528</v>
      </c>
      <c r="L2161" s="75" t="s">
        <v>8529</v>
      </c>
      <c r="M2161" s="74">
        <v>1750</v>
      </c>
      <c r="N2161" s="75" t="s">
        <v>24</v>
      </c>
      <c r="O2161" s="75" t="s">
        <v>8530</v>
      </c>
      <c r="P2161" s="75"/>
      <c r="Q2161" s="75" t="s">
        <v>11966</v>
      </c>
      <c r="R2161" s="75" t="s">
        <v>1703</v>
      </c>
      <c r="S2161" s="75" t="s">
        <v>1704</v>
      </c>
      <c r="T2161" s="75" t="s">
        <v>1705</v>
      </c>
      <c r="U2161" s="75" t="s">
        <v>496</v>
      </c>
    </row>
    <row r="2162" spans="1:21" ht="14.4" x14ac:dyDescent="0.25">
      <c r="A2162" s="74">
        <v>122242</v>
      </c>
      <c r="B2162" s="75" t="s">
        <v>1649</v>
      </c>
      <c r="C2162" s="81">
        <f t="shared" si="103"/>
        <v>0</v>
      </c>
      <c r="D2162" s="74">
        <v>110452</v>
      </c>
      <c r="E2162" s="75" t="s">
        <v>8490</v>
      </c>
      <c r="F2162" s="74">
        <v>972224</v>
      </c>
      <c r="G2162" s="74">
        <v>0</v>
      </c>
      <c r="H2162" s="76">
        <f t="shared" si="104"/>
        <v>0</v>
      </c>
      <c r="I2162" s="76">
        <f t="shared" si="105"/>
        <v>0</v>
      </c>
      <c r="J2162" s="74">
        <v>25395</v>
      </c>
      <c r="K2162" s="75" t="s">
        <v>8531</v>
      </c>
      <c r="L2162" s="75" t="s">
        <v>8532</v>
      </c>
      <c r="M2162" s="74">
        <v>1760</v>
      </c>
      <c r="N2162" s="75" t="s">
        <v>148</v>
      </c>
      <c r="O2162" s="75" t="s">
        <v>8533</v>
      </c>
      <c r="P2162" s="75"/>
      <c r="Q2162" s="75" t="s">
        <v>8534</v>
      </c>
      <c r="R2162" s="75" t="s">
        <v>1703</v>
      </c>
      <c r="S2162" s="75" t="s">
        <v>1704</v>
      </c>
      <c r="T2162" s="75" t="s">
        <v>1705</v>
      </c>
      <c r="U2162" s="75" t="s">
        <v>496</v>
      </c>
    </row>
    <row r="2163" spans="1:21" ht="14.4" x14ac:dyDescent="0.25">
      <c r="A2163" s="74">
        <v>122242</v>
      </c>
      <c r="B2163" s="75" t="s">
        <v>1649</v>
      </c>
      <c r="C2163" s="81">
        <f t="shared" si="103"/>
        <v>0</v>
      </c>
      <c r="D2163" s="74">
        <v>110452</v>
      </c>
      <c r="E2163" s="75" t="s">
        <v>8490</v>
      </c>
      <c r="F2163" s="74">
        <v>970401</v>
      </c>
      <c r="G2163" s="74">
        <v>0</v>
      </c>
      <c r="H2163" s="76">
        <f t="shared" si="104"/>
        <v>122242</v>
      </c>
      <c r="I2163" s="76">
        <f t="shared" si="105"/>
        <v>0</v>
      </c>
      <c r="J2163" s="74">
        <v>56077</v>
      </c>
      <c r="K2163" s="75" t="s">
        <v>11364</v>
      </c>
      <c r="L2163" s="75" t="s">
        <v>8535</v>
      </c>
      <c r="M2163" s="74">
        <v>1700</v>
      </c>
      <c r="N2163" s="75" t="s">
        <v>26</v>
      </c>
      <c r="O2163" s="75" t="s">
        <v>8536</v>
      </c>
      <c r="P2163" s="75"/>
      <c r="Q2163" s="75" t="s">
        <v>8537</v>
      </c>
      <c r="R2163" s="75" t="s">
        <v>3065</v>
      </c>
      <c r="S2163" s="75" t="s">
        <v>3066</v>
      </c>
      <c r="T2163" s="75" t="s">
        <v>3067</v>
      </c>
      <c r="U2163" s="75" t="s">
        <v>385</v>
      </c>
    </row>
    <row r="2164" spans="1:21" ht="14.4" x14ac:dyDescent="0.25">
      <c r="A2164" s="74">
        <v>122242</v>
      </c>
      <c r="B2164" s="75" t="s">
        <v>1649</v>
      </c>
      <c r="C2164" s="81">
        <f t="shared" si="103"/>
        <v>0</v>
      </c>
      <c r="D2164" s="74">
        <v>110452</v>
      </c>
      <c r="E2164" s="75" t="s">
        <v>8490</v>
      </c>
      <c r="F2164" s="74">
        <v>123497</v>
      </c>
      <c r="G2164" s="74">
        <v>0</v>
      </c>
      <c r="H2164" s="76">
        <f t="shared" si="104"/>
        <v>122242</v>
      </c>
      <c r="I2164" s="76">
        <f t="shared" si="105"/>
        <v>0</v>
      </c>
      <c r="J2164" s="74">
        <v>110452</v>
      </c>
      <c r="K2164" s="75" t="s">
        <v>8490</v>
      </c>
      <c r="L2164" s="75" t="s">
        <v>8538</v>
      </c>
      <c r="M2164" s="74">
        <v>1740</v>
      </c>
      <c r="N2164" s="75" t="s">
        <v>27</v>
      </c>
      <c r="O2164" s="75" t="s">
        <v>8539</v>
      </c>
      <c r="P2164" s="75"/>
      <c r="Q2164" s="75" t="s">
        <v>8540</v>
      </c>
      <c r="R2164" s="75" t="s">
        <v>3065</v>
      </c>
      <c r="S2164" s="75" t="s">
        <v>3066</v>
      </c>
      <c r="T2164" s="75" t="s">
        <v>3067</v>
      </c>
      <c r="U2164" s="75" t="s">
        <v>385</v>
      </c>
    </row>
    <row r="2165" spans="1:21" ht="14.4" x14ac:dyDescent="0.25">
      <c r="A2165" s="74">
        <v>122242</v>
      </c>
      <c r="B2165" s="75" t="s">
        <v>1649</v>
      </c>
      <c r="C2165" s="81">
        <f t="shared" si="103"/>
        <v>0</v>
      </c>
      <c r="D2165" s="74">
        <v>110452</v>
      </c>
      <c r="E2165" s="75" t="s">
        <v>8490</v>
      </c>
      <c r="F2165" s="74">
        <v>962217</v>
      </c>
      <c r="G2165" s="74">
        <v>0</v>
      </c>
      <c r="H2165" s="76">
        <f t="shared" si="104"/>
        <v>122242</v>
      </c>
      <c r="I2165" s="76">
        <f t="shared" si="105"/>
        <v>0</v>
      </c>
      <c r="J2165" s="74">
        <v>111955</v>
      </c>
      <c r="K2165" s="75" t="s">
        <v>1842</v>
      </c>
      <c r="L2165" s="75" t="s">
        <v>8541</v>
      </c>
      <c r="M2165" s="74">
        <v>1700</v>
      </c>
      <c r="N2165" s="75" t="s">
        <v>26</v>
      </c>
      <c r="O2165" s="75" t="s">
        <v>8542</v>
      </c>
      <c r="P2165" s="75"/>
      <c r="Q2165" s="75" t="s">
        <v>8501</v>
      </c>
      <c r="R2165" s="75" t="s">
        <v>3065</v>
      </c>
      <c r="S2165" s="75" t="s">
        <v>3066</v>
      </c>
      <c r="T2165" s="75" t="s">
        <v>3067</v>
      </c>
      <c r="U2165" s="75" t="s">
        <v>385</v>
      </c>
    </row>
    <row r="2166" spans="1:21" ht="14.4" x14ac:dyDescent="0.25">
      <c r="A2166" s="74">
        <v>122242</v>
      </c>
      <c r="B2166" s="75" t="s">
        <v>1649</v>
      </c>
      <c r="C2166" s="81">
        <f t="shared" si="103"/>
        <v>0</v>
      </c>
      <c r="D2166" s="74">
        <v>110452</v>
      </c>
      <c r="E2166" s="75" t="s">
        <v>8490</v>
      </c>
      <c r="F2166" s="74">
        <v>970401</v>
      </c>
      <c r="G2166" s="74">
        <v>0</v>
      </c>
      <c r="H2166" s="76">
        <f t="shared" si="104"/>
        <v>122242</v>
      </c>
      <c r="I2166" s="76">
        <f t="shared" si="105"/>
        <v>0</v>
      </c>
      <c r="J2166" s="74">
        <v>115618</v>
      </c>
      <c r="K2166" s="75" t="s">
        <v>11365</v>
      </c>
      <c r="L2166" s="75" t="s">
        <v>8543</v>
      </c>
      <c r="M2166" s="74">
        <v>1700</v>
      </c>
      <c r="N2166" s="75" t="s">
        <v>26</v>
      </c>
      <c r="O2166" s="75" t="s">
        <v>8492</v>
      </c>
      <c r="P2166" s="75"/>
      <c r="Q2166" s="75" t="s">
        <v>11967</v>
      </c>
      <c r="R2166" s="75" t="s">
        <v>3065</v>
      </c>
      <c r="S2166" s="75" t="s">
        <v>3066</v>
      </c>
      <c r="T2166" s="75" t="s">
        <v>3067</v>
      </c>
      <c r="U2166" s="75" t="s">
        <v>385</v>
      </c>
    </row>
    <row r="2167" spans="1:21" ht="14.4" x14ac:dyDescent="0.25">
      <c r="A2167" s="74">
        <v>122259</v>
      </c>
      <c r="B2167" s="75" t="s">
        <v>1649</v>
      </c>
      <c r="C2167" s="81">
        <f t="shared" si="103"/>
        <v>0</v>
      </c>
      <c r="D2167" s="74">
        <v>11866</v>
      </c>
      <c r="E2167" s="75" t="s">
        <v>8544</v>
      </c>
      <c r="F2167" s="74">
        <v>962217</v>
      </c>
      <c r="G2167" s="74">
        <v>0</v>
      </c>
      <c r="H2167" s="76">
        <f t="shared" si="104"/>
        <v>0</v>
      </c>
      <c r="I2167" s="76">
        <f t="shared" si="105"/>
        <v>0</v>
      </c>
      <c r="J2167" s="74">
        <v>11866</v>
      </c>
      <c r="K2167" s="75" t="s">
        <v>8544</v>
      </c>
      <c r="L2167" s="75" t="s">
        <v>1387</v>
      </c>
      <c r="M2167" s="74">
        <v>3150</v>
      </c>
      <c r="N2167" s="75" t="s">
        <v>162</v>
      </c>
      <c r="O2167" s="75" t="s">
        <v>1388</v>
      </c>
      <c r="P2167" s="75"/>
      <c r="Q2167" s="75" t="s">
        <v>8545</v>
      </c>
      <c r="R2167" s="75" t="s">
        <v>3065</v>
      </c>
      <c r="S2167" s="75" t="s">
        <v>3066</v>
      </c>
      <c r="T2167" s="75" t="s">
        <v>3067</v>
      </c>
      <c r="U2167" s="75" t="s">
        <v>385</v>
      </c>
    </row>
    <row r="2168" spans="1:21" ht="14.4" x14ac:dyDescent="0.25">
      <c r="A2168" s="74">
        <v>122259</v>
      </c>
      <c r="B2168" s="75" t="s">
        <v>1649</v>
      </c>
      <c r="C2168" s="81">
        <f t="shared" si="103"/>
        <v>0</v>
      </c>
      <c r="D2168" s="74">
        <v>11866</v>
      </c>
      <c r="E2168" s="75" t="s">
        <v>8544</v>
      </c>
      <c r="F2168" s="74">
        <v>110585</v>
      </c>
      <c r="G2168" s="74">
        <v>0</v>
      </c>
      <c r="H2168" s="76">
        <f t="shared" si="104"/>
        <v>122259</v>
      </c>
      <c r="I2168" s="76">
        <f t="shared" si="105"/>
        <v>0</v>
      </c>
      <c r="J2168" s="74">
        <v>12138</v>
      </c>
      <c r="K2168" s="75" t="s">
        <v>8546</v>
      </c>
      <c r="L2168" s="75" t="s">
        <v>8547</v>
      </c>
      <c r="M2168" s="74">
        <v>3191</v>
      </c>
      <c r="N2168" s="75" t="s">
        <v>8548</v>
      </c>
      <c r="O2168" s="75" t="s">
        <v>8549</v>
      </c>
      <c r="P2168" s="75"/>
      <c r="Q2168" s="75" t="s">
        <v>8550</v>
      </c>
      <c r="R2168" s="75" t="s">
        <v>3065</v>
      </c>
      <c r="S2168" s="75" t="s">
        <v>3066</v>
      </c>
      <c r="T2168" s="75" t="s">
        <v>3067</v>
      </c>
      <c r="U2168" s="75" t="s">
        <v>385</v>
      </c>
    </row>
    <row r="2169" spans="1:21" ht="14.4" x14ac:dyDescent="0.25">
      <c r="A2169" s="74">
        <v>122259</v>
      </c>
      <c r="B2169" s="75" t="s">
        <v>1649</v>
      </c>
      <c r="C2169" s="81">
        <f t="shared" si="103"/>
        <v>0</v>
      </c>
      <c r="D2169" s="74">
        <v>11866</v>
      </c>
      <c r="E2169" s="75" t="s">
        <v>8544</v>
      </c>
      <c r="F2169" s="74">
        <v>110585</v>
      </c>
      <c r="G2169" s="74">
        <v>0</v>
      </c>
      <c r="H2169" s="76">
        <f t="shared" si="104"/>
        <v>0</v>
      </c>
      <c r="I2169" s="76">
        <f t="shared" si="105"/>
        <v>0</v>
      </c>
      <c r="J2169" s="74">
        <v>12146</v>
      </c>
      <c r="K2169" s="75" t="s">
        <v>8551</v>
      </c>
      <c r="L2169" s="75" t="s">
        <v>8552</v>
      </c>
      <c r="M2169" s="74">
        <v>3190</v>
      </c>
      <c r="N2169" s="75" t="s">
        <v>3343</v>
      </c>
      <c r="O2169" s="75" t="s">
        <v>8553</v>
      </c>
      <c r="P2169" s="75"/>
      <c r="Q2169" s="75" t="s">
        <v>11968</v>
      </c>
      <c r="R2169" s="75" t="s">
        <v>3065</v>
      </c>
      <c r="S2169" s="75" t="s">
        <v>3066</v>
      </c>
      <c r="T2169" s="75" t="s">
        <v>3067</v>
      </c>
      <c r="U2169" s="75" t="s">
        <v>385</v>
      </c>
    </row>
    <row r="2170" spans="1:21" ht="14.4" x14ac:dyDescent="0.25">
      <c r="A2170" s="74">
        <v>122259</v>
      </c>
      <c r="B2170" s="75" t="s">
        <v>1649</v>
      </c>
      <c r="C2170" s="81">
        <f t="shared" si="103"/>
        <v>0</v>
      </c>
      <c r="D2170" s="74">
        <v>11866</v>
      </c>
      <c r="E2170" s="75" t="s">
        <v>8544</v>
      </c>
      <c r="F2170" s="74">
        <v>110585</v>
      </c>
      <c r="G2170" s="74">
        <v>0</v>
      </c>
      <c r="H2170" s="76">
        <f t="shared" si="104"/>
        <v>0</v>
      </c>
      <c r="I2170" s="76">
        <f t="shared" si="105"/>
        <v>0</v>
      </c>
      <c r="J2170" s="74">
        <v>12161</v>
      </c>
      <c r="K2170" s="75" t="s">
        <v>8554</v>
      </c>
      <c r="L2170" s="75" t="s">
        <v>8555</v>
      </c>
      <c r="M2170" s="74">
        <v>3150</v>
      </c>
      <c r="N2170" s="75" t="s">
        <v>8556</v>
      </c>
      <c r="O2170" s="75" t="s">
        <v>8557</v>
      </c>
      <c r="P2170" s="75"/>
      <c r="Q2170" s="75" t="s">
        <v>8558</v>
      </c>
      <c r="R2170" s="75" t="s">
        <v>3065</v>
      </c>
      <c r="S2170" s="75" t="s">
        <v>3066</v>
      </c>
      <c r="T2170" s="75" t="s">
        <v>3067</v>
      </c>
      <c r="U2170" s="75" t="s">
        <v>385</v>
      </c>
    </row>
    <row r="2171" spans="1:21" ht="14.4" x14ac:dyDescent="0.25">
      <c r="A2171" s="74">
        <v>122259</v>
      </c>
      <c r="B2171" s="75" t="s">
        <v>1649</v>
      </c>
      <c r="C2171" s="81">
        <f t="shared" si="103"/>
        <v>0</v>
      </c>
      <c r="D2171" s="74">
        <v>11866</v>
      </c>
      <c r="E2171" s="75" t="s">
        <v>8544</v>
      </c>
      <c r="F2171" s="74">
        <v>110585</v>
      </c>
      <c r="G2171" s="74">
        <v>0</v>
      </c>
      <c r="H2171" s="76">
        <f t="shared" si="104"/>
        <v>0</v>
      </c>
      <c r="I2171" s="76">
        <f t="shared" si="105"/>
        <v>0</v>
      </c>
      <c r="J2171" s="74">
        <v>12179</v>
      </c>
      <c r="K2171" s="75" t="s">
        <v>8559</v>
      </c>
      <c r="L2171" s="75" t="s">
        <v>8560</v>
      </c>
      <c r="M2171" s="74">
        <v>3150</v>
      </c>
      <c r="N2171" s="75" t="s">
        <v>8556</v>
      </c>
      <c r="O2171" s="75" t="s">
        <v>8561</v>
      </c>
      <c r="P2171" s="75"/>
      <c r="Q2171" s="75" t="s">
        <v>8562</v>
      </c>
      <c r="R2171" s="75" t="s">
        <v>3065</v>
      </c>
      <c r="S2171" s="75" t="s">
        <v>3066</v>
      </c>
      <c r="T2171" s="75" t="s">
        <v>3067</v>
      </c>
      <c r="U2171" s="75" t="s">
        <v>385</v>
      </c>
    </row>
    <row r="2172" spans="1:21" ht="14.4" x14ac:dyDescent="0.25">
      <c r="A2172" s="74">
        <v>122259</v>
      </c>
      <c r="B2172" s="75" t="s">
        <v>1649</v>
      </c>
      <c r="C2172" s="81">
        <f t="shared" si="103"/>
        <v>0</v>
      </c>
      <c r="D2172" s="74">
        <v>11866</v>
      </c>
      <c r="E2172" s="75" t="s">
        <v>8544</v>
      </c>
      <c r="F2172" s="74">
        <v>110585</v>
      </c>
      <c r="G2172" s="74">
        <v>0</v>
      </c>
      <c r="H2172" s="76">
        <f t="shared" si="104"/>
        <v>0</v>
      </c>
      <c r="I2172" s="76">
        <f t="shared" si="105"/>
        <v>0</v>
      </c>
      <c r="J2172" s="74">
        <v>12187</v>
      </c>
      <c r="K2172" s="75" t="s">
        <v>8563</v>
      </c>
      <c r="L2172" s="75" t="s">
        <v>8564</v>
      </c>
      <c r="M2172" s="74">
        <v>3150</v>
      </c>
      <c r="N2172" s="75" t="s">
        <v>300</v>
      </c>
      <c r="O2172" s="75" t="s">
        <v>8565</v>
      </c>
      <c r="P2172" s="75"/>
      <c r="Q2172" s="75" t="s">
        <v>8566</v>
      </c>
      <c r="R2172" s="75" t="s">
        <v>3065</v>
      </c>
      <c r="S2172" s="75" t="s">
        <v>3066</v>
      </c>
      <c r="T2172" s="75" t="s">
        <v>3067</v>
      </c>
      <c r="U2172" s="75" t="s">
        <v>385</v>
      </c>
    </row>
    <row r="2173" spans="1:21" ht="14.4" x14ac:dyDescent="0.25">
      <c r="A2173" s="74">
        <v>122259</v>
      </c>
      <c r="B2173" s="75" t="s">
        <v>1649</v>
      </c>
      <c r="C2173" s="81">
        <f t="shared" si="103"/>
        <v>0</v>
      </c>
      <c r="D2173" s="74">
        <v>11866</v>
      </c>
      <c r="E2173" s="75" t="s">
        <v>8544</v>
      </c>
      <c r="F2173" s="74">
        <v>110585</v>
      </c>
      <c r="G2173" s="74">
        <v>0</v>
      </c>
      <c r="H2173" s="76">
        <f t="shared" si="104"/>
        <v>0</v>
      </c>
      <c r="I2173" s="76">
        <f t="shared" si="105"/>
        <v>0</v>
      </c>
      <c r="J2173" s="74">
        <v>12328</v>
      </c>
      <c r="K2173" s="75" t="s">
        <v>8567</v>
      </c>
      <c r="L2173" s="75" t="s">
        <v>8519</v>
      </c>
      <c r="M2173" s="74">
        <v>3012</v>
      </c>
      <c r="N2173" s="75" t="s">
        <v>5686</v>
      </c>
      <c r="O2173" s="75" t="s">
        <v>8568</v>
      </c>
      <c r="P2173" s="75"/>
      <c r="Q2173" s="75" t="s">
        <v>8569</v>
      </c>
      <c r="R2173" s="75" t="s">
        <v>3065</v>
      </c>
      <c r="S2173" s="75" t="s">
        <v>3066</v>
      </c>
      <c r="T2173" s="75" t="s">
        <v>3067</v>
      </c>
      <c r="U2173" s="75" t="s">
        <v>385</v>
      </c>
    </row>
    <row r="2174" spans="1:21" ht="14.4" x14ac:dyDescent="0.25">
      <c r="A2174" s="74">
        <v>122259</v>
      </c>
      <c r="B2174" s="75" t="s">
        <v>1649</v>
      </c>
      <c r="C2174" s="81">
        <f t="shared" si="103"/>
        <v>0</v>
      </c>
      <c r="D2174" s="74">
        <v>11866</v>
      </c>
      <c r="E2174" s="75" t="s">
        <v>8544</v>
      </c>
      <c r="F2174" s="74">
        <v>110585</v>
      </c>
      <c r="G2174" s="74">
        <v>0</v>
      </c>
      <c r="H2174" s="76">
        <f t="shared" si="104"/>
        <v>0</v>
      </c>
      <c r="I2174" s="76">
        <f t="shared" si="105"/>
        <v>0</v>
      </c>
      <c r="J2174" s="74">
        <v>12732</v>
      </c>
      <c r="K2174" s="75" t="s">
        <v>8570</v>
      </c>
      <c r="L2174" s="75" t="s">
        <v>8571</v>
      </c>
      <c r="M2174" s="74">
        <v>3111</v>
      </c>
      <c r="N2174" s="75" t="s">
        <v>4544</v>
      </c>
      <c r="O2174" s="75" t="s">
        <v>8572</v>
      </c>
      <c r="P2174" s="75"/>
      <c r="Q2174" s="75" t="s">
        <v>8573</v>
      </c>
      <c r="R2174" s="75" t="s">
        <v>3065</v>
      </c>
      <c r="S2174" s="75" t="s">
        <v>3066</v>
      </c>
      <c r="T2174" s="75" t="s">
        <v>3067</v>
      </c>
      <c r="U2174" s="75" t="s">
        <v>385</v>
      </c>
    </row>
    <row r="2175" spans="1:21" ht="14.4" x14ac:dyDescent="0.25">
      <c r="A2175" s="74">
        <v>122259</v>
      </c>
      <c r="B2175" s="75" t="s">
        <v>1649</v>
      </c>
      <c r="C2175" s="81">
        <f t="shared" si="103"/>
        <v>0</v>
      </c>
      <c r="D2175" s="74">
        <v>11866</v>
      </c>
      <c r="E2175" s="75" t="s">
        <v>8544</v>
      </c>
      <c r="F2175" s="74">
        <v>110585</v>
      </c>
      <c r="G2175" s="74">
        <v>0</v>
      </c>
      <c r="H2175" s="76">
        <f t="shared" si="104"/>
        <v>0</v>
      </c>
      <c r="I2175" s="76">
        <f t="shared" si="105"/>
        <v>0</v>
      </c>
      <c r="J2175" s="74">
        <v>12757</v>
      </c>
      <c r="K2175" s="75" t="s">
        <v>11366</v>
      </c>
      <c r="L2175" s="75" t="s">
        <v>8574</v>
      </c>
      <c r="M2175" s="74">
        <v>3150</v>
      </c>
      <c r="N2175" s="75" t="s">
        <v>162</v>
      </c>
      <c r="O2175" s="75" t="s">
        <v>8575</v>
      </c>
      <c r="P2175" s="75"/>
      <c r="Q2175" s="75" t="s">
        <v>11367</v>
      </c>
      <c r="R2175" s="75" t="s">
        <v>3065</v>
      </c>
      <c r="S2175" s="75" t="s">
        <v>3066</v>
      </c>
      <c r="T2175" s="75" t="s">
        <v>3067</v>
      </c>
      <c r="U2175" s="75" t="s">
        <v>385</v>
      </c>
    </row>
    <row r="2176" spans="1:21" ht="14.4" x14ac:dyDescent="0.25">
      <c r="A2176" s="74">
        <v>122259</v>
      </c>
      <c r="B2176" s="75" t="s">
        <v>1649</v>
      </c>
      <c r="C2176" s="81">
        <f t="shared" si="103"/>
        <v>0</v>
      </c>
      <c r="D2176" s="74">
        <v>11866</v>
      </c>
      <c r="E2176" s="75" t="s">
        <v>8544</v>
      </c>
      <c r="F2176" s="74">
        <v>110585</v>
      </c>
      <c r="G2176" s="74">
        <v>0</v>
      </c>
      <c r="H2176" s="76">
        <f t="shared" si="104"/>
        <v>0</v>
      </c>
      <c r="I2176" s="76">
        <f t="shared" si="105"/>
        <v>0</v>
      </c>
      <c r="J2176" s="74">
        <v>13037</v>
      </c>
      <c r="K2176" s="75" t="s">
        <v>8576</v>
      </c>
      <c r="L2176" s="75" t="s">
        <v>8577</v>
      </c>
      <c r="M2176" s="74">
        <v>3220</v>
      </c>
      <c r="N2176" s="75" t="s">
        <v>4556</v>
      </c>
      <c r="O2176" s="75" t="s">
        <v>8578</v>
      </c>
      <c r="P2176" s="75"/>
      <c r="Q2176" s="75" t="s">
        <v>8579</v>
      </c>
      <c r="R2176" s="75" t="s">
        <v>3065</v>
      </c>
      <c r="S2176" s="75" t="s">
        <v>3066</v>
      </c>
      <c r="T2176" s="75" t="s">
        <v>3067</v>
      </c>
      <c r="U2176" s="75" t="s">
        <v>385</v>
      </c>
    </row>
    <row r="2177" spans="1:21" ht="14.4" x14ac:dyDescent="0.25">
      <c r="A2177" s="74">
        <v>122259</v>
      </c>
      <c r="B2177" s="75" t="s">
        <v>1649</v>
      </c>
      <c r="C2177" s="81">
        <f t="shared" si="103"/>
        <v>0</v>
      </c>
      <c r="D2177" s="74">
        <v>11866</v>
      </c>
      <c r="E2177" s="75" t="s">
        <v>8544</v>
      </c>
      <c r="F2177" s="74">
        <v>110585</v>
      </c>
      <c r="G2177" s="74">
        <v>0</v>
      </c>
      <c r="H2177" s="76">
        <f t="shared" si="104"/>
        <v>0</v>
      </c>
      <c r="I2177" s="76">
        <f t="shared" si="105"/>
        <v>0</v>
      </c>
      <c r="J2177" s="74">
        <v>25965</v>
      </c>
      <c r="K2177" s="75" t="s">
        <v>8580</v>
      </c>
      <c r="L2177" s="75" t="s">
        <v>8581</v>
      </c>
      <c r="M2177" s="74">
        <v>3120</v>
      </c>
      <c r="N2177" s="75" t="s">
        <v>8250</v>
      </c>
      <c r="O2177" s="75" t="s">
        <v>8582</v>
      </c>
      <c r="P2177" s="75"/>
      <c r="Q2177" s="75" t="s">
        <v>8583</v>
      </c>
      <c r="R2177" s="75" t="s">
        <v>1703</v>
      </c>
      <c r="S2177" s="75" t="s">
        <v>1704</v>
      </c>
      <c r="T2177" s="75" t="s">
        <v>1705</v>
      </c>
      <c r="U2177" s="75" t="s">
        <v>496</v>
      </c>
    </row>
    <row r="2178" spans="1:21" ht="14.4" x14ac:dyDescent="0.25">
      <c r="A2178" s="74">
        <v>122259</v>
      </c>
      <c r="B2178" s="75" t="s">
        <v>1649</v>
      </c>
      <c r="C2178" s="81">
        <f t="shared" si="103"/>
        <v>0</v>
      </c>
      <c r="D2178" s="74">
        <v>11866</v>
      </c>
      <c r="E2178" s="75" t="s">
        <v>8544</v>
      </c>
      <c r="F2178" s="74">
        <v>110585</v>
      </c>
      <c r="G2178" s="74">
        <v>0</v>
      </c>
      <c r="H2178" s="76">
        <f t="shared" si="104"/>
        <v>0</v>
      </c>
      <c r="I2178" s="76">
        <f t="shared" si="105"/>
        <v>0</v>
      </c>
      <c r="J2178" s="74">
        <v>44693</v>
      </c>
      <c r="K2178" s="75" t="s">
        <v>1956</v>
      </c>
      <c r="L2178" s="75" t="s">
        <v>8584</v>
      </c>
      <c r="M2178" s="74">
        <v>3221</v>
      </c>
      <c r="N2178" s="75" t="s">
        <v>4560</v>
      </c>
      <c r="O2178" s="75" t="s">
        <v>8585</v>
      </c>
      <c r="P2178" s="75"/>
      <c r="Q2178" s="75" t="s">
        <v>11969</v>
      </c>
      <c r="R2178" s="75" t="s">
        <v>3065</v>
      </c>
      <c r="S2178" s="75" t="s">
        <v>3066</v>
      </c>
      <c r="T2178" s="75" t="s">
        <v>3067</v>
      </c>
      <c r="U2178" s="75" t="s">
        <v>385</v>
      </c>
    </row>
    <row r="2179" spans="1:21" ht="14.4" x14ac:dyDescent="0.25">
      <c r="A2179" s="74">
        <v>122259</v>
      </c>
      <c r="B2179" s="75" t="s">
        <v>1649</v>
      </c>
      <c r="C2179" s="81">
        <f t="shared" si="103"/>
        <v>0</v>
      </c>
      <c r="D2179" s="74">
        <v>11866</v>
      </c>
      <c r="E2179" s="75" t="s">
        <v>8544</v>
      </c>
      <c r="F2179" s="74">
        <v>110585</v>
      </c>
      <c r="G2179" s="74">
        <v>0</v>
      </c>
      <c r="H2179" s="76">
        <f t="shared" si="104"/>
        <v>0</v>
      </c>
      <c r="I2179" s="76">
        <f t="shared" si="105"/>
        <v>0</v>
      </c>
      <c r="J2179" s="74">
        <v>44801</v>
      </c>
      <c r="K2179" s="75" t="s">
        <v>8586</v>
      </c>
      <c r="L2179" s="75" t="s">
        <v>8587</v>
      </c>
      <c r="M2179" s="74">
        <v>3110</v>
      </c>
      <c r="N2179" s="75" t="s">
        <v>166</v>
      </c>
      <c r="O2179" s="75" t="s">
        <v>8588</v>
      </c>
      <c r="P2179" s="75"/>
      <c r="Q2179" s="75" t="s">
        <v>8589</v>
      </c>
      <c r="R2179" s="75" t="s">
        <v>3065</v>
      </c>
      <c r="S2179" s="75" t="s">
        <v>3066</v>
      </c>
      <c r="T2179" s="75" t="s">
        <v>3067</v>
      </c>
      <c r="U2179" s="75" t="s">
        <v>385</v>
      </c>
    </row>
    <row r="2180" spans="1:21" ht="14.4" x14ac:dyDescent="0.25">
      <c r="A2180" s="74">
        <v>122259</v>
      </c>
      <c r="B2180" s="75" t="s">
        <v>1649</v>
      </c>
      <c r="C2180" s="81">
        <f t="shared" si="103"/>
        <v>0</v>
      </c>
      <c r="D2180" s="74">
        <v>11866</v>
      </c>
      <c r="E2180" s="75" t="s">
        <v>8544</v>
      </c>
      <c r="F2180" s="74">
        <v>110585</v>
      </c>
      <c r="G2180" s="74">
        <v>0</v>
      </c>
      <c r="H2180" s="76">
        <f t="shared" si="104"/>
        <v>0</v>
      </c>
      <c r="I2180" s="76">
        <f t="shared" si="105"/>
        <v>0</v>
      </c>
      <c r="J2180" s="74">
        <v>104241</v>
      </c>
      <c r="K2180" s="75" t="s">
        <v>8590</v>
      </c>
      <c r="L2180" s="75" t="s">
        <v>8591</v>
      </c>
      <c r="M2180" s="74">
        <v>3111</v>
      </c>
      <c r="N2180" s="75" t="s">
        <v>4544</v>
      </c>
      <c r="O2180" s="75" t="s">
        <v>8572</v>
      </c>
      <c r="P2180" s="75"/>
      <c r="Q2180" s="75" t="s">
        <v>8573</v>
      </c>
      <c r="R2180" s="75" t="s">
        <v>3065</v>
      </c>
      <c r="S2180" s="75" t="s">
        <v>3066</v>
      </c>
      <c r="T2180" s="75" t="s">
        <v>3067</v>
      </c>
      <c r="U2180" s="75" t="s">
        <v>385</v>
      </c>
    </row>
    <row r="2181" spans="1:21" ht="14.4" x14ac:dyDescent="0.25">
      <c r="A2181" s="74">
        <v>122259</v>
      </c>
      <c r="B2181" s="75" t="s">
        <v>1649</v>
      </c>
      <c r="C2181" s="81">
        <f t="shared" si="103"/>
        <v>0</v>
      </c>
      <c r="D2181" s="74">
        <v>11866</v>
      </c>
      <c r="E2181" s="75" t="s">
        <v>8544</v>
      </c>
      <c r="F2181" s="74">
        <v>110585</v>
      </c>
      <c r="G2181" s="74">
        <v>0</v>
      </c>
      <c r="H2181" s="76">
        <f t="shared" si="104"/>
        <v>0</v>
      </c>
      <c r="I2181" s="76">
        <f t="shared" si="105"/>
        <v>0</v>
      </c>
      <c r="J2181" s="74">
        <v>128686</v>
      </c>
      <c r="K2181" s="75" t="s">
        <v>8592</v>
      </c>
      <c r="L2181" s="75" t="s">
        <v>8593</v>
      </c>
      <c r="M2181" s="74">
        <v>3191</v>
      </c>
      <c r="N2181" s="75" t="s">
        <v>8548</v>
      </c>
      <c r="O2181" s="75" t="s">
        <v>8594</v>
      </c>
      <c r="P2181" s="75"/>
      <c r="Q2181" s="75" t="s">
        <v>8595</v>
      </c>
      <c r="R2181" s="75" t="s">
        <v>3065</v>
      </c>
      <c r="S2181" s="75" t="s">
        <v>3066</v>
      </c>
      <c r="T2181" s="75" t="s">
        <v>3067</v>
      </c>
      <c r="U2181" s="75" t="s">
        <v>385</v>
      </c>
    </row>
    <row r="2182" spans="1:21" ht="14.4" x14ac:dyDescent="0.25">
      <c r="A2182" s="74">
        <v>122259</v>
      </c>
      <c r="B2182" s="75" t="s">
        <v>1649</v>
      </c>
      <c r="C2182" s="81">
        <f t="shared" si="103"/>
        <v>0</v>
      </c>
      <c r="D2182" s="74">
        <v>11866</v>
      </c>
      <c r="E2182" s="75" t="s">
        <v>8544</v>
      </c>
      <c r="F2182" s="74">
        <v>110585</v>
      </c>
      <c r="G2182" s="74">
        <v>0</v>
      </c>
      <c r="H2182" s="76">
        <f t="shared" si="104"/>
        <v>0</v>
      </c>
      <c r="I2182" s="76">
        <f t="shared" si="105"/>
        <v>0</v>
      </c>
      <c r="J2182" s="74">
        <v>146209</v>
      </c>
      <c r="K2182" s="75" t="s">
        <v>11970</v>
      </c>
      <c r="L2182" s="75" t="s">
        <v>8584</v>
      </c>
      <c r="M2182" s="74">
        <v>3221</v>
      </c>
      <c r="N2182" s="75" t="s">
        <v>4560</v>
      </c>
      <c r="O2182" s="75" t="s">
        <v>11971</v>
      </c>
      <c r="P2182" s="75"/>
      <c r="Q2182" s="75" t="s">
        <v>11972</v>
      </c>
      <c r="R2182" s="75" t="s">
        <v>3065</v>
      </c>
      <c r="S2182" s="75" t="s">
        <v>3066</v>
      </c>
      <c r="T2182" s="75" t="s">
        <v>3067</v>
      </c>
      <c r="U2182" s="75" t="s">
        <v>385</v>
      </c>
    </row>
    <row r="2183" spans="1:21" ht="14.4" x14ac:dyDescent="0.25">
      <c r="A2183" s="74">
        <v>122283</v>
      </c>
      <c r="B2183" s="75" t="s">
        <v>1679</v>
      </c>
      <c r="C2183" s="81">
        <f t="shared" si="103"/>
        <v>0</v>
      </c>
      <c r="D2183" s="74">
        <v>15271</v>
      </c>
      <c r="E2183" s="75" t="s">
        <v>8612</v>
      </c>
      <c r="F2183" s="74">
        <v>961681</v>
      </c>
      <c r="G2183" s="74">
        <v>0</v>
      </c>
      <c r="H2183" s="76">
        <f t="shared" si="104"/>
        <v>0</v>
      </c>
      <c r="I2183" s="76">
        <f t="shared" si="105"/>
        <v>0</v>
      </c>
      <c r="J2183" s="74">
        <v>15008</v>
      </c>
      <c r="K2183" s="75" t="s">
        <v>8597</v>
      </c>
      <c r="L2183" s="75" t="s">
        <v>8598</v>
      </c>
      <c r="M2183" s="74">
        <v>3621</v>
      </c>
      <c r="N2183" s="75" t="s">
        <v>8599</v>
      </c>
      <c r="O2183" s="75" t="s">
        <v>8600</v>
      </c>
      <c r="P2183" s="75"/>
      <c r="Q2183" s="75" t="s">
        <v>8601</v>
      </c>
      <c r="R2183" s="75" t="s">
        <v>11612</v>
      </c>
      <c r="S2183" s="75" t="s">
        <v>11613</v>
      </c>
      <c r="T2183" s="75" t="s">
        <v>11614</v>
      </c>
      <c r="U2183" s="75" t="s">
        <v>385</v>
      </c>
    </row>
    <row r="2184" spans="1:21" ht="14.4" x14ac:dyDescent="0.25">
      <c r="A2184" s="74">
        <v>122283</v>
      </c>
      <c r="B2184" s="75" t="s">
        <v>1679</v>
      </c>
      <c r="C2184" s="81">
        <f t="shared" si="103"/>
        <v>0</v>
      </c>
      <c r="D2184" s="74">
        <v>15271</v>
      </c>
      <c r="E2184" s="75" t="s">
        <v>8612</v>
      </c>
      <c r="F2184" s="74">
        <v>961607</v>
      </c>
      <c r="G2184" s="74">
        <v>0</v>
      </c>
      <c r="H2184" s="76">
        <f t="shared" si="104"/>
        <v>122283</v>
      </c>
      <c r="I2184" s="76">
        <f t="shared" si="105"/>
        <v>0</v>
      </c>
      <c r="J2184" s="74">
        <v>15107</v>
      </c>
      <c r="K2184" s="75" t="s">
        <v>1680</v>
      </c>
      <c r="L2184" s="75" t="s">
        <v>8602</v>
      </c>
      <c r="M2184" s="74">
        <v>3631</v>
      </c>
      <c r="N2184" s="75" t="s">
        <v>8603</v>
      </c>
      <c r="O2184" s="75" t="s">
        <v>8604</v>
      </c>
      <c r="P2184" s="75"/>
      <c r="Q2184" s="75" t="s">
        <v>8605</v>
      </c>
      <c r="R2184" s="75" t="s">
        <v>11612</v>
      </c>
      <c r="S2184" s="75" t="s">
        <v>11613</v>
      </c>
      <c r="T2184" s="75" t="s">
        <v>11614</v>
      </c>
      <c r="U2184" s="75" t="s">
        <v>385</v>
      </c>
    </row>
    <row r="2185" spans="1:21" ht="14.4" x14ac:dyDescent="0.25">
      <c r="A2185" s="74">
        <v>122283</v>
      </c>
      <c r="B2185" s="75" t="s">
        <v>1679</v>
      </c>
      <c r="C2185" s="81">
        <f t="shared" si="103"/>
        <v>0</v>
      </c>
      <c r="D2185" s="74">
        <v>15271</v>
      </c>
      <c r="E2185" s="75" t="s">
        <v>8612</v>
      </c>
      <c r="F2185" s="74">
        <v>961615</v>
      </c>
      <c r="G2185" s="74">
        <v>0</v>
      </c>
      <c r="H2185" s="76">
        <f t="shared" si="104"/>
        <v>122283</v>
      </c>
      <c r="I2185" s="76">
        <f t="shared" si="105"/>
        <v>0</v>
      </c>
      <c r="J2185" s="74">
        <v>15131</v>
      </c>
      <c r="K2185" s="75" t="s">
        <v>8606</v>
      </c>
      <c r="L2185" s="75" t="s">
        <v>1391</v>
      </c>
      <c r="M2185" s="74">
        <v>3650</v>
      </c>
      <c r="N2185" s="75" t="s">
        <v>79</v>
      </c>
      <c r="O2185" s="75" t="s">
        <v>8607</v>
      </c>
      <c r="P2185" s="75"/>
      <c r="Q2185" s="75" t="s">
        <v>8608</v>
      </c>
      <c r="R2185" s="75" t="s">
        <v>11612</v>
      </c>
      <c r="S2185" s="75" t="s">
        <v>11613</v>
      </c>
      <c r="T2185" s="75" t="s">
        <v>11614</v>
      </c>
      <c r="U2185" s="75" t="s">
        <v>385</v>
      </c>
    </row>
    <row r="2186" spans="1:21" ht="14.4" x14ac:dyDescent="0.25">
      <c r="A2186" s="74">
        <v>122283</v>
      </c>
      <c r="B2186" s="75" t="s">
        <v>1679</v>
      </c>
      <c r="C2186" s="81">
        <f t="shared" si="103"/>
        <v>0</v>
      </c>
      <c r="D2186" s="74">
        <v>15271</v>
      </c>
      <c r="E2186" s="75" t="s">
        <v>8612</v>
      </c>
      <c r="F2186" s="74">
        <v>961615</v>
      </c>
      <c r="G2186" s="74">
        <v>0</v>
      </c>
      <c r="H2186" s="76">
        <f t="shared" si="104"/>
        <v>0</v>
      </c>
      <c r="I2186" s="76">
        <f t="shared" si="105"/>
        <v>0</v>
      </c>
      <c r="J2186" s="74">
        <v>15149</v>
      </c>
      <c r="K2186" s="75" t="s">
        <v>3450</v>
      </c>
      <c r="L2186" s="75" t="s">
        <v>8609</v>
      </c>
      <c r="M2186" s="74">
        <v>3650</v>
      </c>
      <c r="N2186" s="75" t="s">
        <v>79</v>
      </c>
      <c r="O2186" s="75" t="s">
        <v>8610</v>
      </c>
      <c r="P2186" s="75"/>
      <c r="Q2186" s="75" t="s">
        <v>8611</v>
      </c>
      <c r="R2186" s="75" t="s">
        <v>11612</v>
      </c>
      <c r="S2186" s="75" t="s">
        <v>11613</v>
      </c>
      <c r="T2186" s="75" t="s">
        <v>11614</v>
      </c>
      <c r="U2186" s="75" t="s">
        <v>385</v>
      </c>
    </row>
    <row r="2187" spans="1:21" ht="14.4" x14ac:dyDescent="0.25">
      <c r="A2187" s="74">
        <v>122283</v>
      </c>
      <c r="B2187" s="75" t="s">
        <v>1679</v>
      </c>
      <c r="C2187" s="81">
        <f t="shared" si="103"/>
        <v>0</v>
      </c>
      <c r="D2187" s="74">
        <v>15271</v>
      </c>
      <c r="E2187" s="75" t="s">
        <v>8612</v>
      </c>
      <c r="F2187" s="74">
        <v>961615</v>
      </c>
      <c r="G2187" s="74">
        <v>0</v>
      </c>
      <c r="H2187" s="76">
        <f t="shared" si="104"/>
        <v>0</v>
      </c>
      <c r="I2187" s="76">
        <f t="shared" si="105"/>
        <v>0</v>
      </c>
      <c r="J2187" s="74">
        <v>15156</v>
      </c>
      <c r="K2187" s="75" t="s">
        <v>8596</v>
      </c>
      <c r="L2187" s="75" t="s">
        <v>1391</v>
      </c>
      <c r="M2187" s="74">
        <v>3650</v>
      </c>
      <c r="N2187" s="75" t="s">
        <v>79</v>
      </c>
      <c r="O2187" s="75" t="s">
        <v>1392</v>
      </c>
      <c r="P2187" s="75"/>
      <c r="Q2187" s="75" t="s">
        <v>1393</v>
      </c>
      <c r="R2187" s="75" t="s">
        <v>11612</v>
      </c>
      <c r="S2187" s="75" t="s">
        <v>11613</v>
      </c>
      <c r="T2187" s="75" t="s">
        <v>11614</v>
      </c>
      <c r="U2187" s="75" t="s">
        <v>385</v>
      </c>
    </row>
    <row r="2188" spans="1:21" ht="14.4" x14ac:dyDescent="0.25">
      <c r="A2188" s="74">
        <v>122283</v>
      </c>
      <c r="B2188" s="75" t="s">
        <v>1679</v>
      </c>
      <c r="C2188" s="81">
        <f t="shared" si="103"/>
        <v>0</v>
      </c>
      <c r="D2188" s="74">
        <v>15271</v>
      </c>
      <c r="E2188" s="75" t="s">
        <v>8612</v>
      </c>
      <c r="F2188" s="74">
        <v>961623</v>
      </c>
      <c r="G2188" s="74">
        <v>0</v>
      </c>
      <c r="H2188" s="76">
        <f t="shared" si="104"/>
        <v>122283</v>
      </c>
      <c r="I2188" s="76">
        <f t="shared" si="105"/>
        <v>0</v>
      </c>
      <c r="J2188" s="74">
        <v>15271</v>
      </c>
      <c r="K2188" s="75" t="s">
        <v>8612</v>
      </c>
      <c r="L2188" s="75" t="s">
        <v>1207</v>
      </c>
      <c r="M2188" s="74">
        <v>3668</v>
      </c>
      <c r="N2188" s="75" t="s">
        <v>8613</v>
      </c>
      <c r="O2188" s="75" t="s">
        <v>8614</v>
      </c>
      <c r="P2188" s="75"/>
      <c r="Q2188" s="75" t="s">
        <v>8615</v>
      </c>
      <c r="R2188" s="75" t="s">
        <v>11612</v>
      </c>
      <c r="S2188" s="75" t="s">
        <v>11613</v>
      </c>
      <c r="T2188" s="75" t="s">
        <v>11614</v>
      </c>
      <c r="U2188" s="75" t="s">
        <v>385</v>
      </c>
    </row>
    <row r="2189" spans="1:21" ht="14.4" x14ac:dyDescent="0.25">
      <c r="A2189" s="74">
        <v>122283</v>
      </c>
      <c r="B2189" s="75" t="s">
        <v>1679</v>
      </c>
      <c r="C2189" s="81">
        <f t="shared" si="103"/>
        <v>0</v>
      </c>
      <c r="D2189" s="74">
        <v>15271</v>
      </c>
      <c r="E2189" s="75" t="s">
        <v>8612</v>
      </c>
      <c r="F2189" s="74">
        <v>961615</v>
      </c>
      <c r="G2189" s="74">
        <v>0</v>
      </c>
      <c r="H2189" s="76">
        <f t="shared" si="104"/>
        <v>122283</v>
      </c>
      <c r="I2189" s="76">
        <f t="shared" si="105"/>
        <v>0</v>
      </c>
      <c r="J2189" s="74">
        <v>26161</v>
      </c>
      <c r="K2189" s="75" t="s">
        <v>8616</v>
      </c>
      <c r="L2189" s="75" t="s">
        <v>8617</v>
      </c>
      <c r="M2189" s="74">
        <v>3650</v>
      </c>
      <c r="N2189" s="75" t="s">
        <v>79</v>
      </c>
      <c r="O2189" s="75" t="s">
        <v>8618</v>
      </c>
      <c r="P2189" s="75"/>
      <c r="Q2189" s="75" t="s">
        <v>11973</v>
      </c>
      <c r="R2189" s="75" t="s">
        <v>1703</v>
      </c>
      <c r="S2189" s="75" t="s">
        <v>1704</v>
      </c>
      <c r="T2189" s="75" t="s">
        <v>1705</v>
      </c>
      <c r="U2189" s="75" t="s">
        <v>496</v>
      </c>
    </row>
    <row r="2190" spans="1:21" ht="14.4" x14ac:dyDescent="0.25">
      <c r="A2190" s="74">
        <v>122291</v>
      </c>
      <c r="B2190" s="75" t="s">
        <v>1649</v>
      </c>
      <c r="C2190" s="81">
        <f t="shared" si="103"/>
        <v>0</v>
      </c>
      <c r="D2190" s="74">
        <v>14662</v>
      </c>
      <c r="E2190" s="75" t="s">
        <v>5267</v>
      </c>
      <c r="F2190" s="74">
        <v>127118</v>
      </c>
      <c r="G2190" s="74">
        <v>0</v>
      </c>
      <c r="H2190" s="76">
        <f t="shared" si="104"/>
        <v>0</v>
      </c>
      <c r="I2190" s="76">
        <f t="shared" si="105"/>
        <v>0</v>
      </c>
      <c r="J2190" s="74">
        <v>14662</v>
      </c>
      <c r="K2190" s="75" t="s">
        <v>5267</v>
      </c>
      <c r="L2190" s="75" t="s">
        <v>11368</v>
      </c>
      <c r="M2190" s="74">
        <v>3600</v>
      </c>
      <c r="N2190" s="75" t="s">
        <v>77</v>
      </c>
      <c r="O2190" s="75" t="s">
        <v>8619</v>
      </c>
      <c r="P2190" s="75"/>
      <c r="Q2190" s="75" t="s">
        <v>11974</v>
      </c>
      <c r="R2190" s="75" t="s">
        <v>11612</v>
      </c>
      <c r="S2190" s="75" t="s">
        <v>11613</v>
      </c>
      <c r="T2190" s="75" t="s">
        <v>11614</v>
      </c>
      <c r="U2190" s="75" t="s">
        <v>385</v>
      </c>
    </row>
    <row r="2191" spans="1:21" ht="14.4" x14ac:dyDescent="0.25">
      <c r="A2191" s="74">
        <v>122291</v>
      </c>
      <c r="B2191" s="75" t="s">
        <v>1649</v>
      </c>
      <c r="C2191" s="81">
        <f t="shared" si="103"/>
        <v>0</v>
      </c>
      <c r="D2191" s="74">
        <v>14662</v>
      </c>
      <c r="E2191" s="75" t="s">
        <v>5267</v>
      </c>
      <c r="F2191" s="74">
        <v>53223</v>
      </c>
      <c r="G2191" s="74">
        <v>0</v>
      </c>
      <c r="H2191" s="76">
        <f t="shared" si="104"/>
        <v>122291</v>
      </c>
      <c r="I2191" s="76">
        <f t="shared" si="105"/>
        <v>0</v>
      </c>
      <c r="J2191" s="74">
        <v>14671</v>
      </c>
      <c r="K2191" s="75" t="s">
        <v>8620</v>
      </c>
      <c r="L2191" s="75" t="s">
        <v>8621</v>
      </c>
      <c r="M2191" s="74">
        <v>3600</v>
      </c>
      <c r="N2191" s="75" t="s">
        <v>77</v>
      </c>
      <c r="O2191" s="75" t="s">
        <v>8622</v>
      </c>
      <c r="P2191" s="75"/>
      <c r="Q2191" s="75" t="s">
        <v>11369</v>
      </c>
      <c r="R2191" s="75" t="s">
        <v>11612</v>
      </c>
      <c r="S2191" s="75" t="s">
        <v>11613</v>
      </c>
      <c r="T2191" s="75" t="s">
        <v>11614</v>
      </c>
      <c r="U2191" s="75" t="s">
        <v>385</v>
      </c>
    </row>
    <row r="2192" spans="1:21" ht="14.4" x14ac:dyDescent="0.25">
      <c r="A2192" s="74">
        <v>122291</v>
      </c>
      <c r="B2192" s="75" t="s">
        <v>1649</v>
      </c>
      <c r="C2192" s="81">
        <f t="shared" si="103"/>
        <v>0</v>
      </c>
      <c r="D2192" s="74">
        <v>14662</v>
      </c>
      <c r="E2192" s="75" t="s">
        <v>5267</v>
      </c>
      <c r="F2192" s="74">
        <v>965434</v>
      </c>
      <c r="G2192" s="74">
        <v>0</v>
      </c>
      <c r="H2192" s="76">
        <f t="shared" si="104"/>
        <v>122291</v>
      </c>
      <c r="I2192" s="76">
        <f t="shared" si="105"/>
        <v>0</v>
      </c>
      <c r="J2192" s="74">
        <v>14696</v>
      </c>
      <c r="K2192" s="75" t="s">
        <v>8623</v>
      </c>
      <c r="L2192" s="75" t="s">
        <v>8624</v>
      </c>
      <c r="M2192" s="74">
        <v>3600</v>
      </c>
      <c r="N2192" s="75" t="s">
        <v>77</v>
      </c>
      <c r="O2192" s="75" t="s">
        <v>8625</v>
      </c>
      <c r="P2192" s="75"/>
      <c r="Q2192" s="75" t="s">
        <v>8626</v>
      </c>
      <c r="R2192" s="75" t="s">
        <v>11612</v>
      </c>
      <c r="S2192" s="75" t="s">
        <v>11613</v>
      </c>
      <c r="T2192" s="75" t="s">
        <v>11614</v>
      </c>
      <c r="U2192" s="75" t="s">
        <v>385</v>
      </c>
    </row>
    <row r="2193" spans="1:21" ht="14.4" x14ac:dyDescent="0.25">
      <c r="A2193" s="74">
        <v>122291</v>
      </c>
      <c r="B2193" s="75" t="s">
        <v>1649</v>
      </c>
      <c r="C2193" s="81">
        <f t="shared" si="103"/>
        <v>0</v>
      </c>
      <c r="D2193" s="74">
        <v>14662</v>
      </c>
      <c r="E2193" s="75" t="s">
        <v>5267</v>
      </c>
      <c r="F2193" s="74">
        <v>965442</v>
      </c>
      <c r="G2193" s="74">
        <v>0</v>
      </c>
      <c r="H2193" s="76">
        <f t="shared" si="104"/>
        <v>122291</v>
      </c>
      <c r="I2193" s="76">
        <f t="shared" si="105"/>
        <v>0</v>
      </c>
      <c r="J2193" s="74">
        <v>14712</v>
      </c>
      <c r="K2193" s="75" t="s">
        <v>1842</v>
      </c>
      <c r="L2193" s="75" t="s">
        <v>8627</v>
      </c>
      <c r="M2193" s="74">
        <v>3600</v>
      </c>
      <c r="N2193" s="75" t="s">
        <v>77</v>
      </c>
      <c r="O2193" s="75" t="s">
        <v>8628</v>
      </c>
      <c r="P2193" s="75"/>
      <c r="Q2193" s="75" t="s">
        <v>11975</v>
      </c>
      <c r="R2193" s="75" t="s">
        <v>11612</v>
      </c>
      <c r="S2193" s="75" t="s">
        <v>11613</v>
      </c>
      <c r="T2193" s="75" t="s">
        <v>11614</v>
      </c>
      <c r="U2193" s="75" t="s">
        <v>385</v>
      </c>
    </row>
    <row r="2194" spans="1:21" ht="14.4" x14ac:dyDescent="0.25">
      <c r="A2194" s="74">
        <v>122291</v>
      </c>
      <c r="B2194" s="75" t="s">
        <v>1649</v>
      </c>
      <c r="C2194" s="81">
        <f t="shared" si="103"/>
        <v>0</v>
      </c>
      <c r="D2194" s="74">
        <v>14662</v>
      </c>
      <c r="E2194" s="75" t="s">
        <v>5267</v>
      </c>
      <c r="F2194" s="74">
        <v>965401</v>
      </c>
      <c r="G2194" s="74">
        <v>0</v>
      </c>
      <c r="H2194" s="76">
        <f t="shared" si="104"/>
        <v>122291</v>
      </c>
      <c r="I2194" s="76">
        <f t="shared" si="105"/>
        <v>0</v>
      </c>
      <c r="J2194" s="74">
        <v>14803</v>
      </c>
      <c r="K2194" s="75" t="s">
        <v>1692</v>
      </c>
      <c r="L2194" s="75" t="s">
        <v>8629</v>
      </c>
      <c r="M2194" s="74">
        <v>3600</v>
      </c>
      <c r="N2194" s="75" t="s">
        <v>77</v>
      </c>
      <c r="O2194" s="75" t="s">
        <v>8630</v>
      </c>
      <c r="P2194" s="75"/>
      <c r="Q2194" s="75" t="s">
        <v>8631</v>
      </c>
      <c r="R2194" s="75" t="s">
        <v>11612</v>
      </c>
      <c r="S2194" s="75" t="s">
        <v>11613</v>
      </c>
      <c r="T2194" s="75" t="s">
        <v>11614</v>
      </c>
      <c r="U2194" s="75" t="s">
        <v>385</v>
      </c>
    </row>
    <row r="2195" spans="1:21" ht="14.4" x14ac:dyDescent="0.25">
      <c r="A2195" s="74">
        <v>122291</v>
      </c>
      <c r="B2195" s="75" t="s">
        <v>1649</v>
      </c>
      <c r="C2195" s="81">
        <f t="shared" si="103"/>
        <v>0</v>
      </c>
      <c r="D2195" s="74">
        <v>14662</v>
      </c>
      <c r="E2195" s="75" t="s">
        <v>5267</v>
      </c>
      <c r="F2195" s="74">
        <v>110619</v>
      </c>
      <c r="G2195" s="74">
        <v>0</v>
      </c>
      <c r="H2195" s="76">
        <f t="shared" si="104"/>
        <v>122291</v>
      </c>
      <c r="I2195" s="76">
        <f t="shared" si="105"/>
        <v>0</v>
      </c>
      <c r="J2195" s="74">
        <v>14811</v>
      </c>
      <c r="K2195" s="75" t="s">
        <v>8632</v>
      </c>
      <c r="L2195" s="75" t="s">
        <v>8633</v>
      </c>
      <c r="M2195" s="74">
        <v>3600</v>
      </c>
      <c r="N2195" s="75" t="s">
        <v>77</v>
      </c>
      <c r="O2195" s="75" t="s">
        <v>8634</v>
      </c>
      <c r="P2195" s="75"/>
      <c r="Q2195" s="75" t="s">
        <v>8635</v>
      </c>
      <c r="R2195" s="75" t="s">
        <v>11612</v>
      </c>
      <c r="S2195" s="75" t="s">
        <v>11613</v>
      </c>
      <c r="T2195" s="75" t="s">
        <v>11614</v>
      </c>
      <c r="U2195" s="75" t="s">
        <v>385</v>
      </c>
    </row>
    <row r="2196" spans="1:21" ht="14.4" x14ac:dyDescent="0.25">
      <c r="A2196" s="74">
        <v>122291</v>
      </c>
      <c r="B2196" s="75" t="s">
        <v>1649</v>
      </c>
      <c r="C2196" s="81">
        <f t="shared" si="103"/>
        <v>0</v>
      </c>
      <c r="D2196" s="74">
        <v>14662</v>
      </c>
      <c r="E2196" s="75" t="s">
        <v>5267</v>
      </c>
      <c r="F2196" s="74">
        <v>965426</v>
      </c>
      <c r="G2196" s="74">
        <v>0</v>
      </c>
      <c r="H2196" s="76">
        <f t="shared" si="104"/>
        <v>122291</v>
      </c>
      <c r="I2196" s="76">
        <f t="shared" si="105"/>
        <v>0</v>
      </c>
      <c r="J2196" s="74">
        <v>14837</v>
      </c>
      <c r="K2196" s="75" t="s">
        <v>8636</v>
      </c>
      <c r="L2196" s="75" t="s">
        <v>8637</v>
      </c>
      <c r="M2196" s="74">
        <v>3600</v>
      </c>
      <c r="N2196" s="75" t="s">
        <v>77</v>
      </c>
      <c r="O2196" s="75" t="s">
        <v>8638</v>
      </c>
      <c r="P2196" s="75"/>
      <c r="Q2196" s="75" t="s">
        <v>8639</v>
      </c>
      <c r="R2196" s="75" t="s">
        <v>11612</v>
      </c>
      <c r="S2196" s="75" t="s">
        <v>11613</v>
      </c>
      <c r="T2196" s="75" t="s">
        <v>11614</v>
      </c>
      <c r="U2196" s="75" t="s">
        <v>385</v>
      </c>
    </row>
    <row r="2197" spans="1:21" ht="14.4" x14ac:dyDescent="0.25">
      <c r="A2197" s="74">
        <v>122291</v>
      </c>
      <c r="B2197" s="75" t="s">
        <v>1649</v>
      </c>
      <c r="C2197" s="81">
        <f t="shared" si="103"/>
        <v>0</v>
      </c>
      <c r="D2197" s="74">
        <v>14662</v>
      </c>
      <c r="E2197" s="75" t="s">
        <v>5267</v>
      </c>
      <c r="F2197" s="74">
        <v>965376</v>
      </c>
      <c r="G2197" s="74">
        <v>0</v>
      </c>
      <c r="H2197" s="76">
        <f t="shared" si="104"/>
        <v>122291</v>
      </c>
      <c r="I2197" s="76">
        <f t="shared" si="105"/>
        <v>0</v>
      </c>
      <c r="J2197" s="74">
        <v>14845</v>
      </c>
      <c r="K2197" s="75" t="s">
        <v>1692</v>
      </c>
      <c r="L2197" s="75" t="s">
        <v>8640</v>
      </c>
      <c r="M2197" s="74">
        <v>3600</v>
      </c>
      <c r="N2197" s="75" t="s">
        <v>77</v>
      </c>
      <c r="O2197" s="75" t="s">
        <v>8641</v>
      </c>
      <c r="P2197" s="75"/>
      <c r="Q2197" s="75" t="s">
        <v>8642</v>
      </c>
      <c r="R2197" s="75" t="s">
        <v>11612</v>
      </c>
      <c r="S2197" s="75" t="s">
        <v>11613</v>
      </c>
      <c r="T2197" s="75" t="s">
        <v>11614</v>
      </c>
      <c r="U2197" s="75" t="s">
        <v>385</v>
      </c>
    </row>
    <row r="2198" spans="1:21" ht="14.4" x14ac:dyDescent="0.25">
      <c r="A2198" s="74">
        <v>122291</v>
      </c>
      <c r="B2198" s="75" t="s">
        <v>1649</v>
      </c>
      <c r="C2198" s="81">
        <f t="shared" si="103"/>
        <v>0</v>
      </c>
      <c r="D2198" s="74">
        <v>14662</v>
      </c>
      <c r="E2198" s="75" t="s">
        <v>5267</v>
      </c>
      <c r="F2198" s="74">
        <v>127118</v>
      </c>
      <c r="G2198" s="74">
        <v>0</v>
      </c>
      <c r="H2198" s="76">
        <f t="shared" si="104"/>
        <v>122291</v>
      </c>
      <c r="I2198" s="76">
        <f t="shared" si="105"/>
        <v>0</v>
      </c>
      <c r="J2198" s="74">
        <v>14861</v>
      </c>
      <c r="K2198" s="75" t="s">
        <v>1692</v>
      </c>
      <c r="L2198" s="75" t="s">
        <v>8643</v>
      </c>
      <c r="M2198" s="74">
        <v>3600</v>
      </c>
      <c r="N2198" s="75" t="s">
        <v>77</v>
      </c>
      <c r="O2198" s="75" t="s">
        <v>8644</v>
      </c>
      <c r="P2198" s="75"/>
      <c r="Q2198" s="75" t="s">
        <v>8645</v>
      </c>
      <c r="R2198" s="75" t="s">
        <v>11612</v>
      </c>
      <c r="S2198" s="75" t="s">
        <v>11613</v>
      </c>
      <c r="T2198" s="75" t="s">
        <v>11614</v>
      </c>
      <c r="U2198" s="75" t="s">
        <v>385</v>
      </c>
    </row>
    <row r="2199" spans="1:21" ht="14.4" x14ac:dyDescent="0.25">
      <c r="A2199" s="74">
        <v>122291</v>
      </c>
      <c r="B2199" s="75" t="s">
        <v>1649</v>
      </c>
      <c r="C2199" s="81">
        <f t="shared" si="103"/>
        <v>0</v>
      </c>
      <c r="D2199" s="74">
        <v>14662</v>
      </c>
      <c r="E2199" s="75" t="s">
        <v>5267</v>
      </c>
      <c r="F2199" s="74">
        <v>972505</v>
      </c>
      <c r="G2199" s="74">
        <v>0</v>
      </c>
      <c r="H2199" s="76">
        <f t="shared" si="104"/>
        <v>122291</v>
      </c>
      <c r="I2199" s="76">
        <f t="shared" si="105"/>
        <v>0</v>
      </c>
      <c r="J2199" s="74">
        <v>26112</v>
      </c>
      <c r="K2199" s="75" t="s">
        <v>8646</v>
      </c>
      <c r="L2199" s="75" t="s">
        <v>8647</v>
      </c>
      <c r="M2199" s="74">
        <v>3600</v>
      </c>
      <c r="N2199" s="75" t="s">
        <v>77</v>
      </c>
      <c r="O2199" s="75" t="s">
        <v>8648</v>
      </c>
      <c r="P2199" s="75"/>
      <c r="Q2199" s="75" t="s">
        <v>8649</v>
      </c>
      <c r="R2199" s="75" t="s">
        <v>1703</v>
      </c>
      <c r="S2199" s="75" t="s">
        <v>1704</v>
      </c>
      <c r="T2199" s="75" t="s">
        <v>1705</v>
      </c>
      <c r="U2199" s="75" t="s">
        <v>496</v>
      </c>
    </row>
    <row r="2200" spans="1:21" ht="14.4" x14ac:dyDescent="0.25">
      <c r="A2200" s="74">
        <v>122291</v>
      </c>
      <c r="B2200" s="75" t="s">
        <v>1649</v>
      </c>
      <c r="C2200" s="81">
        <f t="shared" si="103"/>
        <v>0</v>
      </c>
      <c r="D2200" s="74">
        <v>14662</v>
      </c>
      <c r="E2200" s="75" t="s">
        <v>5267</v>
      </c>
      <c r="F2200" s="74">
        <v>965401</v>
      </c>
      <c r="G2200" s="74">
        <v>0</v>
      </c>
      <c r="H2200" s="76">
        <f t="shared" si="104"/>
        <v>122291</v>
      </c>
      <c r="I2200" s="76">
        <f t="shared" si="105"/>
        <v>0</v>
      </c>
      <c r="J2200" s="74">
        <v>107623</v>
      </c>
      <c r="K2200" s="75" t="s">
        <v>1692</v>
      </c>
      <c r="L2200" s="75" t="s">
        <v>8650</v>
      </c>
      <c r="M2200" s="74">
        <v>3600</v>
      </c>
      <c r="N2200" s="75" t="s">
        <v>77</v>
      </c>
      <c r="O2200" s="75" t="s">
        <v>8651</v>
      </c>
      <c r="P2200" s="75"/>
      <c r="Q2200" s="75" t="s">
        <v>8652</v>
      </c>
      <c r="R2200" s="75" t="s">
        <v>11612</v>
      </c>
      <c r="S2200" s="75" t="s">
        <v>11613</v>
      </c>
      <c r="T2200" s="75" t="s">
        <v>11614</v>
      </c>
      <c r="U2200" s="75" t="s">
        <v>385</v>
      </c>
    </row>
    <row r="2201" spans="1:21" ht="14.4" x14ac:dyDescent="0.25">
      <c r="A2201" s="74">
        <v>122291</v>
      </c>
      <c r="B2201" s="75" t="s">
        <v>1649</v>
      </c>
      <c r="C2201" s="81">
        <f t="shared" si="103"/>
        <v>0</v>
      </c>
      <c r="D2201" s="74">
        <v>14662</v>
      </c>
      <c r="E2201" s="75" t="s">
        <v>5267</v>
      </c>
      <c r="F2201" s="74">
        <v>972844</v>
      </c>
      <c r="G2201" s="74">
        <v>0</v>
      </c>
      <c r="H2201" s="76">
        <f t="shared" si="104"/>
        <v>122291</v>
      </c>
      <c r="I2201" s="76">
        <f t="shared" si="105"/>
        <v>0</v>
      </c>
      <c r="J2201" s="74">
        <v>110221</v>
      </c>
      <c r="K2201" s="75" t="s">
        <v>8653</v>
      </c>
      <c r="L2201" s="75" t="s">
        <v>8654</v>
      </c>
      <c r="M2201" s="74">
        <v>3600</v>
      </c>
      <c r="N2201" s="75" t="s">
        <v>77</v>
      </c>
      <c r="O2201" s="75" t="s">
        <v>8655</v>
      </c>
      <c r="P2201" s="75"/>
      <c r="Q2201" s="75" t="s">
        <v>8656</v>
      </c>
      <c r="R2201" s="75" t="s">
        <v>11612</v>
      </c>
      <c r="S2201" s="75" t="s">
        <v>11613</v>
      </c>
      <c r="T2201" s="75" t="s">
        <v>11614</v>
      </c>
      <c r="U2201" s="75" t="s">
        <v>385</v>
      </c>
    </row>
    <row r="2202" spans="1:21" ht="14.4" x14ac:dyDescent="0.25">
      <c r="A2202" s="74">
        <v>122291</v>
      </c>
      <c r="B2202" s="75" t="s">
        <v>1649</v>
      </c>
      <c r="C2202" s="81">
        <f t="shared" si="103"/>
        <v>0</v>
      </c>
      <c r="D2202" s="74">
        <v>14662</v>
      </c>
      <c r="E2202" s="75" t="s">
        <v>5267</v>
      </c>
      <c r="F2202" s="74">
        <v>965442</v>
      </c>
      <c r="G2202" s="74">
        <v>0</v>
      </c>
      <c r="H2202" s="76">
        <f t="shared" si="104"/>
        <v>122291</v>
      </c>
      <c r="I2202" s="76">
        <f t="shared" si="105"/>
        <v>0</v>
      </c>
      <c r="J2202" s="74">
        <v>115667</v>
      </c>
      <c r="K2202" s="75" t="s">
        <v>2232</v>
      </c>
      <c r="L2202" s="75" t="s">
        <v>8657</v>
      </c>
      <c r="M2202" s="74">
        <v>3600</v>
      </c>
      <c r="N2202" s="75" t="s">
        <v>77</v>
      </c>
      <c r="O2202" s="75" t="s">
        <v>8628</v>
      </c>
      <c r="P2202" s="75"/>
      <c r="Q2202" s="75" t="s">
        <v>11976</v>
      </c>
      <c r="R2202" s="75" t="s">
        <v>11612</v>
      </c>
      <c r="S2202" s="75" t="s">
        <v>11613</v>
      </c>
      <c r="T2202" s="75" t="s">
        <v>11614</v>
      </c>
      <c r="U2202" s="75" t="s">
        <v>385</v>
      </c>
    </row>
    <row r="2203" spans="1:21" ht="14.4" x14ac:dyDescent="0.25">
      <c r="A2203" s="74">
        <v>122291</v>
      </c>
      <c r="B2203" s="75" t="s">
        <v>1649</v>
      </c>
      <c r="C2203" s="81">
        <f t="shared" si="103"/>
        <v>0</v>
      </c>
      <c r="D2203" s="74">
        <v>14662</v>
      </c>
      <c r="E2203" s="75" t="s">
        <v>5267</v>
      </c>
      <c r="F2203" s="74">
        <v>963785</v>
      </c>
      <c r="G2203" s="74">
        <v>0</v>
      </c>
      <c r="H2203" s="76">
        <f t="shared" si="104"/>
        <v>122291</v>
      </c>
      <c r="I2203" s="76">
        <f t="shared" si="105"/>
        <v>0</v>
      </c>
      <c r="J2203" s="74">
        <v>117151</v>
      </c>
      <c r="K2203" s="75" t="s">
        <v>1692</v>
      </c>
      <c r="L2203" s="75" t="s">
        <v>8658</v>
      </c>
      <c r="M2203" s="74">
        <v>3600</v>
      </c>
      <c r="N2203" s="75" t="s">
        <v>77</v>
      </c>
      <c r="O2203" s="75" t="s">
        <v>8659</v>
      </c>
      <c r="P2203" s="75"/>
      <c r="Q2203" s="75" t="s">
        <v>8660</v>
      </c>
      <c r="R2203" s="75" t="s">
        <v>11612</v>
      </c>
      <c r="S2203" s="75" t="s">
        <v>11613</v>
      </c>
      <c r="T2203" s="75" t="s">
        <v>11614</v>
      </c>
      <c r="U2203" s="75" t="s">
        <v>385</v>
      </c>
    </row>
    <row r="2204" spans="1:21" ht="14.4" x14ac:dyDescent="0.25">
      <c r="A2204" s="74">
        <v>122291</v>
      </c>
      <c r="B2204" s="75" t="s">
        <v>1649</v>
      </c>
      <c r="C2204" s="81">
        <f t="shared" si="103"/>
        <v>0</v>
      </c>
      <c r="D2204" s="74">
        <v>14662</v>
      </c>
      <c r="E2204" s="75" t="s">
        <v>5267</v>
      </c>
      <c r="F2204" s="74">
        <v>972844</v>
      </c>
      <c r="G2204" s="74">
        <v>0</v>
      </c>
      <c r="H2204" s="76">
        <f t="shared" si="104"/>
        <v>122291</v>
      </c>
      <c r="I2204" s="76">
        <f t="shared" si="105"/>
        <v>0</v>
      </c>
      <c r="J2204" s="74">
        <v>131367</v>
      </c>
      <c r="K2204" s="75" t="s">
        <v>7918</v>
      </c>
      <c r="L2204" s="75" t="s">
        <v>8661</v>
      </c>
      <c r="M2204" s="74">
        <v>3600</v>
      </c>
      <c r="N2204" s="75" t="s">
        <v>77</v>
      </c>
      <c r="O2204" s="75" t="s">
        <v>8662</v>
      </c>
      <c r="P2204" s="75"/>
      <c r="Q2204" s="75" t="s">
        <v>8663</v>
      </c>
      <c r="R2204" s="75" t="s">
        <v>11612</v>
      </c>
      <c r="S2204" s="75" t="s">
        <v>11613</v>
      </c>
      <c r="T2204" s="75" t="s">
        <v>11614</v>
      </c>
      <c r="U2204" s="75" t="s">
        <v>385</v>
      </c>
    </row>
    <row r="2205" spans="1:21" ht="14.4" x14ac:dyDescent="0.25">
      <c r="A2205" s="74">
        <v>122309</v>
      </c>
      <c r="B2205" s="75" t="s">
        <v>1649</v>
      </c>
      <c r="C2205" s="81">
        <f t="shared" si="103"/>
        <v>0</v>
      </c>
      <c r="D2205" s="74">
        <v>14043</v>
      </c>
      <c r="E2205" s="75" t="s">
        <v>10755</v>
      </c>
      <c r="F2205" s="74">
        <v>144006</v>
      </c>
      <c r="G2205" s="74">
        <v>0</v>
      </c>
      <c r="H2205" s="76">
        <f t="shared" si="104"/>
        <v>0</v>
      </c>
      <c r="I2205" s="76">
        <f t="shared" si="105"/>
        <v>0</v>
      </c>
      <c r="J2205" s="74">
        <v>14027</v>
      </c>
      <c r="K2205" s="75" t="s">
        <v>2077</v>
      </c>
      <c r="L2205" s="75" t="s">
        <v>8664</v>
      </c>
      <c r="M2205" s="74">
        <v>3520</v>
      </c>
      <c r="N2205" s="75" t="s">
        <v>72</v>
      </c>
      <c r="O2205" s="75" t="s">
        <v>8665</v>
      </c>
      <c r="P2205" s="75"/>
      <c r="Q2205" s="75" t="s">
        <v>11370</v>
      </c>
      <c r="R2205" s="75" t="s">
        <v>11612</v>
      </c>
      <c r="S2205" s="75" t="s">
        <v>11613</v>
      </c>
      <c r="T2205" s="75" t="s">
        <v>11614</v>
      </c>
      <c r="U2205" s="75" t="s">
        <v>385</v>
      </c>
    </row>
    <row r="2206" spans="1:21" ht="14.4" x14ac:dyDescent="0.25">
      <c r="A2206" s="74">
        <v>122309</v>
      </c>
      <c r="B2206" s="75" t="s">
        <v>1649</v>
      </c>
      <c r="C2206" s="81">
        <f t="shared" si="103"/>
        <v>0</v>
      </c>
      <c r="D2206" s="74">
        <v>14043</v>
      </c>
      <c r="E2206" s="75" t="s">
        <v>10755</v>
      </c>
      <c r="F2206" s="74">
        <v>144006</v>
      </c>
      <c r="G2206" s="74">
        <v>0</v>
      </c>
      <c r="H2206" s="76">
        <f t="shared" si="104"/>
        <v>0</v>
      </c>
      <c r="I2206" s="76">
        <f t="shared" si="105"/>
        <v>0</v>
      </c>
      <c r="J2206" s="74">
        <v>14035</v>
      </c>
      <c r="K2206" s="75" t="s">
        <v>8666</v>
      </c>
      <c r="L2206" s="75" t="s">
        <v>8667</v>
      </c>
      <c r="M2206" s="74">
        <v>3520</v>
      </c>
      <c r="N2206" s="75" t="s">
        <v>72</v>
      </c>
      <c r="O2206" s="75" t="s">
        <v>8668</v>
      </c>
      <c r="P2206" s="75"/>
      <c r="Q2206" s="75" t="s">
        <v>11371</v>
      </c>
      <c r="R2206" s="75" t="s">
        <v>11612</v>
      </c>
      <c r="S2206" s="75" t="s">
        <v>11613</v>
      </c>
      <c r="T2206" s="75" t="s">
        <v>11614</v>
      </c>
      <c r="U2206" s="75" t="s">
        <v>385</v>
      </c>
    </row>
    <row r="2207" spans="1:21" ht="14.4" x14ac:dyDescent="0.25">
      <c r="A2207" s="74">
        <v>122309</v>
      </c>
      <c r="B2207" s="75" t="s">
        <v>1649</v>
      </c>
      <c r="C2207" s="81">
        <f t="shared" si="103"/>
        <v>0</v>
      </c>
      <c r="D2207" s="74">
        <v>14043</v>
      </c>
      <c r="E2207" s="75" t="s">
        <v>10755</v>
      </c>
      <c r="F2207" s="74">
        <v>144006</v>
      </c>
      <c r="G2207" s="74">
        <v>0</v>
      </c>
      <c r="H2207" s="76">
        <f t="shared" si="104"/>
        <v>0</v>
      </c>
      <c r="I2207" s="76">
        <f t="shared" si="105"/>
        <v>0</v>
      </c>
      <c r="J2207" s="74">
        <v>14043</v>
      </c>
      <c r="K2207" s="75" t="s">
        <v>10755</v>
      </c>
      <c r="L2207" s="75" t="s">
        <v>1399</v>
      </c>
      <c r="M2207" s="74">
        <v>3520</v>
      </c>
      <c r="N2207" s="75" t="s">
        <v>72</v>
      </c>
      <c r="O2207" s="75" t="s">
        <v>1400</v>
      </c>
      <c r="P2207" s="75"/>
      <c r="Q2207" s="75" t="s">
        <v>10677</v>
      </c>
      <c r="R2207" s="75" t="s">
        <v>11612</v>
      </c>
      <c r="S2207" s="75" t="s">
        <v>11613</v>
      </c>
      <c r="T2207" s="75" t="s">
        <v>11614</v>
      </c>
      <c r="U2207" s="75" t="s">
        <v>385</v>
      </c>
    </row>
    <row r="2208" spans="1:21" ht="14.4" x14ac:dyDescent="0.25">
      <c r="A2208" s="74">
        <v>122309</v>
      </c>
      <c r="B2208" s="75" t="s">
        <v>1649</v>
      </c>
      <c r="C2208" s="81">
        <f t="shared" si="103"/>
        <v>0</v>
      </c>
      <c r="D2208" s="74">
        <v>14043</v>
      </c>
      <c r="E2208" s="75" t="s">
        <v>10755</v>
      </c>
      <c r="F2208" s="74">
        <v>144006</v>
      </c>
      <c r="G2208" s="74">
        <v>0</v>
      </c>
      <c r="H2208" s="76">
        <f t="shared" si="104"/>
        <v>0</v>
      </c>
      <c r="I2208" s="76">
        <f t="shared" si="105"/>
        <v>0</v>
      </c>
      <c r="J2208" s="74">
        <v>14051</v>
      </c>
      <c r="K2208" s="75" t="s">
        <v>8669</v>
      </c>
      <c r="L2208" s="75" t="s">
        <v>8670</v>
      </c>
      <c r="M2208" s="74">
        <v>3520</v>
      </c>
      <c r="N2208" s="75" t="s">
        <v>72</v>
      </c>
      <c r="O2208" s="75" t="s">
        <v>8671</v>
      </c>
      <c r="P2208" s="75"/>
      <c r="Q2208" s="75" t="s">
        <v>11372</v>
      </c>
      <c r="R2208" s="75" t="s">
        <v>11612</v>
      </c>
      <c r="S2208" s="75" t="s">
        <v>11613</v>
      </c>
      <c r="T2208" s="75" t="s">
        <v>11614</v>
      </c>
      <c r="U2208" s="75" t="s">
        <v>385</v>
      </c>
    </row>
    <row r="2209" spans="1:21" ht="14.4" x14ac:dyDescent="0.25">
      <c r="A2209" s="74">
        <v>122309</v>
      </c>
      <c r="B2209" s="75" t="s">
        <v>1649</v>
      </c>
      <c r="C2209" s="81">
        <f t="shared" si="103"/>
        <v>0</v>
      </c>
      <c r="D2209" s="74">
        <v>14043</v>
      </c>
      <c r="E2209" s="75" t="s">
        <v>10755</v>
      </c>
      <c r="F2209" s="74">
        <v>144006</v>
      </c>
      <c r="G2209" s="74">
        <v>0</v>
      </c>
      <c r="H2209" s="76">
        <f t="shared" si="104"/>
        <v>0</v>
      </c>
      <c r="I2209" s="76">
        <f t="shared" si="105"/>
        <v>0</v>
      </c>
      <c r="J2209" s="74">
        <v>117705</v>
      </c>
      <c r="K2209" s="75" t="s">
        <v>8672</v>
      </c>
      <c r="L2209" s="75" t="s">
        <v>8673</v>
      </c>
      <c r="M2209" s="74">
        <v>3520</v>
      </c>
      <c r="N2209" s="75" t="s">
        <v>72</v>
      </c>
      <c r="O2209" s="75" t="s">
        <v>8674</v>
      </c>
      <c r="P2209" s="75"/>
      <c r="Q2209" s="75" t="s">
        <v>11373</v>
      </c>
      <c r="R2209" s="75" t="s">
        <v>11612</v>
      </c>
      <c r="S2209" s="75" t="s">
        <v>11613</v>
      </c>
      <c r="T2209" s="75" t="s">
        <v>11614</v>
      </c>
      <c r="U2209" s="75" t="s">
        <v>385</v>
      </c>
    </row>
    <row r="2210" spans="1:21" ht="14.4" x14ac:dyDescent="0.25">
      <c r="A2210" s="74">
        <v>122317</v>
      </c>
      <c r="B2210" s="75" t="s">
        <v>1679</v>
      </c>
      <c r="C2210" s="81">
        <f t="shared" si="103"/>
        <v>0</v>
      </c>
      <c r="D2210" s="74">
        <v>14084</v>
      </c>
      <c r="E2210" s="75" t="s">
        <v>8675</v>
      </c>
      <c r="F2210" s="74">
        <v>961532</v>
      </c>
      <c r="G2210" s="74">
        <v>0</v>
      </c>
      <c r="H2210" s="76">
        <f t="shared" si="104"/>
        <v>0</v>
      </c>
      <c r="I2210" s="76">
        <f t="shared" si="105"/>
        <v>0</v>
      </c>
      <c r="J2210" s="74">
        <v>14076</v>
      </c>
      <c r="K2210" s="75" t="s">
        <v>8676</v>
      </c>
      <c r="L2210" s="75" t="s">
        <v>8677</v>
      </c>
      <c r="M2210" s="74">
        <v>3530</v>
      </c>
      <c r="N2210" s="75" t="s">
        <v>73</v>
      </c>
      <c r="O2210" s="75" t="s">
        <v>8678</v>
      </c>
      <c r="P2210" s="75"/>
      <c r="Q2210" s="75" t="s">
        <v>8679</v>
      </c>
      <c r="R2210" s="75" t="s">
        <v>11612</v>
      </c>
      <c r="S2210" s="75" t="s">
        <v>11613</v>
      </c>
      <c r="T2210" s="75" t="s">
        <v>11614</v>
      </c>
      <c r="U2210" s="75" t="s">
        <v>385</v>
      </c>
    </row>
    <row r="2211" spans="1:21" ht="14.4" x14ac:dyDescent="0.25">
      <c r="A2211" s="74">
        <v>122317</v>
      </c>
      <c r="B2211" s="75" t="s">
        <v>1679</v>
      </c>
      <c r="C2211" s="81">
        <f t="shared" si="103"/>
        <v>0</v>
      </c>
      <c r="D2211" s="74">
        <v>14084</v>
      </c>
      <c r="E2211" s="75" t="s">
        <v>8675</v>
      </c>
      <c r="F2211" s="74">
        <v>961532</v>
      </c>
      <c r="G2211" s="74">
        <v>0</v>
      </c>
      <c r="H2211" s="76">
        <f t="shared" si="104"/>
        <v>0</v>
      </c>
      <c r="I2211" s="76">
        <f t="shared" si="105"/>
        <v>0</v>
      </c>
      <c r="J2211" s="74">
        <v>14084</v>
      </c>
      <c r="K2211" s="75" t="s">
        <v>8675</v>
      </c>
      <c r="L2211" s="75" t="s">
        <v>1402</v>
      </c>
      <c r="M2211" s="74">
        <v>3530</v>
      </c>
      <c r="N2211" s="75" t="s">
        <v>73</v>
      </c>
      <c r="O2211" s="75" t="s">
        <v>1403</v>
      </c>
      <c r="P2211" s="75"/>
      <c r="Q2211" s="75" t="s">
        <v>10678</v>
      </c>
      <c r="R2211" s="75" t="s">
        <v>11612</v>
      </c>
      <c r="S2211" s="75" t="s">
        <v>11613</v>
      </c>
      <c r="T2211" s="75" t="s">
        <v>11614</v>
      </c>
      <c r="U2211" s="75" t="s">
        <v>385</v>
      </c>
    </row>
    <row r="2212" spans="1:21" ht="14.4" x14ac:dyDescent="0.25">
      <c r="A2212" s="74">
        <v>122317</v>
      </c>
      <c r="B2212" s="75" t="s">
        <v>1679</v>
      </c>
      <c r="C2212" s="81">
        <f t="shared" si="103"/>
        <v>0</v>
      </c>
      <c r="D2212" s="74">
        <v>14084</v>
      </c>
      <c r="E2212" s="75" t="s">
        <v>8675</v>
      </c>
      <c r="F2212" s="74">
        <v>961532</v>
      </c>
      <c r="G2212" s="74">
        <v>0</v>
      </c>
      <c r="H2212" s="76">
        <f t="shared" si="104"/>
        <v>0</v>
      </c>
      <c r="I2212" s="76">
        <f t="shared" si="105"/>
        <v>0</v>
      </c>
      <c r="J2212" s="74">
        <v>14092</v>
      </c>
      <c r="K2212" s="75" t="s">
        <v>8680</v>
      </c>
      <c r="L2212" s="75" t="s">
        <v>8681</v>
      </c>
      <c r="M2212" s="74">
        <v>3530</v>
      </c>
      <c r="N2212" s="75" t="s">
        <v>73</v>
      </c>
      <c r="O2212" s="75" t="s">
        <v>8682</v>
      </c>
      <c r="P2212" s="75"/>
      <c r="Q2212" s="75" t="s">
        <v>11374</v>
      </c>
      <c r="R2212" s="75" t="s">
        <v>11612</v>
      </c>
      <c r="S2212" s="75" t="s">
        <v>11613</v>
      </c>
      <c r="T2212" s="75" t="s">
        <v>11614</v>
      </c>
      <c r="U2212" s="75" t="s">
        <v>385</v>
      </c>
    </row>
    <row r="2213" spans="1:21" ht="14.4" x14ac:dyDescent="0.25">
      <c r="A2213" s="74">
        <v>122317</v>
      </c>
      <c r="B2213" s="75" t="s">
        <v>1679</v>
      </c>
      <c r="C2213" s="81">
        <f t="shared" si="103"/>
        <v>0</v>
      </c>
      <c r="D2213" s="74">
        <v>14084</v>
      </c>
      <c r="E2213" s="75" t="s">
        <v>8675</v>
      </c>
      <c r="F2213" s="74">
        <v>961532</v>
      </c>
      <c r="G2213" s="74">
        <v>0</v>
      </c>
      <c r="H2213" s="76">
        <f t="shared" si="104"/>
        <v>0</v>
      </c>
      <c r="I2213" s="76">
        <f t="shared" si="105"/>
        <v>0</v>
      </c>
      <c r="J2213" s="74">
        <v>14101</v>
      </c>
      <c r="K2213" s="75" t="s">
        <v>8683</v>
      </c>
      <c r="L2213" s="75" t="s">
        <v>8684</v>
      </c>
      <c r="M2213" s="74">
        <v>3530</v>
      </c>
      <c r="N2213" s="75" t="s">
        <v>73</v>
      </c>
      <c r="O2213" s="75" t="s">
        <v>8685</v>
      </c>
      <c r="P2213" s="75"/>
      <c r="Q2213" s="75" t="s">
        <v>11375</v>
      </c>
      <c r="R2213" s="75" t="s">
        <v>11612</v>
      </c>
      <c r="S2213" s="75" t="s">
        <v>11613</v>
      </c>
      <c r="T2213" s="75" t="s">
        <v>11614</v>
      </c>
      <c r="U2213" s="75" t="s">
        <v>385</v>
      </c>
    </row>
    <row r="2214" spans="1:21" ht="14.4" x14ac:dyDescent="0.25">
      <c r="A2214" s="74">
        <v>122391</v>
      </c>
      <c r="B2214" s="75" t="s">
        <v>1649</v>
      </c>
      <c r="C2214" s="81">
        <f t="shared" si="103"/>
        <v>0</v>
      </c>
      <c r="D2214" s="74">
        <v>8276</v>
      </c>
      <c r="E2214" s="75" t="s">
        <v>10756</v>
      </c>
      <c r="F2214" s="74">
        <v>60764</v>
      </c>
      <c r="G2214" s="74">
        <v>0</v>
      </c>
      <c r="H2214" s="76">
        <f t="shared" si="104"/>
        <v>0</v>
      </c>
      <c r="I2214" s="76">
        <f t="shared" si="105"/>
        <v>0</v>
      </c>
      <c r="J2214" s="74">
        <v>8219</v>
      </c>
      <c r="K2214" s="75" t="s">
        <v>8686</v>
      </c>
      <c r="L2214" s="75" t="s">
        <v>8687</v>
      </c>
      <c r="M2214" s="74">
        <v>2520</v>
      </c>
      <c r="N2214" s="75" t="s">
        <v>427</v>
      </c>
      <c r="O2214" s="75" t="s">
        <v>8688</v>
      </c>
      <c r="P2214" s="75"/>
      <c r="Q2214" s="75" t="s">
        <v>8689</v>
      </c>
      <c r="R2214" s="75" t="s">
        <v>1662</v>
      </c>
      <c r="S2214" s="75" t="s">
        <v>1663</v>
      </c>
      <c r="T2214" s="75" t="s">
        <v>1664</v>
      </c>
      <c r="U2214" s="75" t="s">
        <v>385</v>
      </c>
    </row>
    <row r="2215" spans="1:21" ht="14.4" x14ac:dyDescent="0.25">
      <c r="A2215" s="74">
        <v>122391</v>
      </c>
      <c r="B2215" s="75" t="s">
        <v>1649</v>
      </c>
      <c r="C2215" s="81">
        <f t="shared" si="103"/>
        <v>0</v>
      </c>
      <c r="D2215" s="74">
        <v>8276</v>
      </c>
      <c r="E2215" s="75" t="s">
        <v>10756</v>
      </c>
      <c r="F2215" s="74">
        <v>60764</v>
      </c>
      <c r="G2215" s="74">
        <v>0</v>
      </c>
      <c r="H2215" s="76">
        <f t="shared" si="104"/>
        <v>0</v>
      </c>
      <c r="I2215" s="76">
        <f t="shared" si="105"/>
        <v>0</v>
      </c>
      <c r="J2215" s="74">
        <v>8276</v>
      </c>
      <c r="K2215" s="75" t="s">
        <v>10756</v>
      </c>
      <c r="L2215" s="75" t="s">
        <v>1405</v>
      </c>
      <c r="M2215" s="74">
        <v>2520</v>
      </c>
      <c r="N2215" s="75" t="s">
        <v>1406</v>
      </c>
      <c r="O2215" s="75" t="s">
        <v>1407</v>
      </c>
      <c r="P2215" s="75"/>
      <c r="Q2215" s="75" t="s">
        <v>1408</v>
      </c>
      <c r="R2215" s="75" t="s">
        <v>1662</v>
      </c>
      <c r="S2215" s="75" t="s">
        <v>1663</v>
      </c>
      <c r="T2215" s="75" t="s">
        <v>1664</v>
      </c>
      <c r="U2215" s="75" t="s">
        <v>385</v>
      </c>
    </row>
    <row r="2216" spans="1:21" ht="14.4" x14ac:dyDescent="0.25">
      <c r="A2216" s="74">
        <v>122391</v>
      </c>
      <c r="B2216" s="75" t="s">
        <v>1649</v>
      </c>
      <c r="C2216" s="81">
        <f t="shared" si="103"/>
        <v>0</v>
      </c>
      <c r="D2216" s="74">
        <v>8276</v>
      </c>
      <c r="E2216" s="75" t="s">
        <v>10756</v>
      </c>
      <c r="F2216" s="74">
        <v>60764</v>
      </c>
      <c r="G2216" s="74">
        <v>0</v>
      </c>
      <c r="H2216" s="76">
        <f t="shared" si="104"/>
        <v>0</v>
      </c>
      <c r="I2216" s="76">
        <f t="shared" si="105"/>
        <v>0</v>
      </c>
      <c r="J2216" s="74">
        <v>8375</v>
      </c>
      <c r="K2216" s="75" t="s">
        <v>8690</v>
      </c>
      <c r="L2216" s="75" t="s">
        <v>3113</v>
      </c>
      <c r="M2216" s="74">
        <v>2520</v>
      </c>
      <c r="N2216" s="75" t="s">
        <v>8691</v>
      </c>
      <c r="O2216" s="75" t="s">
        <v>8692</v>
      </c>
      <c r="P2216" s="75"/>
      <c r="Q2216" s="75" t="s">
        <v>8693</v>
      </c>
      <c r="R2216" s="75" t="s">
        <v>1662</v>
      </c>
      <c r="S2216" s="75" t="s">
        <v>1663</v>
      </c>
      <c r="T2216" s="75" t="s">
        <v>1664</v>
      </c>
      <c r="U2216" s="75" t="s">
        <v>385</v>
      </c>
    </row>
    <row r="2217" spans="1:21" ht="14.4" x14ac:dyDescent="0.25">
      <c r="A2217" s="74">
        <v>122391</v>
      </c>
      <c r="B2217" s="75" t="s">
        <v>1649</v>
      </c>
      <c r="C2217" s="81">
        <f t="shared" si="103"/>
        <v>0</v>
      </c>
      <c r="D2217" s="74">
        <v>8276</v>
      </c>
      <c r="E2217" s="75" t="s">
        <v>10756</v>
      </c>
      <c r="F2217" s="74">
        <v>60764</v>
      </c>
      <c r="G2217" s="74">
        <v>0</v>
      </c>
      <c r="H2217" s="76">
        <f t="shared" si="104"/>
        <v>0</v>
      </c>
      <c r="I2217" s="76">
        <f t="shared" si="105"/>
        <v>0</v>
      </c>
      <c r="J2217" s="74">
        <v>9688</v>
      </c>
      <c r="K2217" s="75" t="s">
        <v>11376</v>
      </c>
      <c r="L2217" s="75" t="s">
        <v>8694</v>
      </c>
      <c r="M2217" s="74">
        <v>2560</v>
      </c>
      <c r="N2217" s="75" t="s">
        <v>5199</v>
      </c>
      <c r="O2217" s="75" t="s">
        <v>8695</v>
      </c>
      <c r="P2217" s="75"/>
      <c r="Q2217" s="75" t="s">
        <v>8696</v>
      </c>
      <c r="R2217" s="75" t="s">
        <v>1662</v>
      </c>
      <c r="S2217" s="75" t="s">
        <v>1663</v>
      </c>
      <c r="T2217" s="75" t="s">
        <v>1664</v>
      </c>
      <c r="U2217" s="75" t="s">
        <v>385</v>
      </c>
    </row>
    <row r="2218" spans="1:21" ht="14.4" x14ac:dyDescent="0.25">
      <c r="A2218" s="74">
        <v>122391</v>
      </c>
      <c r="B2218" s="75" t="s">
        <v>1649</v>
      </c>
      <c r="C2218" s="81">
        <f t="shared" si="103"/>
        <v>0</v>
      </c>
      <c r="D2218" s="74">
        <v>8276</v>
      </c>
      <c r="E2218" s="75" t="s">
        <v>10756</v>
      </c>
      <c r="F2218" s="74">
        <v>60764</v>
      </c>
      <c r="G2218" s="74">
        <v>0</v>
      </c>
      <c r="H2218" s="76">
        <f t="shared" si="104"/>
        <v>0</v>
      </c>
      <c r="I2218" s="76">
        <f t="shared" si="105"/>
        <v>0</v>
      </c>
      <c r="J2218" s="74">
        <v>9696</v>
      </c>
      <c r="K2218" s="75" t="s">
        <v>8697</v>
      </c>
      <c r="L2218" s="75" t="s">
        <v>8698</v>
      </c>
      <c r="M2218" s="74">
        <v>2560</v>
      </c>
      <c r="N2218" s="75" t="s">
        <v>8699</v>
      </c>
      <c r="O2218" s="75" t="s">
        <v>8700</v>
      </c>
      <c r="P2218" s="75"/>
      <c r="Q2218" s="75" t="s">
        <v>8701</v>
      </c>
      <c r="R2218" s="75" t="s">
        <v>1662</v>
      </c>
      <c r="S2218" s="75" t="s">
        <v>1663</v>
      </c>
      <c r="T2218" s="75" t="s">
        <v>1664</v>
      </c>
      <c r="U2218" s="75" t="s">
        <v>385</v>
      </c>
    </row>
    <row r="2219" spans="1:21" ht="14.4" x14ac:dyDescent="0.25">
      <c r="A2219" s="74">
        <v>122391</v>
      </c>
      <c r="B2219" s="75" t="s">
        <v>1649</v>
      </c>
      <c r="C2219" s="81">
        <f t="shared" si="103"/>
        <v>0</v>
      </c>
      <c r="D2219" s="74">
        <v>8276</v>
      </c>
      <c r="E2219" s="75" t="s">
        <v>10756</v>
      </c>
      <c r="F2219" s="74">
        <v>60764</v>
      </c>
      <c r="G2219" s="74">
        <v>0</v>
      </c>
      <c r="H2219" s="76">
        <f t="shared" si="104"/>
        <v>0</v>
      </c>
      <c r="I2219" s="76">
        <f t="shared" si="105"/>
        <v>0</v>
      </c>
      <c r="J2219" s="74">
        <v>12666</v>
      </c>
      <c r="K2219" s="75" t="s">
        <v>8702</v>
      </c>
      <c r="L2219" s="75" t="s">
        <v>8703</v>
      </c>
      <c r="M2219" s="74">
        <v>2220</v>
      </c>
      <c r="N2219" s="75" t="s">
        <v>65</v>
      </c>
      <c r="O2219" s="75" t="s">
        <v>329</v>
      </c>
      <c r="P2219" s="75"/>
      <c r="Q2219" s="75" t="s">
        <v>8704</v>
      </c>
      <c r="R2219" s="75" t="s">
        <v>1662</v>
      </c>
      <c r="S2219" s="75" t="s">
        <v>1663</v>
      </c>
      <c r="T2219" s="75" t="s">
        <v>1664</v>
      </c>
      <c r="U2219" s="75" t="s">
        <v>385</v>
      </c>
    </row>
    <row r="2220" spans="1:21" ht="14.4" x14ac:dyDescent="0.25">
      <c r="A2220" s="74">
        <v>122937</v>
      </c>
      <c r="B2220" s="75" t="s">
        <v>1649</v>
      </c>
      <c r="C2220" s="81">
        <f t="shared" si="103"/>
        <v>0</v>
      </c>
      <c r="D2220" s="74">
        <v>6155</v>
      </c>
      <c r="E2220" s="75" t="s">
        <v>10757</v>
      </c>
      <c r="F2220" s="74">
        <v>962878</v>
      </c>
      <c r="G2220" s="74">
        <v>0</v>
      </c>
      <c r="H2220" s="76">
        <f t="shared" si="104"/>
        <v>0</v>
      </c>
      <c r="I2220" s="76">
        <f t="shared" si="105"/>
        <v>0</v>
      </c>
      <c r="J2220" s="74">
        <v>6106</v>
      </c>
      <c r="K2220" s="75" t="s">
        <v>11377</v>
      </c>
      <c r="L2220" s="75" t="s">
        <v>8706</v>
      </c>
      <c r="M2220" s="74">
        <v>2060</v>
      </c>
      <c r="N2220" s="75" t="s">
        <v>258</v>
      </c>
      <c r="O2220" s="75" t="s">
        <v>8707</v>
      </c>
      <c r="P2220" s="75"/>
      <c r="Q2220" s="75" t="s">
        <v>8708</v>
      </c>
      <c r="R2220" s="75" t="s">
        <v>1662</v>
      </c>
      <c r="S2220" s="75" t="s">
        <v>1663</v>
      </c>
      <c r="T2220" s="75" t="s">
        <v>1664</v>
      </c>
      <c r="U2220" s="75" t="s">
        <v>385</v>
      </c>
    </row>
    <row r="2221" spans="1:21" ht="14.4" x14ac:dyDescent="0.25">
      <c r="A2221" s="74">
        <v>122937</v>
      </c>
      <c r="B2221" s="75" t="s">
        <v>1649</v>
      </c>
      <c r="C2221" s="81">
        <f t="shared" ref="C2221:C2284" si="106">IF(A2221&lt;&gt;A2220,0,IF(AND(A2221=A2220,B2221&lt;&gt;B2220),A2221,0))</f>
        <v>0</v>
      </c>
      <c r="D2221" s="74">
        <v>6155</v>
      </c>
      <c r="E2221" s="75" t="s">
        <v>10757</v>
      </c>
      <c r="F2221" s="74">
        <v>131995</v>
      </c>
      <c r="G2221" s="74">
        <v>0</v>
      </c>
      <c r="H2221" s="76">
        <f t="shared" ref="H2221:H2284" si="107">IF(A2221&lt;&gt;A2220,0,IF(AND(A2221=A2220,F2221&lt;&gt;F2220),A2221,0))</f>
        <v>122937</v>
      </c>
      <c r="I2221" s="76">
        <f t="shared" ref="I2221:I2284" si="108">IF(A2221&lt;&gt;A2220,0,IF(AND(H2221&lt;&gt;0,B2221&lt;&gt;B2220),A2221,0))</f>
        <v>0</v>
      </c>
      <c r="J2221" s="74">
        <v>6155</v>
      </c>
      <c r="K2221" s="75" t="s">
        <v>10757</v>
      </c>
      <c r="L2221" s="75" t="s">
        <v>1410</v>
      </c>
      <c r="M2221" s="74">
        <v>2000</v>
      </c>
      <c r="N2221" s="75" t="s">
        <v>258</v>
      </c>
      <c r="O2221" s="75" t="s">
        <v>183</v>
      </c>
      <c r="P2221" s="75"/>
      <c r="Q2221" s="75" t="s">
        <v>1411</v>
      </c>
      <c r="R2221" s="75" t="s">
        <v>1662</v>
      </c>
      <c r="S2221" s="75" t="s">
        <v>1663</v>
      </c>
      <c r="T2221" s="75" t="s">
        <v>1664</v>
      </c>
      <c r="U2221" s="75" t="s">
        <v>385</v>
      </c>
    </row>
    <row r="2222" spans="1:21" ht="14.4" x14ac:dyDescent="0.25">
      <c r="A2222" s="74">
        <v>122937</v>
      </c>
      <c r="B2222" s="75" t="s">
        <v>1649</v>
      </c>
      <c r="C2222" s="81">
        <f t="shared" si="106"/>
        <v>0</v>
      </c>
      <c r="D2222" s="74">
        <v>6155</v>
      </c>
      <c r="E2222" s="75" t="s">
        <v>10757</v>
      </c>
      <c r="F2222" s="74">
        <v>131995</v>
      </c>
      <c r="G2222" s="74">
        <v>0</v>
      </c>
      <c r="H2222" s="76">
        <f t="shared" si="107"/>
        <v>0</v>
      </c>
      <c r="I2222" s="76">
        <f t="shared" si="108"/>
        <v>0</v>
      </c>
      <c r="J2222" s="74">
        <v>8086</v>
      </c>
      <c r="K2222" s="75" t="s">
        <v>8709</v>
      </c>
      <c r="L2222" s="75" t="s">
        <v>8710</v>
      </c>
      <c r="M2222" s="74">
        <v>2140</v>
      </c>
      <c r="N2222" s="75" t="s">
        <v>288</v>
      </c>
      <c r="O2222" s="75" t="s">
        <v>328</v>
      </c>
      <c r="P2222" s="75"/>
      <c r="Q2222" s="75" t="s">
        <v>8711</v>
      </c>
      <c r="R2222" s="75" t="s">
        <v>1662</v>
      </c>
      <c r="S2222" s="75" t="s">
        <v>1663</v>
      </c>
      <c r="T2222" s="75" t="s">
        <v>1664</v>
      </c>
      <c r="U2222" s="75" t="s">
        <v>385</v>
      </c>
    </row>
    <row r="2223" spans="1:21" ht="14.4" x14ac:dyDescent="0.25">
      <c r="A2223" s="74">
        <v>122961</v>
      </c>
      <c r="B2223" s="75" t="s">
        <v>1679</v>
      </c>
      <c r="C2223" s="81">
        <f t="shared" si="106"/>
        <v>0</v>
      </c>
      <c r="D2223" s="74">
        <v>15354</v>
      </c>
      <c r="E2223" s="75" t="s">
        <v>1680</v>
      </c>
      <c r="F2223" s="74">
        <v>961631</v>
      </c>
      <c r="G2223" s="74">
        <v>0</v>
      </c>
      <c r="H2223" s="76">
        <f t="shared" si="107"/>
        <v>0</v>
      </c>
      <c r="I2223" s="76">
        <f t="shared" si="108"/>
        <v>0</v>
      </c>
      <c r="J2223" s="74">
        <v>15354</v>
      </c>
      <c r="K2223" s="75" t="s">
        <v>1680</v>
      </c>
      <c r="L2223" s="75" t="s">
        <v>1413</v>
      </c>
      <c r="M2223" s="74">
        <v>3640</v>
      </c>
      <c r="N2223" s="75" t="s">
        <v>171</v>
      </c>
      <c r="O2223" s="75" t="s">
        <v>1414</v>
      </c>
      <c r="P2223" s="75"/>
      <c r="Q2223" s="75" t="s">
        <v>8712</v>
      </c>
      <c r="R2223" s="75" t="s">
        <v>11612</v>
      </c>
      <c r="S2223" s="75" t="s">
        <v>11613</v>
      </c>
      <c r="T2223" s="75" t="s">
        <v>11614</v>
      </c>
      <c r="U2223" s="75" t="s">
        <v>385</v>
      </c>
    </row>
    <row r="2224" spans="1:21" ht="14.4" x14ac:dyDescent="0.25">
      <c r="A2224" s="74">
        <v>122961</v>
      </c>
      <c r="B2224" s="75" t="s">
        <v>1679</v>
      </c>
      <c r="C2224" s="81">
        <f t="shared" si="106"/>
        <v>0</v>
      </c>
      <c r="D2224" s="74">
        <v>15354</v>
      </c>
      <c r="E2224" s="75" t="s">
        <v>1680</v>
      </c>
      <c r="F2224" s="74">
        <v>961631</v>
      </c>
      <c r="G2224" s="74">
        <v>0</v>
      </c>
      <c r="H2224" s="76">
        <f t="shared" si="107"/>
        <v>0</v>
      </c>
      <c r="I2224" s="76">
        <f t="shared" si="108"/>
        <v>0</v>
      </c>
      <c r="J2224" s="74">
        <v>15362</v>
      </c>
      <c r="K2224" s="75" t="s">
        <v>8713</v>
      </c>
      <c r="L2224" s="75" t="s">
        <v>8714</v>
      </c>
      <c r="M2224" s="74">
        <v>3640</v>
      </c>
      <c r="N2224" s="75" t="s">
        <v>171</v>
      </c>
      <c r="O2224" s="75" t="s">
        <v>8715</v>
      </c>
      <c r="P2224" s="75"/>
      <c r="Q2224" s="75" t="s">
        <v>8716</v>
      </c>
      <c r="R2224" s="75" t="s">
        <v>11612</v>
      </c>
      <c r="S2224" s="75" t="s">
        <v>11613</v>
      </c>
      <c r="T2224" s="75" t="s">
        <v>11614</v>
      </c>
      <c r="U2224" s="75" t="s">
        <v>385</v>
      </c>
    </row>
    <row r="2225" spans="1:21" ht="14.4" x14ac:dyDescent="0.25">
      <c r="A2225" s="74">
        <v>122961</v>
      </c>
      <c r="B2225" s="75" t="s">
        <v>1649</v>
      </c>
      <c r="C2225" s="81">
        <f t="shared" si="106"/>
        <v>122961</v>
      </c>
      <c r="D2225" s="74">
        <v>15354</v>
      </c>
      <c r="E2225" s="75" t="s">
        <v>1680</v>
      </c>
      <c r="F2225" s="74">
        <v>60971</v>
      </c>
      <c r="G2225" s="74">
        <v>0</v>
      </c>
      <c r="H2225" s="76">
        <f t="shared" si="107"/>
        <v>122961</v>
      </c>
      <c r="I2225" s="76">
        <f t="shared" si="108"/>
        <v>122961</v>
      </c>
      <c r="J2225" s="74">
        <v>15371</v>
      </c>
      <c r="K2225" s="75" t="s">
        <v>8717</v>
      </c>
      <c r="L2225" s="75" t="s">
        <v>8718</v>
      </c>
      <c r="M2225" s="74">
        <v>3640</v>
      </c>
      <c r="N2225" s="75" t="s">
        <v>171</v>
      </c>
      <c r="O2225" s="75" t="s">
        <v>8719</v>
      </c>
      <c r="P2225" s="75"/>
      <c r="Q2225" s="75" t="s">
        <v>8720</v>
      </c>
      <c r="R2225" s="75" t="s">
        <v>11612</v>
      </c>
      <c r="S2225" s="75" t="s">
        <v>11613</v>
      </c>
      <c r="T2225" s="75" t="s">
        <v>11614</v>
      </c>
      <c r="U2225" s="75" t="s">
        <v>385</v>
      </c>
    </row>
    <row r="2226" spans="1:21" ht="14.4" x14ac:dyDescent="0.25">
      <c r="A2226" s="74">
        <v>122961</v>
      </c>
      <c r="B2226" s="75" t="s">
        <v>1649</v>
      </c>
      <c r="C2226" s="81">
        <f t="shared" si="106"/>
        <v>0</v>
      </c>
      <c r="D2226" s="74">
        <v>15354</v>
      </c>
      <c r="E2226" s="75" t="s">
        <v>1680</v>
      </c>
      <c r="F2226" s="74">
        <v>60971</v>
      </c>
      <c r="G2226" s="74">
        <v>0</v>
      </c>
      <c r="H2226" s="76">
        <f t="shared" si="107"/>
        <v>0</v>
      </c>
      <c r="I2226" s="76">
        <f t="shared" si="108"/>
        <v>0</v>
      </c>
      <c r="J2226" s="74">
        <v>15388</v>
      </c>
      <c r="K2226" s="75" t="s">
        <v>8721</v>
      </c>
      <c r="L2226" s="75" t="s">
        <v>8722</v>
      </c>
      <c r="M2226" s="74">
        <v>3640</v>
      </c>
      <c r="N2226" s="75" t="s">
        <v>171</v>
      </c>
      <c r="O2226" s="75" t="s">
        <v>8723</v>
      </c>
      <c r="P2226" s="75"/>
      <c r="Q2226" s="75" t="s">
        <v>8724</v>
      </c>
      <c r="R2226" s="75" t="s">
        <v>11612</v>
      </c>
      <c r="S2226" s="75" t="s">
        <v>11613</v>
      </c>
      <c r="T2226" s="75" t="s">
        <v>11614</v>
      </c>
      <c r="U2226" s="75" t="s">
        <v>385</v>
      </c>
    </row>
    <row r="2227" spans="1:21" ht="14.4" x14ac:dyDescent="0.25">
      <c r="A2227" s="74">
        <v>122986</v>
      </c>
      <c r="B2227" s="75" t="s">
        <v>1679</v>
      </c>
      <c r="C2227" s="81">
        <f t="shared" si="106"/>
        <v>0</v>
      </c>
      <c r="D2227" s="74">
        <v>4821</v>
      </c>
      <c r="E2227" s="75" t="s">
        <v>2919</v>
      </c>
      <c r="F2227" s="74">
        <v>960294</v>
      </c>
      <c r="G2227" s="74">
        <v>0</v>
      </c>
      <c r="H2227" s="76">
        <f t="shared" si="107"/>
        <v>0</v>
      </c>
      <c r="I2227" s="76">
        <f t="shared" si="108"/>
        <v>0</v>
      </c>
      <c r="J2227" s="74">
        <v>4821</v>
      </c>
      <c r="K2227" s="75" t="s">
        <v>2919</v>
      </c>
      <c r="L2227" s="75" t="s">
        <v>1417</v>
      </c>
      <c r="M2227" s="74">
        <v>1620</v>
      </c>
      <c r="N2227" s="75" t="s">
        <v>1418</v>
      </c>
      <c r="O2227" s="75" t="s">
        <v>1419</v>
      </c>
      <c r="P2227" s="75"/>
      <c r="Q2227" s="75" t="s">
        <v>1420</v>
      </c>
      <c r="R2227" s="75" t="s">
        <v>3065</v>
      </c>
      <c r="S2227" s="75" t="s">
        <v>3066</v>
      </c>
      <c r="T2227" s="75" t="s">
        <v>3067</v>
      </c>
      <c r="U2227" s="75" t="s">
        <v>385</v>
      </c>
    </row>
    <row r="2228" spans="1:21" ht="14.4" x14ac:dyDescent="0.25">
      <c r="A2228" s="74">
        <v>122986</v>
      </c>
      <c r="B2228" s="75" t="s">
        <v>1679</v>
      </c>
      <c r="C2228" s="81">
        <f t="shared" si="106"/>
        <v>0</v>
      </c>
      <c r="D2228" s="74">
        <v>4821</v>
      </c>
      <c r="E2228" s="75" t="s">
        <v>2919</v>
      </c>
      <c r="F2228" s="74">
        <v>960302</v>
      </c>
      <c r="G2228" s="74">
        <v>0</v>
      </c>
      <c r="H2228" s="76">
        <f t="shared" si="107"/>
        <v>122986</v>
      </c>
      <c r="I2228" s="76">
        <f t="shared" si="108"/>
        <v>0</v>
      </c>
      <c r="J2228" s="74">
        <v>4846</v>
      </c>
      <c r="K2228" s="75" t="s">
        <v>4105</v>
      </c>
      <c r="L2228" s="75" t="s">
        <v>8725</v>
      </c>
      <c r="M2228" s="74">
        <v>1630</v>
      </c>
      <c r="N2228" s="75" t="s">
        <v>1443</v>
      </c>
      <c r="O2228" s="75" t="s">
        <v>8726</v>
      </c>
      <c r="P2228" s="75"/>
      <c r="Q2228" s="75" t="s">
        <v>8727</v>
      </c>
      <c r="R2228" s="75" t="s">
        <v>3065</v>
      </c>
      <c r="S2228" s="75" t="s">
        <v>3066</v>
      </c>
      <c r="T2228" s="75" t="s">
        <v>3067</v>
      </c>
      <c r="U2228" s="75" t="s">
        <v>385</v>
      </c>
    </row>
    <row r="2229" spans="1:21" ht="14.4" x14ac:dyDescent="0.25">
      <c r="A2229" s="74">
        <v>122986</v>
      </c>
      <c r="B2229" s="75" t="s">
        <v>1679</v>
      </c>
      <c r="C2229" s="81">
        <f t="shared" si="106"/>
        <v>0</v>
      </c>
      <c r="D2229" s="74">
        <v>4821</v>
      </c>
      <c r="E2229" s="75" t="s">
        <v>2919</v>
      </c>
      <c r="F2229" s="74">
        <v>960311</v>
      </c>
      <c r="G2229" s="74">
        <v>0</v>
      </c>
      <c r="H2229" s="76">
        <f t="shared" si="107"/>
        <v>122986</v>
      </c>
      <c r="I2229" s="76">
        <f t="shared" si="108"/>
        <v>0</v>
      </c>
      <c r="J2229" s="74">
        <v>4887</v>
      </c>
      <c r="K2229" s="75" t="s">
        <v>8728</v>
      </c>
      <c r="L2229" s="75" t="s">
        <v>8729</v>
      </c>
      <c r="M2229" s="74">
        <v>1640</v>
      </c>
      <c r="N2229" s="75" t="s">
        <v>147</v>
      </c>
      <c r="O2229" s="75" t="s">
        <v>8730</v>
      </c>
      <c r="P2229" s="75"/>
      <c r="Q2229" s="75" t="s">
        <v>8731</v>
      </c>
      <c r="R2229" s="75" t="s">
        <v>3065</v>
      </c>
      <c r="S2229" s="75" t="s">
        <v>3066</v>
      </c>
      <c r="T2229" s="75" t="s">
        <v>3067</v>
      </c>
      <c r="U2229" s="75" t="s">
        <v>385</v>
      </c>
    </row>
    <row r="2230" spans="1:21" ht="14.4" x14ac:dyDescent="0.25">
      <c r="A2230" s="74">
        <v>122986</v>
      </c>
      <c r="B2230" s="75" t="s">
        <v>1679</v>
      </c>
      <c r="C2230" s="81">
        <f t="shared" si="106"/>
        <v>0</v>
      </c>
      <c r="D2230" s="74">
        <v>4821</v>
      </c>
      <c r="E2230" s="75" t="s">
        <v>2919</v>
      </c>
      <c r="F2230" s="74">
        <v>960435</v>
      </c>
      <c r="G2230" s="74">
        <v>0</v>
      </c>
      <c r="H2230" s="76">
        <f t="shared" si="107"/>
        <v>122986</v>
      </c>
      <c r="I2230" s="76">
        <f t="shared" si="108"/>
        <v>0</v>
      </c>
      <c r="J2230" s="74">
        <v>5504</v>
      </c>
      <c r="K2230" s="75" t="s">
        <v>11378</v>
      </c>
      <c r="L2230" s="75" t="s">
        <v>8732</v>
      </c>
      <c r="M2230" s="74">
        <v>1780</v>
      </c>
      <c r="N2230" s="75" t="s">
        <v>149</v>
      </c>
      <c r="O2230" s="75" t="s">
        <v>8733</v>
      </c>
      <c r="P2230" s="75"/>
      <c r="Q2230" s="75" t="s">
        <v>8734</v>
      </c>
      <c r="R2230" s="75" t="s">
        <v>3065</v>
      </c>
      <c r="S2230" s="75" t="s">
        <v>3066</v>
      </c>
      <c r="T2230" s="75" t="s">
        <v>3067</v>
      </c>
      <c r="U2230" s="75" t="s">
        <v>385</v>
      </c>
    </row>
    <row r="2231" spans="1:21" ht="14.4" x14ac:dyDescent="0.25">
      <c r="A2231" s="74">
        <v>122986</v>
      </c>
      <c r="B2231" s="75" t="s">
        <v>1679</v>
      </c>
      <c r="C2231" s="81">
        <f t="shared" si="106"/>
        <v>0</v>
      </c>
      <c r="D2231" s="74">
        <v>4821</v>
      </c>
      <c r="E2231" s="75" t="s">
        <v>2919</v>
      </c>
      <c r="F2231" s="74">
        <v>960526</v>
      </c>
      <c r="G2231" s="74">
        <v>0</v>
      </c>
      <c r="H2231" s="76">
        <f t="shared" si="107"/>
        <v>122986</v>
      </c>
      <c r="I2231" s="76">
        <f t="shared" si="108"/>
        <v>0</v>
      </c>
      <c r="J2231" s="74">
        <v>5975</v>
      </c>
      <c r="K2231" s="75" t="s">
        <v>8735</v>
      </c>
      <c r="L2231" s="75" t="s">
        <v>11379</v>
      </c>
      <c r="M2231" s="74">
        <v>1970</v>
      </c>
      <c r="N2231" s="75" t="s">
        <v>151</v>
      </c>
      <c r="O2231" s="75" t="s">
        <v>8736</v>
      </c>
      <c r="P2231" s="75"/>
      <c r="Q2231" s="75" t="s">
        <v>8737</v>
      </c>
      <c r="R2231" s="75" t="s">
        <v>3065</v>
      </c>
      <c r="S2231" s="75" t="s">
        <v>3066</v>
      </c>
      <c r="T2231" s="75" t="s">
        <v>3067</v>
      </c>
      <c r="U2231" s="75" t="s">
        <v>385</v>
      </c>
    </row>
    <row r="2232" spans="1:21" ht="14.4" x14ac:dyDescent="0.25">
      <c r="A2232" s="74">
        <v>122994</v>
      </c>
      <c r="B2232" s="75" t="s">
        <v>1649</v>
      </c>
      <c r="C2232" s="81">
        <f t="shared" si="106"/>
        <v>0</v>
      </c>
      <c r="D2232" s="74">
        <v>10439</v>
      </c>
      <c r="E2232" s="75" t="s">
        <v>10758</v>
      </c>
      <c r="F2232" s="74">
        <v>962647</v>
      </c>
      <c r="G2232" s="74">
        <v>0</v>
      </c>
      <c r="H2232" s="76">
        <f t="shared" si="107"/>
        <v>0</v>
      </c>
      <c r="I2232" s="76">
        <f t="shared" si="108"/>
        <v>0</v>
      </c>
      <c r="J2232" s="74">
        <v>9852</v>
      </c>
      <c r="K2232" s="75" t="s">
        <v>8738</v>
      </c>
      <c r="L2232" s="75" t="s">
        <v>8739</v>
      </c>
      <c r="M2232" s="74">
        <v>2530</v>
      </c>
      <c r="N2232" s="75" t="s">
        <v>158</v>
      </c>
      <c r="O2232" s="75" t="s">
        <v>8740</v>
      </c>
      <c r="P2232" s="75"/>
      <c r="Q2232" s="75" t="s">
        <v>11977</v>
      </c>
      <c r="R2232" s="75" t="s">
        <v>1662</v>
      </c>
      <c r="S2232" s="75" t="s">
        <v>1663</v>
      </c>
      <c r="T2232" s="75" t="s">
        <v>1664</v>
      </c>
      <c r="U2232" s="75" t="s">
        <v>385</v>
      </c>
    </row>
    <row r="2233" spans="1:21" ht="14.4" x14ac:dyDescent="0.25">
      <c r="A2233" s="74">
        <v>122994</v>
      </c>
      <c r="B2233" s="75" t="s">
        <v>1649</v>
      </c>
      <c r="C2233" s="81">
        <f t="shared" si="106"/>
        <v>0</v>
      </c>
      <c r="D2233" s="74">
        <v>10439</v>
      </c>
      <c r="E2233" s="75" t="s">
        <v>10758</v>
      </c>
      <c r="F2233" s="74">
        <v>963686</v>
      </c>
      <c r="G2233" s="74">
        <v>0</v>
      </c>
      <c r="H2233" s="76">
        <f t="shared" si="107"/>
        <v>122994</v>
      </c>
      <c r="I2233" s="76">
        <f t="shared" si="108"/>
        <v>0</v>
      </c>
      <c r="J2233" s="74">
        <v>10363</v>
      </c>
      <c r="K2233" s="75" t="s">
        <v>8741</v>
      </c>
      <c r="L2233" s="75" t="s">
        <v>8742</v>
      </c>
      <c r="M2233" s="74">
        <v>2610</v>
      </c>
      <c r="N2233" s="75" t="s">
        <v>321</v>
      </c>
      <c r="O2233" s="75" t="s">
        <v>8743</v>
      </c>
      <c r="P2233" s="75"/>
      <c r="Q2233" s="75" t="s">
        <v>8744</v>
      </c>
      <c r="R2233" s="75" t="s">
        <v>1662</v>
      </c>
      <c r="S2233" s="75" t="s">
        <v>1663</v>
      </c>
      <c r="T2233" s="75" t="s">
        <v>1664</v>
      </c>
      <c r="U2233" s="75" t="s">
        <v>385</v>
      </c>
    </row>
    <row r="2234" spans="1:21" ht="14.4" x14ac:dyDescent="0.25">
      <c r="A2234" s="74">
        <v>122994</v>
      </c>
      <c r="B2234" s="75" t="s">
        <v>1649</v>
      </c>
      <c r="C2234" s="81">
        <f t="shared" si="106"/>
        <v>0</v>
      </c>
      <c r="D2234" s="74">
        <v>10439</v>
      </c>
      <c r="E2234" s="75" t="s">
        <v>10758</v>
      </c>
      <c r="F2234" s="74">
        <v>974981</v>
      </c>
      <c r="G2234" s="74">
        <v>0</v>
      </c>
      <c r="H2234" s="76">
        <f t="shared" si="107"/>
        <v>122994</v>
      </c>
      <c r="I2234" s="76">
        <f t="shared" si="108"/>
        <v>0</v>
      </c>
      <c r="J2234" s="74">
        <v>10439</v>
      </c>
      <c r="K2234" s="75" t="s">
        <v>10758</v>
      </c>
      <c r="L2234" s="75" t="s">
        <v>8745</v>
      </c>
      <c r="M2234" s="74">
        <v>2610</v>
      </c>
      <c r="N2234" s="75" t="s">
        <v>321</v>
      </c>
      <c r="O2234" s="75" t="s">
        <v>1423</v>
      </c>
      <c r="P2234" s="75"/>
      <c r="Q2234" s="75" t="s">
        <v>1424</v>
      </c>
      <c r="R2234" s="75" t="s">
        <v>1662</v>
      </c>
      <c r="S2234" s="75" t="s">
        <v>1663</v>
      </c>
      <c r="T2234" s="75" t="s">
        <v>1664</v>
      </c>
      <c r="U2234" s="75" t="s">
        <v>385</v>
      </c>
    </row>
    <row r="2235" spans="1:21" ht="14.4" x14ac:dyDescent="0.25">
      <c r="A2235" s="74">
        <v>122994</v>
      </c>
      <c r="B2235" s="75" t="s">
        <v>1649</v>
      </c>
      <c r="C2235" s="81">
        <f t="shared" si="106"/>
        <v>0</v>
      </c>
      <c r="D2235" s="74">
        <v>10439</v>
      </c>
      <c r="E2235" s="75" t="s">
        <v>10758</v>
      </c>
      <c r="F2235" s="74">
        <v>974998</v>
      </c>
      <c r="G2235" s="74">
        <v>0</v>
      </c>
      <c r="H2235" s="76">
        <f t="shared" si="107"/>
        <v>122994</v>
      </c>
      <c r="I2235" s="76">
        <f t="shared" si="108"/>
        <v>0</v>
      </c>
      <c r="J2235" s="74">
        <v>10447</v>
      </c>
      <c r="K2235" s="75" t="s">
        <v>8746</v>
      </c>
      <c r="L2235" s="75" t="s">
        <v>8747</v>
      </c>
      <c r="M2235" s="74">
        <v>2610</v>
      </c>
      <c r="N2235" s="75" t="s">
        <v>321</v>
      </c>
      <c r="O2235" s="75" t="s">
        <v>8748</v>
      </c>
      <c r="P2235" s="75"/>
      <c r="Q2235" s="75" t="s">
        <v>8749</v>
      </c>
      <c r="R2235" s="75" t="s">
        <v>1662</v>
      </c>
      <c r="S2235" s="75" t="s">
        <v>1663</v>
      </c>
      <c r="T2235" s="75" t="s">
        <v>1664</v>
      </c>
      <c r="U2235" s="75" t="s">
        <v>385</v>
      </c>
    </row>
    <row r="2236" spans="1:21" ht="14.4" x14ac:dyDescent="0.25">
      <c r="A2236" s="74">
        <v>122994</v>
      </c>
      <c r="B2236" s="75" t="s">
        <v>1649</v>
      </c>
      <c r="C2236" s="81">
        <f t="shared" si="106"/>
        <v>0</v>
      </c>
      <c r="D2236" s="74">
        <v>10439</v>
      </c>
      <c r="E2236" s="75" t="s">
        <v>10758</v>
      </c>
      <c r="F2236" s="74">
        <v>111096</v>
      </c>
      <c r="G2236" s="74">
        <v>0</v>
      </c>
      <c r="H2236" s="76">
        <f t="shared" si="107"/>
        <v>122994</v>
      </c>
      <c r="I2236" s="76">
        <f t="shared" si="108"/>
        <v>0</v>
      </c>
      <c r="J2236" s="74">
        <v>10603</v>
      </c>
      <c r="K2236" s="75" t="s">
        <v>8750</v>
      </c>
      <c r="L2236" s="75" t="s">
        <v>8751</v>
      </c>
      <c r="M2236" s="74">
        <v>2850</v>
      </c>
      <c r="N2236" s="75" t="s">
        <v>59</v>
      </c>
      <c r="O2236" s="75" t="s">
        <v>8752</v>
      </c>
      <c r="P2236" s="75"/>
      <c r="Q2236" s="75" t="s">
        <v>8753</v>
      </c>
      <c r="R2236" s="75" t="s">
        <v>1662</v>
      </c>
      <c r="S2236" s="75" t="s">
        <v>1663</v>
      </c>
      <c r="T2236" s="75" t="s">
        <v>1664</v>
      </c>
      <c r="U2236" s="75" t="s">
        <v>385</v>
      </c>
    </row>
    <row r="2237" spans="1:21" ht="14.4" x14ac:dyDescent="0.25">
      <c r="A2237" s="74">
        <v>122994</v>
      </c>
      <c r="B2237" s="75" t="s">
        <v>1649</v>
      </c>
      <c r="C2237" s="81">
        <f t="shared" si="106"/>
        <v>0</v>
      </c>
      <c r="D2237" s="74">
        <v>10439</v>
      </c>
      <c r="E2237" s="75" t="s">
        <v>10758</v>
      </c>
      <c r="F2237" s="74">
        <v>111096</v>
      </c>
      <c r="G2237" s="74">
        <v>0</v>
      </c>
      <c r="H2237" s="76">
        <f t="shared" si="107"/>
        <v>0</v>
      </c>
      <c r="I2237" s="76">
        <f t="shared" si="108"/>
        <v>0</v>
      </c>
      <c r="J2237" s="74">
        <v>10611</v>
      </c>
      <c r="K2237" s="75" t="s">
        <v>8754</v>
      </c>
      <c r="L2237" s="75" t="s">
        <v>8755</v>
      </c>
      <c r="M2237" s="74">
        <v>2850</v>
      </c>
      <c r="N2237" s="75" t="s">
        <v>59</v>
      </c>
      <c r="O2237" s="75" t="s">
        <v>8756</v>
      </c>
      <c r="P2237" s="75"/>
      <c r="Q2237" s="75" t="s">
        <v>11978</v>
      </c>
      <c r="R2237" s="75" t="s">
        <v>1662</v>
      </c>
      <c r="S2237" s="75" t="s">
        <v>1663</v>
      </c>
      <c r="T2237" s="75" t="s">
        <v>1664</v>
      </c>
      <c r="U2237" s="75" t="s">
        <v>385</v>
      </c>
    </row>
    <row r="2238" spans="1:21" ht="14.4" x14ac:dyDescent="0.25">
      <c r="A2238" s="74">
        <v>123001</v>
      </c>
      <c r="B2238" s="75" t="s">
        <v>1679</v>
      </c>
      <c r="C2238" s="81">
        <f t="shared" si="106"/>
        <v>0</v>
      </c>
      <c r="D2238" s="74">
        <v>112474</v>
      </c>
      <c r="E2238" s="75" t="s">
        <v>8757</v>
      </c>
      <c r="F2238" s="74">
        <v>960997</v>
      </c>
      <c r="G2238" s="74">
        <v>0</v>
      </c>
      <c r="H2238" s="76">
        <f t="shared" si="107"/>
        <v>0</v>
      </c>
      <c r="I2238" s="76">
        <f t="shared" si="108"/>
        <v>0</v>
      </c>
      <c r="J2238" s="74">
        <v>10017</v>
      </c>
      <c r="K2238" s="75" t="s">
        <v>8758</v>
      </c>
      <c r="L2238" s="75" t="s">
        <v>8759</v>
      </c>
      <c r="M2238" s="74">
        <v>2840</v>
      </c>
      <c r="N2238" s="75" t="s">
        <v>2675</v>
      </c>
      <c r="O2238" s="75" t="s">
        <v>8760</v>
      </c>
      <c r="P2238" s="75"/>
      <c r="Q2238" s="75" t="s">
        <v>11979</v>
      </c>
      <c r="R2238" s="75" t="s">
        <v>1662</v>
      </c>
      <c r="S2238" s="75" t="s">
        <v>1663</v>
      </c>
      <c r="T2238" s="75" t="s">
        <v>1664</v>
      </c>
      <c r="U2238" s="75" t="s">
        <v>385</v>
      </c>
    </row>
    <row r="2239" spans="1:21" ht="14.4" x14ac:dyDescent="0.25">
      <c r="A2239" s="74">
        <v>123001</v>
      </c>
      <c r="B2239" s="75" t="s">
        <v>1679</v>
      </c>
      <c r="C2239" s="81">
        <f t="shared" si="106"/>
        <v>0</v>
      </c>
      <c r="D2239" s="74">
        <v>112474</v>
      </c>
      <c r="E2239" s="75" t="s">
        <v>8757</v>
      </c>
      <c r="F2239" s="74">
        <v>961037</v>
      </c>
      <c r="G2239" s="74">
        <v>0</v>
      </c>
      <c r="H2239" s="76">
        <f t="shared" si="107"/>
        <v>123001</v>
      </c>
      <c r="I2239" s="76">
        <f t="shared" si="108"/>
        <v>0</v>
      </c>
      <c r="J2239" s="74">
        <v>10462</v>
      </c>
      <c r="K2239" s="75" t="s">
        <v>2762</v>
      </c>
      <c r="L2239" s="75" t="s">
        <v>8761</v>
      </c>
      <c r="M2239" s="74">
        <v>2620</v>
      </c>
      <c r="N2239" s="75" t="s">
        <v>8762</v>
      </c>
      <c r="O2239" s="75" t="s">
        <v>8763</v>
      </c>
      <c r="P2239" s="75"/>
      <c r="Q2239" s="75" t="s">
        <v>8764</v>
      </c>
      <c r="R2239" s="75" t="s">
        <v>1662</v>
      </c>
      <c r="S2239" s="75" t="s">
        <v>1663</v>
      </c>
      <c r="T2239" s="75" t="s">
        <v>1664</v>
      </c>
      <c r="U2239" s="75" t="s">
        <v>385</v>
      </c>
    </row>
    <row r="2240" spans="1:21" ht="14.4" x14ac:dyDescent="0.25">
      <c r="A2240" s="74">
        <v>123001</v>
      </c>
      <c r="B2240" s="75" t="s">
        <v>1679</v>
      </c>
      <c r="C2240" s="81">
        <f t="shared" si="106"/>
        <v>0</v>
      </c>
      <c r="D2240" s="74">
        <v>112474</v>
      </c>
      <c r="E2240" s="75" t="s">
        <v>8757</v>
      </c>
      <c r="F2240" s="74">
        <v>961037</v>
      </c>
      <c r="G2240" s="74">
        <v>0</v>
      </c>
      <c r="H2240" s="76">
        <f t="shared" si="107"/>
        <v>0</v>
      </c>
      <c r="I2240" s="76">
        <f t="shared" si="108"/>
        <v>0</v>
      </c>
      <c r="J2240" s="74">
        <v>10471</v>
      </c>
      <c r="K2240" s="75" t="s">
        <v>8765</v>
      </c>
      <c r="L2240" s="75" t="s">
        <v>8766</v>
      </c>
      <c r="M2240" s="74">
        <v>2620</v>
      </c>
      <c r="N2240" s="75" t="s">
        <v>8762</v>
      </c>
      <c r="O2240" s="75" t="s">
        <v>8767</v>
      </c>
      <c r="P2240" s="75"/>
      <c r="Q2240" s="75" t="s">
        <v>11380</v>
      </c>
      <c r="R2240" s="75" t="s">
        <v>1662</v>
      </c>
      <c r="S2240" s="75" t="s">
        <v>1663</v>
      </c>
      <c r="T2240" s="75" t="s">
        <v>1664</v>
      </c>
      <c r="U2240" s="75" t="s">
        <v>385</v>
      </c>
    </row>
    <row r="2241" spans="1:21" ht="14.4" x14ac:dyDescent="0.25">
      <c r="A2241" s="74">
        <v>123001</v>
      </c>
      <c r="B2241" s="75" t="s">
        <v>1679</v>
      </c>
      <c r="C2241" s="81">
        <f t="shared" si="106"/>
        <v>0</v>
      </c>
      <c r="D2241" s="74">
        <v>112474</v>
      </c>
      <c r="E2241" s="75" t="s">
        <v>8757</v>
      </c>
      <c r="F2241" s="74">
        <v>961045</v>
      </c>
      <c r="G2241" s="74">
        <v>0</v>
      </c>
      <c r="H2241" s="76">
        <f t="shared" si="107"/>
        <v>123001</v>
      </c>
      <c r="I2241" s="76">
        <f t="shared" si="108"/>
        <v>0</v>
      </c>
      <c r="J2241" s="74">
        <v>10496</v>
      </c>
      <c r="K2241" s="75" t="s">
        <v>8768</v>
      </c>
      <c r="L2241" s="75" t="s">
        <v>8769</v>
      </c>
      <c r="M2241" s="74">
        <v>2627</v>
      </c>
      <c r="N2241" s="75" t="s">
        <v>8770</v>
      </c>
      <c r="O2241" s="75" t="s">
        <v>8771</v>
      </c>
      <c r="P2241" s="75"/>
      <c r="Q2241" s="75" t="s">
        <v>8772</v>
      </c>
      <c r="R2241" s="75" t="s">
        <v>1662</v>
      </c>
      <c r="S2241" s="75" t="s">
        <v>1663</v>
      </c>
      <c r="T2241" s="75" t="s">
        <v>1664</v>
      </c>
      <c r="U2241" s="75" t="s">
        <v>385</v>
      </c>
    </row>
    <row r="2242" spans="1:21" ht="14.4" x14ac:dyDescent="0.25">
      <c r="A2242" s="74">
        <v>123001</v>
      </c>
      <c r="B2242" s="75" t="s">
        <v>1679</v>
      </c>
      <c r="C2242" s="81">
        <f t="shared" si="106"/>
        <v>0</v>
      </c>
      <c r="D2242" s="74">
        <v>112474</v>
      </c>
      <c r="E2242" s="75" t="s">
        <v>8757</v>
      </c>
      <c r="F2242" s="74">
        <v>960997</v>
      </c>
      <c r="G2242" s="74">
        <v>0</v>
      </c>
      <c r="H2242" s="76">
        <f t="shared" si="107"/>
        <v>123001</v>
      </c>
      <c r="I2242" s="76">
        <f t="shared" si="108"/>
        <v>0</v>
      </c>
      <c r="J2242" s="74">
        <v>10561</v>
      </c>
      <c r="K2242" s="75" t="s">
        <v>8773</v>
      </c>
      <c r="L2242" s="75" t="s">
        <v>8774</v>
      </c>
      <c r="M2242" s="74">
        <v>2840</v>
      </c>
      <c r="N2242" s="75" t="s">
        <v>268</v>
      </c>
      <c r="O2242" s="75" t="s">
        <v>8775</v>
      </c>
      <c r="P2242" s="75"/>
      <c r="Q2242" s="75" t="s">
        <v>11980</v>
      </c>
      <c r="R2242" s="75" t="s">
        <v>1662</v>
      </c>
      <c r="S2242" s="75" t="s">
        <v>1663</v>
      </c>
      <c r="T2242" s="75" t="s">
        <v>1664</v>
      </c>
      <c r="U2242" s="75" t="s">
        <v>385</v>
      </c>
    </row>
    <row r="2243" spans="1:21" ht="14.4" x14ac:dyDescent="0.25">
      <c r="A2243" s="74">
        <v>123001</v>
      </c>
      <c r="B2243" s="75" t="s">
        <v>1679</v>
      </c>
      <c r="C2243" s="81">
        <f t="shared" si="106"/>
        <v>0</v>
      </c>
      <c r="D2243" s="74">
        <v>112474</v>
      </c>
      <c r="E2243" s="75" t="s">
        <v>8757</v>
      </c>
      <c r="F2243" s="74">
        <v>961052</v>
      </c>
      <c r="G2243" s="74">
        <v>0</v>
      </c>
      <c r="H2243" s="76">
        <f t="shared" si="107"/>
        <v>123001</v>
      </c>
      <c r="I2243" s="76">
        <f t="shared" si="108"/>
        <v>0</v>
      </c>
      <c r="J2243" s="74">
        <v>112474</v>
      </c>
      <c r="K2243" s="75" t="s">
        <v>8757</v>
      </c>
      <c r="L2243" s="75" t="s">
        <v>1426</v>
      </c>
      <c r="M2243" s="74">
        <v>2630</v>
      </c>
      <c r="N2243" s="75" t="s">
        <v>1427</v>
      </c>
      <c r="O2243" s="75" t="s">
        <v>1428</v>
      </c>
      <c r="P2243" s="75"/>
      <c r="Q2243" s="75" t="s">
        <v>1429</v>
      </c>
      <c r="R2243" s="75" t="s">
        <v>1662</v>
      </c>
      <c r="S2243" s="75" t="s">
        <v>1663</v>
      </c>
      <c r="T2243" s="75" t="s">
        <v>1664</v>
      </c>
      <c r="U2243" s="75" t="s">
        <v>385</v>
      </c>
    </row>
    <row r="2244" spans="1:21" ht="14.4" x14ac:dyDescent="0.25">
      <c r="A2244" s="74">
        <v>123018</v>
      </c>
      <c r="B2244" s="75" t="s">
        <v>1649</v>
      </c>
      <c r="C2244" s="81">
        <f t="shared" si="106"/>
        <v>0</v>
      </c>
      <c r="D2244" s="74">
        <v>26054</v>
      </c>
      <c r="E2244" s="75" t="s">
        <v>8776</v>
      </c>
      <c r="F2244" s="74">
        <v>973115</v>
      </c>
      <c r="G2244" s="74">
        <v>0</v>
      </c>
      <c r="H2244" s="76">
        <f t="shared" si="107"/>
        <v>0</v>
      </c>
      <c r="I2244" s="76">
        <f t="shared" si="108"/>
        <v>0</v>
      </c>
      <c r="J2244" s="74">
        <v>26054</v>
      </c>
      <c r="K2244" s="75" t="s">
        <v>8776</v>
      </c>
      <c r="L2244" s="75" t="s">
        <v>11581</v>
      </c>
      <c r="M2244" s="74">
        <v>3500</v>
      </c>
      <c r="N2244" s="75" t="s">
        <v>71</v>
      </c>
      <c r="O2244" s="75" t="s">
        <v>1431</v>
      </c>
      <c r="P2244" s="75"/>
      <c r="Q2244" s="75" t="s">
        <v>1432</v>
      </c>
      <c r="R2244" s="75" t="s">
        <v>1703</v>
      </c>
      <c r="S2244" s="75" t="s">
        <v>1704</v>
      </c>
      <c r="T2244" s="75" t="s">
        <v>1705</v>
      </c>
      <c r="U2244" s="75" t="s">
        <v>496</v>
      </c>
    </row>
    <row r="2245" spans="1:21" ht="14.4" x14ac:dyDescent="0.25">
      <c r="A2245" s="74">
        <v>123018</v>
      </c>
      <c r="B2245" s="75" t="s">
        <v>1649</v>
      </c>
      <c r="C2245" s="81">
        <f t="shared" si="106"/>
        <v>0</v>
      </c>
      <c r="D2245" s="74">
        <v>26054</v>
      </c>
      <c r="E2245" s="75" t="s">
        <v>8776</v>
      </c>
      <c r="F2245" s="74">
        <v>972489</v>
      </c>
      <c r="G2245" s="74">
        <v>0</v>
      </c>
      <c r="H2245" s="76">
        <f t="shared" si="107"/>
        <v>123018</v>
      </c>
      <c r="I2245" s="76">
        <f t="shared" si="108"/>
        <v>0</v>
      </c>
      <c r="J2245" s="74">
        <v>26062</v>
      </c>
      <c r="K2245" s="75" t="s">
        <v>8777</v>
      </c>
      <c r="L2245" s="75" t="s">
        <v>8778</v>
      </c>
      <c r="M2245" s="74">
        <v>3500</v>
      </c>
      <c r="N2245" s="75" t="s">
        <v>71</v>
      </c>
      <c r="O2245" s="75" t="s">
        <v>211</v>
      </c>
      <c r="P2245" s="75"/>
      <c r="Q2245" s="75" t="s">
        <v>8779</v>
      </c>
      <c r="R2245" s="75" t="s">
        <v>1703</v>
      </c>
      <c r="S2245" s="75" t="s">
        <v>1704</v>
      </c>
      <c r="T2245" s="75" t="s">
        <v>1705</v>
      </c>
      <c r="U2245" s="75" t="s">
        <v>496</v>
      </c>
    </row>
    <row r="2246" spans="1:21" ht="14.4" x14ac:dyDescent="0.25">
      <c r="A2246" s="74">
        <v>123018</v>
      </c>
      <c r="B2246" s="75" t="s">
        <v>1649</v>
      </c>
      <c r="C2246" s="81">
        <f t="shared" si="106"/>
        <v>0</v>
      </c>
      <c r="D2246" s="74">
        <v>26054</v>
      </c>
      <c r="E2246" s="75" t="s">
        <v>8776</v>
      </c>
      <c r="F2246" s="74">
        <v>972489</v>
      </c>
      <c r="G2246" s="74">
        <v>0</v>
      </c>
      <c r="H2246" s="76">
        <f t="shared" si="107"/>
        <v>0</v>
      </c>
      <c r="I2246" s="76">
        <f t="shared" si="108"/>
        <v>0</v>
      </c>
      <c r="J2246" s="74">
        <v>26088</v>
      </c>
      <c r="K2246" s="75" t="s">
        <v>8780</v>
      </c>
      <c r="L2246" s="75" t="s">
        <v>8781</v>
      </c>
      <c r="M2246" s="74">
        <v>3530</v>
      </c>
      <c r="N2246" s="75" t="s">
        <v>73</v>
      </c>
      <c r="O2246" s="75" t="s">
        <v>8782</v>
      </c>
      <c r="P2246" s="75"/>
      <c r="Q2246" s="75" t="s">
        <v>8783</v>
      </c>
      <c r="R2246" s="75" t="s">
        <v>1703</v>
      </c>
      <c r="S2246" s="75" t="s">
        <v>1704</v>
      </c>
      <c r="T2246" s="75" t="s">
        <v>1705</v>
      </c>
      <c r="U2246" s="75" t="s">
        <v>496</v>
      </c>
    </row>
    <row r="2247" spans="1:21" ht="14.4" x14ac:dyDescent="0.25">
      <c r="A2247" s="74">
        <v>123034</v>
      </c>
      <c r="B2247" s="75" t="s">
        <v>1649</v>
      </c>
      <c r="C2247" s="81">
        <f t="shared" si="106"/>
        <v>0</v>
      </c>
      <c r="D2247" s="74">
        <v>5603</v>
      </c>
      <c r="E2247" s="75" t="s">
        <v>8784</v>
      </c>
      <c r="F2247" s="74">
        <v>132027</v>
      </c>
      <c r="G2247" s="74">
        <v>0</v>
      </c>
      <c r="H2247" s="76">
        <f t="shared" si="107"/>
        <v>0</v>
      </c>
      <c r="I2247" s="76">
        <f t="shared" si="108"/>
        <v>0</v>
      </c>
      <c r="J2247" s="74">
        <v>5496</v>
      </c>
      <c r="K2247" s="75" t="s">
        <v>2669</v>
      </c>
      <c r="L2247" s="75" t="s">
        <v>8785</v>
      </c>
      <c r="M2247" s="74">
        <v>1780</v>
      </c>
      <c r="N2247" s="75" t="s">
        <v>149</v>
      </c>
      <c r="O2247" s="75" t="s">
        <v>8786</v>
      </c>
      <c r="P2247" s="75"/>
      <c r="Q2247" s="75" t="s">
        <v>8787</v>
      </c>
      <c r="R2247" s="75" t="s">
        <v>3065</v>
      </c>
      <c r="S2247" s="75" t="s">
        <v>3066</v>
      </c>
      <c r="T2247" s="75" t="s">
        <v>3067</v>
      </c>
      <c r="U2247" s="75" t="s">
        <v>385</v>
      </c>
    </row>
    <row r="2248" spans="1:21" ht="14.4" x14ac:dyDescent="0.25">
      <c r="A2248" s="74">
        <v>123034</v>
      </c>
      <c r="B2248" s="75" t="s">
        <v>1649</v>
      </c>
      <c r="C2248" s="81">
        <f t="shared" si="106"/>
        <v>0</v>
      </c>
      <c r="D2248" s="74">
        <v>5603</v>
      </c>
      <c r="E2248" s="75" t="s">
        <v>8784</v>
      </c>
      <c r="F2248" s="74">
        <v>132027</v>
      </c>
      <c r="G2248" s="74">
        <v>0</v>
      </c>
      <c r="H2248" s="76">
        <f t="shared" si="107"/>
        <v>0</v>
      </c>
      <c r="I2248" s="76">
        <f t="shared" si="108"/>
        <v>0</v>
      </c>
      <c r="J2248" s="74">
        <v>5546</v>
      </c>
      <c r="K2248" s="75" t="s">
        <v>2669</v>
      </c>
      <c r="L2248" s="75" t="s">
        <v>8788</v>
      </c>
      <c r="M2248" s="74">
        <v>1853</v>
      </c>
      <c r="N2248" s="75" t="s">
        <v>2801</v>
      </c>
      <c r="O2248" s="75" t="s">
        <v>8789</v>
      </c>
      <c r="P2248" s="75"/>
      <c r="Q2248" s="75" t="s">
        <v>8790</v>
      </c>
      <c r="R2248" s="75" t="s">
        <v>3065</v>
      </c>
      <c r="S2248" s="75" t="s">
        <v>3066</v>
      </c>
      <c r="T2248" s="75" t="s">
        <v>3067</v>
      </c>
      <c r="U2248" s="75" t="s">
        <v>385</v>
      </c>
    </row>
    <row r="2249" spans="1:21" ht="14.4" x14ac:dyDescent="0.25">
      <c r="A2249" s="74">
        <v>123034</v>
      </c>
      <c r="B2249" s="75" t="s">
        <v>1649</v>
      </c>
      <c r="C2249" s="81">
        <f t="shared" si="106"/>
        <v>0</v>
      </c>
      <c r="D2249" s="74">
        <v>5603</v>
      </c>
      <c r="E2249" s="75" t="s">
        <v>8784</v>
      </c>
      <c r="F2249" s="74">
        <v>132027</v>
      </c>
      <c r="G2249" s="74">
        <v>0</v>
      </c>
      <c r="H2249" s="76">
        <f t="shared" si="107"/>
        <v>0</v>
      </c>
      <c r="I2249" s="76">
        <f t="shared" si="108"/>
        <v>0</v>
      </c>
      <c r="J2249" s="74">
        <v>5603</v>
      </c>
      <c r="K2249" s="75" t="s">
        <v>8784</v>
      </c>
      <c r="L2249" s="75" t="s">
        <v>1434</v>
      </c>
      <c r="M2249" s="74">
        <v>1850</v>
      </c>
      <c r="N2249" s="75" t="s">
        <v>31</v>
      </c>
      <c r="O2249" s="75" t="s">
        <v>1435</v>
      </c>
      <c r="P2249" s="75"/>
      <c r="Q2249" s="75" t="s">
        <v>10679</v>
      </c>
      <c r="R2249" s="75" t="s">
        <v>3065</v>
      </c>
      <c r="S2249" s="75" t="s">
        <v>3066</v>
      </c>
      <c r="T2249" s="75" t="s">
        <v>3067</v>
      </c>
      <c r="U2249" s="75" t="s">
        <v>385</v>
      </c>
    </row>
    <row r="2250" spans="1:21" ht="14.4" x14ac:dyDescent="0.25">
      <c r="A2250" s="74">
        <v>123034</v>
      </c>
      <c r="B2250" s="75" t="s">
        <v>1649</v>
      </c>
      <c r="C2250" s="81">
        <f t="shared" si="106"/>
        <v>0</v>
      </c>
      <c r="D2250" s="74">
        <v>5603</v>
      </c>
      <c r="E2250" s="75" t="s">
        <v>8784</v>
      </c>
      <c r="F2250" s="74">
        <v>132027</v>
      </c>
      <c r="G2250" s="74">
        <v>0</v>
      </c>
      <c r="H2250" s="76">
        <f t="shared" si="107"/>
        <v>0</v>
      </c>
      <c r="I2250" s="76">
        <f t="shared" si="108"/>
        <v>0</v>
      </c>
      <c r="J2250" s="74">
        <v>5611</v>
      </c>
      <c r="K2250" s="75" t="s">
        <v>8791</v>
      </c>
      <c r="L2250" s="75" t="s">
        <v>8792</v>
      </c>
      <c r="M2250" s="74">
        <v>1850</v>
      </c>
      <c r="N2250" s="75" t="s">
        <v>31</v>
      </c>
      <c r="O2250" s="75" t="s">
        <v>1435</v>
      </c>
      <c r="P2250" s="75"/>
      <c r="Q2250" s="75" t="s">
        <v>11981</v>
      </c>
      <c r="R2250" s="75" t="s">
        <v>3065</v>
      </c>
      <c r="S2250" s="75" t="s">
        <v>3066</v>
      </c>
      <c r="T2250" s="75" t="s">
        <v>3067</v>
      </c>
      <c r="U2250" s="75" t="s">
        <v>385</v>
      </c>
    </row>
    <row r="2251" spans="1:21" ht="14.4" x14ac:dyDescent="0.25">
      <c r="A2251" s="74">
        <v>123034</v>
      </c>
      <c r="B2251" s="75" t="s">
        <v>1649</v>
      </c>
      <c r="C2251" s="81">
        <f t="shared" si="106"/>
        <v>0</v>
      </c>
      <c r="D2251" s="74">
        <v>5603</v>
      </c>
      <c r="E2251" s="75" t="s">
        <v>8784</v>
      </c>
      <c r="F2251" s="74">
        <v>132027</v>
      </c>
      <c r="G2251" s="74">
        <v>0</v>
      </c>
      <c r="H2251" s="76">
        <f t="shared" si="107"/>
        <v>0</v>
      </c>
      <c r="I2251" s="76">
        <f t="shared" si="108"/>
        <v>0</v>
      </c>
      <c r="J2251" s="74">
        <v>5637</v>
      </c>
      <c r="K2251" s="75" t="s">
        <v>8793</v>
      </c>
      <c r="L2251" s="75" t="s">
        <v>8794</v>
      </c>
      <c r="M2251" s="74">
        <v>1850</v>
      </c>
      <c r="N2251" s="75" t="s">
        <v>31</v>
      </c>
      <c r="O2251" s="75" t="s">
        <v>8795</v>
      </c>
      <c r="P2251" s="75"/>
      <c r="Q2251" s="75" t="s">
        <v>8796</v>
      </c>
      <c r="R2251" s="75" t="s">
        <v>3065</v>
      </c>
      <c r="S2251" s="75" t="s">
        <v>3066</v>
      </c>
      <c r="T2251" s="75" t="s">
        <v>3067</v>
      </c>
      <c r="U2251" s="75" t="s">
        <v>385</v>
      </c>
    </row>
    <row r="2252" spans="1:21" ht="14.4" x14ac:dyDescent="0.25">
      <c r="A2252" s="74">
        <v>123034</v>
      </c>
      <c r="B2252" s="75" t="s">
        <v>1649</v>
      </c>
      <c r="C2252" s="81">
        <f t="shared" si="106"/>
        <v>0</v>
      </c>
      <c r="D2252" s="74">
        <v>5603</v>
      </c>
      <c r="E2252" s="75" t="s">
        <v>8784</v>
      </c>
      <c r="F2252" s="74">
        <v>132027</v>
      </c>
      <c r="G2252" s="74">
        <v>0</v>
      </c>
      <c r="H2252" s="76">
        <f t="shared" si="107"/>
        <v>0</v>
      </c>
      <c r="I2252" s="76">
        <f t="shared" si="108"/>
        <v>0</v>
      </c>
      <c r="J2252" s="74">
        <v>5652</v>
      </c>
      <c r="K2252" s="75" t="s">
        <v>8797</v>
      </c>
      <c r="L2252" s="75" t="s">
        <v>8798</v>
      </c>
      <c r="M2252" s="74">
        <v>1860</v>
      </c>
      <c r="N2252" s="75" t="s">
        <v>3267</v>
      </c>
      <c r="O2252" s="75" t="s">
        <v>8799</v>
      </c>
      <c r="P2252" s="75"/>
      <c r="Q2252" s="75" t="s">
        <v>8800</v>
      </c>
      <c r="R2252" s="75" t="s">
        <v>3065</v>
      </c>
      <c r="S2252" s="75" t="s">
        <v>3066</v>
      </c>
      <c r="T2252" s="75" t="s">
        <v>3067</v>
      </c>
      <c r="U2252" s="75" t="s">
        <v>385</v>
      </c>
    </row>
    <row r="2253" spans="1:21" ht="14.4" x14ac:dyDescent="0.25">
      <c r="A2253" s="74">
        <v>123034</v>
      </c>
      <c r="B2253" s="75" t="s">
        <v>1649</v>
      </c>
      <c r="C2253" s="81">
        <f t="shared" si="106"/>
        <v>0</v>
      </c>
      <c r="D2253" s="74">
        <v>5603</v>
      </c>
      <c r="E2253" s="75" t="s">
        <v>8784</v>
      </c>
      <c r="F2253" s="74">
        <v>132027</v>
      </c>
      <c r="G2253" s="74">
        <v>0</v>
      </c>
      <c r="H2253" s="76">
        <f t="shared" si="107"/>
        <v>0</v>
      </c>
      <c r="I2253" s="76">
        <f t="shared" si="108"/>
        <v>0</v>
      </c>
      <c r="J2253" s="74">
        <v>107532</v>
      </c>
      <c r="K2253" s="75" t="s">
        <v>5267</v>
      </c>
      <c r="L2253" s="75" t="s">
        <v>8801</v>
      </c>
      <c r="M2253" s="74">
        <v>1780</v>
      </c>
      <c r="N2253" s="75" t="s">
        <v>149</v>
      </c>
      <c r="O2253" s="75" t="s">
        <v>8802</v>
      </c>
      <c r="P2253" s="75"/>
      <c r="Q2253" s="75" t="s">
        <v>8803</v>
      </c>
      <c r="R2253" s="75" t="s">
        <v>3065</v>
      </c>
      <c r="S2253" s="75" t="s">
        <v>3066</v>
      </c>
      <c r="T2253" s="75" t="s">
        <v>3067</v>
      </c>
      <c r="U2253" s="75" t="s">
        <v>385</v>
      </c>
    </row>
    <row r="2254" spans="1:21" ht="14.4" x14ac:dyDescent="0.25">
      <c r="A2254" s="74">
        <v>123034</v>
      </c>
      <c r="B2254" s="75" t="s">
        <v>1649</v>
      </c>
      <c r="C2254" s="81">
        <f t="shared" si="106"/>
        <v>0</v>
      </c>
      <c r="D2254" s="74">
        <v>5603</v>
      </c>
      <c r="E2254" s="75" t="s">
        <v>8784</v>
      </c>
      <c r="F2254" s="74">
        <v>132027</v>
      </c>
      <c r="G2254" s="74">
        <v>0</v>
      </c>
      <c r="H2254" s="76">
        <f t="shared" si="107"/>
        <v>0</v>
      </c>
      <c r="I2254" s="76">
        <f t="shared" si="108"/>
        <v>0</v>
      </c>
      <c r="J2254" s="74">
        <v>129239</v>
      </c>
      <c r="K2254" s="75" t="s">
        <v>8804</v>
      </c>
      <c r="L2254" s="75" t="s">
        <v>2491</v>
      </c>
      <c r="M2254" s="74">
        <v>1851</v>
      </c>
      <c r="N2254" s="75" t="s">
        <v>391</v>
      </c>
      <c r="O2254" s="75" t="s">
        <v>8805</v>
      </c>
      <c r="P2254" s="75"/>
      <c r="Q2254" s="75" t="s">
        <v>8806</v>
      </c>
      <c r="R2254" s="75" t="s">
        <v>3065</v>
      </c>
      <c r="S2254" s="75" t="s">
        <v>3066</v>
      </c>
      <c r="T2254" s="75" t="s">
        <v>3067</v>
      </c>
      <c r="U2254" s="75" t="s">
        <v>385</v>
      </c>
    </row>
    <row r="2255" spans="1:21" ht="14.4" x14ac:dyDescent="0.25">
      <c r="A2255" s="74">
        <v>123224</v>
      </c>
      <c r="B2255" s="75" t="s">
        <v>1649</v>
      </c>
      <c r="C2255" s="81">
        <f t="shared" si="106"/>
        <v>0</v>
      </c>
      <c r="D2255" s="74">
        <v>11271</v>
      </c>
      <c r="E2255" s="75" t="s">
        <v>8807</v>
      </c>
      <c r="F2255" s="74">
        <v>970814</v>
      </c>
      <c r="G2255" s="74">
        <v>0</v>
      </c>
      <c r="H2255" s="76">
        <f t="shared" si="107"/>
        <v>0</v>
      </c>
      <c r="I2255" s="76">
        <f t="shared" si="108"/>
        <v>0</v>
      </c>
      <c r="J2255" s="74">
        <v>11271</v>
      </c>
      <c r="K2255" s="75" t="s">
        <v>8807</v>
      </c>
      <c r="L2255" s="75" t="s">
        <v>1437</v>
      </c>
      <c r="M2255" s="74">
        <v>9120</v>
      </c>
      <c r="N2255" s="75" t="s">
        <v>1438</v>
      </c>
      <c r="O2255" s="75" t="s">
        <v>1439</v>
      </c>
      <c r="P2255" s="75"/>
      <c r="Q2255" s="75" t="s">
        <v>1440</v>
      </c>
      <c r="R2255" s="75" t="s">
        <v>1786</v>
      </c>
      <c r="S2255" s="75" t="s">
        <v>1787</v>
      </c>
      <c r="T2255" s="75" t="s">
        <v>1788</v>
      </c>
      <c r="U2255" s="75" t="s">
        <v>385</v>
      </c>
    </row>
    <row r="2256" spans="1:21" ht="14.4" x14ac:dyDescent="0.25">
      <c r="A2256" s="74">
        <v>123224</v>
      </c>
      <c r="B2256" s="75" t="s">
        <v>1649</v>
      </c>
      <c r="C2256" s="81">
        <f t="shared" si="106"/>
        <v>0</v>
      </c>
      <c r="D2256" s="78">
        <v>11271</v>
      </c>
      <c r="E2256" s="75" t="s">
        <v>8807</v>
      </c>
      <c r="F2256" s="74">
        <v>970814</v>
      </c>
      <c r="G2256" s="74">
        <v>0</v>
      </c>
      <c r="H2256" s="76">
        <f t="shared" si="107"/>
        <v>0</v>
      </c>
      <c r="I2256" s="76">
        <f t="shared" si="108"/>
        <v>0</v>
      </c>
      <c r="J2256" s="74">
        <v>11288</v>
      </c>
      <c r="K2256" s="75" t="s">
        <v>8808</v>
      </c>
      <c r="L2256" s="75" t="s">
        <v>8809</v>
      </c>
      <c r="M2256" s="74">
        <v>9120</v>
      </c>
      <c r="N2256" s="75" t="s">
        <v>1438</v>
      </c>
      <c r="O2256" s="75" t="s">
        <v>8810</v>
      </c>
      <c r="P2256" s="75"/>
      <c r="Q2256" s="75" t="s">
        <v>8811</v>
      </c>
      <c r="R2256" s="75" t="s">
        <v>1786</v>
      </c>
      <c r="S2256" s="75" t="s">
        <v>1787</v>
      </c>
      <c r="T2256" s="75" t="s">
        <v>1788</v>
      </c>
      <c r="U2256" s="75" t="s">
        <v>385</v>
      </c>
    </row>
    <row r="2257" spans="1:21" ht="14.4" x14ac:dyDescent="0.25">
      <c r="A2257" s="74">
        <v>123224</v>
      </c>
      <c r="B2257" s="75" t="s">
        <v>1649</v>
      </c>
      <c r="C2257" s="81">
        <f t="shared" si="106"/>
        <v>0</v>
      </c>
      <c r="D2257" s="74">
        <v>11271</v>
      </c>
      <c r="E2257" s="75" t="s">
        <v>8807</v>
      </c>
      <c r="F2257" s="74">
        <v>970814</v>
      </c>
      <c r="G2257" s="74">
        <v>0</v>
      </c>
      <c r="H2257" s="76">
        <f t="shared" si="107"/>
        <v>0</v>
      </c>
      <c r="I2257" s="76">
        <f t="shared" si="108"/>
        <v>0</v>
      </c>
      <c r="J2257" s="74">
        <v>11511</v>
      </c>
      <c r="K2257" s="75" t="s">
        <v>8812</v>
      </c>
      <c r="L2257" s="75" t="s">
        <v>8813</v>
      </c>
      <c r="M2257" s="74">
        <v>9130</v>
      </c>
      <c r="N2257" s="75" t="s">
        <v>8814</v>
      </c>
      <c r="O2257" s="75" t="s">
        <v>8815</v>
      </c>
      <c r="P2257" s="75"/>
      <c r="Q2257" s="75" t="s">
        <v>8816</v>
      </c>
      <c r="R2257" s="75" t="s">
        <v>1786</v>
      </c>
      <c r="S2257" s="75" t="s">
        <v>1787</v>
      </c>
      <c r="T2257" s="75" t="s">
        <v>1788</v>
      </c>
      <c r="U2257" s="75" t="s">
        <v>385</v>
      </c>
    </row>
    <row r="2258" spans="1:21" ht="14.4" x14ac:dyDescent="0.25">
      <c r="A2258" s="74">
        <v>123224</v>
      </c>
      <c r="B2258" s="75" t="s">
        <v>1649</v>
      </c>
      <c r="C2258" s="81">
        <f t="shared" si="106"/>
        <v>0</v>
      </c>
      <c r="D2258" s="78">
        <v>11271</v>
      </c>
      <c r="E2258" s="75" t="s">
        <v>8807</v>
      </c>
      <c r="F2258" s="74">
        <v>970814</v>
      </c>
      <c r="G2258" s="74">
        <v>0</v>
      </c>
      <c r="H2258" s="76">
        <f t="shared" si="107"/>
        <v>0</v>
      </c>
      <c r="I2258" s="76">
        <f t="shared" si="108"/>
        <v>0</v>
      </c>
      <c r="J2258" s="74">
        <v>11536</v>
      </c>
      <c r="K2258" s="75" t="s">
        <v>8817</v>
      </c>
      <c r="L2258" s="75" t="s">
        <v>8818</v>
      </c>
      <c r="M2258" s="74">
        <v>9130</v>
      </c>
      <c r="N2258" s="75" t="s">
        <v>6347</v>
      </c>
      <c r="O2258" s="75" t="s">
        <v>8819</v>
      </c>
      <c r="P2258" s="75"/>
      <c r="Q2258" s="75" t="s">
        <v>11982</v>
      </c>
      <c r="R2258" s="75" t="s">
        <v>1786</v>
      </c>
      <c r="S2258" s="75" t="s">
        <v>1787</v>
      </c>
      <c r="T2258" s="75" t="s">
        <v>1788</v>
      </c>
      <c r="U2258" s="75" t="s">
        <v>385</v>
      </c>
    </row>
    <row r="2259" spans="1:21" ht="14.4" x14ac:dyDescent="0.25">
      <c r="A2259" s="74">
        <v>123232</v>
      </c>
      <c r="B2259" s="75" t="s">
        <v>1679</v>
      </c>
      <c r="C2259" s="81">
        <f t="shared" si="106"/>
        <v>0</v>
      </c>
      <c r="D2259" s="74">
        <v>48751</v>
      </c>
      <c r="E2259" s="75" t="s">
        <v>8820</v>
      </c>
      <c r="F2259" s="74">
        <v>960294</v>
      </c>
      <c r="G2259" s="74">
        <v>0</v>
      </c>
      <c r="H2259" s="76">
        <f t="shared" si="107"/>
        <v>0</v>
      </c>
      <c r="I2259" s="76">
        <f t="shared" si="108"/>
        <v>0</v>
      </c>
      <c r="J2259" s="74">
        <v>4838</v>
      </c>
      <c r="K2259" s="75" t="s">
        <v>8820</v>
      </c>
      <c r="L2259" s="75" t="s">
        <v>8821</v>
      </c>
      <c r="M2259" s="74">
        <v>1620</v>
      </c>
      <c r="N2259" s="75" t="s">
        <v>1418</v>
      </c>
      <c r="O2259" s="75" t="s">
        <v>8822</v>
      </c>
      <c r="P2259" s="75"/>
      <c r="Q2259" s="75" t="s">
        <v>8823</v>
      </c>
      <c r="R2259" s="75" t="s">
        <v>3065</v>
      </c>
      <c r="S2259" s="75" t="s">
        <v>3066</v>
      </c>
      <c r="T2259" s="75" t="s">
        <v>3067</v>
      </c>
      <c r="U2259" s="75" t="s">
        <v>385</v>
      </c>
    </row>
    <row r="2260" spans="1:21" ht="14.4" x14ac:dyDescent="0.25">
      <c r="A2260" s="74">
        <v>123232</v>
      </c>
      <c r="B2260" s="75" t="s">
        <v>1679</v>
      </c>
      <c r="C2260" s="81">
        <f t="shared" si="106"/>
        <v>0</v>
      </c>
      <c r="D2260" s="74">
        <v>48751</v>
      </c>
      <c r="E2260" s="75" t="s">
        <v>8820</v>
      </c>
      <c r="F2260" s="74">
        <v>960311</v>
      </c>
      <c r="G2260" s="74">
        <v>0</v>
      </c>
      <c r="H2260" s="76">
        <f t="shared" si="107"/>
        <v>123232</v>
      </c>
      <c r="I2260" s="76">
        <f t="shared" si="108"/>
        <v>0</v>
      </c>
      <c r="J2260" s="74">
        <v>4895</v>
      </c>
      <c r="K2260" s="75" t="s">
        <v>8820</v>
      </c>
      <c r="L2260" s="75" t="s">
        <v>8824</v>
      </c>
      <c r="M2260" s="74">
        <v>1640</v>
      </c>
      <c r="N2260" s="75" t="s">
        <v>147</v>
      </c>
      <c r="O2260" s="75" t="s">
        <v>8825</v>
      </c>
      <c r="P2260" s="75"/>
      <c r="Q2260" s="75" t="s">
        <v>11381</v>
      </c>
      <c r="R2260" s="75" t="s">
        <v>3065</v>
      </c>
      <c r="S2260" s="75" t="s">
        <v>3066</v>
      </c>
      <c r="T2260" s="75" t="s">
        <v>3067</v>
      </c>
      <c r="U2260" s="75" t="s">
        <v>385</v>
      </c>
    </row>
    <row r="2261" spans="1:21" ht="14.4" x14ac:dyDescent="0.25">
      <c r="A2261" s="74">
        <v>123232</v>
      </c>
      <c r="B2261" s="75" t="s">
        <v>1679</v>
      </c>
      <c r="C2261" s="81">
        <f t="shared" si="106"/>
        <v>0</v>
      </c>
      <c r="D2261" s="74">
        <v>48751</v>
      </c>
      <c r="E2261" s="75" t="s">
        <v>8820</v>
      </c>
      <c r="F2261" s="74">
        <v>960435</v>
      </c>
      <c r="G2261" s="74">
        <v>0</v>
      </c>
      <c r="H2261" s="76">
        <f t="shared" si="107"/>
        <v>123232</v>
      </c>
      <c r="I2261" s="76">
        <f t="shared" si="108"/>
        <v>0</v>
      </c>
      <c r="J2261" s="74">
        <v>5512</v>
      </c>
      <c r="K2261" s="75" t="s">
        <v>8820</v>
      </c>
      <c r="L2261" s="75" t="s">
        <v>8826</v>
      </c>
      <c r="M2261" s="74">
        <v>1780</v>
      </c>
      <c r="N2261" s="75" t="s">
        <v>149</v>
      </c>
      <c r="O2261" s="75" t="s">
        <v>8827</v>
      </c>
      <c r="P2261" s="75"/>
      <c r="Q2261" s="75" t="s">
        <v>8828</v>
      </c>
      <c r="R2261" s="75" t="s">
        <v>3065</v>
      </c>
      <c r="S2261" s="75" t="s">
        <v>3066</v>
      </c>
      <c r="T2261" s="75" t="s">
        <v>3067</v>
      </c>
      <c r="U2261" s="75" t="s">
        <v>385</v>
      </c>
    </row>
    <row r="2262" spans="1:21" ht="14.4" x14ac:dyDescent="0.25">
      <c r="A2262" s="74">
        <v>123232</v>
      </c>
      <c r="B2262" s="75" t="s">
        <v>1679</v>
      </c>
      <c r="C2262" s="81">
        <f t="shared" si="106"/>
        <v>0</v>
      </c>
      <c r="D2262" s="74">
        <v>48751</v>
      </c>
      <c r="E2262" s="75" t="s">
        <v>8820</v>
      </c>
      <c r="F2262" s="74">
        <v>960518</v>
      </c>
      <c r="G2262" s="74">
        <v>0</v>
      </c>
      <c r="H2262" s="76">
        <f t="shared" si="107"/>
        <v>123232</v>
      </c>
      <c r="I2262" s="76">
        <f t="shared" si="108"/>
        <v>0</v>
      </c>
      <c r="J2262" s="74">
        <v>5918</v>
      </c>
      <c r="K2262" s="75" t="s">
        <v>8820</v>
      </c>
      <c r="L2262" s="75" t="s">
        <v>8829</v>
      </c>
      <c r="M2262" s="74">
        <v>1950</v>
      </c>
      <c r="N2262" s="75" t="s">
        <v>4590</v>
      </c>
      <c r="O2262" s="75" t="s">
        <v>8830</v>
      </c>
      <c r="P2262" s="75"/>
      <c r="Q2262" s="75" t="s">
        <v>8831</v>
      </c>
      <c r="R2262" s="75" t="s">
        <v>3065</v>
      </c>
      <c r="S2262" s="75" t="s">
        <v>3066</v>
      </c>
      <c r="T2262" s="75" t="s">
        <v>3067</v>
      </c>
      <c r="U2262" s="75" t="s">
        <v>385</v>
      </c>
    </row>
    <row r="2263" spans="1:21" ht="14.4" x14ac:dyDescent="0.25">
      <c r="A2263" s="74">
        <v>123232</v>
      </c>
      <c r="B2263" s="75" t="s">
        <v>1679</v>
      </c>
      <c r="C2263" s="81">
        <f t="shared" si="106"/>
        <v>0</v>
      </c>
      <c r="D2263" s="74">
        <v>48751</v>
      </c>
      <c r="E2263" s="75" t="s">
        <v>8820</v>
      </c>
      <c r="F2263" s="74">
        <v>960526</v>
      </c>
      <c r="G2263" s="74">
        <v>0</v>
      </c>
      <c r="H2263" s="76">
        <f t="shared" si="107"/>
        <v>123232</v>
      </c>
      <c r="I2263" s="76">
        <f t="shared" si="108"/>
        <v>0</v>
      </c>
      <c r="J2263" s="74">
        <v>5967</v>
      </c>
      <c r="K2263" s="75" t="s">
        <v>8820</v>
      </c>
      <c r="L2263" s="75" t="s">
        <v>8832</v>
      </c>
      <c r="M2263" s="74">
        <v>1970</v>
      </c>
      <c r="N2263" s="75" t="s">
        <v>151</v>
      </c>
      <c r="O2263" s="75" t="s">
        <v>8833</v>
      </c>
      <c r="P2263" s="75"/>
      <c r="Q2263" s="75" t="s">
        <v>8834</v>
      </c>
      <c r="R2263" s="75" t="s">
        <v>3065</v>
      </c>
      <c r="S2263" s="75" t="s">
        <v>3066</v>
      </c>
      <c r="T2263" s="75" t="s">
        <v>3067</v>
      </c>
      <c r="U2263" s="75" t="s">
        <v>385</v>
      </c>
    </row>
    <row r="2264" spans="1:21" ht="14.4" x14ac:dyDescent="0.25">
      <c r="A2264" s="74">
        <v>123232</v>
      </c>
      <c r="B2264" s="75" t="s">
        <v>1679</v>
      </c>
      <c r="C2264" s="81">
        <f t="shared" si="106"/>
        <v>0</v>
      </c>
      <c r="D2264" s="74">
        <v>48751</v>
      </c>
      <c r="E2264" s="75" t="s">
        <v>8820</v>
      </c>
      <c r="F2264" s="74">
        <v>960302</v>
      </c>
      <c r="G2264" s="74">
        <v>0</v>
      </c>
      <c r="H2264" s="76">
        <f t="shared" si="107"/>
        <v>123232</v>
      </c>
      <c r="I2264" s="76">
        <f t="shared" si="108"/>
        <v>0</v>
      </c>
      <c r="J2264" s="74">
        <v>48751</v>
      </c>
      <c r="K2264" s="75" t="s">
        <v>8820</v>
      </c>
      <c r="L2264" s="75" t="s">
        <v>1442</v>
      </c>
      <c r="M2264" s="74">
        <v>1630</v>
      </c>
      <c r="N2264" s="75" t="s">
        <v>1443</v>
      </c>
      <c r="O2264" s="75" t="s">
        <v>1444</v>
      </c>
      <c r="P2264" s="75"/>
      <c r="Q2264" s="75" t="s">
        <v>1445</v>
      </c>
      <c r="R2264" s="75" t="s">
        <v>3065</v>
      </c>
      <c r="S2264" s="75" t="s">
        <v>3066</v>
      </c>
      <c r="T2264" s="75" t="s">
        <v>3067</v>
      </c>
      <c r="U2264" s="75" t="s">
        <v>385</v>
      </c>
    </row>
    <row r="2265" spans="1:21" ht="14.4" x14ac:dyDescent="0.25">
      <c r="A2265" s="74">
        <v>124041</v>
      </c>
      <c r="B2265" s="75" t="s">
        <v>1679</v>
      </c>
      <c r="C2265" s="81">
        <f t="shared" si="106"/>
        <v>0</v>
      </c>
      <c r="D2265" s="74">
        <v>115774</v>
      </c>
      <c r="E2265" s="75" t="s">
        <v>8835</v>
      </c>
      <c r="F2265" s="74">
        <v>961102</v>
      </c>
      <c r="G2265" s="74">
        <v>0</v>
      </c>
      <c r="H2265" s="76">
        <f t="shared" si="107"/>
        <v>0</v>
      </c>
      <c r="I2265" s="76">
        <f t="shared" si="108"/>
        <v>0</v>
      </c>
      <c r="J2265" s="74">
        <v>11429</v>
      </c>
      <c r="K2265" s="75" t="s">
        <v>11382</v>
      </c>
      <c r="L2265" s="75" t="s">
        <v>8836</v>
      </c>
      <c r="M2265" s="74">
        <v>9111</v>
      </c>
      <c r="N2265" s="75" t="s">
        <v>6000</v>
      </c>
      <c r="O2265" s="75" t="s">
        <v>8837</v>
      </c>
      <c r="P2265" s="75"/>
      <c r="Q2265" s="75" t="s">
        <v>8838</v>
      </c>
      <c r="R2265" s="75" t="s">
        <v>1786</v>
      </c>
      <c r="S2265" s="75" t="s">
        <v>1787</v>
      </c>
      <c r="T2265" s="75" t="s">
        <v>1788</v>
      </c>
      <c r="U2265" s="75" t="s">
        <v>385</v>
      </c>
    </row>
    <row r="2266" spans="1:21" ht="14.4" x14ac:dyDescent="0.25">
      <c r="A2266" s="74">
        <v>124041</v>
      </c>
      <c r="B2266" s="75" t="s">
        <v>1679</v>
      </c>
      <c r="C2266" s="81">
        <f t="shared" si="106"/>
        <v>0</v>
      </c>
      <c r="D2266" s="74">
        <v>115774</v>
      </c>
      <c r="E2266" s="75" t="s">
        <v>8835</v>
      </c>
      <c r="F2266" s="74">
        <v>961102</v>
      </c>
      <c r="G2266" s="74">
        <v>0</v>
      </c>
      <c r="H2266" s="76">
        <f t="shared" si="107"/>
        <v>0</v>
      </c>
      <c r="I2266" s="76">
        <f t="shared" si="108"/>
        <v>0</v>
      </c>
      <c r="J2266" s="74">
        <v>115774</v>
      </c>
      <c r="K2266" s="75" t="s">
        <v>8835</v>
      </c>
      <c r="L2266" s="75" t="s">
        <v>1447</v>
      </c>
      <c r="M2266" s="74">
        <v>9100</v>
      </c>
      <c r="N2266" s="75" t="s">
        <v>1448</v>
      </c>
      <c r="O2266" s="75" t="s">
        <v>1449</v>
      </c>
      <c r="P2266" s="75"/>
      <c r="Q2266" s="75" t="s">
        <v>1450</v>
      </c>
      <c r="R2266" s="75" t="s">
        <v>1786</v>
      </c>
      <c r="S2266" s="75" t="s">
        <v>1787</v>
      </c>
      <c r="T2266" s="75" t="s">
        <v>1788</v>
      </c>
      <c r="U2266" s="75" t="s">
        <v>385</v>
      </c>
    </row>
    <row r="2267" spans="1:21" ht="14.4" x14ac:dyDescent="0.25">
      <c r="A2267" s="74">
        <v>124115</v>
      </c>
      <c r="B2267" s="75" t="s">
        <v>1649</v>
      </c>
      <c r="C2267" s="81">
        <f t="shared" si="106"/>
        <v>0</v>
      </c>
      <c r="D2267" s="74">
        <v>46128</v>
      </c>
      <c r="E2267" s="75" t="s">
        <v>5976</v>
      </c>
      <c r="F2267" s="74">
        <v>56291</v>
      </c>
      <c r="G2267" s="74">
        <v>0</v>
      </c>
      <c r="H2267" s="76">
        <f t="shared" si="107"/>
        <v>0</v>
      </c>
      <c r="I2267" s="76">
        <f t="shared" si="108"/>
        <v>0</v>
      </c>
      <c r="J2267" s="74">
        <v>8599</v>
      </c>
      <c r="K2267" s="75" t="s">
        <v>8839</v>
      </c>
      <c r="L2267" s="75" t="s">
        <v>8840</v>
      </c>
      <c r="M2267" s="74">
        <v>2300</v>
      </c>
      <c r="N2267" s="75" t="s">
        <v>47</v>
      </c>
      <c r="O2267" s="75" t="s">
        <v>8841</v>
      </c>
      <c r="P2267" s="75"/>
      <c r="Q2267" s="75" t="s">
        <v>11383</v>
      </c>
      <c r="R2267" s="75" t="s">
        <v>11612</v>
      </c>
      <c r="S2267" s="75" t="s">
        <v>11613</v>
      </c>
      <c r="T2267" s="75" t="s">
        <v>11614</v>
      </c>
      <c r="U2267" s="75" t="s">
        <v>385</v>
      </c>
    </row>
    <row r="2268" spans="1:21" ht="14.4" x14ac:dyDescent="0.25">
      <c r="A2268" s="74">
        <v>124115</v>
      </c>
      <c r="B2268" s="75" t="s">
        <v>1649</v>
      </c>
      <c r="C2268" s="81">
        <f t="shared" si="106"/>
        <v>0</v>
      </c>
      <c r="D2268" s="74">
        <v>46128</v>
      </c>
      <c r="E2268" s="75" t="s">
        <v>5976</v>
      </c>
      <c r="F2268" s="74">
        <v>56291</v>
      </c>
      <c r="G2268" s="74">
        <v>0</v>
      </c>
      <c r="H2268" s="76">
        <f t="shared" si="107"/>
        <v>0</v>
      </c>
      <c r="I2268" s="76">
        <f t="shared" si="108"/>
        <v>0</v>
      </c>
      <c r="J2268" s="74">
        <v>8607</v>
      </c>
      <c r="K2268" s="75" t="s">
        <v>8842</v>
      </c>
      <c r="L2268" s="75" t="s">
        <v>8843</v>
      </c>
      <c r="M2268" s="74">
        <v>2300</v>
      </c>
      <c r="N2268" s="75" t="s">
        <v>47</v>
      </c>
      <c r="O2268" s="75" t="s">
        <v>8844</v>
      </c>
      <c r="P2268" s="75"/>
      <c r="Q2268" s="75" t="s">
        <v>11384</v>
      </c>
      <c r="R2268" s="75" t="s">
        <v>11612</v>
      </c>
      <c r="S2268" s="75" t="s">
        <v>11613</v>
      </c>
      <c r="T2268" s="75" t="s">
        <v>11614</v>
      </c>
      <c r="U2268" s="75" t="s">
        <v>385</v>
      </c>
    </row>
    <row r="2269" spans="1:21" ht="14.4" x14ac:dyDescent="0.25">
      <c r="A2269" s="74">
        <v>124115</v>
      </c>
      <c r="B2269" s="75" t="s">
        <v>1649</v>
      </c>
      <c r="C2269" s="81">
        <f t="shared" si="106"/>
        <v>0</v>
      </c>
      <c r="D2269" s="74">
        <v>46128</v>
      </c>
      <c r="E2269" s="75" t="s">
        <v>5976</v>
      </c>
      <c r="F2269" s="74">
        <v>56291</v>
      </c>
      <c r="G2269" s="74">
        <v>0</v>
      </c>
      <c r="H2269" s="76">
        <f t="shared" si="107"/>
        <v>0</v>
      </c>
      <c r="I2269" s="76">
        <f t="shared" si="108"/>
        <v>0</v>
      </c>
      <c r="J2269" s="74">
        <v>46128</v>
      </c>
      <c r="K2269" s="75" t="s">
        <v>5976</v>
      </c>
      <c r="L2269" s="75" t="s">
        <v>1452</v>
      </c>
      <c r="M2269" s="74">
        <v>2300</v>
      </c>
      <c r="N2269" s="75" t="s">
        <v>47</v>
      </c>
      <c r="O2269" s="75" t="s">
        <v>1453</v>
      </c>
      <c r="P2269" s="75"/>
      <c r="Q2269" s="75" t="s">
        <v>1454</v>
      </c>
      <c r="R2269" s="75" t="s">
        <v>11612</v>
      </c>
      <c r="S2269" s="75" t="s">
        <v>11613</v>
      </c>
      <c r="T2269" s="75" t="s">
        <v>11614</v>
      </c>
      <c r="U2269" s="75" t="s">
        <v>385</v>
      </c>
    </row>
    <row r="2270" spans="1:21" ht="14.4" x14ac:dyDescent="0.25">
      <c r="A2270" s="74">
        <v>124149</v>
      </c>
      <c r="B2270" s="75" t="s">
        <v>1901</v>
      </c>
      <c r="C2270" s="81">
        <f t="shared" si="106"/>
        <v>0</v>
      </c>
      <c r="D2270" s="74">
        <v>26</v>
      </c>
      <c r="E2270" s="75" t="s">
        <v>10759</v>
      </c>
      <c r="F2270" s="74">
        <v>113878</v>
      </c>
      <c r="G2270" s="74">
        <v>113878</v>
      </c>
      <c r="H2270" s="76">
        <f t="shared" si="107"/>
        <v>0</v>
      </c>
      <c r="I2270" s="76">
        <f t="shared" si="108"/>
        <v>0</v>
      </c>
      <c r="J2270" s="74">
        <v>26</v>
      </c>
      <c r="K2270" s="75" t="s">
        <v>10759</v>
      </c>
      <c r="L2270" s="75" t="s">
        <v>1456</v>
      </c>
      <c r="M2270" s="74">
        <v>1020</v>
      </c>
      <c r="N2270" s="75" t="s">
        <v>297</v>
      </c>
      <c r="O2270" s="75" t="s">
        <v>1457</v>
      </c>
      <c r="P2270" s="75"/>
      <c r="Q2270" s="75" t="s">
        <v>1458</v>
      </c>
      <c r="R2270" s="75" t="s">
        <v>3065</v>
      </c>
      <c r="S2270" s="75" t="s">
        <v>3066</v>
      </c>
      <c r="T2270" s="75" t="s">
        <v>3067</v>
      </c>
      <c r="U2270" s="75" t="s">
        <v>385</v>
      </c>
    </row>
    <row r="2271" spans="1:21" ht="14.4" x14ac:dyDescent="0.25">
      <c r="A2271" s="74">
        <v>124149</v>
      </c>
      <c r="B2271" s="75" t="s">
        <v>1901</v>
      </c>
      <c r="C2271" s="81">
        <f t="shared" si="106"/>
        <v>0</v>
      </c>
      <c r="D2271" s="74">
        <v>26</v>
      </c>
      <c r="E2271" s="75" t="s">
        <v>10759</v>
      </c>
      <c r="F2271" s="74">
        <v>113878</v>
      </c>
      <c r="G2271" s="74">
        <v>113878</v>
      </c>
      <c r="H2271" s="76">
        <f t="shared" si="107"/>
        <v>0</v>
      </c>
      <c r="I2271" s="76">
        <f t="shared" si="108"/>
        <v>0</v>
      </c>
      <c r="J2271" s="74">
        <v>34</v>
      </c>
      <c r="K2271" s="75" t="s">
        <v>11385</v>
      </c>
      <c r="L2271" s="75" t="s">
        <v>8845</v>
      </c>
      <c r="M2271" s="74">
        <v>1030</v>
      </c>
      <c r="N2271" s="75" t="s">
        <v>14</v>
      </c>
      <c r="O2271" s="75" t="s">
        <v>8846</v>
      </c>
      <c r="P2271" s="75"/>
      <c r="Q2271" s="75" t="s">
        <v>8847</v>
      </c>
      <c r="R2271" s="75" t="s">
        <v>3065</v>
      </c>
      <c r="S2271" s="75" t="s">
        <v>3066</v>
      </c>
      <c r="T2271" s="75" t="s">
        <v>3067</v>
      </c>
      <c r="U2271" s="75" t="s">
        <v>385</v>
      </c>
    </row>
    <row r="2272" spans="1:21" ht="14.4" x14ac:dyDescent="0.25">
      <c r="A2272" s="74">
        <v>124149</v>
      </c>
      <c r="B2272" s="75" t="s">
        <v>1901</v>
      </c>
      <c r="C2272" s="81">
        <f t="shared" si="106"/>
        <v>0</v>
      </c>
      <c r="D2272" s="74">
        <v>26</v>
      </c>
      <c r="E2272" s="75" t="s">
        <v>10759</v>
      </c>
      <c r="F2272" s="74">
        <v>113878</v>
      </c>
      <c r="G2272" s="74">
        <v>113878</v>
      </c>
      <c r="H2272" s="76">
        <f t="shared" si="107"/>
        <v>0</v>
      </c>
      <c r="I2272" s="76">
        <f t="shared" si="108"/>
        <v>0</v>
      </c>
      <c r="J2272" s="74">
        <v>59</v>
      </c>
      <c r="K2272" s="75" t="s">
        <v>11386</v>
      </c>
      <c r="L2272" s="75" t="s">
        <v>8848</v>
      </c>
      <c r="M2272" s="74">
        <v>1040</v>
      </c>
      <c r="N2272" s="75" t="s">
        <v>15</v>
      </c>
      <c r="O2272" s="75" t="s">
        <v>8849</v>
      </c>
      <c r="P2272" s="75"/>
      <c r="Q2272" s="75" t="s">
        <v>8850</v>
      </c>
      <c r="R2272" s="75" t="s">
        <v>3065</v>
      </c>
      <c r="S2272" s="75" t="s">
        <v>3066</v>
      </c>
      <c r="T2272" s="75" t="s">
        <v>3067</v>
      </c>
      <c r="U2272" s="75" t="s">
        <v>385</v>
      </c>
    </row>
    <row r="2273" spans="1:21" ht="14.4" x14ac:dyDescent="0.25">
      <c r="A2273" s="74">
        <v>124149</v>
      </c>
      <c r="B2273" s="75" t="s">
        <v>1901</v>
      </c>
      <c r="C2273" s="81">
        <f t="shared" si="106"/>
        <v>0</v>
      </c>
      <c r="D2273" s="74">
        <v>26</v>
      </c>
      <c r="E2273" s="75" t="s">
        <v>10759</v>
      </c>
      <c r="F2273" s="74">
        <v>113878</v>
      </c>
      <c r="G2273" s="74">
        <v>113878</v>
      </c>
      <c r="H2273" s="76">
        <f t="shared" si="107"/>
        <v>0</v>
      </c>
      <c r="I2273" s="76">
        <f t="shared" si="108"/>
        <v>0</v>
      </c>
      <c r="J2273" s="74">
        <v>125</v>
      </c>
      <c r="K2273" s="75" t="s">
        <v>8851</v>
      </c>
      <c r="L2273" s="75" t="s">
        <v>8852</v>
      </c>
      <c r="M2273" s="74">
        <v>1120</v>
      </c>
      <c r="N2273" s="75" t="s">
        <v>266</v>
      </c>
      <c r="O2273" s="75" t="s">
        <v>8853</v>
      </c>
      <c r="P2273" s="75"/>
      <c r="Q2273" s="75" t="s">
        <v>11387</v>
      </c>
      <c r="R2273" s="75" t="s">
        <v>3065</v>
      </c>
      <c r="S2273" s="75" t="s">
        <v>3066</v>
      </c>
      <c r="T2273" s="75" t="s">
        <v>3067</v>
      </c>
      <c r="U2273" s="75" t="s">
        <v>385</v>
      </c>
    </row>
    <row r="2274" spans="1:21" ht="14.4" x14ac:dyDescent="0.25">
      <c r="A2274" s="74">
        <v>124149</v>
      </c>
      <c r="B2274" s="75" t="s">
        <v>1901</v>
      </c>
      <c r="C2274" s="81">
        <f t="shared" si="106"/>
        <v>0</v>
      </c>
      <c r="D2274" s="74">
        <v>26</v>
      </c>
      <c r="E2274" s="75" t="s">
        <v>10759</v>
      </c>
      <c r="F2274" s="74">
        <v>113878</v>
      </c>
      <c r="G2274" s="74">
        <v>113878</v>
      </c>
      <c r="H2274" s="76">
        <f t="shared" si="107"/>
        <v>0</v>
      </c>
      <c r="I2274" s="76">
        <f t="shared" si="108"/>
        <v>0</v>
      </c>
      <c r="J2274" s="74">
        <v>133</v>
      </c>
      <c r="K2274" s="75" t="s">
        <v>11388</v>
      </c>
      <c r="L2274" s="75" t="s">
        <v>8854</v>
      </c>
      <c r="M2274" s="74">
        <v>1140</v>
      </c>
      <c r="N2274" s="75" t="s">
        <v>18</v>
      </c>
      <c r="O2274" s="75" t="s">
        <v>8855</v>
      </c>
      <c r="P2274" s="75"/>
      <c r="Q2274" s="75" t="s">
        <v>8856</v>
      </c>
      <c r="R2274" s="75" t="s">
        <v>3065</v>
      </c>
      <c r="S2274" s="75" t="s">
        <v>3066</v>
      </c>
      <c r="T2274" s="75" t="s">
        <v>3067</v>
      </c>
      <c r="U2274" s="75" t="s">
        <v>385</v>
      </c>
    </row>
    <row r="2275" spans="1:21" ht="14.4" x14ac:dyDescent="0.25">
      <c r="A2275" s="74">
        <v>124149</v>
      </c>
      <c r="B2275" s="75" t="s">
        <v>1901</v>
      </c>
      <c r="C2275" s="81">
        <f t="shared" si="106"/>
        <v>0</v>
      </c>
      <c r="D2275" s="74">
        <v>26</v>
      </c>
      <c r="E2275" s="75" t="s">
        <v>10759</v>
      </c>
      <c r="F2275" s="74">
        <v>113878</v>
      </c>
      <c r="G2275" s="74">
        <v>113878</v>
      </c>
      <c r="H2275" s="76">
        <f t="shared" si="107"/>
        <v>0</v>
      </c>
      <c r="I2275" s="76">
        <f t="shared" si="108"/>
        <v>0</v>
      </c>
      <c r="J2275" s="74">
        <v>182</v>
      </c>
      <c r="K2275" s="75" t="s">
        <v>8857</v>
      </c>
      <c r="L2275" s="75" t="s">
        <v>8858</v>
      </c>
      <c r="M2275" s="74">
        <v>1200</v>
      </c>
      <c r="N2275" s="75" t="s">
        <v>22</v>
      </c>
      <c r="O2275" s="75" t="s">
        <v>8859</v>
      </c>
      <c r="P2275" s="75"/>
      <c r="Q2275" s="75" t="s">
        <v>8860</v>
      </c>
      <c r="R2275" s="75" t="s">
        <v>3065</v>
      </c>
      <c r="S2275" s="75" t="s">
        <v>3066</v>
      </c>
      <c r="T2275" s="75" t="s">
        <v>3067</v>
      </c>
      <c r="U2275" s="75" t="s">
        <v>385</v>
      </c>
    </row>
    <row r="2276" spans="1:21" ht="14.4" x14ac:dyDescent="0.25">
      <c r="A2276" s="74">
        <v>124149</v>
      </c>
      <c r="B2276" s="75" t="s">
        <v>8861</v>
      </c>
      <c r="C2276" s="81">
        <f t="shared" si="106"/>
        <v>124149</v>
      </c>
      <c r="D2276" s="74">
        <v>26</v>
      </c>
      <c r="E2276" s="75" t="s">
        <v>10759</v>
      </c>
      <c r="F2276" s="74">
        <v>103218</v>
      </c>
      <c r="G2276" s="74">
        <v>0</v>
      </c>
      <c r="H2276" s="76">
        <f t="shared" si="107"/>
        <v>124149</v>
      </c>
      <c r="I2276" s="76">
        <f t="shared" si="108"/>
        <v>124149</v>
      </c>
      <c r="J2276" s="74">
        <v>25271</v>
      </c>
      <c r="K2276" s="75" t="s">
        <v>8862</v>
      </c>
      <c r="L2276" s="75" t="s">
        <v>8863</v>
      </c>
      <c r="M2276" s="74">
        <v>1082</v>
      </c>
      <c r="N2276" s="75" t="s">
        <v>17</v>
      </c>
      <c r="O2276" s="75" t="s">
        <v>8864</v>
      </c>
      <c r="P2276" s="75"/>
      <c r="Q2276" s="75" t="s">
        <v>8865</v>
      </c>
      <c r="R2276" s="75" t="s">
        <v>1703</v>
      </c>
      <c r="S2276" s="75" t="s">
        <v>1704</v>
      </c>
      <c r="T2276" s="75" t="s">
        <v>1705</v>
      </c>
      <c r="U2276" s="75" t="s">
        <v>496</v>
      </c>
    </row>
    <row r="2277" spans="1:21" ht="14.4" x14ac:dyDescent="0.25">
      <c r="A2277" s="74">
        <v>124149</v>
      </c>
      <c r="B2277" s="75" t="s">
        <v>1901</v>
      </c>
      <c r="C2277" s="81">
        <f t="shared" si="106"/>
        <v>124149</v>
      </c>
      <c r="D2277" s="74">
        <v>26</v>
      </c>
      <c r="E2277" s="75" t="s">
        <v>10759</v>
      </c>
      <c r="F2277" s="74">
        <v>113878</v>
      </c>
      <c r="G2277" s="74">
        <v>113878</v>
      </c>
      <c r="H2277" s="76">
        <f t="shared" si="107"/>
        <v>124149</v>
      </c>
      <c r="I2277" s="76">
        <f t="shared" si="108"/>
        <v>124149</v>
      </c>
      <c r="J2277" s="74">
        <v>104307</v>
      </c>
      <c r="K2277" s="75" t="s">
        <v>11389</v>
      </c>
      <c r="L2277" s="75" t="s">
        <v>8866</v>
      </c>
      <c r="M2277" s="74">
        <v>1030</v>
      </c>
      <c r="N2277" s="75" t="s">
        <v>14</v>
      </c>
      <c r="O2277" s="75" t="s">
        <v>8867</v>
      </c>
      <c r="P2277" s="75"/>
      <c r="Q2277" s="75" t="s">
        <v>8868</v>
      </c>
      <c r="R2277" s="75" t="s">
        <v>3065</v>
      </c>
      <c r="S2277" s="75" t="s">
        <v>3066</v>
      </c>
      <c r="T2277" s="75" t="s">
        <v>3067</v>
      </c>
      <c r="U2277" s="75" t="s">
        <v>385</v>
      </c>
    </row>
    <row r="2278" spans="1:21" ht="14.4" x14ac:dyDescent="0.25">
      <c r="A2278" s="74">
        <v>124149</v>
      </c>
      <c r="B2278" s="75" t="s">
        <v>1901</v>
      </c>
      <c r="C2278" s="81">
        <f t="shared" si="106"/>
        <v>0</v>
      </c>
      <c r="D2278" s="74">
        <v>26</v>
      </c>
      <c r="E2278" s="75" t="s">
        <v>10759</v>
      </c>
      <c r="F2278" s="74">
        <v>113878</v>
      </c>
      <c r="G2278" s="74">
        <v>113878</v>
      </c>
      <c r="H2278" s="76">
        <f t="shared" si="107"/>
        <v>0</v>
      </c>
      <c r="I2278" s="76">
        <f t="shared" si="108"/>
        <v>0</v>
      </c>
      <c r="J2278" s="74">
        <v>115535</v>
      </c>
      <c r="K2278" s="75" t="s">
        <v>8869</v>
      </c>
      <c r="L2278" s="75" t="s">
        <v>8870</v>
      </c>
      <c r="M2278" s="74">
        <v>1030</v>
      </c>
      <c r="N2278" s="75" t="s">
        <v>14</v>
      </c>
      <c r="O2278" s="75" t="s">
        <v>8871</v>
      </c>
      <c r="P2278" s="75"/>
      <c r="Q2278" s="75" t="s">
        <v>8872</v>
      </c>
      <c r="R2278" s="75" t="s">
        <v>3065</v>
      </c>
      <c r="S2278" s="75" t="s">
        <v>3066</v>
      </c>
      <c r="T2278" s="75" t="s">
        <v>3067</v>
      </c>
      <c r="U2278" s="75" t="s">
        <v>385</v>
      </c>
    </row>
    <row r="2279" spans="1:21" ht="14.4" x14ac:dyDescent="0.25">
      <c r="A2279" s="74">
        <v>124149</v>
      </c>
      <c r="B2279" s="75" t="s">
        <v>1901</v>
      </c>
      <c r="C2279" s="81">
        <f t="shared" si="106"/>
        <v>0</v>
      </c>
      <c r="D2279" s="74">
        <v>26</v>
      </c>
      <c r="E2279" s="75" t="s">
        <v>10759</v>
      </c>
      <c r="F2279" s="74">
        <v>113878</v>
      </c>
      <c r="G2279" s="74">
        <v>113878</v>
      </c>
      <c r="H2279" s="76">
        <f t="shared" si="107"/>
        <v>0</v>
      </c>
      <c r="I2279" s="76">
        <f t="shared" si="108"/>
        <v>0</v>
      </c>
      <c r="J2279" s="74">
        <v>129271</v>
      </c>
      <c r="K2279" s="75" t="s">
        <v>8873</v>
      </c>
      <c r="L2279" s="75" t="s">
        <v>8874</v>
      </c>
      <c r="M2279" s="74">
        <v>1030</v>
      </c>
      <c r="N2279" s="75" t="s">
        <v>14</v>
      </c>
      <c r="O2279" s="75" t="s">
        <v>8875</v>
      </c>
      <c r="P2279" s="75"/>
      <c r="Q2279" s="75" t="s">
        <v>8876</v>
      </c>
      <c r="R2279" s="75" t="s">
        <v>3065</v>
      </c>
      <c r="S2279" s="75" t="s">
        <v>3066</v>
      </c>
      <c r="T2279" s="75" t="s">
        <v>3067</v>
      </c>
      <c r="U2279" s="75" t="s">
        <v>385</v>
      </c>
    </row>
    <row r="2280" spans="1:21" ht="14.4" x14ac:dyDescent="0.25">
      <c r="A2280" s="74">
        <v>124149</v>
      </c>
      <c r="B2280" s="75" t="s">
        <v>1901</v>
      </c>
      <c r="C2280" s="81">
        <f t="shared" si="106"/>
        <v>0</v>
      </c>
      <c r="D2280" s="74">
        <v>26</v>
      </c>
      <c r="E2280" s="75" t="s">
        <v>10759</v>
      </c>
      <c r="F2280" s="74">
        <v>113878</v>
      </c>
      <c r="G2280" s="74">
        <v>113878</v>
      </c>
      <c r="H2280" s="76">
        <f t="shared" si="107"/>
        <v>0</v>
      </c>
      <c r="I2280" s="76">
        <f t="shared" si="108"/>
        <v>0</v>
      </c>
      <c r="J2280" s="74">
        <v>129346</v>
      </c>
      <c r="K2280" s="75" t="s">
        <v>8877</v>
      </c>
      <c r="L2280" s="75" t="s">
        <v>8878</v>
      </c>
      <c r="M2280" s="74">
        <v>1030</v>
      </c>
      <c r="N2280" s="75" t="s">
        <v>14</v>
      </c>
      <c r="O2280" s="75" t="s">
        <v>8879</v>
      </c>
      <c r="P2280" s="75"/>
      <c r="Q2280" s="75" t="s">
        <v>8880</v>
      </c>
      <c r="R2280" s="75" t="s">
        <v>3065</v>
      </c>
      <c r="S2280" s="75" t="s">
        <v>3066</v>
      </c>
      <c r="T2280" s="75" t="s">
        <v>3067</v>
      </c>
      <c r="U2280" s="75" t="s">
        <v>385</v>
      </c>
    </row>
    <row r="2281" spans="1:21" ht="14.4" x14ac:dyDescent="0.25">
      <c r="A2281" s="74">
        <v>124181</v>
      </c>
      <c r="B2281" s="75" t="s">
        <v>1649</v>
      </c>
      <c r="C2281" s="81">
        <f t="shared" si="106"/>
        <v>0</v>
      </c>
      <c r="D2281" s="74">
        <v>21881</v>
      </c>
      <c r="E2281" s="75" t="s">
        <v>8881</v>
      </c>
      <c r="F2281" s="74">
        <v>108845</v>
      </c>
      <c r="G2281" s="74">
        <v>0</v>
      </c>
      <c r="H2281" s="76">
        <f t="shared" si="107"/>
        <v>0</v>
      </c>
      <c r="I2281" s="76">
        <f t="shared" si="108"/>
        <v>0</v>
      </c>
      <c r="J2281" s="74">
        <v>21493</v>
      </c>
      <c r="K2281" s="75" t="s">
        <v>1692</v>
      </c>
      <c r="L2281" s="75" t="s">
        <v>8882</v>
      </c>
      <c r="M2281" s="74">
        <v>9185</v>
      </c>
      <c r="N2281" s="75" t="s">
        <v>6623</v>
      </c>
      <c r="O2281" s="75" t="s">
        <v>8883</v>
      </c>
      <c r="P2281" s="75"/>
      <c r="Q2281" s="75" t="s">
        <v>1462</v>
      </c>
      <c r="R2281" s="75" t="s">
        <v>1786</v>
      </c>
      <c r="S2281" s="75" t="s">
        <v>1787</v>
      </c>
      <c r="T2281" s="75" t="s">
        <v>1788</v>
      </c>
      <c r="U2281" s="75" t="s">
        <v>385</v>
      </c>
    </row>
    <row r="2282" spans="1:21" ht="14.4" x14ac:dyDescent="0.25">
      <c r="A2282" s="74">
        <v>124181</v>
      </c>
      <c r="B2282" s="75" t="s">
        <v>1649</v>
      </c>
      <c r="C2282" s="81">
        <f t="shared" si="106"/>
        <v>0</v>
      </c>
      <c r="D2282" s="78">
        <v>21881</v>
      </c>
      <c r="E2282" s="75" t="s">
        <v>8881</v>
      </c>
      <c r="F2282" s="74">
        <v>108845</v>
      </c>
      <c r="G2282" s="74">
        <v>0</v>
      </c>
      <c r="H2282" s="76">
        <f t="shared" si="107"/>
        <v>0</v>
      </c>
      <c r="I2282" s="76">
        <f t="shared" si="108"/>
        <v>0</v>
      </c>
      <c r="J2282" s="74">
        <v>21881</v>
      </c>
      <c r="K2282" s="75" t="s">
        <v>8881</v>
      </c>
      <c r="L2282" s="75" t="s">
        <v>1460</v>
      </c>
      <c r="M2282" s="74">
        <v>9080</v>
      </c>
      <c r="N2282" s="75" t="s">
        <v>1129</v>
      </c>
      <c r="O2282" s="75" t="s">
        <v>1461</v>
      </c>
      <c r="P2282" s="75"/>
      <c r="Q2282" s="75" t="s">
        <v>8884</v>
      </c>
      <c r="R2282" s="75" t="s">
        <v>1786</v>
      </c>
      <c r="S2282" s="75" t="s">
        <v>1787</v>
      </c>
      <c r="T2282" s="75" t="s">
        <v>1788</v>
      </c>
      <c r="U2282" s="75" t="s">
        <v>385</v>
      </c>
    </row>
    <row r="2283" spans="1:21" ht="14.4" x14ac:dyDescent="0.25">
      <c r="A2283" s="74">
        <v>124181</v>
      </c>
      <c r="B2283" s="75" t="s">
        <v>1649</v>
      </c>
      <c r="C2283" s="81">
        <f t="shared" si="106"/>
        <v>0</v>
      </c>
      <c r="D2283" s="74">
        <v>21881</v>
      </c>
      <c r="E2283" s="75" t="s">
        <v>8881</v>
      </c>
      <c r="F2283" s="74">
        <v>108845</v>
      </c>
      <c r="G2283" s="74">
        <v>0</v>
      </c>
      <c r="H2283" s="76">
        <f t="shared" si="107"/>
        <v>0</v>
      </c>
      <c r="I2283" s="76">
        <f t="shared" si="108"/>
        <v>0</v>
      </c>
      <c r="J2283" s="74">
        <v>21899</v>
      </c>
      <c r="K2283" s="75" t="s">
        <v>8885</v>
      </c>
      <c r="L2283" s="75" t="s">
        <v>8886</v>
      </c>
      <c r="M2283" s="74">
        <v>9080</v>
      </c>
      <c r="N2283" s="75" t="s">
        <v>8887</v>
      </c>
      <c r="O2283" s="75" t="s">
        <v>8888</v>
      </c>
      <c r="P2283" s="75"/>
      <c r="Q2283" s="75" t="s">
        <v>8889</v>
      </c>
      <c r="R2283" s="75" t="s">
        <v>1786</v>
      </c>
      <c r="S2283" s="75" t="s">
        <v>1787</v>
      </c>
      <c r="T2283" s="75" t="s">
        <v>1788</v>
      </c>
      <c r="U2283" s="75" t="s">
        <v>385</v>
      </c>
    </row>
    <row r="2284" spans="1:21" ht="14.4" x14ac:dyDescent="0.25">
      <c r="A2284" s="74">
        <v>125518</v>
      </c>
      <c r="B2284" s="75" t="s">
        <v>1679</v>
      </c>
      <c r="C2284" s="81">
        <f t="shared" si="106"/>
        <v>0</v>
      </c>
      <c r="D2284" s="74">
        <v>5462</v>
      </c>
      <c r="E2284" s="75" t="s">
        <v>8890</v>
      </c>
      <c r="F2284" s="74">
        <v>960427</v>
      </c>
      <c r="G2284" s="74">
        <v>0</v>
      </c>
      <c r="H2284" s="76">
        <f t="shared" si="107"/>
        <v>0</v>
      </c>
      <c r="I2284" s="76">
        <f t="shared" si="108"/>
        <v>0</v>
      </c>
      <c r="J2284" s="74">
        <v>5439</v>
      </c>
      <c r="K2284" s="75" t="s">
        <v>8891</v>
      </c>
      <c r="L2284" s="75" t="s">
        <v>8892</v>
      </c>
      <c r="M2284" s="74">
        <v>1800</v>
      </c>
      <c r="N2284" s="75" t="s">
        <v>29</v>
      </c>
      <c r="O2284" s="75" t="s">
        <v>8893</v>
      </c>
      <c r="P2284" s="75"/>
      <c r="Q2284" s="75" t="s">
        <v>8894</v>
      </c>
      <c r="R2284" s="75" t="s">
        <v>3065</v>
      </c>
      <c r="S2284" s="75" t="s">
        <v>3066</v>
      </c>
      <c r="T2284" s="75" t="s">
        <v>3067</v>
      </c>
      <c r="U2284" s="75" t="s">
        <v>385</v>
      </c>
    </row>
    <row r="2285" spans="1:21" ht="14.4" x14ac:dyDescent="0.25">
      <c r="A2285" s="74">
        <v>125518</v>
      </c>
      <c r="B2285" s="75" t="s">
        <v>1679</v>
      </c>
      <c r="C2285" s="81">
        <f t="shared" ref="C2285:C2348" si="109">IF(A2285&lt;&gt;A2284,0,IF(AND(A2285=A2284,B2285&lt;&gt;B2284),A2285,0))</f>
        <v>0</v>
      </c>
      <c r="D2285" s="74">
        <v>5462</v>
      </c>
      <c r="E2285" s="75" t="s">
        <v>8890</v>
      </c>
      <c r="F2285" s="74">
        <v>960427</v>
      </c>
      <c r="G2285" s="74">
        <v>0</v>
      </c>
      <c r="H2285" s="76">
        <f t="shared" ref="H2285:H2348" si="110">IF(A2285&lt;&gt;A2284,0,IF(AND(A2285=A2284,F2285&lt;&gt;F2284),A2285,0))</f>
        <v>0</v>
      </c>
      <c r="I2285" s="76">
        <f t="shared" ref="I2285:I2348" si="111">IF(A2285&lt;&gt;A2284,0,IF(AND(H2285&lt;&gt;0,B2285&lt;&gt;B2284),A2285,0))</f>
        <v>0</v>
      </c>
      <c r="J2285" s="74">
        <v>5447</v>
      </c>
      <c r="K2285" s="75" t="s">
        <v>8895</v>
      </c>
      <c r="L2285" s="75" t="s">
        <v>8896</v>
      </c>
      <c r="M2285" s="74">
        <v>1800</v>
      </c>
      <c r="N2285" s="75" t="s">
        <v>29</v>
      </c>
      <c r="O2285" s="75" t="s">
        <v>8897</v>
      </c>
      <c r="P2285" s="75"/>
      <c r="Q2285" s="75" t="s">
        <v>8898</v>
      </c>
      <c r="R2285" s="75" t="s">
        <v>3065</v>
      </c>
      <c r="S2285" s="75" t="s">
        <v>3066</v>
      </c>
      <c r="T2285" s="75" t="s">
        <v>3067</v>
      </c>
      <c r="U2285" s="75" t="s">
        <v>385</v>
      </c>
    </row>
    <row r="2286" spans="1:21" ht="14.4" x14ac:dyDescent="0.25">
      <c r="A2286" s="74">
        <v>125518</v>
      </c>
      <c r="B2286" s="75" t="s">
        <v>1679</v>
      </c>
      <c r="C2286" s="81">
        <f t="shared" si="109"/>
        <v>0</v>
      </c>
      <c r="D2286" s="74">
        <v>5462</v>
      </c>
      <c r="E2286" s="75" t="s">
        <v>8890</v>
      </c>
      <c r="F2286" s="74">
        <v>960427</v>
      </c>
      <c r="G2286" s="74">
        <v>0</v>
      </c>
      <c r="H2286" s="76">
        <f t="shared" si="110"/>
        <v>0</v>
      </c>
      <c r="I2286" s="76">
        <f t="shared" si="111"/>
        <v>0</v>
      </c>
      <c r="J2286" s="74">
        <v>5454</v>
      </c>
      <c r="K2286" s="75" t="s">
        <v>8899</v>
      </c>
      <c r="L2286" s="75" t="s">
        <v>8900</v>
      </c>
      <c r="M2286" s="74">
        <v>1800</v>
      </c>
      <c r="N2286" s="75" t="s">
        <v>29</v>
      </c>
      <c r="O2286" s="75" t="s">
        <v>8901</v>
      </c>
      <c r="P2286" s="75"/>
      <c r="Q2286" s="75" t="s">
        <v>8902</v>
      </c>
      <c r="R2286" s="75" t="s">
        <v>3065</v>
      </c>
      <c r="S2286" s="75" t="s">
        <v>3066</v>
      </c>
      <c r="T2286" s="75" t="s">
        <v>3067</v>
      </c>
      <c r="U2286" s="75" t="s">
        <v>385</v>
      </c>
    </row>
    <row r="2287" spans="1:21" ht="14.4" x14ac:dyDescent="0.25">
      <c r="A2287" s="74">
        <v>125518</v>
      </c>
      <c r="B2287" s="75" t="s">
        <v>1679</v>
      </c>
      <c r="C2287" s="81">
        <f t="shared" si="109"/>
        <v>0</v>
      </c>
      <c r="D2287" s="74">
        <v>5462</v>
      </c>
      <c r="E2287" s="75" t="s">
        <v>8890</v>
      </c>
      <c r="F2287" s="74">
        <v>960427</v>
      </c>
      <c r="G2287" s="74">
        <v>0</v>
      </c>
      <c r="H2287" s="76">
        <f t="shared" si="110"/>
        <v>0</v>
      </c>
      <c r="I2287" s="76">
        <f t="shared" si="111"/>
        <v>0</v>
      </c>
      <c r="J2287" s="74">
        <v>5462</v>
      </c>
      <c r="K2287" s="75" t="s">
        <v>8890</v>
      </c>
      <c r="L2287" s="75" t="s">
        <v>1464</v>
      </c>
      <c r="M2287" s="74">
        <v>1800</v>
      </c>
      <c r="N2287" s="75" t="s">
        <v>29</v>
      </c>
      <c r="O2287" s="75" t="s">
        <v>1465</v>
      </c>
      <c r="P2287" s="75"/>
      <c r="Q2287" s="75" t="s">
        <v>1466</v>
      </c>
      <c r="R2287" s="75" t="s">
        <v>3065</v>
      </c>
      <c r="S2287" s="75" t="s">
        <v>3066</v>
      </c>
      <c r="T2287" s="75" t="s">
        <v>3067</v>
      </c>
      <c r="U2287" s="75" t="s">
        <v>385</v>
      </c>
    </row>
    <row r="2288" spans="1:21" ht="14.4" x14ac:dyDescent="0.25">
      <c r="A2288" s="74">
        <v>125518</v>
      </c>
      <c r="B2288" s="75" t="s">
        <v>1679</v>
      </c>
      <c r="C2288" s="81">
        <f t="shared" si="109"/>
        <v>0</v>
      </c>
      <c r="D2288" s="74">
        <v>5462</v>
      </c>
      <c r="E2288" s="75" t="s">
        <v>8890</v>
      </c>
      <c r="F2288" s="74">
        <v>960427</v>
      </c>
      <c r="G2288" s="74">
        <v>0</v>
      </c>
      <c r="H2288" s="76">
        <f t="shared" si="110"/>
        <v>0</v>
      </c>
      <c r="I2288" s="76">
        <f t="shared" si="111"/>
        <v>0</v>
      </c>
      <c r="J2288" s="74">
        <v>5471</v>
      </c>
      <c r="K2288" s="75" t="s">
        <v>8903</v>
      </c>
      <c r="L2288" s="75" t="s">
        <v>8904</v>
      </c>
      <c r="M2288" s="74">
        <v>1800</v>
      </c>
      <c r="N2288" s="75" t="s">
        <v>29</v>
      </c>
      <c r="O2288" s="75" t="s">
        <v>8905</v>
      </c>
      <c r="P2288" s="75"/>
      <c r="Q2288" s="75" t="s">
        <v>8906</v>
      </c>
      <c r="R2288" s="75" t="s">
        <v>3065</v>
      </c>
      <c r="S2288" s="75" t="s">
        <v>3066</v>
      </c>
      <c r="T2288" s="75" t="s">
        <v>3067</v>
      </c>
      <c r="U2288" s="75" t="s">
        <v>385</v>
      </c>
    </row>
    <row r="2289" spans="1:21" ht="14.4" x14ac:dyDescent="0.25">
      <c r="A2289" s="74">
        <v>125518</v>
      </c>
      <c r="B2289" s="75" t="s">
        <v>1679</v>
      </c>
      <c r="C2289" s="81">
        <f t="shared" si="109"/>
        <v>0</v>
      </c>
      <c r="D2289" s="74">
        <v>5462</v>
      </c>
      <c r="E2289" s="75" t="s">
        <v>8890</v>
      </c>
      <c r="F2289" s="74">
        <v>960427</v>
      </c>
      <c r="G2289" s="74">
        <v>0</v>
      </c>
      <c r="H2289" s="76">
        <f t="shared" si="110"/>
        <v>0</v>
      </c>
      <c r="I2289" s="76">
        <f t="shared" si="111"/>
        <v>0</v>
      </c>
      <c r="J2289" s="74">
        <v>25411</v>
      </c>
      <c r="K2289" s="75" t="s">
        <v>8907</v>
      </c>
      <c r="L2289" s="75" t="s">
        <v>8908</v>
      </c>
      <c r="M2289" s="74">
        <v>1800</v>
      </c>
      <c r="N2289" s="75" t="s">
        <v>29</v>
      </c>
      <c r="O2289" s="75" t="s">
        <v>8909</v>
      </c>
      <c r="P2289" s="75"/>
      <c r="Q2289" s="75" t="s">
        <v>8910</v>
      </c>
      <c r="R2289" s="75" t="s">
        <v>1703</v>
      </c>
      <c r="S2289" s="75" t="s">
        <v>1704</v>
      </c>
      <c r="T2289" s="75" t="s">
        <v>1705</v>
      </c>
      <c r="U2289" s="75" t="s">
        <v>496</v>
      </c>
    </row>
    <row r="2290" spans="1:21" ht="14.4" x14ac:dyDescent="0.25">
      <c r="A2290" s="74">
        <v>125518</v>
      </c>
      <c r="B2290" s="75" t="s">
        <v>1679</v>
      </c>
      <c r="C2290" s="81">
        <f t="shared" si="109"/>
        <v>0</v>
      </c>
      <c r="D2290" s="74">
        <v>5462</v>
      </c>
      <c r="E2290" s="75" t="s">
        <v>8890</v>
      </c>
      <c r="F2290" s="74">
        <v>960427</v>
      </c>
      <c r="G2290" s="74">
        <v>0</v>
      </c>
      <c r="H2290" s="76">
        <f t="shared" si="110"/>
        <v>0</v>
      </c>
      <c r="I2290" s="76">
        <f t="shared" si="111"/>
        <v>0</v>
      </c>
      <c r="J2290" s="74">
        <v>129205</v>
      </c>
      <c r="K2290" s="75" t="s">
        <v>8911</v>
      </c>
      <c r="L2290" s="75" t="s">
        <v>8912</v>
      </c>
      <c r="M2290" s="74">
        <v>1800</v>
      </c>
      <c r="N2290" s="75" t="s">
        <v>29</v>
      </c>
      <c r="O2290" s="75" t="s">
        <v>8913</v>
      </c>
      <c r="P2290" s="75"/>
      <c r="Q2290" s="75" t="s">
        <v>8914</v>
      </c>
      <c r="R2290" s="75" t="s">
        <v>3065</v>
      </c>
      <c r="S2290" s="75" t="s">
        <v>3066</v>
      </c>
      <c r="T2290" s="75" t="s">
        <v>3067</v>
      </c>
      <c r="U2290" s="75" t="s">
        <v>385</v>
      </c>
    </row>
    <row r="2291" spans="1:21" ht="14.4" x14ac:dyDescent="0.25">
      <c r="A2291" s="74">
        <v>125526</v>
      </c>
      <c r="B2291" s="75" t="s">
        <v>1901</v>
      </c>
      <c r="C2291" s="81">
        <f t="shared" si="109"/>
        <v>0</v>
      </c>
      <c r="D2291" s="74">
        <v>2626</v>
      </c>
      <c r="E2291" s="75" t="s">
        <v>10760</v>
      </c>
      <c r="F2291" s="74">
        <v>114017</v>
      </c>
      <c r="G2291" s="74">
        <v>114017</v>
      </c>
      <c r="H2291" s="76">
        <f t="shared" si="110"/>
        <v>0</v>
      </c>
      <c r="I2291" s="76">
        <f t="shared" si="111"/>
        <v>0</v>
      </c>
      <c r="J2291" s="74">
        <v>2601</v>
      </c>
      <c r="K2291" s="75" t="s">
        <v>11390</v>
      </c>
      <c r="L2291" s="75" t="s">
        <v>8915</v>
      </c>
      <c r="M2291" s="74">
        <v>9000</v>
      </c>
      <c r="N2291" s="75" t="s">
        <v>120</v>
      </c>
      <c r="O2291" s="75" t="s">
        <v>8916</v>
      </c>
      <c r="P2291" s="75"/>
      <c r="Q2291" s="75" t="s">
        <v>8917</v>
      </c>
      <c r="R2291" s="75" t="s">
        <v>1654</v>
      </c>
      <c r="S2291" s="75" t="s">
        <v>1655</v>
      </c>
      <c r="T2291" s="75" t="s">
        <v>1656</v>
      </c>
      <c r="U2291" s="75" t="s">
        <v>385</v>
      </c>
    </row>
    <row r="2292" spans="1:21" ht="14.4" x14ac:dyDescent="0.25">
      <c r="A2292" s="74">
        <v>125526</v>
      </c>
      <c r="B2292" s="75" t="s">
        <v>1901</v>
      </c>
      <c r="C2292" s="81">
        <f t="shared" si="109"/>
        <v>0</v>
      </c>
      <c r="D2292" s="74">
        <v>2626</v>
      </c>
      <c r="E2292" s="75" t="s">
        <v>10760</v>
      </c>
      <c r="F2292" s="74">
        <v>114017</v>
      </c>
      <c r="G2292" s="74">
        <v>114017</v>
      </c>
      <c r="H2292" s="76">
        <f t="shared" si="110"/>
        <v>0</v>
      </c>
      <c r="I2292" s="76">
        <f t="shared" si="111"/>
        <v>0</v>
      </c>
      <c r="J2292" s="74">
        <v>2618</v>
      </c>
      <c r="K2292" s="75" t="s">
        <v>11391</v>
      </c>
      <c r="L2292" s="75" t="s">
        <v>8918</v>
      </c>
      <c r="M2292" s="74">
        <v>9000</v>
      </c>
      <c r="N2292" s="75" t="s">
        <v>120</v>
      </c>
      <c r="O2292" s="75" t="s">
        <v>11392</v>
      </c>
      <c r="P2292" s="75"/>
      <c r="Q2292" s="75" t="s">
        <v>8919</v>
      </c>
      <c r="R2292" s="75" t="s">
        <v>1654</v>
      </c>
      <c r="S2292" s="75" t="s">
        <v>1655</v>
      </c>
      <c r="T2292" s="75" t="s">
        <v>1656</v>
      </c>
      <c r="U2292" s="75" t="s">
        <v>385</v>
      </c>
    </row>
    <row r="2293" spans="1:21" ht="14.4" x14ac:dyDescent="0.25">
      <c r="A2293" s="74">
        <v>125526</v>
      </c>
      <c r="B2293" s="75" t="s">
        <v>1901</v>
      </c>
      <c r="C2293" s="81">
        <f t="shared" si="109"/>
        <v>0</v>
      </c>
      <c r="D2293" s="74">
        <v>2626</v>
      </c>
      <c r="E2293" s="75" t="s">
        <v>10760</v>
      </c>
      <c r="F2293" s="74">
        <v>114017</v>
      </c>
      <c r="G2293" s="74">
        <v>114017</v>
      </c>
      <c r="H2293" s="76">
        <f t="shared" si="110"/>
        <v>0</v>
      </c>
      <c r="I2293" s="76">
        <f t="shared" si="111"/>
        <v>0</v>
      </c>
      <c r="J2293" s="74">
        <v>2626</v>
      </c>
      <c r="K2293" s="75" t="s">
        <v>10760</v>
      </c>
      <c r="L2293" s="75" t="s">
        <v>8920</v>
      </c>
      <c r="M2293" s="74">
        <v>9041</v>
      </c>
      <c r="N2293" s="75" t="s">
        <v>273</v>
      </c>
      <c r="O2293" s="75" t="s">
        <v>8921</v>
      </c>
      <c r="P2293" s="75"/>
      <c r="Q2293" s="75" t="s">
        <v>8922</v>
      </c>
      <c r="R2293" s="75" t="s">
        <v>1654</v>
      </c>
      <c r="S2293" s="75" t="s">
        <v>1655</v>
      </c>
      <c r="T2293" s="75" t="s">
        <v>1656</v>
      </c>
      <c r="U2293" s="75" t="s">
        <v>385</v>
      </c>
    </row>
    <row r="2294" spans="1:21" ht="14.4" x14ac:dyDescent="0.25">
      <c r="A2294" s="74">
        <v>125526</v>
      </c>
      <c r="B2294" s="75" t="s">
        <v>1901</v>
      </c>
      <c r="C2294" s="81">
        <f t="shared" si="109"/>
        <v>0</v>
      </c>
      <c r="D2294" s="74">
        <v>2626</v>
      </c>
      <c r="E2294" s="75" t="s">
        <v>10760</v>
      </c>
      <c r="F2294" s="74">
        <v>114017</v>
      </c>
      <c r="G2294" s="74">
        <v>114017</v>
      </c>
      <c r="H2294" s="76">
        <f t="shared" si="110"/>
        <v>0</v>
      </c>
      <c r="I2294" s="76">
        <f t="shared" si="111"/>
        <v>0</v>
      </c>
      <c r="J2294" s="74">
        <v>2642</v>
      </c>
      <c r="K2294" s="75" t="s">
        <v>8923</v>
      </c>
      <c r="L2294" s="75" t="s">
        <v>10614</v>
      </c>
      <c r="M2294" s="74">
        <v>9940</v>
      </c>
      <c r="N2294" s="75" t="s">
        <v>121</v>
      </c>
      <c r="O2294" s="75" t="s">
        <v>8924</v>
      </c>
      <c r="P2294" s="75"/>
      <c r="Q2294" s="75" t="s">
        <v>8925</v>
      </c>
      <c r="R2294" s="75" t="s">
        <v>1654</v>
      </c>
      <c r="S2294" s="75" t="s">
        <v>1655</v>
      </c>
      <c r="T2294" s="75" t="s">
        <v>1656</v>
      </c>
      <c r="U2294" s="75" t="s">
        <v>385</v>
      </c>
    </row>
    <row r="2295" spans="1:21" ht="14.4" x14ac:dyDescent="0.25">
      <c r="A2295" s="74">
        <v>125526</v>
      </c>
      <c r="B2295" s="75" t="s">
        <v>1901</v>
      </c>
      <c r="C2295" s="81">
        <f t="shared" si="109"/>
        <v>0</v>
      </c>
      <c r="D2295" s="74">
        <v>2626</v>
      </c>
      <c r="E2295" s="75" t="s">
        <v>10760</v>
      </c>
      <c r="F2295" s="74">
        <v>114017</v>
      </c>
      <c r="G2295" s="74">
        <v>114017</v>
      </c>
      <c r="H2295" s="76">
        <f t="shared" si="110"/>
        <v>0</v>
      </c>
      <c r="I2295" s="76">
        <f t="shared" si="111"/>
        <v>0</v>
      </c>
      <c r="J2295" s="74">
        <v>2717</v>
      </c>
      <c r="K2295" s="75" t="s">
        <v>11393</v>
      </c>
      <c r="L2295" s="75" t="s">
        <v>8926</v>
      </c>
      <c r="M2295" s="74">
        <v>9080</v>
      </c>
      <c r="N2295" s="75" t="s">
        <v>8887</v>
      </c>
      <c r="O2295" s="75" t="s">
        <v>8927</v>
      </c>
      <c r="P2295" s="75"/>
      <c r="Q2295" s="75" t="s">
        <v>8928</v>
      </c>
      <c r="R2295" s="75" t="s">
        <v>1654</v>
      </c>
      <c r="S2295" s="75" t="s">
        <v>1655</v>
      </c>
      <c r="T2295" s="75" t="s">
        <v>1656</v>
      </c>
      <c r="U2295" s="75" t="s">
        <v>385</v>
      </c>
    </row>
    <row r="2296" spans="1:21" ht="14.4" x14ac:dyDescent="0.25">
      <c r="A2296" s="74">
        <v>125526</v>
      </c>
      <c r="B2296" s="75" t="s">
        <v>1901</v>
      </c>
      <c r="C2296" s="81">
        <f t="shared" si="109"/>
        <v>0</v>
      </c>
      <c r="D2296" s="74">
        <v>2626</v>
      </c>
      <c r="E2296" s="75" t="s">
        <v>10760</v>
      </c>
      <c r="F2296" s="74">
        <v>114017</v>
      </c>
      <c r="G2296" s="74">
        <v>114017</v>
      </c>
      <c r="H2296" s="76">
        <f t="shared" si="110"/>
        <v>0</v>
      </c>
      <c r="I2296" s="76">
        <f t="shared" si="111"/>
        <v>0</v>
      </c>
      <c r="J2296" s="74">
        <v>2725</v>
      </c>
      <c r="K2296" s="75" t="s">
        <v>8929</v>
      </c>
      <c r="L2296" s="75" t="s">
        <v>8930</v>
      </c>
      <c r="M2296" s="74">
        <v>9040</v>
      </c>
      <c r="N2296" s="75" t="s">
        <v>323</v>
      </c>
      <c r="O2296" s="75" t="s">
        <v>8931</v>
      </c>
      <c r="P2296" s="75"/>
      <c r="Q2296" s="75" t="s">
        <v>8932</v>
      </c>
      <c r="R2296" s="75" t="s">
        <v>1654</v>
      </c>
      <c r="S2296" s="75" t="s">
        <v>1655</v>
      </c>
      <c r="T2296" s="75" t="s">
        <v>1656</v>
      </c>
      <c r="U2296" s="75" t="s">
        <v>385</v>
      </c>
    </row>
    <row r="2297" spans="1:21" ht="14.4" x14ac:dyDescent="0.25">
      <c r="A2297" s="74">
        <v>125526</v>
      </c>
      <c r="B2297" s="75" t="s">
        <v>1901</v>
      </c>
      <c r="C2297" s="81">
        <f t="shared" si="109"/>
        <v>0</v>
      </c>
      <c r="D2297" s="74">
        <v>2626</v>
      </c>
      <c r="E2297" s="75" t="s">
        <v>10760</v>
      </c>
      <c r="F2297" s="74">
        <v>114017</v>
      </c>
      <c r="G2297" s="74">
        <v>114017</v>
      </c>
      <c r="H2297" s="76">
        <f t="shared" si="110"/>
        <v>0</v>
      </c>
      <c r="I2297" s="76">
        <f t="shared" si="111"/>
        <v>0</v>
      </c>
      <c r="J2297" s="74">
        <v>2782</v>
      </c>
      <c r="K2297" s="75" t="s">
        <v>11394</v>
      </c>
      <c r="L2297" s="75" t="s">
        <v>8933</v>
      </c>
      <c r="M2297" s="74">
        <v>9070</v>
      </c>
      <c r="N2297" s="75" t="s">
        <v>1561</v>
      </c>
      <c r="O2297" s="75" t="s">
        <v>8934</v>
      </c>
      <c r="P2297" s="75"/>
      <c r="Q2297" s="75" t="s">
        <v>8935</v>
      </c>
      <c r="R2297" s="75" t="s">
        <v>1654</v>
      </c>
      <c r="S2297" s="75" t="s">
        <v>1655</v>
      </c>
      <c r="T2297" s="75" t="s">
        <v>1656</v>
      </c>
      <c r="U2297" s="75" t="s">
        <v>385</v>
      </c>
    </row>
    <row r="2298" spans="1:21" ht="14.4" x14ac:dyDescent="0.25">
      <c r="A2298" s="74">
        <v>125526</v>
      </c>
      <c r="B2298" s="75" t="s">
        <v>1901</v>
      </c>
      <c r="C2298" s="81">
        <f t="shared" si="109"/>
        <v>0</v>
      </c>
      <c r="D2298" s="74">
        <v>2626</v>
      </c>
      <c r="E2298" s="75" t="s">
        <v>10760</v>
      </c>
      <c r="F2298" s="74">
        <v>114017</v>
      </c>
      <c r="G2298" s="74">
        <v>114017</v>
      </c>
      <c r="H2298" s="76">
        <f t="shared" si="110"/>
        <v>0</v>
      </c>
      <c r="I2298" s="76">
        <f t="shared" si="111"/>
        <v>0</v>
      </c>
      <c r="J2298" s="74">
        <v>2791</v>
      </c>
      <c r="K2298" s="75" t="s">
        <v>11395</v>
      </c>
      <c r="L2298" s="75" t="s">
        <v>8936</v>
      </c>
      <c r="M2298" s="74">
        <v>9050</v>
      </c>
      <c r="N2298" s="75" t="s">
        <v>285</v>
      </c>
      <c r="O2298" s="75" t="s">
        <v>8937</v>
      </c>
      <c r="P2298" s="75"/>
      <c r="Q2298" s="75" t="s">
        <v>8938</v>
      </c>
      <c r="R2298" s="75" t="s">
        <v>1654</v>
      </c>
      <c r="S2298" s="75" t="s">
        <v>1655</v>
      </c>
      <c r="T2298" s="75" t="s">
        <v>1656</v>
      </c>
      <c r="U2298" s="75" t="s">
        <v>385</v>
      </c>
    </row>
    <row r="2299" spans="1:21" ht="14.4" x14ac:dyDescent="0.25">
      <c r="A2299" s="74">
        <v>125526</v>
      </c>
      <c r="B2299" s="75" t="s">
        <v>1901</v>
      </c>
      <c r="C2299" s="81">
        <f t="shared" si="109"/>
        <v>0</v>
      </c>
      <c r="D2299" s="74">
        <v>2626</v>
      </c>
      <c r="E2299" s="75" t="s">
        <v>10760</v>
      </c>
      <c r="F2299" s="74">
        <v>114017</v>
      </c>
      <c r="G2299" s="74">
        <v>114017</v>
      </c>
      <c r="H2299" s="76">
        <f t="shared" si="110"/>
        <v>0</v>
      </c>
      <c r="I2299" s="76">
        <f t="shared" si="111"/>
        <v>0</v>
      </c>
      <c r="J2299" s="74">
        <v>2808</v>
      </c>
      <c r="K2299" s="75" t="s">
        <v>11396</v>
      </c>
      <c r="L2299" s="75" t="s">
        <v>8939</v>
      </c>
      <c r="M2299" s="74">
        <v>9820</v>
      </c>
      <c r="N2299" s="75" t="s">
        <v>126</v>
      </c>
      <c r="O2299" s="75" t="s">
        <v>8940</v>
      </c>
      <c r="P2299" s="75"/>
      <c r="Q2299" s="75" t="s">
        <v>8941</v>
      </c>
      <c r="R2299" s="75" t="s">
        <v>1654</v>
      </c>
      <c r="S2299" s="75" t="s">
        <v>1655</v>
      </c>
      <c r="T2299" s="75" t="s">
        <v>1656</v>
      </c>
      <c r="U2299" s="75" t="s">
        <v>385</v>
      </c>
    </row>
    <row r="2300" spans="1:21" ht="14.4" x14ac:dyDescent="0.25">
      <c r="A2300" s="74">
        <v>125526</v>
      </c>
      <c r="B2300" s="75" t="s">
        <v>1901</v>
      </c>
      <c r="C2300" s="81">
        <f t="shared" si="109"/>
        <v>0</v>
      </c>
      <c r="D2300" s="74">
        <v>2626</v>
      </c>
      <c r="E2300" s="75" t="s">
        <v>10760</v>
      </c>
      <c r="F2300" s="74">
        <v>114017</v>
      </c>
      <c r="G2300" s="74">
        <v>114017</v>
      </c>
      <c r="H2300" s="76">
        <f t="shared" si="110"/>
        <v>0</v>
      </c>
      <c r="I2300" s="76">
        <f t="shared" si="111"/>
        <v>0</v>
      </c>
      <c r="J2300" s="74">
        <v>3228</v>
      </c>
      <c r="K2300" s="75" t="s">
        <v>11397</v>
      </c>
      <c r="L2300" s="75" t="s">
        <v>8942</v>
      </c>
      <c r="M2300" s="74">
        <v>9031</v>
      </c>
      <c r="N2300" s="75" t="s">
        <v>5941</v>
      </c>
      <c r="O2300" s="75" t="s">
        <v>8943</v>
      </c>
      <c r="P2300" s="75"/>
      <c r="Q2300" s="75" t="s">
        <v>8944</v>
      </c>
      <c r="R2300" s="75" t="s">
        <v>1654</v>
      </c>
      <c r="S2300" s="75" t="s">
        <v>1655</v>
      </c>
      <c r="T2300" s="75" t="s">
        <v>1656</v>
      </c>
      <c r="U2300" s="75" t="s">
        <v>385</v>
      </c>
    </row>
    <row r="2301" spans="1:21" ht="14.4" x14ac:dyDescent="0.25">
      <c r="A2301" s="74">
        <v>125526</v>
      </c>
      <c r="B2301" s="75" t="s">
        <v>1901</v>
      </c>
      <c r="C2301" s="81">
        <f t="shared" si="109"/>
        <v>0</v>
      </c>
      <c r="D2301" s="74">
        <v>2626</v>
      </c>
      <c r="E2301" s="75" t="s">
        <v>10760</v>
      </c>
      <c r="F2301" s="74">
        <v>114017</v>
      </c>
      <c r="G2301" s="74">
        <v>114017</v>
      </c>
      <c r="H2301" s="76">
        <f t="shared" si="110"/>
        <v>0</v>
      </c>
      <c r="I2301" s="76">
        <f t="shared" si="111"/>
        <v>0</v>
      </c>
      <c r="J2301" s="74">
        <v>3277</v>
      </c>
      <c r="K2301" s="75" t="s">
        <v>8945</v>
      </c>
      <c r="L2301" s="75" t="s">
        <v>8946</v>
      </c>
      <c r="M2301" s="74">
        <v>9030</v>
      </c>
      <c r="N2301" s="75" t="s">
        <v>309</v>
      </c>
      <c r="O2301" s="75" t="s">
        <v>8947</v>
      </c>
      <c r="P2301" s="75"/>
      <c r="Q2301" s="75" t="s">
        <v>8948</v>
      </c>
      <c r="R2301" s="75" t="s">
        <v>1654</v>
      </c>
      <c r="S2301" s="75" t="s">
        <v>1655</v>
      </c>
      <c r="T2301" s="75" t="s">
        <v>1656</v>
      </c>
      <c r="U2301" s="75" t="s">
        <v>385</v>
      </c>
    </row>
    <row r="2302" spans="1:21" ht="14.4" x14ac:dyDescent="0.25">
      <c r="A2302" s="74">
        <v>125526</v>
      </c>
      <c r="B2302" s="75" t="s">
        <v>1901</v>
      </c>
      <c r="C2302" s="81">
        <f t="shared" si="109"/>
        <v>0</v>
      </c>
      <c r="D2302" s="74">
        <v>2626</v>
      </c>
      <c r="E2302" s="75" t="s">
        <v>10760</v>
      </c>
      <c r="F2302" s="74">
        <v>114017</v>
      </c>
      <c r="G2302" s="74">
        <v>114017</v>
      </c>
      <c r="H2302" s="76">
        <f t="shared" si="110"/>
        <v>0</v>
      </c>
      <c r="I2302" s="76">
        <f t="shared" si="111"/>
        <v>0</v>
      </c>
      <c r="J2302" s="74">
        <v>3582</v>
      </c>
      <c r="K2302" s="75" t="s">
        <v>11398</v>
      </c>
      <c r="L2302" s="75" t="s">
        <v>8949</v>
      </c>
      <c r="M2302" s="74">
        <v>9000</v>
      </c>
      <c r="N2302" s="75" t="s">
        <v>120</v>
      </c>
      <c r="O2302" s="75" t="s">
        <v>8950</v>
      </c>
      <c r="P2302" s="75"/>
      <c r="Q2302" s="75" t="s">
        <v>8951</v>
      </c>
      <c r="R2302" s="75" t="s">
        <v>1703</v>
      </c>
      <c r="S2302" s="75" t="s">
        <v>1704</v>
      </c>
      <c r="T2302" s="75" t="s">
        <v>1705</v>
      </c>
      <c r="U2302" s="75" t="s">
        <v>496</v>
      </c>
    </row>
    <row r="2303" spans="1:21" ht="14.4" x14ac:dyDescent="0.25">
      <c r="A2303" s="74">
        <v>125526</v>
      </c>
      <c r="B2303" s="75" t="s">
        <v>1649</v>
      </c>
      <c r="C2303" s="81">
        <f t="shared" si="109"/>
        <v>125526</v>
      </c>
      <c r="D2303" s="78">
        <v>2626</v>
      </c>
      <c r="E2303" s="75" t="s">
        <v>10760</v>
      </c>
      <c r="F2303" s="74">
        <v>968181</v>
      </c>
      <c r="G2303" s="74">
        <v>0</v>
      </c>
      <c r="H2303" s="76">
        <f t="shared" si="110"/>
        <v>125526</v>
      </c>
      <c r="I2303" s="76">
        <f t="shared" si="111"/>
        <v>125526</v>
      </c>
      <c r="J2303" s="74">
        <v>21238</v>
      </c>
      <c r="K2303" s="75" t="s">
        <v>11399</v>
      </c>
      <c r="L2303" s="75" t="s">
        <v>8952</v>
      </c>
      <c r="M2303" s="74">
        <v>9000</v>
      </c>
      <c r="N2303" s="75" t="s">
        <v>120</v>
      </c>
      <c r="O2303" s="75" t="s">
        <v>194</v>
      </c>
      <c r="P2303" s="75"/>
      <c r="Q2303" s="75" t="s">
        <v>8953</v>
      </c>
      <c r="R2303" s="75" t="s">
        <v>1654</v>
      </c>
      <c r="S2303" s="75" t="s">
        <v>1655</v>
      </c>
      <c r="T2303" s="75" t="s">
        <v>1656</v>
      </c>
      <c r="U2303" s="75" t="s">
        <v>385</v>
      </c>
    </row>
    <row r="2304" spans="1:21" ht="14.4" x14ac:dyDescent="0.25">
      <c r="A2304" s="74">
        <v>125526</v>
      </c>
      <c r="B2304" s="75" t="s">
        <v>1649</v>
      </c>
      <c r="C2304" s="81">
        <f t="shared" si="109"/>
        <v>0</v>
      </c>
      <c r="D2304" s="74">
        <v>2626</v>
      </c>
      <c r="E2304" s="75" t="s">
        <v>10760</v>
      </c>
      <c r="F2304" s="74">
        <v>969832</v>
      </c>
      <c r="G2304" s="74">
        <v>0</v>
      </c>
      <c r="H2304" s="76">
        <f t="shared" si="110"/>
        <v>125526</v>
      </c>
      <c r="I2304" s="76">
        <f t="shared" si="111"/>
        <v>0</v>
      </c>
      <c r="J2304" s="74">
        <v>24638</v>
      </c>
      <c r="K2304" s="75" t="s">
        <v>8954</v>
      </c>
      <c r="L2304" s="75" t="s">
        <v>8955</v>
      </c>
      <c r="M2304" s="74">
        <v>9830</v>
      </c>
      <c r="N2304" s="75" t="s">
        <v>760</v>
      </c>
      <c r="O2304" s="75" t="s">
        <v>8956</v>
      </c>
      <c r="P2304" s="75"/>
      <c r="Q2304" s="75" t="s">
        <v>8957</v>
      </c>
      <c r="R2304" s="75" t="s">
        <v>1654</v>
      </c>
      <c r="S2304" s="75" t="s">
        <v>1655</v>
      </c>
      <c r="T2304" s="75" t="s">
        <v>1656</v>
      </c>
      <c r="U2304" s="75" t="s">
        <v>385</v>
      </c>
    </row>
    <row r="2305" spans="1:21" ht="14.4" x14ac:dyDescent="0.25">
      <c r="A2305" s="74">
        <v>125526</v>
      </c>
      <c r="B2305" s="75" t="s">
        <v>1901</v>
      </c>
      <c r="C2305" s="81">
        <f t="shared" si="109"/>
        <v>125526</v>
      </c>
      <c r="D2305" s="74">
        <v>2626</v>
      </c>
      <c r="E2305" s="75" t="s">
        <v>10760</v>
      </c>
      <c r="F2305" s="74">
        <v>114017</v>
      </c>
      <c r="G2305" s="74">
        <v>114017</v>
      </c>
      <c r="H2305" s="76">
        <f t="shared" si="110"/>
        <v>125526</v>
      </c>
      <c r="I2305" s="76">
        <f t="shared" si="111"/>
        <v>125526</v>
      </c>
      <c r="J2305" s="74">
        <v>55871</v>
      </c>
      <c r="K2305" s="75" t="s">
        <v>11400</v>
      </c>
      <c r="L2305" s="75" t="s">
        <v>8958</v>
      </c>
      <c r="M2305" s="74">
        <v>9000</v>
      </c>
      <c r="N2305" s="75" t="s">
        <v>120</v>
      </c>
      <c r="O2305" s="75" t="s">
        <v>8959</v>
      </c>
      <c r="P2305" s="75"/>
      <c r="Q2305" s="75" t="s">
        <v>8960</v>
      </c>
      <c r="R2305" s="75" t="s">
        <v>1654</v>
      </c>
      <c r="S2305" s="75" t="s">
        <v>1655</v>
      </c>
      <c r="T2305" s="75" t="s">
        <v>1656</v>
      </c>
      <c r="U2305" s="75" t="s">
        <v>385</v>
      </c>
    </row>
    <row r="2306" spans="1:21" ht="14.4" x14ac:dyDescent="0.25">
      <c r="A2306" s="74">
        <v>125526</v>
      </c>
      <c r="B2306" s="75" t="s">
        <v>1901</v>
      </c>
      <c r="C2306" s="81">
        <f t="shared" si="109"/>
        <v>0</v>
      </c>
      <c r="D2306" s="74">
        <v>2626</v>
      </c>
      <c r="E2306" s="75" t="s">
        <v>10760</v>
      </c>
      <c r="F2306" s="74">
        <v>114017</v>
      </c>
      <c r="G2306" s="74">
        <v>114017</v>
      </c>
      <c r="H2306" s="76">
        <f t="shared" si="110"/>
        <v>0</v>
      </c>
      <c r="I2306" s="76">
        <f t="shared" si="111"/>
        <v>0</v>
      </c>
      <c r="J2306" s="74">
        <v>146126</v>
      </c>
      <c r="K2306" s="75" t="s">
        <v>11983</v>
      </c>
      <c r="L2306" s="75" t="s">
        <v>8939</v>
      </c>
      <c r="M2306" s="74">
        <v>9820</v>
      </c>
      <c r="N2306" s="75" t="s">
        <v>126</v>
      </c>
      <c r="O2306" s="75" t="s">
        <v>8940</v>
      </c>
      <c r="P2306" s="75"/>
      <c r="Q2306" s="75" t="s">
        <v>8941</v>
      </c>
      <c r="R2306" s="75" t="s">
        <v>1654</v>
      </c>
      <c r="S2306" s="75" t="s">
        <v>1655</v>
      </c>
      <c r="T2306" s="75" t="s">
        <v>1656</v>
      </c>
      <c r="U2306" s="75" t="s">
        <v>385</v>
      </c>
    </row>
    <row r="2307" spans="1:21" ht="14.4" x14ac:dyDescent="0.25">
      <c r="A2307" s="74">
        <v>125534</v>
      </c>
      <c r="B2307" s="75" t="s">
        <v>1649</v>
      </c>
      <c r="C2307" s="81">
        <f t="shared" si="109"/>
        <v>0</v>
      </c>
      <c r="D2307" s="74">
        <v>48363</v>
      </c>
      <c r="E2307" s="75" t="s">
        <v>6938</v>
      </c>
      <c r="F2307" s="74">
        <v>962217</v>
      </c>
      <c r="G2307" s="74">
        <v>0</v>
      </c>
      <c r="H2307" s="76">
        <f t="shared" si="110"/>
        <v>0</v>
      </c>
      <c r="I2307" s="76">
        <f t="shared" si="111"/>
        <v>0</v>
      </c>
      <c r="J2307" s="74">
        <v>14316</v>
      </c>
      <c r="K2307" s="75" t="s">
        <v>8961</v>
      </c>
      <c r="L2307" s="75" t="s">
        <v>8962</v>
      </c>
      <c r="M2307" s="74">
        <v>3940</v>
      </c>
      <c r="N2307" s="75" t="s">
        <v>314</v>
      </c>
      <c r="O2307" s="75" t="s">
        <v>8963</v>
      </c>
      <c r="P2307" s="75"/>
      <c r="Q2307" s="75" t="s">
        <v>8964</v>
      </c>
      <c r="R2307" s="75" t="s">
        <v>11612</v>
      </c>
      <c r="S2307" s="75" t="s">
        <v>11613</v>
      </c>
      <c r="T2307" s="75" t="s">
        <v>11614</v>
      </c>
      <c r="U2307" s="75" t="s">
        <v>385</v>
      </c>
    </row>
    <row r="2308" spans="1:21" ht="14.4" x14ac:dyDescent="0.25">
      <c r="A2308" s="74">
        <v>125534</v>
      </c>
      <c r="B2308" s="75" t="s">
        <v>1649</v>
      </c>
      <c r="C2308" s="81">
        <f t="shared" si="109"/>
        <v>0</v>
      </c>
      <c r="D2308" s="74">
        <v>48363</v>
      </c>
      <c r="E2308" s="75" t="s">
        <v>6938</v>
      </c>
      <c r="F2308" s="74">
        <v>962217</v>
      </c>
      <c r="G2308" s="74">
        <v>0</v>
      </c>
      <c r="H2308" s="76">
        <f t="shared" si="110"/>
        <v>0</v>
      </c>
      <c r="I2308" s="76">
        <f t="shared" si="111"/>
        <v>0</v>
      </c>
      <c r="J2308" s="74">
        <v>14324</v>
      </c>
      <c r="K2308" s="75" t="s">
        <v>8965</v>
      </c>
      <c r="L2308" s="75" t="s">
        <v>8966</v>
      </c>
      <c r="M2308" s="74">
        <v>3940</v>
      </c>
      <c r="N2308" s="75" t="s">
        <v>314</v>
      </c>
      <c r="O2308" s="75" t="s">
        <v>8963</v>
      </c>
      <c r="P2308" s="75"/>
      <c r="Q2308" s="75" t="s">
        <v>8967</v>
      </c>
      <c r="R2308" s="75" t="s">
        <v>11612</v>
      </c>
      <c r="S2308" s="75" t="s">
        <v>11613</v>
      </c>
      <c r="T2308" s="75" t="s">
        <v>11614</v>
      </c>
      <c r="U2308" s="75" t="s">
        <v>385</v>
      </c>
    </row>
    <row r="2309" spans="1:21" ht="14.4" x14ac:dyDescent="0.25">
      <c r="A2309" s="74">
        <v>125534</v>
      </c>
      <c r="B2309" s="75" t="s">
        <v>1649</v>
      </c>
      <c r="C2309" s="81">
        <f t="shared" si="109"/>
        <v>0</v>
      </c>
      <c r="D2309" s="74">
        <v>48363</v>
      </c>
      <c r="E2309" s="75" t="s">
        <v>6938</v>
      </c>
      <c r="F2309" s="74">
        <v>965251</v>
      </c>
      <c r="G2309" s="74">
        <v>0</v>
      </c>
      <c r="H2309" s="76">
        <f t="shared" si="110"/>
        <v>125534</v>
      </c>
      <c r="I2309" s="76">
        <f t="shared" si="111"/>
        <v>0</v>
      </c>
      <c r="J2309" s="74">
        <v>14357</v>
      </c>
      <c r="K2309" s="75" t="s">
        <v>8968</v>
      </c>
      <c r="L2309" s="75" t="s">
        <v>8969</v>
      </c>
      <c r="M2309" s="74">
        <v>3990</v>
      </c>
      <c r="N2309" s="75" t="s">
        <v>74</v>
      </c>
      <c r="O2309" s="75" t="s">
        <v>8970</v>
      </c>
      <c r="P2309" s="75"/>
      <c r="Q2309" s="75" t="s">
        <v>8971</v>
      </c>
      <c r="R2309" s="75" t="s">
        <v>11612</v>
      </c>
      <c r="S2309" s="75" t="s">
        <v>11613</v>
      </c>
      <c r="T2309" s="75" t="s">
        <v>11614</v>
      </c>
      <c r="U2309" s="75" t="s">
        <v>385</v>
      </c>
    </row>
    <row r="2310" spans="1:21" ht="14.4" x14ac:dyDescent="0.25">
      <c r="A2310" s="74">
        <v>125534</v>
      </c>
      <c r="B2310" s="75" t="s">
        <v>1649</v>
      </c>
      <c r="C2310" s="81">
        <f t="shared" si="109"/>
        <v>0</v>
      </c>
      <c r="D2310" s="74">
        <v>48363</v>
      </c>
      <c r="E2310" s="75" t="s">
        <v>6938</v>
      </c>
      <c r="F2310" s="74">
        <v>965251</v>
      </c>
      <c r="G2310" s="74">
        <v>0</v>
      </c>
      <c r="H2310" s="76">
        <f t="shared" si="110"/>
        <v>0</v>
      </c>
      <c r="I2310" s="76">
        <f t="shared" si="111"/>
        <v>0</v>
      </c>
      <c r="J2310" s="74">
        <v>14365</v>
      </c>
      <c r="K2310" s="75" t="s">
        <v>8972</v>
      </c>
      <c r="L2310" s="75" t="s">
        <v>8973</v>
      </c>
      <c r="M2310" s="74">
        <v>3990</v>
      </c>
      <c r="N2310" s="75" t="s">
        <v>8974</v>
      </c>
      <c r="O2310" s="75" t="s">
        <v>8975</v>
      </c>
      <c r="P2310" s="75"/>
      <c r="Q2310" s="75" t="s">
        <v>8976</v>
      </c>
      <c r="R2310" s="75" t="s">
        <v>11612</v>
      </c>
      <c r="S2310" s="75" t="s">
        <v>11613</v>
      </c>
      <c r="T2310" s="75" t="s">
        <v>11614</v>
      </c>
      <c r="U2310" s="75" t="s">
        <v>385</v>
      </c>
    </row>
    <row r="2311" spans="1:21" ht="14.4" x14ac:dyDescent="0.25">
      <c r="A2311" s="74">
        <v>125534</v>
      </c>
      <c r="B2311" s="75" t="s">
        <v>1649</v>
      </c>
      <c r="C2311" s="81">
        <f t="shared" si="109"/>
        <v>0</v>
      </c>
      <c r="D2311" s="74">
        <v>48363</v>
      </c>
      <c r="E2311" s="75" t="s">
        <v>6938</v>
      </c>
      <c r="F2311" s="74">
        <v>965251</v>
      </c>
      <c r="G2311" s="74">
        <v>0</v>
      </c>
      <c r="H2311" s="76">
        <f t="shared" si="110"/>
        <v>0</v>
      </c>
      <c r="I2311" s="76">
        <f t="shared" si="111"/>
        <v>0</v>
      </c>
      <c r="J2311" s="74">
        <v>14373</v>
      </c>
      <c r="K2311" s="75" t="s">
        <v>8977</v>
      </c>
      <c r="L2311" s="75" t="s">
        <v>8978</v>
      </c>
      <c r="M2311" s="74">
        <v>3990</v>
      </c>
      <c r="N2311" s="75" t="s">
        <v>279</v>
      </c>
      <c r="O2311" s="75" t="s">
        <v>8979</v>
      </c>
      <c r="P2311" s="75"/>
      <c r="Q2311" s="75" t="s">
        <v>8980</v>
      </c>
      <c r="R2311" s="75" t="s">
        <v>11612</v>
      </c>
      <c r="S2311" s="75" t="s">
        <v>11613</v>
      </c>
      <c r="T2311" s="75" t="s">
        <v>11614</v>
      </c>
      <c r="U2311" s="75" t="s">
        <v>385</v>
      </c>
    </row>
    <row r="2312" spans="1:21" ht="14.4" x14ac:dyDescent="0.25">
      <c r="A2312" s="74">
        <v>125534</v>
      </c>
      <c r="B2312" s="75" t="s">
        <v>1649</v>
      </c>
      <c r="C2312" s="81">
        <f t="shared" si="109"/>
        <v>0</v>
      </c>
      <c r="D2312" s="74">
        <v>48363</v>
      </c>
      <c r="E2312" s="75" t="s">
        <v>6938</v>
      </c>
      <c r="F2312" s="74">
        <v>965251</v>
      </c>
      <c r="G2312" s="74">
        <v>0</v>
      </c>
      <c r="H2312" s="76">
        <f t="shared" si="110"/>
        <v>0</v>
      </c>
      <c r="I2312" s="76">
        <f t="shared" si="111"/>
        <v>0</v>
      </c>
      <c r="J2312" s="74">
        <v>14531</v>
      </c>
      <c r="K2312" s="75" t="s">
        <v>8981</v>
      </c>
      <c r="L2312" s="75" t="s">
        <v>1128</v>
      </c>
      <c r="M2312" s="74">
        <v>3941</v>
      </c>
      <c r="N2312" s="75" t="s">
        <v>1682</v>
      </c>
      <c r="O2312" s="75" t="s">
        <v>8982</v>
      </c>
      <c r="P2312" s="75"/>
      <c r="Q2312" s="75" t="s">
        <v>8983</v>
      </c>
      <c r="R2312" s="75" t="s">
        <v>11612</v>
      </c>
      <c r="S2312" s="75" t="s">
        <v>11613</v>
      </c>
      <c r="T2312" s="75" t="s">
        <v>11614</v>
      </c>
      <c r="U2312" s="75" t="s">
        <v>385</v>
      </c>
    </row>
    <row r="2313" spans="1:21" ht="14.4" x14ac:dyDescent="0.25">
      <c r="A2313" s="74">
        <v>125534</v>
      </c>
      <c r="B2313" s="75" t="s">
        <v>1649</v>
      </c>
      <c r="C2313" s="81">
        <f t="shared" si="109"/>
        <v>0</v>
      </c>
      <c r="D2313" s="74">
        <v>48363</v>
      </c>
      <c r="E2313" s="75" t="s">
        <v>6938</v>
      </c>
      <c r="F2313" s="74">
        <v>973289</v>
      </c>
      <c r="G2313" s="74">
        <v>0</v>
      </c>
      <c r="H2313" s="76">
        <f t="shared" si="110"/>
        <v>125534</v>
      </c>
      <c r="I2313" s="76">
        <f t="shared" si="111"/>
        <v>0</v>
      </c>
      <c r="J2313" s="74">
        <v>26096</v>
      </c>
      <c r="K2313" s="75" t="s">
        <v>8984</v>
      </c>
      <c r="L2313" s="75" t="s">
        <v>8985</v>
      </c>
      <c r="M2313" s="74">
        <v>3990</v>
      </c>
      <c r="N2313" s="75" t="s">
        <v>74</v>
      </c>
      <c r="O2313" s="75" t="s">
        <v>8986</v>
      </c>
      <c r="P2313" s="75"/>
      <c r="Q2313" s="75" t="s">
        <v>8987</v>
      </c>
      <c r="R2313" s="75" t="s">
        <v>1703</v>
      </c>
      <c r="S2313" s="75" t="s">
        <v>1704</v>
      </c>
      <c r="T2313" s="75" t="s">
        <v>1705</v>
      </c>
      <c r="U2313" s="75" t="s">
        <v>496</v>
      </c>
    </row>
    <row r="2314" spans="1:21" ht="14.4" x14ac:dyDescent="0.25">
      <c r="A2314" s="74">
        <v>125534</v>
      </c>
      <c r="B2314" s="75" t="s">
        <v>1649</v>
      </c>
      <c r="C2314" s="81">
        <f t="shared" si="109"/>
        <v>0</v>
      </c>
      <c r="D2314" s="74">
        <v>48363</v>
      </c>
      <c r="E2314" s="75" t="s">
        <v>6938</v>
      </c>
      <c r="F2314" s="74">
        <v>965251</v>
      </c>
      <c r="G2314" s="74">
        <v>0</v>
      </c>
      <c r="H2314" s="76">
        <f t="shared" si="110"/>
        <v>125534</v>
      </c>
      <c r="I2314" s="76">
        <f t="shared" si="111"/>
        <v>0</v>
      </c>
      <c r="J2314" s="74">
        <v>48363</v>
      </c>
      <c r="K2314" s="75" t="s">
        <v>6938</v>
      </c>
      <c r="L2314" s="75" t="s">
        <v>1472</v>
      </c>
      <c r="M2314" s="74">
        <v>3990</v>
      </c>
      <c r="N2314" s="75" t="s">
        <v>74</v>
      </c>
      <c r="O2314" s="75" t="s">
        <v>8988</v>
      </c>
      <c r="P2314" s="75"/>
      <c r="Q2314" s="75" t="s">
        <v>8989</v>
      </c>
      <c r="R2314" s="75" t="s">
        <v>11612</v>
      </c>
      <c r="S2314" s="75" t="s">
        <v>11613</v>
      </c>
      <c r="T2314" s="75" t="s">
        <v>11614</v>
      </c>
      <c r="U2314" s="75" t="s">
        <v>385</v>
      </c>
    </row>
    <row r="2315" spans="1:21" ht="14.4" x14ac:dyDescent="0.25">
      <c r="A2315" s="74">
        <v>125534</v>
      </c>
      <c r="B2315" s="75" t="s">
        <v>1649</v>
      </c>
      <c r="C2315" s="81">
        <f t="shared" si="109"/>
        <v>0</v>
      </c>
      <c r="D2315" s="74">
        <v>48363</v>
      </c>
      <c r="E2315" s="75" t="s">
        <v>6938</v>
      </c>
      <c r="F2315" s="74">
        <v>965251</v>
      </c>
      <c r="G2315" s="74">
        <v>0</v>
      </c>
      <c r="H2315" s="76">
        <f t="shared" si="110"/>
        <v>0</v>
      </c>
      <c r="I2315" s="76">
        <f t="shared" si="111"/>
        <v>0</v>
      </c>
      <c r="J2315" s="74">
        <v>105981</v>
      </c>
      <c r="K2315" s="75" t="s">
        <v>8990</v>
      </c>
      <c r="L2315" s="75" t="s">
        <v>8991</v>
      </c>
      <c r="M2315" s="74">
        <v>3990</v>
      </c>
      <c r="N2315" s="75" t="s">
        <v>74</v>
      </c>
      <c r="O2315" s="75" t="s">
        <v>8992</v>
      </c>
      <c r="P2315" s="75"/>
      <c r="Q2315" s="75" t="s">
        <v>8993</v>
      </c>
      <c r="R2315" s="75" t="s">
        <v>11612</v>
      </c>
      <c r="S2315" s="75" t="s">
        <v>11613</v>
      </c>
      <c r="T2315" s="75" t="s">
        <v>11614</v>
      </c>
      <c r="U2315" s="75" t="s">
        <v>385</v>
      </c>
    </row>
    <row r="2316" spans="1:21" ht="14.4" x14ac:dyDescent="0.25">
      <c r="A2316" s="74">
        <v>125567</v>
      </c>
      <c r="B2316" s="75" t="s">
        <v>1679</v>
      </c>
      <c r="C2316" s="81">
        <f t="shared" si="109"/>
        <v>0</v>
      </c>
      <c r="D2316" s="74">
        <v>5876</v>
      </c>
      <c r="E2316" s="75" t="s">
        <v>1680</v>
      </c>
      <c r="F2316" s="74">
        <v>960443</v>
      </c>
      <c r="G2316" s="74">
        <v>0</v>
      </c>
      <c r="H2316" s="76">
        <f t="shared" si="110"/>
        <v>0</v>
      </c>
      <c r="I2316" s="76">
        <f t="shared" si="111"/>
        <v>0</v>
      </c>
      <c r="J2316" s="74">
        <v>5868</v>
      </c>
      <c r="K2316" s="75" t="s">
        <v>8994</v>
      </c>
      <c r="L2316" s="75" t="s">
        <v>8995</v>
      </c>
      <c r="M2316" s="74">
        <v>1831</v>
      </c>
      <c r="N2316" s="75" t="s">
        <v>8335</v>
      </c>
      <c r="O2316" s="75" t="s">
        <v>8996</v>
      </c>
      <c r="P2316" s="75"/>
      <c r="Q2316" s="75" t="s">
        <v>8997</v>
      </c>
      <c r="R2316" s="75" t="s">
        <v>3065</v>
      </c>
      <c r="S2316" s="75" t="s">
        <v>3066</v>
      </c>
      <c r="T2316" s="75" t="s">
        <v>3067</v>
      </c>
      <c r="U2316" s="75" t="s">
        <v>385</v>
      </c>
    </row>
    <row r="2317" spans="1:21" ht="14.4" x14ac:dyDescent="0.25">
      <c r="A2317" s="74">
        <v>125567</v>
      </c>
      <c r="B2317" s="75" t="s">
        <v>1679</v>
      </c>
      <c r="C2317" s="81">
        <f t="shared" si="109"/>
        <v>0</v>
      </c>
      <c r="D2317" s="74">
        <v>5876</v>
      </c>
      <c r="E2317" s="75" t="s">
        <v>1680</v>
      </c>
      <c r="F2317" s="74">
        <v>960501</v>
      </c>
      <c r="G2317" s="74">
        <v>0</v>
      </c>
      <c r="H2317" s="76">
        <f t="shared" si="110"/>
        <v>125567</v>
      </c>
      <c r="I2317" s="76">
        <f t="shared" si="111"/>
        <v>0</v>
      </c>
      <c r="J2317" s="74">
        <v>5876</v>
      </c>
      <c r="K2317" s="75" t="s">
        <v>1680</v>
      </c>
      <c r="L2317" s="75" t="s">
        <v>1476</v>
      </c>
      <c r="M2317" s="74">
        <v>1930</v>
      </c>
      <c r="N2317" s="75" t="s">
        <v>34</v>
      </c>
      <c r="O2317" s="75" t="s">
        <v>1477</v>
      </c>
      <c r="P2317" s="75"/>
      <c r="Q2317" s="75" t="s">
        <v>1478</v>
      </c>
      <c r="R2317" s="75" t="s">
        <v>3065</v>
      </c>
      <c r="S2317" s="75" t="s">
        <v>3066</v>
      </c>
      <c r="T2317" s="75" t="s">
        <v>3067</v>
      </c>
      <c r="U2317" s="75" t="s">
        <v>385</v>
      </c>
    </row>
    <row r="2318" spans="1:21" ht="14.4" x14ac:dyDescent="0.25">
      <c r="A2318" s="74">
        <v>125567</v>
      </c>
      <c r="B2318" s="75" t="s">
        <v>1679</v>
      </c>
      <c r="C2318" s="81">
        <f t="shared" si="109"/>
        <v>0</v>
      </c>
      <c r="D2318" s="74">
        <v>5876</v>
      </c>
      <c r="E2318" s="75" t="s">
        <v>1680</v>
      </c>
      <c r="F2318" s="74">
        <v>960501</v>
      </c>
      <c r="G2318" s="74">
        <v>0</v>
      </c>
      <c r="H2318" s="76">
        <f t="shared" si="110"/>
        <v>0</v>
      </c>
      <c r="I2318" s="76">
        <f t="shared" si="111"/>
        <v>0</v>
      </c>
      <c r="J2318" s="74">
        <v>5901</v>
      </c>
      <c r="K2318" s="75" t="s">
        <v>1680</v>
      </c>
      <c r="L2318" s="75" t="s">
        <v>8998</v>
      </c>
      <c r="M2318" s="74">
        <v>1932</v>
      </c>
      <c r="N2318" s="75" t="s">
        <v>8999</v>
      </c>
      <c r="O2318" s="75" t="s">
        <v>9000</v>
      </c>
      <c r="P2318" s="75"/>
      <c r="Q2318" s="75" t="s">
        <v>11984</v>
      </c>
      <c r="R2318" s="75" t="s">
        <v>3065</v>
      </c>
      <c r="S2318" s="75" t="s">
        <v>3066</v>
      </c>
      <c r="T2318" s="75" t="s">
        <v>3067</v>
      </c>
      <c r="U2318" s="75" t="s">
        <v>385</v>
      </c>
    </row>
    <row r="2319" spans="1:21" ht="14.4" x14ac:dyDescent="0.25">
      <c r="A2319" s="74">
        <v>125567</v>
      </c>
      <c r="B2319" s="75" t="s">
        <v>1679</v>
      </c>
      <c r="C2319" s="81">
        <f t="shared" si="109"/>
        <v>0</v>
      </c>
      <c r="D2319" s="74">
        <v>5876</v>
      </c>
      <c r="E2319" s="75" t="s">
        <v>1680</v>
      </c>
      <c r="F2319" s="74">
        <v>960501</v>
      </c>
      <c r="G2319" s="74">
        <v>0</v>
      </c>
      <c r="H2319" s="76">
        <f t="shared" si="110"/>
        <v>0</v>
      </c>
      <c r="I2319" s="76">
        <f t="shared" si="111"/>
        <v>0</v>
      </c>
      <c r="J2319" s="74">
        <v>128033</v>
      </c>
      <c r="K2319" s="75" t="s">
        <v>1680</v>
      </c>
      <c r="L2319" s="75" t="s">
        <v>9001</v>
      </c>
      <c r="M2319" s="74">
        <v>1933</v>
      </c>
      <c r="N2319" s="75" t="s">
        <v>5265</v>
      </c>
      <c r="O2319" s="75" t="s">
        <v>9002</v>
      </c>
      <c r="P2319" s="75"/>
      <c r="Q2319" s="75" t="s">
        <v>9003</v>
      </c>
      <c r="R2319" s="75" t="s">
        <v>3065</v>
      </c>
      <c r="S2319" s="75" t="s">
        <v>3066</v>
      </c>
      <c r="T2319" s="75" t="s">
        <v>3067</v>
      </c>
      <c r="U2319" s="75" t="s">
        <v>385</v>
      </c>
    </row>
    <row r="2320" spans="1:21" ht="14.4" x14ac:dyDescent="0.25">
      <c r="A2320" s="74">
        <v>125575</v>
      </c>
      <c r="B2320" s="75" t="s">
        <v>1649</v>
      </c>
      <c r="C2320" s="81">
        <f t="shared" si="109"/>
        <v>0</v>
      </c>
      <c r="D2320" s="74">
        <v>12872</v>
      </c>
      <c r="E2320" s="75" t="s">
        <v>9004</v>
      </c>
      <c r="F2320" s="74">
        <v>970913</v>
      </c>
      <c r="G2320" s="74">
        <v>0</v>
      </c>
      <c r="H2320" s="76">
        <f t="shared" si="110"/>
        <v>0</v>
      </c>
      <c r="I2320" s="76">
        <f t="shared" si="111"/>
        <v>0</v>
      </c>
      <c r="J2320" s="74">
        <v>12872</v>
      </c>
      <c r="K2320" s="75" t="s">
        <v>9004</v>
      </c>
      <c r="L2320" s="75" t="s">
        <v>1480</v>
      </c>
      <c r="M2320" s="74">
        <v>2230</v>
      </c>
      <c r="N2320" s="75" t="s">
        <v>1481</v>
      </c>
      <c r="O2320" s="75" t="s">
        <v>1482</v>
      </c>
      <c r="P2320" s="75"/>
      <c r="Q2320" s="75" t="s">
        <v>9005</v>
      </c>
      <c r="R2320" s="75" t="s">
        <v>11612</v>
      </c>
      <c r="S2320" s="75" t="s">
        <v>11613</v>
      </c>
      <c r="T2320" s="75" t="s">
        <v>11614</v>
      </c>
      <c r="U2320" s="75" t="s">
        <v>385</v>
      </c>
    </row>
    <row r="2321" spans="1:21" ht="14.4" x14ac:dyDescent="0.25">
      <c r="A2321" s="74">
        <v>125575</v>
      </c>
      <c r="B2321" s="75" t="s">
        <v>1649</v>
      </c>
      <c r="C2321" s="81">
        <f t="shared" si="109"/>
        <v>0</v>
      </c>
      <c r="D2321" s="74">
        <v>12872</v>
      </c>
      <c r="E2321" s="75" t="s">
        <v>9004</v>
      </c>
      <c r="F2321" s="74">
        <v>970913</v>
      </c>
      <c r="G2321" s="74">
        <v>0</v>
      </c>
      <c r="H2321" s="76">
        <f t="shared" si="110"/>
        <v>0</v>
      </c>
      <c r="I2321" s="76">
        <f t="shared" si="111"/>
        <v>0</v>
      </c>
      <c r="J2321" s="74">
        <v>12881</v>
      </c>
      <c r="K2321" s="75" t="s">
        <v>9006</v>
      </c>
      <c r="L2321" s="75" t="s">
        <v>9007</v>
      </c>
      <c r="M2321" s="74">
        <v>2260</v>
      </c>
      <c r="N2321" s="75" t="s">
        <v>66</v>
      </c>
      <c r="O2321" s="75" t="s">
        <v>9008</v>
      </c>
      <c r="P2321" s="75"/>
      <c r="Q2321" s="75" t="s">
        <v>9009</v>
      </c>
      <c r="R2321" s="75" t="s">
        <v>11612</v>
      </c>
      <c r="S2321" s="75" t="s">
        <v>11613</v>
      </c>
      <c r="T2321" s="75" t="s">
        <v>11614</v>
      </c>
      <c r="U2321" s="75" t="s">
        <v>385</v>
      </c>
    </row>
    <row r="2322" spans="1:21" ht="14.4" x14ac:dyDescent="0.25">
      <c r="A2322" s="74">
        <v>125575</v>
      </c>
      <c r="B2322" s="75" t="s">
        <v>1649</v>
      </c>
      <c r="C2322" s="81">
        <f t="shared" si="109"/>
        <v>0</v>
      </c>
      <c r="D2322" s="74">
        <v>12872</v>
      </c>
      <c r="E2322" s="75" t="s">
        <v>9004</v>
      </c>
      <c r="F2322" s="74">
        <v>970913</v>
      </c>
      <c r="G2322" s="74">
        <v>0</v>
      </c>
      <c r="H2322" s="76">
        <f t="shared" si="110"/>
        <v>0</v>
      </c>
      <c r="I2322" s="76">
        <f t="shared" si="111"/>
        <v>0</v>
      </c>
      <c r="J2322" s="74">
        <v>12898</v>
      </c>
      <c r="K2322" s="75" t="s">
        <v>9010</v>
      </c>
      <c r="L2322" s="75" t="s">
        <v>9011</v>
      </c>
      <c r="M2322" s="74">
        <v>2260</v>
      </c>
      <c r="N2322" s="75" t="s">
        <v>66</v>
      </c>
      <c r="O2322" s="75" t="s">
        <v>9012</v>
      </c>
      <c r="P2322" s="75"/>
      <c r="Q2322" s="75" t="s">
        <v>9013</v>
      </c>
      <c r="R2322" s="75" t="s">
        <v>11612</v>
      </c>
      <c r="S2322" s="75" t="s">
        <v>11613</v>
      </c>
      <c r="T2322" s="75" t="s">
        <v>11614</v>
      </c>
      <c r="U2322" s="75" t="s">
        <v>385</v>
      </c>
    </row>
    <row r="2323" spans="1:21" ht="14.4" x14ac:dyDescent="0.25">
      <c r="A2323" s="74">
        <v>125575</v>
      </c>
      <c r="B2323" s="75" t="s">
        <v>1649</v>
      </c>
      <c r="C2323" s="81">
        <f t="shared" si="109"/>
        <v>0</v>
      </c>
      <c r="D2323" s="74">
        <v>12872</v>
      </c>
      <c r="E2323" s="75" t="s">
        <v>9004</v>
      </c>
      <c r="F2323" s="74">
        <v>970913</v>
      </c>
      <c r="G2323" s="74">
        <v>0</v>
      </c>
      <c r="H2323" s="76">
        <f t="shared" si="110"/>
        <v>0</v>
      </c>
      <c r="I2323" s="76">
        <f t="shared" si="111"/>
        <v>0</v>
      </c>
      <c r="J2323" s="74">
        <v>12906</v>
      </c>
      <c r="K2323" s="75" t="s">
        <v>3049</v>
      </c>
      <c r="L2323" s="75" t="s">
        <v>9014</v>
      </c>
      <c r="M2323" s="74">
        <v>2260</v>
      </c>
      <c r="N2323" s="75" t="s">
        <v>66</v>
      </c>
      <c r="O2323" s="75" t="s">
        <v>9015</v>
      </c>
      <c r="P2323" s="75"/>
      <c r="Q2323" s="75" t="s">
        <v>9016</v>
      </c>
      <c r="R2323" s="75" t="s">
        <v>11612</v>
      </c>
      <c r="S2323" s="75" t="s">
        <v>11613</v>
      </c>
      <c r="T2323" s="75" t="s">
        <v>11614</v>
      </c>
      <c r="U2323" s="75" t="s">
        <v>385</v>
      </c>
    </row>
    <row r="2324" spans="1:21" ht="14.4" x14ac:dyDescent="0.25">
      <c r="A2324" s="74">
        <v>125583</v>
      </c>
      <c r="B2324" s="75" t="s">
        <v>1679</v>
      </c>
      <c r="C2324" s="81">
        <f t="shared" si="109"/>
        <v>0</v>
      </c>
      <c r="D2324" s="74">
        <v>23689</v>
      </c>
      <c r="E2324" s="75" t="s">
        <v>1680</v>
      </c>
      <c r="F2324" s="74">
        <v>975938</v>
      </c>
      <c r="G2324" s="74">
        <v>0</v>
      </c>
      <c r="H2324" s="76">
        <f t="shared" si="110"/>
        <v>0</v>
      </c>
      <c r="I2324" s="76">
        <f t="shared" si="111"/>
        <v>0</v>
      </c>
      <c r="J2324" s="74">
        <v>22533</v>
      </c>
      <c r="K2324" s="75" t="s">
        <v>1680</v>
      </c>
      <c r="L2324" s="75" t="s">
        <v>9017</v>
      </c>
      <c r="M2324" s="74">
        <v>9860</v>
      </c>
      <c r="N2324" s="75" t="s">
        <v>6493</v>
      </c>
      <c r="O2324" s="75" t="s">
        <v>9018</v>
      </c>
      <c r="P2324" s="75"/>
      <c r="Q2324" s="75" t="s">
        <v>9019</v>
      </c>
      <c r="R2324" s="75" t="s">
        <v>1654</v>
      </c>
      <c r="S2324" s="75" t="s">
        <v>1655</v>
      </c>
      <c r="T2324" s="75" t="s">
        <v>1656</v>
      </c>
      <c r="U2324" s="75" t="s">
        <v>385</v>
      </c>
    </row>
    <row r="2325" spans="1:21" ht="14.4" x14ac:dyDescent="0.25">
      <c r="A2325" s="74">
        <v>125583</v>
      </c>
      <c r="B2325" s="75" t="s">
        <v>1679</v>
      </c>
      <c r="C2325" s="81">
        <f t="shared" si="109"/>
        <v>0</v>
      </c>
      <c r="D2325" s="74">
        <v>23689</v>
      </c>
      <c r="E2325" s="75" t="s">
        <v>1680</v>
      </c>
      <c r="F2325" s="74">
        <v>976068</v>
      </c>
      <c r="G2325" s="74">
        <v>0</v>
      </c>
      <c r="H2325" s="76">
        <f t="shared" si="110"/>
        <v>125583</v>
      </c>
      <c r="I2325" s="76">
        <f t="shared" si="111"/>
        <v>0</v>
      </c>
      <c r="J2325" s="74">
        <v>22574</v>
      </c>
      <c r="K2325" s="75" t="s">
        <v>9020</v>
      </c>
      <c r="L2325" s="75" t="s">
        <v>9021</v>
      </c>
      <c r="M2325" s="74">
        <v>9520</v>
      </c>
      <c r="N2325" s="75" t="s">
        <v>9022</v>
      </c>
      <c r="O2325" s="75" t="s">
        <v>9023</v>
      </c>
      <c r="P2325" s="75"/>
      <c r="Q2325" s="75" t="s">
        <v>9024</v>
      </c>
      <c r="R2325" s="75" t="s">
        <v>1654</v>
      </c>
      <c r="S2325" s="75" t="s">
        <v>1655</v>
      </c>
      <c r="T2325" s="75" t="s">
        <v>1656</v>
      </c>
      <c r="U2325" s="75" t="s">
        <v>385</v>
      </c>
    </row>
    <row r="2326" spans="1:21" ht="14.4" x14ac:dyDescent="0.25">
      <c r="A2326" s="74">
        <v>125583</v>
      </c>
      <c r="B2326" s="75" t="s">
        <v>1679</v>
      </c>
      <c r="C2326" s="81">
        <f t="shared" si="109"/>
        <v>0</v>
      </c>
      <c r="D2326" s="74">
        <v>23689</v>
      </c>
      <c r="E2326" s="75" t="s">
        <v>1680</v>
      </c>
      <c r="F2326" s="74">
        <v>976043</v>
      </c>
      <c r="G2326" s="74">
        <v>0</v>
      </c>
      <c r="H2326" s="76">
        <f t="shared" si="110"/>
        <v>125583</v>
      </c>
      <c r="I2326" s="76">
        <f t="shared" si="111"/>
        <v>0</v>
      </c>
      <c r="J2326" s="74">
        <v>23499</v>
      </c>
      <c r="K2326" s="75" t="s">
        <v>11985</v>
      </c>
      <c r="L2326" s="75" t="s">
        <v>10680</v>
      </c>
      <c r="M2326" s="74">
        <v>9473</v>
      </c>
      <c r="N2326" s="75" t="s">
        <v>6190</v>
      </c>
      <c r="O2326" s="75" t="s">
        <v>9025</v>
      </c>
      <c r="P2326" s="75"/>
      <c r="Q2326" s="75" t="s">
        <v>9026</v>
      </c>
      <c r="R2326" s="75" t="s">
        <v>1654</v>
      </c>
      <c r="S2326" s="75" t="s">
        <v>1655</v>
      </c>
      <c r="T2326" s="75" t="s">
        <v>1656</v>
      </c>
      <c r="U2326" s="75" t="s">
        <v>385</v>
      </c>
    </row>
    <row r="2327" spans="1:21" ht="14.4" x14ac:dyDescent="0.25">
      <c r="A2327" s="74">
        <v>125583</v>
      </c>
      <c r="B2327" s="75" t="s">
        <v>1679</v>
      </c>
      <c r="C2327" s="81">
        <f t="shared" si="109"/>
        <v>0</v>
      </c>
      <c r="D2327" s="74">
        <v>23689</v>
      </c>
      <c r="E2327" s="75" t="s">
        <v>1680</v>
      </c>
      <c r="F2327" s="74">
        <v>976027</v>
      </c>
      <c r="G2327" s="74">
        <v>0</v>
      </c>
      <c r="H2327" s="76">
        <f t="shared" si="110"/>
        <v>125583</v>
      </c>
      <c r="I2327" s="76">
        <f t="shared" si="111"/>
        <v>0</v>
      </c>
      <c r="J2327" s="74">
        <v>23655</v>
      </c>
      <c r="K2327" s="75" t="s">
        <v>9027</v>
      </c>
      <c r="L2327" s="75" t="s">
        <v>9028</v>
      </c>
      <c r="M2327" s="74">
        <v>9420</v>
      </c>
      <c r="N2327" s="75" t="s">
        <v>9029</v>
      </c>
      <c r="O2327" s="75" t="s">
        <v>9030</v>
      </c>
      <c r="P2327" s="75"/>
      <c r="Q2327" s="75" t="s">
        <v>9031</v>
      </c>
      <c r="R2327" s="75" t="s">
        <v>1654</v>
      </c>
      <c r="S2327" s="75" t="s">
        <v>1655</v>
      </c>
      <c r="T2327" s="75" t="s">
        <v>1656</v>
      </c>
      <c r="U2327" s="75" t="s">
        <v>385</v>
      </c>
    </row>
    <row r="2328" spans="1:21" ht="14.4" x14ac:dyDescent="0.25">
      <c r="A2328" s="74">
        <v>125583</v>
      </c>
      <c r="B2328" s="75" t="s">
        <v>1679</v>
      </c>
      <c r="C2328" s="81">
        <f t="shared" si="109"/>
        <v>0</v>
      </c>
      <c r="D2328" s="74">
        <v>23689</v>
      </c>
      <c r="E2328" s="75" t="s">
        <v>1680</v>
      </c>
      <c r="F2328" s="74">
        <v>976076</v>
      </c>
      <c r="G2328" s="74">
        <v>0</v>
      </c>
      <c r="H2328" s="76">
        <f t="shared" si="110"/>
        <v>125583</v>
      </c>
      <c r="I2328" s="76">
        <f t="shared" si="111"/>
        <v>0</v>
      </c>
      <c r="J2328" s="74">
        <v>23689</v>
      </c>
      <c r="K2328" s="75" t="s">
        <v>1680</v>
      </c>
      <c r="L2328" s="75" t="s">
        <v>9032</v>
      </c>
      <c r="M2328" s="74">
        <v>9552</v>
      </c>
      <c r="N2328" s="75" t="s">
        <v>9033</v>
      </c>
      <c r="O2328" s="75" t="s">
        <v>1483</v>
      </c>
      <c r="P2328" s="75"/>
      <c r="Q2328" s="75" t="s">
        <v>1484</v>
      </c>
      <c r="R2328" s="75" t="s">
        <v>1654</v>
      </c>
      <c r="S2328" s="75" t="s">
        <v>1655</v>
      </c>
      <c r="T2328" s="75" t="s">
        <v>1656</v>
      </c>
      <c r="U2328" s="75" t="s">
        <v>385</v>
      </c>
    </row>
    <row r="2329" spans="1:21" ht="14.4" x14ac:dyDescent="0.25">
      <c r="A2329" s="74">
        <v>125583</v>
      </c>
      <c r="B2329" s="75" t="s">
        <v>1679</v>
      </c>
      <c r="C2329" s="81">
        <f t="shared" si="109"/>
        <v>0</v>
      </c>
      <c r="D2329" s="74">
        <v>23689</v>
      </c>
      <c r="E2329" s="75" t="s">
        <v>1680</v>
      </c>
      <c r="F2329" s="74">
        <v>976092</v>
      </c>
      <c r="G2329" s="74">
        <v>0</v>
      </c>
      <c r="H2329" s="76">
        <f t="shared" si="110"/>
        <v>125583</v>
      </c>
      <c r="I2329" s="76">
        <f t="shared" si="111"/>
        <v>0</v>
      </c>
      <c r="J2329" s="74">
        <v>23762</v>
      </c>
      <c r="K2329" s="75" t="s">
        <v>9034</v>
      </c>
      <c r="L2329" s="75" t="s">
        <v>9035</v>
      </c>
      <c r="M2329" s="74">
        <v>9571</v>
      </c>
      <c r="N2329" s="75" t="s">
        <v>9036</v>
      </c>
      <c r="O2329" s="75" t="s">
        <v>9037</v>
      </c>
      <c r="P2329" s="75"/>
      <c r="Q2329" s="75" t="s">
        <v>9038</v>
      </c>
      <c r="R2329" s="75" t="s">
        <v>1654</v>
      </c>
      <c r="S2329" s="75" t="s">
        <v>1655</v>
      </c>
      <c r="T2329" s="75" t="s">
        <v>1656</v>
      </c>
      <c r="U2329" s="75" t="s">
        <v>385</v>
      </c>
    </row>
    <row r="2330" spans="1:21" ht="14.4" x14ac:dyDescent="0.25">
      <c r="A2330" s="74">
        <v>125583</v>
      </c>
      <c r="B2330" s="75" t="s">
        <v>1679</v>
      </c>
      <c r="C2330" s="81">
        <f t="shared" si="109"/>
        <v>0</v>
      </c>
      <c r="D2330" s="74">
        <v>23689</v>
      </c>
      <c r="E2330" s="75" t="s">
        <v>1680</v>
      </c>
      <c r="F2330" s="74">
        <v>976101</v>
      </c>
      <c r="G2330" s="74">
        <v>0</v>
      </c>
      <c r="H2330" s="76">
        <f t="shared" si="110"/>
        <v>125583</v>
      </c>
      <c r="I2330" s="76">
        <f t="shared" si="111"/>
        <v>0</v>
      </c>
      <c r="J2330" s="74">
        <v>23895</v>
      </c>
      <c r="K2330" s="75" t="s">
        <v>9039</v>
      </c>
      <c r="L2330" s="75" t="s">
        <v>9040</v>
      </c>
      <c r="M2330" s="74">
        <v>9620</v>
      </c>
      <c r="N2330" s="75" t="s">
        <v>136</v>
      </c>
      <c r="O2330" s="75" t="s">
        <v>9041</v>
      </c>
      <c r="P2330" s="75"/>
      <c r="Q2330" s="75" t="s">
        <v>11401</v>
      </c>
      <c r="R2330" s="75" t="s">
        <v>1654</v>
      </c>
      <c r="S2330" s="75" t="s">
        <v>1655</v>
      </c>
      <c r="T2330" s="75" t="s">
        <v>1656</v>
      </c>
      <c r="U2330" s="75" t="s">
        <v>385</v>
      </c>
    </row>
    <row r="2331" spans="1:21" ht="14.4" x14ac:dyDescent="0.25">
      <c r="A2331" s="74">
        <v>125583</v>
      </c>
      <c r="B2331" s="75" t="s">
        <v>1679</v>
      </c>
      <c r="C2331" s="81">
        <f t="shared" si="109"/>
        <v>0</v>
      </c>
      <c r="D2331" s="74">
        <v>23689</v>
      </c>
      <c r="E2331" s="75" t="s">
        <v>1680</v>
      </c>
      <c r="F2331" s="74">
        <v>976118</v>
      </c>
      <c r="G2331" s="74">
        <v>0</v>
      </c>
      <c r="H2331" s="76">
        <f t="shared" si="110"/>
        <v>125583</v>
      </c>
      <c r="I2331" s="76">
        <f t="shared" si="111"/>
        <v>0</v>
      </c>
      <c r="J2331" s="74">
        <v>24083</v>
      </c>
      <c r="K2331" s="75" t="s">
        <v>11986</v>
      </c>
      <c r="L2331" s="75" t="s">
        <v>9043</v>
      </c>
      <c r="M2331" s="74">
        <v>9661</v>
      </c>
      <c r="N2331" s="75" t="s">
        <v>9044</v>
      </c>
      <c r="O2331" s="75" t="s">
        <v>9045</v>
      </c>
      <c r="P2331" s="75"/>
      <c r="Q2331" s="75" t="s">
        <v>11987</v>
      </c>
      <c r="R2331" s="75" t="s">
        <v>1654</v>
      </c>
      <c r="S2331" s="75" t="s">
        <v>1655</v>
      </c>
      <c r="T2331" s="75" t="s">
        <v>1656</v>
      </c>
      <c r="U2331" s="75" t="s">
        <v>385</v>
      </c>
    </row>
    <row r="2332" spans="1:21" ht="14.4" x14ac:dyDescent="0.25">
      <c r="A2332" s="74">
        <v>125583</v>
      </c>
      <c r="B2332" s="75" t="s">
        <v>1679</v>
      </c>
      <c r="C2332" s="81">
        <f t="shared" si="109"/>
        <v>0</v>
      </c>
      <c r="D2332" s="74">
        <v>23689</v>
      </c>
      <c r="E2332" s="75" t="s">
        <v>1680</v>
      </c>
      <c r="F2332" s="74">
        <v>976101</v>
      </c>
      <c r="G2332" s="74">
        <v>0</v>
      </c>
      <c r="H2332" s="76">
        <f t="shared" si="110"/>
        <v>125583</v>
      </c>
      <c r="I2332" s="76">
        <f t="shared" si="111"/>
        <v>0</v>
      </c>
      <c r="J2332" s="74">
        <v>137802</v>
      </c>
      <c r="K2332" s="75" t="s">
        <v>9046</v>
      </c>
      <c r="L2332" s="75" t="s">
        <v>9047</v>
      </c>
      <c r="M2332" s="74">
        <v>9620</v>
      </c>
      <c r="N2332" s="75" t="s">
        <v>136</v>
      </c>
      <c r="O2332" s="75" t="s">
        <v>9048</v>
      </c>
      <c r="P2332" s="75"/>
      <c r="Q2332" s="75" t="s">
        <v>9042</v>
      </c>
      <c r="R2332" s="75" t="s">
        <v>1654</v>
      </c>
      <c r="S2332" s="75" t="s">
        <v>1655</v>
      </c>
      <c r="T2332" s="75" t="s">
        <v>1656</v>
      </c>
      <c r="U2332" s="75" t="s">
        <v>385</v>
      </c>
    </row>
    <row r="2333" spans="1:21" ht="14.4" x14ac:dyDescent="0.25">
      <c r="A2333" s="74">
        <v>125583</v>
      </c>
      <c r="B2333" s="75" t="s">
        <v>1679</v>
      </c>
      <c r="C2333" s="81">
        <f t="shared" si="109"/>
        <v>0</v>
      </c>
      <c r="D2333" s="74">
        <v>23689</v>
      </c>
      <c r="E2333" s="75" t="s">
        <v>1680</v>
      </c>
      <c r="F2333" s="74">
        <v>976076</v>
      </c>
      <c r="G2333" s="74">
        <v>0</v>
      </c>
      <c r="H2333" s="76">
        <f t="shared" si="110"/>
        <v>125583</v>
      </c>
      <c r="I2333" s="76">
        <f t="shared" si="111"/>
        <v>0</v>
      </c>
      <c r="J2333" s="74">
        <v>138685</v>
      </c>
      <c r="K2333" s="75" t="s">
        <v>9049</v>
      </c>
      <c r="L2333" s="75" t="s">
        <v>9050</v>
      </c>
      <c r="M2333" s="74">
        <v>9550</v>
      </c>
      <c r="N2333" s="75" t="s">
        <v>134</v>
      </c>
      <c r="O2333" s="75" t="s">
        <v>1483</v>
      </c>
      <c r="P2333" s="75"/>
      <c r="Q2333" s="75" t="s">
        <v>9051</v>
      </c>
      <c r="R2333" s="75" t="s">
        <v>1654</v>
      </c>
      <c r="S2333" s="75" t="s">
        <v>1655</v>
      </c>
      <c r="T2333" s="75" t="s">
        <v>1656</v>
      </c>
      <c r="U2333" s="75" t="s">
        <v>385</v>
      </c>
    </row>
    <row r="2334" spans="1:21" ht="14.4" x14ac:dyDescent="0.25">
      <c r="A2334" s="74">
        <v>125583</v>
      </c>
      <c r="B2334" s="75" t="s">
        <v>1679</v>
      </c>
      <c r="C2334" s="81">
        <f t="shared" si="109"/>
        <v>0</v>
      </c>
      <c r="D2334" s="74">
        <v>23689</v>
      </c>
      <c r="E2334" s="75" t="s">
        <v>1680</v>
      </c>
      <c r="F2334" s="74">
        <v>976043</v>
      </c>
      <c r="G2334" s="74">
        <v>0</v>
      </c>
      <c r="H2334" s="76">
        <f t="shared" si="110"/>
        <v>125583</v>
      </c>
      <c r="I2334" s="76">
        <f t="shared" si="111"/>
        <v>0</v>
      </c>
      <c r="J2334" s="74">
        <v>144725</v>
      </c>
      <c r="K2334" s="75" t="s">
        <v>11402</v>
      </c>
      <c r="L2334" s="75" t="s">
        <v>11403</v>
      </c>
      <c r="M2334" s="74">
        <v>9472</v>
      </c>
      <c r="N2334" s="75" t="s">
        <v>11404</v>
      </c>
      <c r="O2334" s="75" t="s">
        <v>11988</v>
      </c>
      <c r="P2334" s="75"/>
      <c r="Q2334" s="75" t="s">
        <v>11989</v>
      </c>
      <c r="R2334" s="75" t="s">
        <v>1654</v>
      </c>
      <c r="S2334" s="75" t="s">
        <v>1655</v>
      </c>
      <c r="T2334" s="75" t="s">
        <v>1656</v>
      </c>
      <c r="U2334" s="75" t="s">
        <v>385</v>
      </c>
    </row>
    <row r="2335" spans="1:21" ht="14.4" x14ac:dyDescent="0.25">
      <c r="A2335" s="74">
        <v>125591</v>
      </c>
      <c r="B2335" s="75" t="s">
        <v>1649</v>
      </c>
      <c r="C2335" s="81">
        <f t="shared" si="109"/>
        <v>0</v>
      </c>
      <c r="D2335" s="74">
        <v>117556</v>
      </c>
      <c r="E2335" s="75" t="s">
        <v>10761</v>
      </c>
      <c r="F2335" s="74">
        <v>968156</v>
      </c>
      <c r="G2335" s="74">
        <v>0</v>
      </c>
      <c r="H2335" s="76">
        <f t="shared" si="110"/>
        <v>0</v>
      </c>
      <c r="I2335" s="76">
        <f t="shared" si="111"/>
        <v>0</v>
      </c>
      <c r="J2335" s="74">
        <v>21089</v>
      </c>
      <c r="K2335" s="75" t="s">
        <v>9052</v>
      </c>
      <c r="L2335" s="75" t="s">
        <v>9053</v>
      </c>
      <c r="M2335" s="74">
        <v>9000</v>
      </c>
      <c r="N2335" s="75" t="s">
        <v>120</v>
      </c>
      <c r="O2335" s="75" t="s">
        <v>9054</v>
      </c>
      <c r="P2335" s="75"/>
      <c r="Q2335" s="75" t="s">
        <v>11990</v>
      </c>
      <c r="R2335" s="75" t="s">
        <v>1786</v>
      </c>
      <c r="S2335" s="75" t="s">
        <v>1787</v>
      </c>
      <c r="T2335" s="75" t="s">
        <v>1788</v>
      </c>
      <c r="U2335" s="75" t="s">
        <v>385</v>
      </c>
    </row>
    <row r="2336" spans="1:21" ht="14.4" x14ac:dyDescent="0.25">
      <c r="A2336" s="74">
        <v>125591</v>
      </c>
      <c r="B2336" s="75" t="s">
        <v>1649</v>
      </c>
      <c r="C2336" s="81">
        <f t="shared" si="109"/>
        <v>0</v>
      </c>
      <c r="D2336" s="74">
        <v>117556</v>
      </c>
      <c r="E2336" s="75" t="s">
        <v>10761</v>
      </c>
      <c r="F2336" s="74">
        <v>964288</v>
      </c>
      <c r="G2336" s="74">
        <v>0</v>
      </c>
      <c r="H2336" s="76">
        <f t="shared" si="110"/>
        <v>125591</v>
      </c>
      <c r="I2336" s="76">
        <f t="shared" si="111"/>
        <v>0</v>
      </c>
      <c r="J2336" s="74">
        <v>44644</v>
      </c>
      <c r="K2336" s="75" t="s">
        <v>3917</v>
      </c>
      <c r="L2336" s="75" t="s">
        <v>9055</v>
      </c>
      <c r="M2336" s="74">
        <v>2900</v>
      </c>
      <c r="N2336" s="75" t="s">
        <v>39</v>
      </c>
      <c r="O2336" s="75" t="s">
        <v>9056</v>
      </c>
      <c r="P2336" s="75"/>
      <c r="Q2336" s="75" t="s">
        <v>11405</v>
      </c>
      <c r="R2336" s="75" t="s">
        <v>1786</v>
      </c>
      <c r="S2336" s="75" t="s">
        <v>1787</v>
      </c>
      <c r="T2336" s="75" t="s">
        <v>1788</v>
      </c>
      <c r="U2336" s="75" t="s">
        <v>385</v>
      </c>
    </row>
    <row r="2337" spans="1:21" ht="14.4" x14ac:dyDescent="0.25">
      <c r="A2337" s="74">
        <v>125591</v>
      </c>
      <c r="B2337" s="75" t="s">
        <v>1649</v>
      </c>
      <c r="C2337" s="81">
        <f t="shared" si="109"/>
        <v>0</v>
      </c>
      <c r="D2337" s="74">
        <v>117556</v>
      </c>
      <c r="E2337" s="75" t="s">
        <v>10761</v>
      </c>
      <c r="F2337" s="74">
        <v>973891</v>
      </c>
      <c r="G2337" s="74">
        <v>0</v>
      </c>
      <c r="H2337" s="76">
        <f t="shared" si="110"/>
        <v>125591</v>
      </c>
      <c r="I2337" s="76">
        <f t="shared" si="111"/>
        <v>0</v>
      </c>
      <c r="J2337" s="74">
        <v>47167</v>
      </c>
      <c r="K2337" s="75" t="s">
        <v>9057</v>
      </c>
      <c r="L2337" s="75" t="s">
        <v>9058</v>
      </c>
      <c r="M2337" s="74">
        <v>3000</v>
      </c>
      <c r="N2337" s="75" t="s">
        <v>165</v>
      </c>
      <c r="O2337" s="75" t="s">
        <v>9059</v>
      </c>
      <c r="P2337" s="75"/>
      <c r="Q2337" s="75" t="s">
        <v>9060</v>
      </c>
      <c r="R2337" s="75" t="s">
        <v>1786</v>
      </c>
      <c r="S2337" s="75" t="s">
        <v>1787</v>
      </c>
      <c r="T2337" s="75" t="s">
        <v>1788</v>
      </c>
      <c r="U2337" s="75" t="s">
        <v>385</v>
      </c>
    </row>
    <row r="2338" spans="1:21" ht="14.4" x14ac:dyDescent="0.25">
      <c r="A2338" s="74">
        <v>125591</v>
      </c>
      <c r="B2338" s="75" t="s">
        <v>1649</v>
      </c>
      <c r="C2338" s="81">
        <f t="shared" si="109"/>
        <v>0</v>
      </c>
      <c r="D2338" s="78">
        <v>117556</v>
      </c>
      <c r="E2338" s="75" t="s">
        <v>10761</v>
      </c>
      <c r="F2338" s="74">
        <v>104554</v>
      </c>
      <c r="G2338" s="74">
        <v>0</v>
      </c>
      <c r="H2338" s="76">
        <f t="shared" si="110"/>
        <v>125591</v>
      </c>
      <c r="I2338" s="76">
        <f t="shared" si="111"/>
        <v>0</v>
      </c>
      <c r="J2338" s="74">
        <v>104547</v>
      </c>
      <c r="K2338" s="75" t="s">
        <v>9061</v>
      </c>
      <c r="L2338" s="75" t="s">
        <v>9062</v>
      </c>
      <c r="M2338" s="74">
        <v>8970</v>
      </c>
      <c r="N2338" s="75" t="s">
        <v>119</v>
      </c>
      <c r="O2338" s="75" t="s">
        <v>9063</v>
      </c>
      <c r="P2338" s="75"/>
      <c r="Q2338" s="75" t="s">
        <v>9064</v>
      </c>
      <c r="R2338" s="75" t="s">
        <v>1786</v>
      </c>
      <c r="S2338" s="75" t="s">
        <v>1787</v>
      </c>
      <c r="T2338" s="75" t="s">
        <v>1788</v>
      </c>
      <c r="U2338" s="75" t="s">
        <v>385</v>
      </c>
    </row>
    <row r="2339" spans="1:21" ht="14.4" x14ac:dyDescent="0.25">
      <c r="A2339" s="74">
        <v>125591</v>
      </c>
      <c r="B2339" s="75" t="s">
        <v>1649</v>
      </c>
      <c r="C2339" s="81">
        <f t="shared" si="109"/>
        <v>0</v>
      </c>
      <c r="D2339" s="74">
        <v>117556</v>
      </c>
      <c r="E2339" s="75" t="s">
        <v>10761</v>
      </c>
      <c r="F2339" s="74">
        <v>105346</v>
      </c>
      <c r="G2339" s="74">
        <v>0</v>
      </c>
      <c r="H2339" s="76">
        <f t="shared" si="110"/>
        <v>125591</v>
      </c>
      <c r="I2339" s="76">
        <f t="shared" si="111"/>
        <v>0</v>
      </c>
      <c r="J2339" s="74">
        <v>106815</v>
      </c>
      <c r="K2339" s="75" t="s">
        <v>9065</v>
      </c>
      <c r="L2339" s="75" t="s">
        <v>9066</v>
      </c>
      <c r="M2339" s="74">
        <v>2180</v>
      </c>
      <c r="N2339" s="75" t="s">
        <v>290</v>
      </c>
      <c r="O2339" s="75" t="s">
        <v>9067</v>
      </c>
      <c r="P2339" s="75"/>
      <c r="Q2339" s="75" t="s">
        <v>9068</v>
      </c>
      <c r="R2339" s="75" t="s">
        <v>1786</v>
      </c>
      <c r="S2339" s="75" t="s">
        <v>1787</v>
      </c>
      <c r="T2339" s="75" t="s">
        <v>1788</v>
      </c>
      <c r="U2339" s="75" t="s">
        <v>385</v>
      </c>
    </row>
    <row r="2340" spans="1:21" ht="14.4" x14ac:dyDescent="0.25">
      <c r="A2340" s="74">
        <v>125591</v>
      </c>
      <c r="B2340" s="75" t="s">
        <v>1649</v>
      </c>
      <c r="C2340" s="81">
        <f t="shared" si="109"/>
        <v>0</v>
      </c>
      <c r="D2340" s="74">
        <v>117556</v>
      </c>
      <c r="E2340" s="75" t="s">
        <v>10761</v>
      </c>
      <c r="F2340" s="74">
        <v>111088</v>
      </c>
      <c r="G2340" s="74">
        <v>0</v>
      </c>
      <c r="H2340" s="76">
        <f t="shared" si="110"/>
        <v>125591</v>
      </c>
      <c r="I2340" s="76">
        <f t="shared" si="111"/>
        <v>0</v>
      </c>
      <c r="J2340" s="74">
        <v>110684</v>
      </c>
      <c r="K2340" s="75" t="s">
        <v>9069</v>
      </c>
      <c r="L2340" s="75" t="s">
        <v>9070</v>
      </c>
      <c r="M2340" s="74">
        <v>9500</v>
      </c>
      <c r="N2340" s="75" t="s">
        <v>133</v>
      </c>
      <c r="O2340" s="75" t="s">
        <v>9071</v>
      </c>
      <c r="P2340" s="75"/>
      <c r="Q2340" s="75" t="s">
        <v>9072</v>
      </c>
      <c r="R2340" s="75" t="s">
        <v>1786</v>
      </c>
      <c r="S2340" s="75" t="s">
        <v>1787</v>
      </c>
      <c r="T2340" s="75" t="s">
        <v>1788</v>
      </c>
      <c r="U2340" s="75" t="s">
        <v>385</v>
      </c>
    </row>
    <row r="2341" spans="1:21" ht="14.4" x14ac:dyDescent="0.25">
      <c r="A2341" s="74">
        <v>125591</v>
      </c>
      <c r="B2341" s="75" t="s">
        <v>1649</v>
      </c>
      <c r="C2341" s="81">
        <f t="shared" si="109"/>
        <v>0</v>
      </c>
      <c r="D2341" s="74">
        <v>117556</v>
      </c>
      <c r="E2341" s="75" t="s">
        <v>10761</v>
      </c>
      <c r="F2341" s="74">
        <v>105858</v>
      </c>
      <c r="G2341" s="74">
        <v>0</v>
      </c>
      <c r="H2341" s="76">
        <f t="shared" si="110"/>
        <v>125591</v>
      </c>
      <c r="I2341" s="76">
        <f t="shared" si="111"/>
        <v>0</v>
      </c>
      <c r="J2341" s="74">
        <v>112938</v>
      </c>
      <c r="K2341" s="75" t="s">
        <v>9073</v>
      </c>
      <c r="L2341" s="75" t="s">
        <v>9074</v>
      </c>
      <c r="M2341" s="74">
        <v>8510</v>
      </c>
      <c r="N2341" s="75" t="s">
        <v>271</v>
      </c>
      <c r="O2341" s="75" t="s">
        <v>11991</v>
      </c>
      <c r="P2341" s="75"/>
      <c r="Q2341" s="75" t="s">
        <v>9075</v>
      </c>
      <c r="R2341" s="75" t="s">
        <v>1786</v>
      </c>
      <c r="S2341" s="75" t="s">
        <v>1787</v>
      </c>
      <c r="T2341" s="75" t="s">
        <v>1788</v>
      </c>
      <c r="U2341" s="75" t="s">
        <v>385</v>
      </c>
    </row>
    <row r="2342" spans="1:21" ht="14.4" x14ac:dyDescent="0.25">
      <c r="A2342" s="74">
        <v>125591</v>
      </c>
      <c r="B2342" s="75" t="s">
        <v>1649</v>
      </c>
      <c r="C2342" s="81">
        <f t="shared" si="109"/>
        <v>0</v>
      </c>
      <c r="D2342" s="78">
        <v>117556</v>
      </c>
      <c r="E2342" s="75" t="s">
        <v>10761</v>
      </c>
      <c r="F2342" s="74">
        <v>55228</v>
      </c>
      <c r="G2342" s="74">
        <v>0</v>
      </c>
      <c r="H2342" s="76">
        <f t="shared" si="110"/>
        <v>125591</v>
      </c>
      <c r="I2342" s="76">
        <f t="shared" si="111"/>
        <v>0</v>
      </c>
      <c r="J2342" s="74">
        <v>117556</v>
      </c>
      <c r="K2342" s="75" t="s">
        <v>10761</v>
      </c>
      <c r="L2342" s="75" t="s">
        <v>1486</v>
      </c>
      <c r="M2342" s="74">
        <v>8020</v>
      </c>
      <c r="N2342" s="75" t="s">
        <v>91</v>
      </c>
      <c r="O2342" s="75" t="s">
        <v>1487</v>
      </c>
      <c r="P2342" s="75"/>
      <c r="Q2342" s="75" t="s">
        <v>1488</v>
      </c>
      <c r="R2342" s="75" t="s">
        <v>1786</v>
      </c>
      <c r="S2342" s="75" t="s">
        <v>1787</v>
      </c>
      <c r="T2342" s="75" t="s">
        <v>1788</v>
      </c>
      <c r="U2342" s="75" t="s">
        <v>385</v>
      </c>
    </row>
    <row r="2343" spans="1:21" ht="14.4" x14ac:dyDescent="0.25">
      <c r="A2343" s="74">
        <v>125591</v>
      </c>
      <c r="B2343" s="75" t="s">
        <v>1649</v>
      </c>
      <c r="C2343" s="81">
        <f t="shared" si="109"/>
        <v>0</v>
      </c>
      <c r="D2343" s="74">
        <v>117556</v>
      </c>
      <c r="E2343" s="75" t="s">
        <v>10761</v>
      </c>
      <c r="F2343" s="74">
        <v>124305</v>
      </c>
      <c r="G2343" s="74">
        <v>0</v>
      </c>
      <c r="H2343" s="76">
        <f t="shared" si="110"/>
        <v>125591</v>
      </c>
      <c r="I2343" s="76">
        <f t="shared" si="111"/>
        <v>0</v>
      </c>
      <c r="J2343" s="74">
        <v>127175</v>
      </c>
      <c r="K2343" s="75" t="s">
        <v>11406</v>
      </c>
      <c r="L2343" s="75" t="s">
        <v>9076</v>
      </c>
      <c r="M2343" s="74">
        <v>9700</v>
      </c>
      <c r="N2343" s="75" t="s">
        <v>138</v>
      </c>
      <c r="O2343" s="75" t="s">
        <v>9077</v>
      </c>
      <c r="P2343" s="75"/>
      <c r="Q2343" s="75" t="s">
        <v>9078</v>
      </c>
      <c r="R2343" s="75" t="s">
        <v>1786</v>
      </c>
      <c r="S2343" s="75" t="s">
        <v>1787</v>
      </c>
      <c r="T2343" s="75" t="s">
        <v>1788</v>
      </c>
      <c r="U2343" s="75" t="s">
        <v>385</v>
      </c>
    </row>
    <row r="2344" spans="1:21" ht="14.4" x14ac:dyDescent="0.25">
      <c r="A2344" s="74">
        <v>125591</v>
      </c>
      <c r="B2344" s="75" t="s">
        <v>1649</v>
      </c>
      <c r="C2344" s="81">
        <f t="shared" si="109"/>
        <v>0</v>
      </c>
      <c r="D2344" s="74">
        <v>117556</v>
      </c>
      <c r="E2344" s="75" t="s">
        <v>10761</v>
      </c>
      <c r="F2344" s="74">
        <v>128629</v>
      </c>
      <c r="G2344" s="74">
        <v>0</v>
      </c>
      <c r="H2344" s="76">
        <f t="shared" si="110"/>
        <v>125591</v>
      </c>
      <c r="I2344" s="76">
        <f t="shared" si="111"/>
        <v>0</v>
      </c>
      <c r="J2344" s="74">
        <v>128611</v>
      </c>
      <c r="K2344" s="75" t="s">
        <v>9079</v>
      </c>
      <c r="L2344" s="75" t="s">
        <v>1516</v>
      </c>
      <c r="M2344" s="74">
        <v>3690</v>
      </c>
      <c r="N2344" s="75" t="s">
        <v>471</v>
      </c>
      <c r="O2344" s="75" t="s">
        <v>9080</v>
      </c>
      <c r="P2344" s="75"/>
      <c r="Q2344" s="75" t="s">
        <v>9081</v>
      </c>
      <c r="R2344" s="75" t="s">
        <v>1786</v>
      </c>
      <c r="S2344" s="75" t="s">
        <v>1787</v>
      </c>
      <c r="T2344" s="75" t="s">
        <v>1788</v>
      </c>
      <c r="U2344" s="75" t="s">
        <v>385</v>
      </c>
    </row>
    <row r="2345" spans="1:21" ht="14.4" x14ac:dyDescent="0.25">
      <c r="A2345" s="74">
        <v>125591</v>
      </c>
      <c r="B2345" s="75" t="s">
        <v>1649</v>
      </c>
      <c r="C2345" s="81">
        <f t="shared" si="109"/>
        <v>0</v>
      </c>
      <c r="D2345" s="74">
        <v>117556</v>
      </c>
      <c r="E2345" s="75" t="s">
        <v>10761</v>
      </c>
      <c r="F2345" s="74">
        <v>105858</v>
      </c>
      <c r="G2345" s="74">
        <v>0</v>
      </c>
      <c r="H2345" s="76">
        <f t="shared" si="110"/>
        <v>125591</v>
      </c>
      <c r="I2345" s="76">
        <f t="shared" si="111"/>
        <v>0</v>
      </c>
      <c r="J2345" s="74">
        <v>128661</v>
      </c>
      <c r="K2345" s="75" t="s">
        <v>9082</v>
      </c>
      <c r="L2345" s="75" t="s">
        <v>9083</v>
      </c>
      <c r="M2345" s="74">
        <v>8560</v>
      </c>
      <c r="N2345" s="75" t="s">
        <v>109</v>
      </c>
      <c r="O2345" s="75" t="s">
        <v>9084</v>
      </c>
      <c r="P2345" s="75"/>
      <c r="Q2345" s="75" t="s">
        <v>11992</v>
      </c>
      <c r="R2345" s="75" t="s">
        <v>1786</v>
      </c>
      <c r="S2345" s="75" t="s">
        <v>1787</v>
      </c>
      <c r="T2345" s="75" t="s">
        <v>1788</v>
      </c>
      <c r="U2345" s="75" t="s">
        <v>385</v>
      </c>
    </row>
    <row r="2346" spans="1:21" ht="14.4" x14ac:dyDescent="0.25">
      <c r="A2346" s="74">
        <v>125591</v>
      </c>
      <c r="B2346" s="75" t="s">
        <v>1649</v>
      </c>
      <c r="C2346" s="81">
        <f t="shared" si="109"/>
        <v>0</v>
      </c>
      <c r="D2346" s="74">
        <v>117556</v>
      </c>
      <c r="E2346" s="75" t="s">
        <v>10761</v>
      </c>
      <c r="F2346" s="74">
        <v>128736</v>
      </c>
      <c r="G2346" s="74">
        <v>0</v>
      </c>
      <c r="H2346" s="76">
        <f t="shared" si="110"/>
        <v>125591</v>
      </c>
      <c r="I2346" s="76">
        <f t="shared" si="111"/>
        <v>0</v>
      </c>
      <c r="J2346" s="74">
        <v>128711</v>
      </c>
      <c r="K2346" s="75" t="s">
        <v>9085</v>
      </c>
      <c r="L2346" s="75" t="s">
        <v>9086</v>
      </c>
      <c r="M2346" s="74">
        <v>2100</v>
      </c>
      <c r="N2346" s="75" t="s">
        <v>275</v>
      </c>
      <c r="O2346" s="75" t="s">
        <v>9087</v>
      </c>
      <c r="P2346" s="75"/>
      <c r="Q2346" s="75" t="s">
        <v>9088</v>
      </c>
      <c r="R2346" s="75" t="s">
        <v>1786</v>
      </c>
      <c r="S2346" s="75" t="s">
        <v>1787</v>
      </c>
      <c r="T2346" s="75" t="s">
        <v>1788</v>
      </c>
      <c r="U2346" s="75" t="s">
        <v>385</v>
      </c>
    </row>
    <row r="2347" spans="1:21" ht="14.4" x14ac:dyDescent="0.25">
      <c r="A2347" s="74">
        <v>125591</v>
      </c>
      <c r="B2347" s="75" t="s">
        <v>1649</v>
      </c>
      <c r="C2347" s="81">
        <f t="shared" si="109"/>
        <v>0</v>
      </c>
      <c r="D2347" s="74">
        <v>117556</v>
      </c>
      <c r="E2347" s="75" t="s">
        <v>10761</v>
      </c>
      <c r="F2347" s="74">
        <v>128281</v>
      </c>
      <c r="G2347" s="74">
        <v>0</v>
      </c>
      <c r="H2347" s="76">
        <f t="shared" si="110"/>
        <v>125591</v>
      </c>
      <c r="I2347" s="76">
        <f t="shared" si="111"/>
        <v>0</v>
      </c>
      <c r="J2347" s="74">
        <v>129304</v>
      </c>
      <c r="K2347" s="75" t="s">
        <v>9089</v>
      </c>
      <c r="L2347" s="75" t="s">
        <v>9090</v>
      </c>
      <c r="M2347" s="74">
        <v>3560</v>
      </c>
      <c r="N2347" s="75" t="s">
        <v>87</v>
      </c>
      <c r="O2347" s="75" t="s">
        <v>9091</v>
      </c>
      <c r="P2347" s="75"/>
      <c r="Q2347" s="75" t="s">
        <v>9092</v>
      </c>
      <c r="R2347" s="75" t="s">
        <v>1786</v>
      </c>
      <c r="S2347" s="75" t="s">
        <v>1787</v>
      </c>
      <c r="T2347" s="75" t="s">
        <v>1788</v>
      </c>
      <c r="U2347" s="75" t="s">
        <v>385</v>
      </c>
    </row>
    <row r="2348" spans="1:21" ht="14.4" x14ac:dyDescent="0.25">
      <c r="A2348" s="74">
        <v>125591</v>
      </c>
      <c r="B2348" s="75" t="s">
        <v>1649</v>
      </c>
      <c r="C2348" s="81">
        <f t="shared" si="109"/>
        <v>0</v>
      </c>
      <c r="D2348" s="74">
        <v>117556</v>
      </c>
      <c r="E2348" s="75" t="s">
        <v>10761</v>
      </c>
      <c r="F2348" s="74">
        <v>129981</v>
      </c>
      <c r="G2348" s="74">
        <v>0</v>
      </c>
      <c r="H2348" s="76">
        <f t="shared" si="110"/>
        <v>125591</v>
      </c>
      <c r="I2348" s="76">
        <f t="shared" si="111"/>
        <v>0</v>
      </c>
      <c r="J2348" s="74">
        <v>129999</v>
      </c>
      <c r="K2348" s="75" t="s">
        <v>9093</v>
      </c>
      <c r="L2348" s="75" t="s">
        <v>9094</v>
      </c>
      <c r="M2348" s="74">
        <v>3570</v>
      </c>
      <c r="N2348" s="75" t="s">
        <v>1687</v>
      </c>
      <c r="O2348" s="75" t="s">
        <v>9095</v>
      </c>
      <c r="P2348" s="75"/>
      <c r="Q2348" s="75" t="s">
        <v>9096</v>
      </c>
      <c r="R2348" s="75" t="s">
        <v>1786</v>
      </c>
      <c r="S2348" s="75" t="s">
        <v>1787</v>
      </c>
      <c r="T2348" s="75" t="s">
        <v>1788</v>
      </c>
      <c r="U2348" s="75" t="s">
        <v>385</v>
      </c>
    </row>
    <row r="2349" spans="1:21" ht="14.4" x14ac:dyDescent="0.25">
      <c r="A2349" s="74">
        <v>125591</v>
      </c>
      <c r="B2349" s="75" t="s">
        <v>1649</v>
      </c>
      <c r="C2349" s="81">
        <f t="shared" ref="C2349:C2412" si="112">IF(A2349&lt;&gt;A2348,0,IF(AND(A2349=A2348,B2349&lt;&gt;B2348),A2349,0))</f>
        <v>0</v>
      </c>
      <c r="D2349" s="74">
        <v>117556</v>
      </c>
      <c r="E2349" s="75" t="s">
        <v>10761</v>
      </c>
      <c r="F2349" s="74">
        <v>130112</v>
      </c>
      <c r="G2349" s="74">
        <v>0</v>
      </c>
      <c r="H2349" s="76">
        <f t="shared" ref="H2349:H2412" si="113">IF(A2349&lt;&gt;A2348,0,IF(AND(A2349=A2348,F2349&lt;&gt;F2348),A2349,0))</f>
        <v>125591</v>
      </c>
      <c r="I2349" s="76">
        <f t="shared" ref="I2349:I2412" si="114">IF(A2349&lt;&gt;A2348,0,IF(AND(H2349&lt;&gt;0,B2349&lt;&gt;B2348),A2349,0))</f>
        <v>0</v>
      </c>
      <c r="J2349" s="74">
        <v>130121</v>
      </c>
      <c r="K2349" s="75" t="s">
        <v>9097</v>
      </c>
      <c r="L2349" s="75" t="s">
        <v>9098</v>
      </c>
      <c r="M2349" s="74">
        <v>2140</v>
      </c>
      <c r="N2349" s="75" t="s">
        <v>288</v>
      </c>
      <c r="O2349" s="75" t="s">
        <v>9099</v>
      </c>
      <c r="P2349" s="75"/>
      <c r="Q2349" s="75" t="s">
        <v>9100</v>
      </c>
      <c r="R2349" s="75" t="s">
        <v>1786</v>
      </c>
      <c r="S2349" s="75" t="s">
        <v>1787</v>
      </c>
      <c r="T2349" s="75" t="s">
        <v>1788</v>
      </c>
      <c r="U2349" s="75" t="s">
        <v>385</v>
      </c>
    </row>
    <row r="2350" spans="1:21" ht="14.4" x14ac:dyDescent="0.25">
      <c r="A2350" s="74">
        <v>125591</v>
      </c>
      <c r="B2350" s="75" t="s">
        <v>1649</v>
      </c>
      <c r="C2350" s="81">
        <f t="shared" si="112"/>
        <v>0</v>
      </c>
      <c r="D2350" s="74">
        <v>117556</v>
      </c>
      <c r="E2350" s="75" t="s">
        <v>10761</v>
      </c>
      <c r="F2350" s="74">
        <v>105858</v>
      </c>
      <c r="G2350" s="74">
        <v>0</v>
      </c>
      <c r="H2350" s="76">
        <f t="shared" si="113"/>
        <v>125591</v>
      </c>
      <c r="I2350" s="76">
        <f t="shared" si="114"/>
        <v>0</v>
      </c>
      <c r="J2350" s="74">
        <v>131284</v>
      </c>
      <c r="K2350" s="75" t="s">
        <v>9101</v>
      </c>
      <c r="L2350" s="75" t="s">
        <v>9102</v>
      </c>
      <c r="M2350" s="74">
        <v>8870</v>
      </c>
      <c r="N2350" s="75" t="s">
        <v>111</v>
      </c>
      <c r="O2350" s="75" t="s">
        <v>9103</v>
      </c>
      <c r="P2350" s="75"/>
      <c r="Q2350" s="75" t="s">
        <v>9104</v>
      </c>
      <c r="R2350" s="75" t="s">
        <v>1786</v>
      </c>
      <c r="S2350" s="75" t="s">
        <v>1787</v>
      </c>
      <c r="T2350" s="75" t="s">
        <v>1788</v>
      </c>
      <c r="U2350" s="75" t="s">
        <v>385</v>
      </c>
    </row>
    <row r="2351" spans="1:21" ht="14.4" x14ac:dyDescent="0.25">
      <c r="A2351" s="74">
        <v>125591</v>
      </c>
      <c r="B2351" s="75" t="s">
        <v>1649</v>
      </c>
      <c r="C2351" s="81">
        <f t="shared" si="112"/>
        <v>0</v>
      </c>
      <c r="D2351" s="74">
        <v>117556</v>
      </c>
      <c r="E2351" s="75" t="s">
        <v>10761</v>
      </c>
      <c r="F2351" s="74">
        <v>131144</v>
      </c>
      <c r="G2351" s="74">
        <v>0</v>
      </c>
      <c r="H2351" s="76">
        <f t="shared" si="113"/>
        <v>125591</v>
      </c>
      <c r="I2351" s="76">
        <f t="shared" si="114"/>
        <v>0</v>
      </c>
      <c r="J2351" s="74">
        <v>131615</v>
      </c>
      <c r="K2351" s="75" t="s">
        <v>9105</v>
      </c>
      <c r="L2351" s="75" t="s">
        <v>9106</v>
      </c>
      <c r="M2351" s="74">
        <v>8790</v>
      </c>
      <c r="N2351" s="75" t="s">
        <v>115</v>
      </c>
      <c r="O2351" s="75" t="s">
        <v>9107</v>
      </c>
      <c r="P2351" s="75"/>
      <c r="Q2351" s="75" t="s">
        <v>9108</v>
      </c>
      <c r="R2351" s="75" t="s">
        <v>1786</v>
      </c>
      <c r="S2351" s="75" t="s">
        <v>1787</v>
      </c>
      <c r="T2351" s="75" t="s">
        <v>1788</v>
      </c>
      <c r="U2351" s="75" t="s">
        <v>385</v>
      </c>
    </row>
    <row r="2352" spans="1:21" ht="14.4" x14ac:dyDescent="0.25">
      <c r="A2352" s="74">
        <v>125591</v>
      </c>
      <c r="B2352" s="75" t="s">
        <v>1649</v>
      </c>
      <c r="C2352" s="81">
        <f t="shared" si="112"/>
        <v>0</v>
      </c>
      <c r="D2352" s="74">
        <v>117556</v>
      </c>
      <c r="E2352" s="75" t="s">
        <v>10761</v>
      </c>
      <c r="F2352" s="74">
        <v>132084</v>
      </c>
      <c r="G2352" s="74">
        <v>0</v>
      </c>
      <c r="H2352" s="76">
        <f t="shared" si="113"/>
        <v>125591</v>
      </c>
      <c r="I2352" s="76">
        <f t="shared" si="114"/>
        <v>0</v>
      </c>
      <c r="J2352" s="74">
        <v>131797</v>
      </c>
      <c r="K2352" s="75" t="s">
        <v>9109</v>
      </c>
      <c r="L2352" s="75" t="s">
        <v>9110</v>
      </c>
      <c r="M2352" s="74">
        <v>1500</v>
      </c>
      <c r="N2352" s="75" t="s">
        <v>23</v>
      </c>
      <c r="O2352" s="75" t="s">
        <v>9111</v>
      </c>
      <c r="P2352" s="75"/>
      <c r="Q2352" s="75" t="s">
        <v>9112</v>
      </c>
      <c r="R2352" s="75" t="s">
        <v>1786</v>
      </c>
      <c r="S2352" s="75" t="s">
        <v>1787</v>
      </c>
      <c r="T2352" s="75" t="s">
        <v>1788</v>
      </c>
      <c r="U2352" s="75" t="s">
        <v>385</v>
      </c>
    </row>
    <row r="2353" spans="1:21" ht="14.4" x14ac:dyDescent="0.25">
      <c r="A2353" s="74">
        <v>125591</v>
      </c>
      <c r="B2353" s="75" t="s">
        <v>1649</v>
      </c>
      <c r="C2353" s="81">
        <f t="shared" si="112"/>
        <v>0</v>
      </c>
      <c r="D2353" s="74">
        <v>117556</v>
      </c>
      <c r="E2353" s="75" t="s">
        <v>10761</v>
      </c>
      <c r="F2353" s="74">
        <v>112961</v>
      </c>
      <c r="G2353" s="74">
        <v>0</v>
      </c>
      <c r="H2353" s="76">
        <f t="shared" si="113"/>
        <v>125591</v>
      </c>
      <c r="I2353" s="76">
        <f t="shared" si="114"/>
        <v>0</v>
      </c>
      <c r="J2353" s="74">
        <v>137638</v>
      </c>
      <c r="K2353" s="75" t="s">
        <v>5764</v>
      </c>
      <c r="L2353" s="75" t="s">
        <v>9113</v>
      </c>
      <c r="M2353" s="74">
        <v>2640</v>
      </c>
      <c r="N2353" s="75" t="s">
        <v>53</v>
      </c>
      <c r="O2353" s="75" t="s">
        <v>9114</v>
      </c>
      <c r="P2353" s="75"/>
      <c r="Q2353" s="75" t="s">
        <v>9115</v>
      </c>
      <c r="R2353" s="75" t="s">
        <v>1786</v>
      </c>
      <c r="S2353" s="75" t="s">
        <v>1787</v>
      </c>
      <c r="T2353" s="75" t="s">
        <v>1788</v>
      </c>
      <c r="U2353" s="75" t="s">
        <v>385</v>
      </c>
    </row>
    <row r="2354" spans="1:21" ht="14.4" x14ac:dyDescent="0.25">
      <c r="A2354" s="74">
        <v>125591</v>
      </c>
      <c r="B2354" s="75" t="s">
        <v>1649</v>
      </c>
      <c r="C2354" s="81">
        <f t="shared" si="112"/>
        <v>0</v>
      </c>
      <c r="D2354" s="74">
        <v>117556</v>
      </c>
      <c r="E2354" s="75" t="s">
        <v>10761</v>
      </c>
      <c r="F2354" s="74">
        <v>968156</v>
      </c>
      <c r="G2354" s="74">
        <v>0</v>
      </c>
      <c r="H2354" s="76">
        <f t="shared" si="113"/>
        <v>125591</v>
      </c>
      <c r="I2354" s="76">
        <f t="shared" si="114"/>
        <v>0</v>
      </c>
      <c r="J2354" s="74">
        <v>138438</v>
      </c>
      <c r="K2354" s="75" t="s">
        <v>11993</v>
      </c>
      <c r="L2354" s="75" t="s">
        <v>9116</v>
      </c>
      <c r="M2354" s="74">
        <v>3150</v>
      </c>
      <c r="N2354" s="75" t="s">
        <v>162</v>
      </c>
      <c r="O2354" s="75" t="s">
        <v>9117</v>
      </c>
      <c r="P2354" s="75"/>
      <c r="Q2354" s="75" t="s">
        <v>11994</v>
      </c>
      <c r="R2354" s="75" t="s">
        <v>1786</v>
      </c>
      <c r="S2354" s="75" t="s">
        <v>1787</v>
      </c>
      <c r="T2354" s="75" t="s">
        <v>1788</v>
      </c>
      <c r="U2354" s="75" t="s">
        <v>385</v>
      </c>
    </row>
    <row r="2355" spans="1:21" ht="14.4" x14ac:dyDescent="0.25">
      <c r="A2355" s="74">
        <v>125591</v>
      </c>
      <c r="B2355" s="75" t="s">
        <v>1649</v>
      </c>
      <c r="C2355" s="81">
        <f t="shared" si="112"/>
        <v>0</v>
      </c>
      <c r="D2355" s="74">
        <v>117556</v>
      </c>
      <c r="E2355" s="75" t="s">
        <v>10761</v>
      </c>
      <c r="F2355" s="74">
        <v>143396</v>
      </c>
      <c r="G2355" s="74">
        <v>0</v>
      </c>
      <c r="H2355" s="76">
        <f t="shared" si="113"/>
        <v>125591</v>
      </c>
      <c r="I2355" s="76">
        <f t="shared" si="114"/>
        <v>0</v>
      </c>
      <c r="J2355" s="74">
        <v>138479</v>
      </c>
      <c r="K2355" s="75" t="s">
        <v>9118</v>
      </c>
      <c r="L2355" s="75" t="s">
        <v>9119</v>
      </c>
      <c r="M2355" s="74">
        <v>9800</v>
      </c>
      <c r="N2355" s="75" t="s">
        <v>140</v>
      </c>
      <c r="O2355" s="75" t="s">
        <v>9120</v>
      </c>
      <c r="P2355" s="75"/>
      <c r="Q2355" s="75" t="s">
        <v>9121</v>
      </c>
      <c r="R2355" s="75" t="s">
        <v>1786</v>
      </c>
      <c r="S2355" s="75" t="s">
        <v>1787</v>
      </c>
      <c r="T2355" s="75" t="s">
        <v>1788</v>
      </c>
      <c r="U2355" s="75" t="s">
        <v>385</v>
      </c>
    </row>
    <row r="2356" spans="1:21" ht="14.4" x14ac:dyDescent="0.25">
      <c r="A2356" s="74">
        <v>125591</v>
      </c>
      <c r="B2356" s="75" t="s">
        <v>1649</v>
      </c>
      <c r="C2356" s="81">
        <f t="shared" si="112"/>
        <v>0</v>
      </c>
      <c r="D2356" s="74">
        <v>117556</v>
      </c>
      <c r="E2356" s="75" t="s">
        <v>10761</v>
      </c>
      <c r="F2356" s="74">
        <v>138181</v>
      </c>
      <c r="G2356" s="74">
        <v>0</v>
      </c>
      <c r="H2356" s="76">
        <f t="shared" si="113"/>
        <v>125591</v>
      </c>
      <c r="I2356" s="76">
        <f t="shared" si="114"/>
        <v>0</v>
      </c>
      <c r="J2356" s="74">
        <v>138611</v>
      </c>
      <c r="K2356" s="75" t="s">
        <v>1779</v>
      </c>
      <c r="L2356" s="75" t="s">
        <v>1780</v>
      </c>
      <c r="M2356" s="74">
        <v>9900</v>
      </c>
      <c r="N2356" s="75" t="s">
        <v>142</v>
      </c>
      <c r="O2356" s="75" t="s">
        <v>1781</v>
      </c>
      <c r="P2356" s="75"/>
      <c r="Q2356" s="75" t="s">
        <v>1782</v>
      </c>
      <c r="R2356" s="75" t="s">
        <v>1786</v>
      </c>
      <c r="S2356" s="75" t="s">
        <v>1787</v>
      </c>
      <c r="T2356" s="75" t="s">
        <v>1788</v>
      </c>
      <c r="U2356" s="75" t="s">
        <v>385</v>
      </c>
    </row>
    <row r="2357" spans="1:21" ht="14.4" x14ac:dyDescent="0.25">
      <c r="A2357" s="74">
        <v>125591</v>
      </c>
      <c r="B2357" s="75" t="s">
        <v>1649</v>
      </c>
      <c r="C2357" s="81">
        <f t="shared" si="112"/>
        <v>0</v>
      </c>
      <c r="D2357" s="74">
        <v>117556</v>
      </c>
      <c r="E2357" s="75" t="s">
        <v>10761</v>
      </c>
      <c r="F2357" s="74">
        <v>132861</v>
      </c>
      <c r="G2357" s="74">
        <v>0</v>
      </c>
      <c r="H2357" s="76">
        <f t="shared" si="113"/>
        <v>125591</v>
      </c>
      <c r="I2357" s="76">
        <f t="shared" si="114"/>
        <v>0</v>
      </c>
      <c r="J2357" s="74">
        <v>139113</v>
      </c>
      <c r="K2357" s="75" t="s">
        <v>9122</v>
      </c>
      <c r="L2357" s="75" t="s">
        <v>9123</v>
      </c>
      <c r="M2357" s="74">
        <v>8830</v>
      </c>
      <c r="N2357" s="75" t="s">
        <v>3942</v>
      </c>
      <c r="O2357" s="75" t="s">
        <v>9124</v>
      </c>
      <c r="P2357" s="75"/>
      <c r="Q2357" s="75" t="s">
        <v>9125</v>
      </c>
      <c r="R2357" s="75" t="s">
        <v>1786</v>
      </c>
      <c r="S2357" s="75" t="s">
        <v>1787</v>
      </c>
      <c r="T2357" s="75" t="s">
        <v>1788</v>
      </c>
      <c r="U2357" s="75" t="s">
        <v>385</v>
      </c>
    </row>
    <row r="2358" spans="1:21" ht="14.4" x14ac:dyDescent="0.25">
      <c r="A2358" s="74">
        <v>125591</v>
      </c>
      <c r="B2358" s="75" t="s">
        <v>1649</v>
      </c>
      <c r="C2358" s="81">
        <f t="shared" si="112"/>
        <v>0</v>
      </c>
      <c r="D2358" s="74">
        <v>117556</v>
      </c>
      <c r="E2358" s="75" t="s">
        <v>10761</v>
      </c>
      <c r="F2358" s="74">
        <v>105858</v>
      </c>
      <c r="G2358" s="74">
        <v>0</v>
      </c>
      <c r="H2358" s="76">
        <f t="shared" si="113"/>
        <v>125591</v>
      </c>
      <c r="I2358" s="76">
        <f t="shared" si="114"/>
        <v>0</v>
      </c>
      <c r="J2358" s="74">
        <v>146084</v>
      </c>
      <c r="K2358" s="75" t="s">
        <v>11995</v>
      </c>
      <c r="L2358" s="75" t="s">
        <v>11996</v>
      </c>
      <c r="M2358" s="74">
        <v>8501</v>
      </c>
      <c r="N2358" s="75" t="s">
        <v>303</v>
      </c>
      <c r="O2358" s="75" t="s">
        <v>11997</v>
      </c>
      <c r="P2358" s="75"/>
      <c r="Q2358" s="75" t="s">
        <v>11998</v>
      </c>
      <c r="R2358" s="75" t="s">
        <v>1786</v>
      </c>
      <c r="S2358" s="75" t="s">
        <v>1787</v>
      </c>
      <c r="T2358" s="75" t="s">
        <v>1788</v>
      </c>
      <c r="U2358" s="75" t="s">
        <v>385</v>
      </c>
    </row>
    <row r="2359" spans="1:21" ht="14.4" x14ac:dyDescent="0.25">
      <c r="A2359" s="74">
        <v>128009</v>
      </c>
      <c r="B2359" s="75" t="s">
        <v>1679</v>
      </c>
      <c r="C2359" s="81">
        <f t="shared" si="112"/>
        <v>0</v>
      </c>
      <c r="D2359" s="74">
        <v>11999</v>
      </c>
      <c r="E2359" s="75" t="s">
        <v>9126</v>
      </c>
      <c r="F2359" s="74">
        <v>961185</v>
      </c>
      <c r="G2359" s="74">
        <v>0</v>
      </c>
      <c r="H2359" s="76">
        <f t="shared" si="113"/>
        <v>0</v>
      </c>
      <c r="I2359" s="76">
        <f t="shared" si="114"/>
        <v>0</v>
      </c>
      <c r="J2359" s="74">
        <v>11957</v>
      </c>
      <c r="K2359" s="75" t="s">
        <v>9127</v>
      </c>
      <c r="L2359" s="75" t="s">
        <v>9128</v>
      </c>
      <c r="M2359" s="74">
        <v>1840</v>
      </c>
      <c r="N2359" s="75" t="s">
        <v>163</v>
      </c>
      <c r="O2359" s="75" t="s">
        <v>9129</v>
      </c>
      <c r="P2359" s="75"/>
      <c r="Q2359" s="75" t="s">
        <v>9130</v>
      </c>
      <c r="R2359" s="75" t="s">
        <v>1786</v>
      </c>
      <c r="S2359" s="75" t="s">
        <v>1787</v>
      </c>
      <c r="T2359" s="75" t="s">
        <v>1788</v>
      </c>
      <c r="U2359" s="75" t="s">
        <v>385</v>
      </c>
    </row>
    <row r="2360" spans="1:21" ht="14.4" x14ac:dyDescent="0.25">
      <c r="A2360" s="74">
        <v>128009</v>
      </c>
      <c r="B2360" s="75" t="s">
        <v>1679</v>
      </c>
      <c r="C2360" s="81">
        <f t="shared" si="112"/>
        <v>0</v>
      </c>
      <c r="D2360" s="74">
        <v>11999</v>
      </c>
      <c r="E2360" s="75" t="s">
        <v>9126</v>
      </c>
      <c r="F2360" s="74">
        <v>961185</v>
      </c>
      <c r="G2360" s="74">
        <v>0</v>
      </c>
      <c r="H2360" s="76">
        <f t="shared" si="113"/>
        <v>0</v>
      </c>
      <c r="I2360" s="76">
        <f t="shared" si="114"/>
        <v>0</v>
      </c>
      <c r="J2360" s="74">
        <v>11965</v>
      </c>
      <c r="K2360" s="75" t="s">
        <v>9131</v>
      </c>
      <c r="L2360" s="75" t="s">
        <v>9132</v>
      </c>
      <c r="M2360" s="74">
        <v>1840</v>
      </c>
      <c r="N2360" s="75" t="s">
        <v>9133</v>
      </c>
      <c r="O2360" s="75" t="s">
        <v>9134</v>
      </c>
      <c r="P2360" s="75"/>
      <c r="Q2360" s="75" t="s">
        <v>9135</v>
      </c>
      <c r="R2360" s="75" t="s">
        <v>1786</v>
      </c>
      <c r="S2360" s="75" t="s">
        <v>1787</v>
      </c>
      <c r="T2360" s="75" t="s">
        <v>1788</v>
      </c>
      <c r="U2360" s="75" t="s">
        <v>385</v>
      </c>
    </row>
    <row r="2361" spans="1:21" ht="14.4" x14ac:dyDescent="0.25">
      <c r="A2361" s="74">
        <v>128009</v>
      </c>
      <c r="B2361" s="75" t="s">
        <v>1679</v>
      </c>
      <c r="C2361" s="81">
        <f t="shared" si="112"/>
        <v>0</v>
      </c>
      <c r="D2361" s="74">
        <v>11999</v>
      </c>
      <c r="E2361" s="75" t="s">
        <v>9126</v>
      </c>
      <c r="F2361" s="74">
        <v>961185</v>
      </c>
      <c r="G2361" s="74">
        <v>0</v>
      </c>
      <c r="H2361" s="76">
        <f t="shared" si="113"/>
        <v>0</v>
      </c>
      <c r="I2361" s="76">
        <f t="shared" si="114"/>
        <v>0</v>
      </c>
      <c r="J2361" s="74">
        <v>11999</v>
      </c>
      <c r="K2361" s="75" t="s">
        <v>9126</v>
      </c>
      <c r="L2361" s="75" t="s">
        <v>1490</v>
      </c>
      <c r="M2361" s="74">
        <v>1840</v>
      </c>
      <c r="N2361" s="75" t="s">
        <v>1491</v>
      </c>
      <c r="O2361" s="75" t="s">
        <v>1492</v>
      </c>
      <c r="P2361" s="75"/>
      <c r="Q2361" s="75" t="s">
        <v>1493</v>
      </c>
      <c r="R2361" s="75" t="s">
        <v>1786</v>
      </c>
      <c r="S2361" s="75" t="s">
        <v>1787</v>
      </c>
      <c r="T2361" s="75" t="s">
        <v>1788</v>
      </c>
      <c r="U2361" s="75" t="s">
        <v>385</v>
      </c>
    </row>
    <row r="2362" spans="1:21" ht="14.4" x14ac:dyDescent="0.25">
      <c r="A2362" s="74">
        <v>128009</v>
      </c>
      <c r="B2362" s="75" t="s">
        <v>1679</v>
      </c>
      <c r="C2362" s="81">
        <f t="shared" si="112"/>
        <v>0</v>
      </c>
      <c r="D2362" s="74">
        <v>11999</v>
      </c>
      <c r="E2362" s="75" t="s">
        <v>9126</v>
      </c>
      <c r="F2362" s="74">
        <v>961193</v>
      </c>
      <c r="G2362" s="74">
        <v>0</v>
      </c>
      <c r="H2362" s="76">
        <f t="shared" si="113"/>
        <v>128009</v>
      </c>
      <c r="I2362" s="76">
        <f t="shared" si="114"/>
        <v>0</v>
      </c>
      <c r="J2362" s="74">
        <v>12039</v>
      </c>
      <c r="K2362" s="75" t="s">
        <v>1680</v>
      </c>
      <c r="L2362" s="75" t="s">
        <v>9136</v>
      </c>
      <c r="M2362" s="74">
        <v>1880</v>
      </c>
      <c r="N2362" s="75" t="s">
        <v>164</v>
      </c>
      <c r="O2362" s="75" t="s">
        <v>9137</v>
      </c>
      <c r="P2362" s="75"/>
      <c r="Q2362" s="75" t="s">
        <v>9138</v>
      </c>
      <c r="R2362" s="75" t="s">
        <v>1786</v>
      </c>
      <c r="S2362" s="75" t="s">
        <v>1787</v>
      </c>
      <c r="T2362" s="75" t="s">
        <v>1788</v>
      </c>
      <c r="U2362" s="75" t="s">
        <v>385</v>
      </c>
    </row>
    <row r="2363" spans="1:21" ht="14.4" x14ac:dyDescent="0.25">
      <c r="A2363" s="74">
        <v>129031</v>
      </c>
      <c r="B2363" s="75" t="s">
        <v>1901</v>
      </c>
      <c r="C2363" s="81">
        <f t="shared" si="112"/>
        <v>0</v>
      </c>
      <c r="D2363" s="74">
        <v>118596</v>
      </c>
      <c r="E2363" s="75" t="s">
        <v>10762</v>
      </c>
      <c r="F2363" s="74">
        <v>114033</v>
      </c>
      <c r="G2363" s="74">
        <v>114033</v>
      </c>
      <c r="H2363" s="76">
        <f t="shared" si="113"/>
        <v>0</v>
      </c>
      <c r="I2363" s="76">
        <f t="shared" si="114"/>
        <v>0</v>
      </c>
      <c r="J2363" s="74">
        <v>2352</v>
      </c>
      <c r="K2363" s="75" t="s">
        <v>11407</v>
      </c>
      <c r="L2363" s="75" t="s">
        <v>9139</v>
      </c>
      <c r="M2363" s="74">
        <v>8540</v>
      </c>
      <c r="N2363" s="75" t="s">
        <v>1517</v>
      </c>
      <c r="O2363" s="75" t="s">
        <v>9140</v>
      </c>
      <c r="P2363" s="75"/>
      <c r="Q2363" s="75" t="s">
        <v>9141</v>
      </c>
      <c r="R2363" s="75" t="s">
        <v>1786</v>
      </c>
      <c r="S2363" s="75" t="s">
        <v>1787</v>
      </c>
      <c r="T2363" s="75" t="s">
        <v>1788</v>
      </c>
      <c r="U2363" s="75" t="s">
        <v>385</v>
      </c>
    </row>
    <row r="2364" spans="1:21" ht="14.4" x14ac:dyDescent="0.25">
      <c r="A2364" s="74">
        <v>129031</v>
      </c>
      <c r="B2364" s="75" t="s">
        <v>1901</v>
      </c>
      <c r="C2364" s="81">
        <f t="shared" si="112"/>
        <v>0</v>
      </c>
      <c r="D2364" s="74">
        <v>118596</v>
      </c>
      <c r="E2364" s="75" t="s">
        <v>10762</v>
      </c>
      <c r="F2364" s="74">
        <v>114033</v>
      </c>
      <c r="G2364" s="74">
        <v>114033</v>
      </c>
      <c r="H2364" s="76">
        <f t="shared" si="113"/>
        <v>0</v>
      </c>
      <c r="I2364" s="76">
        <f t="shared" si="114"/>
        <v>0</v>
      </c>
      <c r="J2364" s="74">
        <v>2501</v>
      </c>
      <c r="K2364" s="75" t="s">
        <v>11408</v>
      </c>
      <c r="L2364" s="75" t="s">
        <v>11999</v>
      </c>
      <c r="M2364" s="74">
        <v>8790</v>
      </c>
      <c r="N2364" s="75" t="s">
        <v>115</v>
      </c>
      <c r="O2364" s="75" t="s">
        <v>9142</v>
      </c>
      <c r="P2364" s="75"/>
      <c r="Q2364" s="75" t="s">
        <v>9143</v>
      </c>
      <c r="R2364" s="75" t="s">
        <v>1786</v>
      </c>
      <c r="S2364" s="75" t="s">
        <v>1787</v>
      </c>
      <c r="T2364" s="75" t="s">
        <v>1788</v>
      </c>
      <c r="U2364" s="75" t="s">
        <v>385</v>
      </c>
    </row>
    <row r="2365" spans="1:21" ht="14.4" x14ac:dyDescent="0.25">
      <c r="A2365" s="74">
        <v>129031</v>
      </c>
      <c r="B2365" s="75" t="s">
        <v>1901</v>
      </c>
      <c r="C2365" s="81">
        <f t="shared" si="112"/>
        <v>0</v>
      </c>
      <c r="D2365" s="74">
        <v>118596</v>
      </c>
      <c r="E2365" s="75" t="s">
        <v>10762</v>
      </c>
      <c r="F2365" s="74">
        <v>114033</v>
      </c>
      <c r="G2365" s="74">
        <v>114033</v>
      </c>
      <c r="H2365" s="76">
        <f t="shared" si="113"/>
        <v>0</v>
      </c>
      <c r="I2365" s="76">
        <f t="shared" si="114"/>
        <v>0</v>
      </c>
      <c r="J2365" s="74">
        <v>2543</v>
      </c>
      <c r="K2365" s="75" t="s">
        <v>11409</v>
      </c>
      <c r="L2365" s="75" t="s">
        <v>9144</v>
      </c>
      <c r="M2365" s="74">
        <v>8700</v>
      </c>
      <c r="N2365" s="75" t="s">
        <v>117</v>
      </c>
      <c r="O2365" s="75" t="s">
        <v>9145</v>
      </c>
      <c r="P2365" s="75"/>
      <c r="Q2365" s="75" t="s">
        <v>9146</v>
      </c>
      <c r="R2365" s="75" t="s">
        <v>1786</v>
      </c>
      <c r="S2365" s="75" t="s">
        <v>1787</v>
      </c>
      <c r="T2365" s="75" t="s">
        <v>1788</v>
      </c>
      <c r="U2365" s="75" t="s">
        <v>385</v>
      </c>
    </row>
    <row r="2366" spans="1:21" ht="14.4" x14ac:dyDescent="0.25">
      <c r="A2366" s="74">
        <v>129031</v>
      </c>
      <c r="B2366" s="75" t="s">
        <v>1901</v>
      </c>
      <c r="C2366" s="81">
        <f t="shared" si="112"/>
        <v>0</v>
      </c>
      <c r="D2366" s="74">
        <v>118596</v>
      </c>
      <c r="E2366" s="75" t="s">
        <v>10762</v>
      </c>
      <c r="F2366" s="74">
        <v>114033</v>
      </c>
      <c r="G2366" s="74">
        <v>114033</v>
      </c>
      <c r="H2366" s="76">
        <f t="shared" si="113"/>
        <v>0</v>
      </c>
      <c r="I2366" s="76">
        <f t="shared" si="114"/>
        <v>0</v>
      </c>
      <c r="J2366" s="74">
        <v>3161</v>
      </c>
      <c r="K2366" s="75" t="s">
        <v>11410</v>
      </c>
      <c r="L2366" s="75" t="s">
        <v>9147</v>
      </c>
      <c r="M2366" s="74">
        <v>9840</v>
      </c>
      <c r="N2366" s="75" t="s">
        <v>139</v>
      </c>
      <c r="O2366" s="75" t="s">
        <v>9148</v>
      </c>
      <c r="P2366" s="75"/>
      <c r="Q2366" s="75" t="s">
        <v>9149</v>
      </c>
      <c r="R2366" s="75" t="s">
        <v>1786</v>
      </c>
      <c r="S2366" s="75" t="s">
        <v>1787</v>
      </c>
      <c r="T2366" s="75" t="s">
        <v>1788</v>
      </c>
      <c r="U2366" s="75" t="s">
        <v>385</v>
      </c>
    </row>
    <row r="2367" spans="1:21" ht="14.4" x14ac:dyDescent="0.25">
      <c r="A2367" s="74">
        <v>129031</v>
      </c>
      <c r="B2367" s="75" t="s">
        <v>1901</v>
      </c>
      <c r="C2367" s="81">
        <f t="shared" si="112"/>
        <v>0</v>
      </c>
      <c r="D2367" s="74">
        <v>118596</v>
      </c>
      <c r="E2367" s="75" t="s">
        <v>10762</v>
      </c>
      <c r="F2367" s="74">
        <v>114033</v>
      </c>
      <c r="G2367" s="74">
        <v>114033</v>
      </c>
      <c r="H2367" s="76">
        <f t="shared" si="113"/>
        <v>0</v>
      </c>
      <c r="I2367" s="76">
        <f t="shared" si="114"/>
        <v>0</v>
      </c>
      <c r="J2367" s="74">
        <v>3178</v>
      </c>
      <c r="K2367" s="75" t="s">
        <v>11411</v>
      </c>
      <c r="L2367" s="75" t="s">
        <v>9150</v>
      </c>
      <c r="M2367" s="74">
        <v>9810</v>
      </c>
      <c r="N2367" s="75" t="s">
        <v>6897</v>
      </c>
      <c r="O2367" s="75" t="s">
        <v>9151</v>
      </c>
      <c r="P2367" s="75"/>
      <c r="Q2367" s="75" t="s">
        <v>9152</v>
      </c>
      <c r="R2367" s="75" t="s">
        <v>1786</v>
      </c>
      <c r="S2367" s="75" t="s">
        <v>1787</v>
      </c>
      <c r="T2367" s="75" t="s">
        <v>1788</v>
      </c>
      <c r="U2367" s="75" t="s">
        <v>385</v>
      </c>
    </row>
    <row r="2368" spans="1:21" ht="14.4" x14ac:dyDescent="0.25">
      <c r="A2368" s="74">
        <v>129031</v>
      </c>
      <c r="B2368" s="75" t="s">
        <v>1901</v>
      </c>
      <c r="C2368" s="81">
        <f t="shared" si="112"/>
        <v>0</v>
      </c>
      <c r="D2368" s="74">
        <v>118596</v>
      </c>
      <c r="E2368" s="75" t="s">
        <v>10762</v>
      </c>
      <c r="F2368" s="74">
        <v>114033</v>
      </c>
      <c r="G2368" s="74">
        <v>114033</v>
      </c>
      <c r="H2368" s="76">
        <f t="shared" si="113"/>
        <v>0</v>
      </c>
      <c r="I2368" s="76">
        <f t="shared" si="114"/>
        <v>0</v>
      </c>
      <c r="J2368" s="74">
        <v>3194</v>
      </c>
      <c r="K2368" s="75" t="s">
        <v>11412</v>
      </c>
      <c r="L2368" s="75" t="s">
        <v>9153</v>
      </c>
      <c r="M2368" s="74">
        <v>9770</v>
      </c>
      <c r="N2368" s="75" t="s">
        <v>1145</v>
      </c>
      <c r="O2368" s="75" t="s">
        <v>9154</v>
      </c>
      <c r="P2368" s="75"/>
      <c r="Q2368" s="75" t="s">
        <v>9155</v>
      </c>
      <c r="R2368" s="75" t="s">
        <v>1786</v>
      </c>
      <c r="S2368" s="75" t="s">
        <v>1787</v>
      </c>
      <c r="T2368" s="75" t="s">
        <v>1788</v>
      </c>
      <c r="U2368" s="75" t="s">
        <v>385</v>
      </c>
    </row>
    <row r="2369" spans="1:21" ht="14.4" x14ac:dyDescent="0.25">
      <c r="A2369" s="74">
        <v>129031</v>
      </c>
      <c r="B2369" s="75" t="s">
        <v>1901</v>
      </c>
      <c r="C2369" s="81">
        <f t="shared" si="112"/>
        <v>0</v>
      </c>
      <c r="D2369" s="74">
        <v>118596</v>
      </c>
      <c r="E2369" s="75" t="s">
        <v>10762</v>
      </c>
      <c r="F2369" s="74">
        <v>114033</v>
      </c>
      <c r="G2369" s="74">
        <v>114033</v>
      </c>
      <c r="H2369" s="76">
        <f t="shared" si="113"/>
        <v>0</v>
      </c>
      <c r="I2369" s="76">
        <f t="shared" si="114"/>
        <v>0</v>
      </c>
      <c r="J2369" s="74">
        <v>3211</v>
      </c>
      <c r="K2369" s="75" t="s">
        <v>11413</v>
      </c>
      <c r="L2369" s="75" t="s">
        <v>9157</v>
      </c>
      <c r="M2369" s="74">
        <v>9800</v>
      </c>
      <c r="N2369" s="75" t="s">
        <v>140</v>
      </c>
      <c r="O2369" s="75" t="s">
        <v>9158</v>
      </c>
      <c r="P2369" s="75"/>
      <c r="Q2369" s="75" t="s">
        <v>9159</v>
      </c>
      <c r="R2369" s="75" t="s">
        <v>1786</v>
      </c>
      <c r="S2369" s="75" t="s">
        <v>1787</v>
      </c>
      <c r="T2369" s="75" t="s">
        <v>1788</v>
      </c>
      <c r="U2369" s="75" t="s">
        <v>385</v>
      </c>
    </row>
    <row r="2370" spans="1:21" ht="14.4" x14ac:dyDescent="0.25">
      <c r="A2370" s="74">
        <v>129031</v>
      </c>
      <c r="B2370" s="75" t="s">
        <v>1901</v>
      </c>
      <c r="C2370" s="81">
        <f t="shared" si="112"/>
        <v>0</v>
      </c>
      <c r="D2370" s="74">
        <v>118596</v>
      </c>
      <c r="E2370" s="75" t="s">
        <v>10762</v>
      </c>
      <c r="F2370" s="74">
        <v>114033</v>
      </c>
      <c r="G2370" s="74">
        <v>114033</v>
      </c>
      <c r="H2370" s="76">
        <f t="shared" si="113"/>
        <v>0</v>
      </c>
      <c r="I2370" s="76">
        <f t="shared" si="114"/>
        <v>0</v>
      </c>
      <c r="J2370" s="74">
        <v>3244</v>
      </c>
      <c r="K2370" s="75" t="s">
        <v>11414</v>
      </c>
      <c r="L2370" s="75" t="s">
        <v>12000</v>
      </c>
      <c r="M2370" s="74">
        <v>9880</v>
      </c>
      <c r="N2370" s="75" t="s">
        <v>141</v>
      </c>
      <c r="O2370" s="75" t="s">
        <v>9160</v>
      </c>
      <c r="P2370" s="75"/>
      <c r="Q2370" s="75" t="s">
        <v>9161</v>
      </c>
      <c r="R2370" s="75" t="s">
        <v>1786</v>
      </c>
      <c r="S2370" s="75" t="s">
        <v>1787</v>
      </c>
      <c r="T2370" s="75" t="s">
        <v>1788</v>
      </c>
      <c r="U2370" s="75" t="s">
        <v>385</v>
      </c>
    </row>
    <row r="2371" spans="1:21" ht="14.4" x14ac:dyDescent="0.25">
      <c r="A2371" s="74">
        <v>129031</v>
      </c>
      <c r="B2371" s="75" t="s">
        <v>1901</v>
      </c>
      <c r="C2371" s="81">
        <f t="shared" si="112"/>
        <v>0</v>
      </c>
      <c r="D2371" s="74">
        <v>118596</v>
      </c>
      <c r="E2371" s="75" t="s">
        <v>10762</v>
      </c>
      <c r="F2371" s="74">
        <v>114033</v>
      </c>
      <c r="G2371" s="74">
        <v>114033</v>
      </c>
      <c r="H2371" s="76">
        <f t="shared" si="113"/>
        <v>0</v>
      </c>
      <c r="I2371" s="76">
        <f t="shared" si="114"/>
        <v>0</v>
      </c>
      <c r="J2371" s="74">
        <v>111104</v>
      </c>
      <c r="K2371" s="75" t="s">
        <v>9162</v>
      </c>
      <c r="L2371" s="75" t="s">
        <v>9163</v>
      </c>
      <c r="M2371" s="74">
        <v>8700</v>
      </c>
      <c r="N2371" s="75" t="s">
        <v>117</v>
      </c>
      <c r="O2371" s="75" t="s">
        <v>9164</v>
      </c>
      <c r="P2371" s="75"/>
      <c r="Q2371" s="75" t="s">
        <v>9165</v>
      </c>
      <c r="R2371" s="75" t="s">
        <v>1786</v>
      </c>
      <c r="S2371" s="75" t="s">
        <v>1787</v>
      </c>
      <c r="T2371" s="75" t="s">
        <v>1788</v>
      </c>
      <c r="U2371" s="75" t="s">
        <v>385</v>
      </c>
    </row>
    <row r="2372" spans="1:21" ht="14.4" x14ac:dyDescent="0.25">
      <c r="A2372" s="74">
        <v>129031</v>
      </c>
      <c r="B2372" s="75" t="s">
        <v>1901</v>
      </c>
      <c r="C2372" s="81">
        <f t="shared" si="112"/>
        <v>0</v>
      </c>
      <c r="D2372" s="74">
        <v>118596</v>
      </c>
      <c r="E2372" s="75" t="s">
        <v>10762</v>
      </c>
      <c r="F2372" s="74">
        <v>114033</v>
      </c>
      <c r="G2372" s="74">
        <v>114033</v>
      </c>
      <c r="H2372" s="76">
        <f t="shared" si="113"/>
        <v>0</v>
      </c>
      <c r="I2372" s="76">
        <f t="shared" si="114"/>
        <v>0</v>
      </c>
      <c r="J2372" s="74">
        <v>118596</v>
      </c>
      <c r="K2372" s="75" t="s">
        <v>10762</v>
      </c>
      <c r="L2372" s="75" t="s">
        <v>9166</v>
      </c>
      <c r="M2372" s="74">
        <v>9800</v>
      </c>
      <c r="N2372" s="75" t="s">
        <v>140</v>
      </c>
      <c r="O2372" s="75" t="s">
        <v>1496</v>
      </c>
      <c r="P2372" s="75"/>
      <c r="Q2372" s="75" t="s">
        <v>1497</v>
      </c>
      <c r="R2372" s="75" t="s">
        <v>1786</v>
      </c>
      <c r="S2372" s="75" t="s">
        <v>1787</v>
      </c>
      <c r="T2372" s="75" t="s">
        <v>1788</v>
      </c>
      <c r="U2372" s="75" t="s">
        <v>385</v>
      </c>
    </row>
    <row r="2373" spans="1:21" ht="14.4" x14ac:dyDescent="0.25">
      <c r="A2373" s="74">
        <v>129031</v>
      </c>
      <c r="B2373" s="75" t="s">
        <v>1901</v>
      </c>
      <c r="C2373" s="81">
        <f t="shared" si="112"/>
        <v>0</v>
      </c>
      <c r="D2373" s="74">
        <v>118596</v>
      </c>
      <c r="E2373" s="75" t="s">
        <v>10762</v>
      </c>
      <c r="F2373" s="74">
        <v>114033</v>
      </c>
      <c r="G2373" s="74">
        <v>114033</v>
      </c>
      <c r="H2373" s="76">
        <f t="shared" si="113"/>
        <v>0</v>
      </c>
      <c r="I2373" s="76">
        <f t="shared" si="114"/>
        <v>0</v>
      </c>
      <c r="J2373" s="74">
        <v>128116</v>
      </c>
      <c r="K2373" s="75" t="s">
        <v>11415</v>
      </c>
      <c r="L2373" s="75" t="s">
        <v>9167</v>
      </c>
      <c r="M2373" s="74">
        <v>8760</v>
      </c>
      <c r="N2373" s="75" t="s">
        <v>177</v>
      </c>
      <c r="O2373" s="75" t="s">
        <v>9168</v>
      </c>
      <c r="P2373" s="75"/>
      <c r="Q2373" s="75" t="s">
        <v>9169</v>
      </c>
      <c r="R2373" s="75" t="s">
        <v>1786</v>
      </c>
      <c r="S2373" s="75" t="s">
        <v>1787</v>
      </c>
      <c r="T2373" s="75" t="s">
        <v>1788</v>
      </c>
      <c r="U2373" s="75" t="s">
        <v>385</v>
      </c>
    </row>
    <row r="2374" spans="1:21" ht="14.4" x14ac:dyDescent="0.25">
      <c r="A2374" s="74">
        <v>129031</v>
      </c>
      <c r="B2374" s="75" t="s">
        <v>1901</v>
      </c>
      <c r="C2374" s="81">
        <f t="shared" si="112"/>
        <v>0</v>
      </c>
      <c r="D2374" s="74">
        <v>118596</v>
      </c>
      <c r="E2374" s="75" t="s">
        <v>10762</v>
      </c>
      <c r="F2374" s="74">
        <v>114033</v>
      </c>
      <c r="G2374" s="74">
        <v>114033</v>
      </c>
      <c r="H2374" s="76">
        <f t="shared" si="113"/>
        <v>0</v>
      </c>
      <c r="I2374" s="76">
        <f t="shared" si="114"/>
        <v>0</v>
      </c>
      <c r="J2374" s="74">
        <v>128645</v>
      </c>
      <c r="K2374" s="75" t="s">
        <v>11416</v>
      </c>
      <c r="L2374" s="75" t="s">
        <v>9170</v>
      </c>
      <c r="M2374" s="74">
        <v>9800</v>
      </c>
      <c r="N2374" s="75" t="s">
        <v>140</v>
      </c>
      <c r="O2374" s="75" t="s">
        <v>9171</v>
      </c>
      <c r="P2374" s="75"/>
      <c r="Q2374" s="75" t="s">
        <v>9172</v>
      </c>
      <c r="R2374" s="75" t="s">
        <v>1703</v>
      </c>
      <c r="S2374" s="75" t="s">
        <v>1704</v>
      </c>
      <c r="T2374" s="75" t="s">
        <v>1705</v>
      </c>
      <c r="U2374" s="75" t="s">
        <v>496</v>
      </c>
    </row>
    <row r="2375" spans="1:21" ht="14.4" x14ac:dyDescent="0.25">
      <c r="A2375" s="74">
        <v>129031</v>
      </c>
      <c r="B2375" s="75" t="s">
        <v>1901</v>
      </c>
      <c r="C2375" s="81">
        <f t="shared" si="112"/>
        <v>0</v>
      </c>
      <c r="D2375" s="74">
        <v>118596</v>
      </c>
      <c r="E2375" s="75" t="s">
        <v>10762</v>
      </c>
      <c r="F2375" s="74">
        <v>114033</v>
      </c>
      <c r="G2375" s="74">
        <v>114033</v>
      </c>
      <c r="H2375" s="76">
        <f t="shared" si="113"/>
        <v>0</v>
      </c>
      <c r="I2375" s="76">
        <f t="shared" si="114"/>
        <v>0</v>
      </c>
      <c r="J2375" s="74">
        <v>129197</v>
      </c>
      <c r="K2375" s="75" t="s">
        <v>11417</v>
      </c>
      <c r="L2375" s="75" t="s">
        <v>9173</v>
      </c>
      <c r="M2375" s="74">
        <v>8570</v>
      </c>
      <c r="N2375" s="75" t="s">
        <v>173</v>
      </c>
      <c r="O2375" s="75" t="s">
        <v>9174</v>
      </c>
      <c r="P2375" s="75"/>
      <c r="Q2375" s="75" t="s">
        <v>9175</v>
      </c>
      <c r="R2375" s="75" t="s">
        <v>1786</v>
      </c>
      <c r="S2375" s="75" t="s">
        <v>1787</v>
      </c>
      <c r="T2375" s="75" t="s">
        <v>1788</v>
      </c>
      <c r="U2375" s="75" t="s">
        <v>385</v>
      </c>
    </row>
    <row r="2376" spans="1:21" ht="14.4" x14ac:dyDescent="0.25">
      <c r="A2376" s="74">
        <v>129031</v>
      </c>
      <c r="B2376" s="75" t="s">
        <v>1901</v>
      </c>
      <c r="C2376" s="81">
        <f t="shared" si="112"/>
        <v>0</v>
      </c>
      <c r="D2376" s="74">
        <v>118596</v>
      </c>
      <c r="E2376" s="75" t="s">
        <v>10762</v>
      </c>
      <c r="F2376" s="74">
        <v>114033</v>
      </c>
      <c r="G2376" s="74">
        <v>114033</v>
      </c>
      <c r="H2376" s="76">
        <f t="shared" si="113"/>
        <v>0</v>
      </c>
      <c r="I2376" s="76">
        <f t="shared" si="114"/>
        <v>0</v>
      </c>
      <c r="J2376" s="74">
        <v>129544</v>
      </c>
      <c r="K2376" s="75" t="s">
        <v>9176</v>
      </c>
      <c r="L2376" s="75" t="s">
        <v>9177</v>
      </c>
      <c r="M2376" s="74">
        <v>9850</v>
      </c>
      <c r="N2376" s="75" t="s">
        <v>140</v>
      </c>
      <c r="O2376" s="75" t="s">
        <v>9178</v>
      </c>
      <c r="P2376" s="75"/>
      <c r="Q2376" s="75" t="s">
        <v>9179</v>
      </c>
      <c r="R2376" s="75" t="s">
        <v>1786</v>
      </c>
      <c r="S2376" s="75" t="s">
        <v>1787</v>
      </c>
      <c r="T2376" s="75" t="s">
        <v>1788</v>
      </c>
      <c r="U2376" s="75" t="s">
        <v>385</v>
      </c>
    </row>
    <row r="2377" spans="1:21" ht="14.4" x14ac:dyDescent="0.25">
      <c r="A2377" s="74">
        <v>129031</v>
      </c>
      <c r="B2377" s="75" t="s">
        <v>1901</v>
      </c>
      <c r="C2377" s="81">
        <f t="shared" si="112"/>
        <v>0</v>
      </c>
      <c r="D2377" s="74">
        <v>118596</v>
      </c>
      <c r="E2377" s="75" t="s">
        <v>10762</v>
      </c>
      <c r="F2377" s="74">
        <v>114033</v>
      </c>
      <c r="G2377" s="74">
        <v>114033</v>
      </c>
      <c r="H2377" s="76">
        <f t="shared" si="113"/>
        <v>0</v>
      </c>
      <c r="I2377" s="76">
        <f t="shared" si="114"/>
        <v>0</v>
      </c>
      <c r="J2377" s="74">
        <v>137811</v>
      </c>
      <c r="K2377" s="75" t="s">
        <v>11418</v>
      </c>
      <c r="L2377" s="75" t="s">
        <v>9180</v>
      </c>
      <c r="M2377" s="74">
        <v>8700</v>
      </c>
      <c r="N2377" s="75" t="s">
        <v>9181</v>
      </c>
      <c r="O2377" s="75" t="s">
        <v>9182</v>
      </c>
      <c r="P2377" s="75"/>
      <c r="Q2377" s="75" t="s">
        <v>9183</v>
      </c>
      <c r="R2377" s="75" t="s">
        <v>1786</v>
      </c>
      <c r="S2377" s="75" t="s">
        <v>1787</v>
      </c>
      <c r="T2377" s="75" t="s">
        <v>1788</v>
      </c>
      <c r="U2377" s="75" t="s">
        <v>385</v>
      </c>
    </row>
    <row r="2378" spans="1:21" ht="14.4" x14ac:dyDescent="0.25">
      <c r="A2378" s="74">
        <v>129031</v>
      </c>
      <c r="B2378" s="75" t="s">
        <v>1901</v>
      </c>
      <c r="C2378" s="81">
        <f t="shared" si="112"/>
        <v>0</v>
      </c>
      <c r="D2378" s="74">
        <v>118596</v>
      </c>
      <c r="E2378" s="75" t="s">
        <v>10762</v>
      </c>
      <c r="F2378" s="74">
        <v>114033</v>
      </c>
      <c r="G2378" s="74">
        <v>114033</v>
      </c>
      <c r="H2378" s="76">
        <f t="shared" si="113"/>
        <v>0</v>
      </c>
      <c r="I2378" s="76">
        <f t="shared" si="114"/>
        <v>0</v>
      </c>
      <c r="J2378" s="74">
        <v>146076</v>
      </c>
      <c r="K2378" s="75" t="s">
        <v>12001</v>
      </c>
      <c r="L2378" s="75" t="s">
        <v>12002</v>
      </c>
      <c r="M2378" s="74">
        <v>8790</v>
      </c>
      <c r="N2378" s="75" t="s">
        <v>115</v>
      </c>
      <c r="O2378" s="75" t="s">
        <v>12003</v>
      </c>
      <c r="P2378" s="75"/>
      <c r="Q2378" s="75" t="s">
        <v>12004</v>
      </c>
      <c r="R2378" s="75" t="s">
        <v>1786</v>
      </c>
      <c r="S2378" s="75" t="s">
        <v>1787</v>
      </c>
      <c r="T2378" s="75" t="s">
        <v>1788</v>
      </c>
      <c r="U2378" s="75" t="s">
        <v>385</v>
      </c>
    </row>
    <row r="2379" spans="1:21" ht="14.4" x14ac:dyDescent="0.25">
      <c r="A2379" s="74">
        <v>129049</v>
      </c>
      <c r="B2379" s="75" t="s">
        <v>1901</v>
      </c>
      <c r="C2379" s="81">
        <f t="shared" si="112"/>
        <v>0</v>
      </c>
      <c r="D2379" s="74">
        <v>109</v>
      </c>
      <c r="E2379" s="75" t="s">
        <v>10763</v>
      </c>
      <c r="F2379" s="74">
        <v>113878</v>
      </c>
      <c r="G2379" s="74">
        <v>113878</v>
      </c>
      <c r="H2379" s="76">
        <f t="shared" si="113"/>
        <v>0</v>
      </c>
      <c r="I2379" s="76">
        <f t="shared" si="114"/>
        <v>0</v>
      </c>
      <c r="J2379" s="74">
        <v>75</v>
      </c>
      <c r="K2379" s="75" t="s">
        <v>5699</v>
      </c>
      <c r="L2379" s="75" t="s">
        <v>9184</v>
      </c>
      <c r="M2379" s="74">
        <v>1060</v>
      </c>
      <c r="N2379" s="75" t="s">
        <v>2577</v>
      </c>
      <c r="O2379" s="75" t="s">
        <v>9185</v>
      </c>
      <c r="P2379" s="75"/>
      <c r="Q2379" s="75" t="s">
        <v>9186</v>
      </c>
      <c r="R2379" s="75" t="s">
        <v>3065</v>
      </c>
      <c r="S2379" s="75" t="s">
        <v>3066</v>
      </c>
      <c r="T2379" s="75" t="s">
        <v>3067</v>
      </c>
      <c r="U2379" s="75" t="s">
        <v>385</v>
      </c>
    </row>
    <row r="2380" spans="1:21" ht="14.4" x14ac:dyDescent="0.25">
      <c r="A2380" s="74">
        <v>129049</v>
      </c>
      <c r="B2380" s="75" t="s">
        <v>1901</v>
      </c>
      <c r="C2380" s="81">
        <f t="shared" si="112"/>
        <v>0</v>
      </c>
      <c r="D2380" s="74">
        <v>109</v>
      </c>
      <c r="E2380" s="75" t="s">
        <v>10763</v>
      </c>
      <c r="F2380" s="74">
        <v>113878</v>
      </c>
      <c r="G2380" s="74">
        <v>113878</v>
      </c>
      <c r="H2380" s="76">
        <f t="shared" si="113"/>
        <v>0</v>
      </c>
      <c r="I2380" s="76">
        <f t="shared" si="114"/>
        <v>0</v>
      </c>
      <c r="J2380" s="74">
        <v>83</v>
      </c>
      <c r="K2380" s="75" t="s">
        <v>9187</v>
      </c>
      <c r="L2380" s="75" t="s">
        <v>9188</v>
      </c>
      <c r="M2380" s="74">
        <v>1080</v>
      </c>
      <c r="N2380" s="75" t="s">
        <v>144</v>
      </c>
      <c r="O2380" s="75" t="s">
        <v>9189</v>
      </c>
      <c r="P2380" s="75"/>
      <c r="Q2380" s="75" t="s">
        <v>9190</v>
      </c>
      <c r="R2380" s="75" t="s">
        <v>3065</v>
      </c>
      <c r="S2380" s="75" t="s">
        <v>3066</v>
      </c>
      <c r="T2380" s="75" t="s">
        <v>3067</v>
      </c>
      <c r="U2380" s="75" t="s">
        <v>385</v>
      </c>
    </row>
    <row r="2381" spans="1:21" ht="14.4" x14ac:dyDescent="0.25">
      <c r="A2381" s="74">
        <v>129049</v>
      </c>
      <c r="B2381" s="75" t="s">
        <v>1901</v>
      </c>
      <c r="C2381" s="81">
        <f t="shared" si="112"/>
        <v>0</v>
      </c>
      <c r="D2381" s="74">
        <v>109</v>
      </c>
      <c r="E2381" s="75" t="s">
        <v>10763</v>
      </c>
      <c r="F2381" s="74">
        <v>113878</v>
      </c>
      <c r="G2381" s="74">
        <v>113878</v>
      </c>
      <c r="H2381" s="76">
        <f t="shared" si="113"/>
        <v>0</v>
      </c>
      <c r="I2381" s="76">
        <f t="shared" si="114"/>
        <v>0</v>
      </c>
      <c r="J2381" s="74">
        <v>91</v>
      </c>
      <c r="K2381" s="75" t="s">
        <v>9191</v>
      </c>
      <c r="L2381" s="75" t="s">
        <v>9192</v>
      </c>
      <c r="M2381" s="74">
        <v>1083</v>
      </c>
      <c r="N2381" s="75" t="s">
        <v>9193</v>
      </c>
      <c r="O2381" s="75" t="s">
        <v>9194</v>
      </c>
      <c r="P2381" s="75"/>
      <c r="Q2381" s="75" t="s">
        <v>9195</v>
      </c>
      <c r="R2381" s="75" t="s">
        <v>3065</v>
      </c>
      <c r="S2381" s="75" t="s">
        <v>3066</v>
      </c>
      <c r="T2381" s="75" t="s">
        <v>3067</v>
      </c>
      <c r="U2381" s="75" t="s">
        <v>385</v>
      </c>
    </row>
    <row r="2382" spans="1:21" ht="14.4" x14ac:dyDescent="0.25">
      <c r="A2382" s="74">
        <v>129049</v>
      </c>
      <c r="B2382" s="75" t="s">
        <v>1901</v>
      </c>
      <c r="C2382" s="81">
        <f t="shared" si="112"/>
        <v>0</v>
      </c>
      <c r="D2382" s="74">
        <v>109</v>
      </c>
      <c r="E2382" s="75" t="s">
        <v>10763</v>
      </c>
      <c r="F2382" s="74">
        <v>113878</v>
      </c>
      <c r="G2382" s="74">
        <v>113878</v>
      </c>
      <c r="H2382" s="76">
        <f t="shared" si="113"/>
        <v>0</v>
      </c>
      <c r="I2382" s="76">
        <f t="shared" si="114"/>
        <v>0</v>
      </c>
      <c r="J2382" s="74">
        <v>109</v>
      </c>
      <c r="K2382" s="75" t="s">
        <v>10763</v>
      </c>
      <c r="L2382" s="75" t="s">
        <v>1499</v>
      </c>
      <c r="M2382" s="74">
        <v>1081</v>
      </c>
      <c r="N2382" s="75" t="s">
        <v>16</v>
      </c>
      <c r="O2382" s="75" t="s">
        <v>1500</v>
      </c>
      <c r="P2382" s="75"/>
      <c r="Q2382" s="75" t="s">
        <v>1501</v>
      </c>
      <c r="R2382" s="75" t="s">
        <v>3065</v>
      </c>
      <c r="S2382" s="75" t="s">
        <v>3066</v>
      </c>
      <c r="T2382" s="75" t="s">
        <v>3067</v>
      </c>
      <c r="U2382" s="75" t="s">
        <v>385</v>
      </c>
    </row>
    <row r="2383" spans="1:21" ht="14.4" x14ac:dyDescent="0.25">
      <c r="A2383" s="74">
        <v>129049</v>
      </c>
      <c r="B2383" s="75" t="s">
        <v>1901</v>
      </c>
      <c r="C2383" s="81">
        <f t="shared" si="112"/>
        <v>0</v>
      </c>
      <c r="D2383" s="74">
        <v>109</v>
      </c>
      <c r="E2383" s="75" t="s">
        <v>10763</v>
      </c>
      <c r="F2383" s="74">
        <v>113878</v>
      </c>
      <c r="G2383" s="74">
        <v>113878</v>
      </c>
      <c r="H2383" s="76">
        <f t="shared" si="113"/>
        <v>0</v>
      </c>
      <c r="I2383" s="76">
        <f t="shared" si="114"/>
        <v>0</v>
      </c>
      <c r="J2383" s="74">
        <v>3301</v>
      </c>
      <c r="K2383" s="75" t="s">
        <v>11419</v>
      </c>
      <c r="L2383" s="75" t="s">
        <v>9196</v>
      </c>
      <c r="M2383" s="74">
        <v>1120</v>
      </c>
      <c r="N2383" s="75" t="s">
        <v>266</v>
      </c>
      <c r="O2383" s="75" t="s">
        <v>9197</v>
      </c>
      <c r="P2383" s="75"/>
      <c r="Q2383" s="75" t="s">
        <v>9198</v>
      </c>
      <c r="R2383" s="75" t="s">
        <v>1703</v>
      </c>
      <c r="S2383" s="75" t="s">
        <v>1704</v>
      </c>
      <c r="T2383" s="75" t="s">
        <v>1705</v>
      </c>
      <c r="U2383" s="75" t="s">
        <v>496</v>
      </c>
    </row>
    <row r="2384" spans="1:21" ht="14.4" x14ac:dyDescent="0.25">
      <c r="A2384" s="74">
        <v>129049</v>
      </c>
      <c r="B2384" s="75" t="s">
        <v>1901</v>
      </c>
      <c r="C2384" s="81">
        <f t="shared" si="112"/>
        <v>0</v>
      </c>
      <c r="D2384" s="74">
        <v>109</v>
      </c>
      <c r="E2384" s="75" t="s">
        <v>10763</v>
      </c>
      <c r="F2384" s="74">
        <v>113878</v>
      </c>
      <c r="G2384" s="74">
        <v>113878</v>
      </c>
      <c r="H2384" s="76">
        <f t="shared" si="113"/>
        <v>0</v>
      </c>
      <c r="I2384" s="76">
        <f t="shared" si="114"/>
        <v>0</v>
      </c>
      <c r="J2384" s="74">
        <v>104299</v>
      </c>
      <c r="K2384" s="75" t="s">
        <v>9199</v>
      </c>
      <c r="L2384" s="75" t="s">
        <v>9200</v>
      </c>
      <c r="M2384" s="74">
        <v>1083</v>
      </c>
      <c r="N2384" s="75" t="s">
        <v>9193</v>
      </c>
      <c r="O2384" s="75" t="s">
        <v>9201</v>
      </c>
      <c r="P2384" s="75"/>
      <c r="Q2384" s="75" t="s">
        <v>11420</v>
      </c>
      <c r="R2384" s="75" t="s">
        <v>3065</v>
      </c>
      <c r="S2384" s="75" t="s">
        <v>3066</v>
      </c>
      <c r="T2384" s="75" t="s">
        <v>3067</v>
      </c>
      <c r="U2384" s="75" t="s">
        <v>385</v>
      </c>
    </row>
    <row r="2385" spans="1:21" ht="14.4" x14ac:dyDescent="0.25">
      <c r="A2385" s="74">
        <v>129049</v>
      </c>
      <c r="B2385" s="75" t="s">
        <v>1901</v>
      </c>
      <c r="C2385" s="81">
        <f t="shared" si="112"/>
        <v>0</v>
      </c>
      <c r="D2385" s="74">
        <v>109</v>
      </c>
      <c r="E2385" s="75" t="s">
        <v>10763</v>
      </c>
      <c r="F2385" s="74">
        <v>113878</v>
      </c>
      <c r="G2385" s="74">
        <v>113878</v>
      </c>
      <c r="H2385" s="76">
        <f t="shared" si="113"/>
        <v>0</v>
      </c>
      <c r="I2385" s="76">
        <f t="shared" si="114"/>
        <v>0</v>
      </c>
      <c r="J2385" s="74">
        <v>108027</v>
      </c>
      <c r="K2385" s="75" t="s">
        <v>9202</v>
      </c>
      <c r="L2385" s="75" t="s">
        <v>9203</v>
      </c>
      <c r="M2385" s="74">
        <v>1080</v>
      </c>
      <c r="N2385" s="75" t="s">
        <v>144</v>
      </c>
      <c r="O2385" s="75" t="s">
        <v>9204</v>
      </c>
      <c r="P2385" s="75"/>
      <c r="Q2385" s="75" t="s">
        <v>9190</v>
      </c>
      <c r="R2385" s="75" t="s">
        <v>3065</v>
      </c>
      <c r="S2385" s="75" t="s">
        <v>3066</v>
      </c>
      <c r="T2385" s="75" t="s">
        <v>3067</v>
      </c>
      <c r="U2385" s="75" t="s">
        <v>385</v>
      </c>
    </row>
    <row r="2386" spans="1:21" ht="14.4" x14ac:dyDescent="0.25">
      <c r="A2386" s="74">
        <v>129049</v>
      </c>
      <c r="B2386" s="75" t="s">
        <v>1901</v>
      </c>
      <c r="C2386" s="81">
        <f t="shared" si="112"/>
        <v>0</v>
      </c>
      <c r="D2386" s="74">
        <v>109</v>
      </c>
      <c r="E2386" s="75" t="s">
        <v>10763</v>
      </c>
      <c r="F2386" s="74">
        <v>113878</v>
      </c>
      <c r="G2386" s="74">
        <v>113878</v>
      </c>
      <c r="H2386" s="76">
        <f t="shared" si="113"/>
        <v>0</v>
      </c>
      <c r="I2386" s="76">
        <f t="shared" si="114"/>
        <v>0</v>
      </c>
      <c r="J2386" s="74">
        <v>110676</v>
      </c>
      <c r="K2386" s="75" t="s">
        <v>9205</v>
      </c>
      <c r="L2386" s="75" t="s">
        <v>9206</v>
      </c>
      <c r="M2386" s="74">
        <v>1082</v>
      </c>
      <c r="N2386" s="75" t="s">
        <v>17</v>
      </c>
      <c r="O2386" s="75" t="s">
        <v>9207</v>
      </c>
      <c r="P2386" s="75"/>
      <c r="Q2386" s="75" t="s">
        <v>9208</v>
      </c>
      <c r="R2386" s="75" t="s">
        <v>3065</v>
      </c>
      <c r="S2386" s="75" t="s">
        <v>3066</v>
      </c>
      <c r="T2386" s="75" t="s">
        <v>3067</v>
      </c>
      <c r="U2386" s="75" t="s">
        <v>385</v>
      </c>
    </row>
    <row r="2387" spans="1:21" ht="14.4" x14ac:dyDescent="0.25">
      <c r="A2387" s="74">
        <v>129049</v>
      </c>
      <c r="B2387" s="75" t="s">
        <v>1901</v>
      </c>
      <c r="C2387" s="81">
        <f t="shared" si="112"/>
        <v>0</v>
      </c>
      <c r="D2387" s="74">
        <v>109</v>
      </c>
      <c r="E2387" s="75" t="s">
        <v>10763</v>
      </c>
      <c r="F2387" s="74">
        <v>113878</v>
      </c>
      <c r="G2387" s="74">
        <v>113878</v>
      </c>
      <c r="H2387" s="76">
        <f t="shared" si="113"/>
        <v>0</v>
      </c>
      <c r="I2387" s="76">
        <f t="shared" si="114"/>
        <v>0</v>
      </c>
      <c r="J2387" s="74">
        <v>114124</v>
      </c>
      <c r="K2387" s="75" t="s">
        <v>5362</v>
      </c>
      <c r="L2387" s="75" t="s">
        <v>9209</v>
      </c>
      <c r="M2387" s="74">
        <v>1652</v>
      </c>
      <c r="N2387" s="75" t="s">
        <v>295</v>
      </c>
      <c r="O2387" s="75" t="s">
        <v>9210</v>
      </c>
      <c r="P2387" s="75"/>
      <c r="Q2387" s="75" t="s">
        <v>9211</v>
      </c>
      <c r="R2387" s="75" t="s">
        <v>3065</v>
      </c>
      <c r="S2387" s="75" t="s">
        <v>3066</v>
      </c>
      <c r="T2387" s="75" t="s">
        <v>3067</v>
      </c>
      <c r="U2387" s="75" t="s">
        <v>385</v>
      </c>
    </row>
    <row r="2388" spans="1:21" ht="14.4" x14ac:dyDescent="0.25">
      <c r="A2388" s="74">
        <v>129049</v>
      </c>
      <c r="B2388" s="75" t="s">
        <v>1901</v>
      </c>
      <c r="C2388" s="81">
        <f t="shared" si="112"/>
        <v>0</v>
      </c>
      <c r="D2388" s="74">
        <v>109</v>
      </c>
      <c r="E2388" s="75" t="s">
        <v>10763</v>
      </c>
      <c r="F2388" s="74">
        <v>113878</v>
      </c>
      <c r="G2388" s="74">
        <v>113878</v>
      </c>
      <c r="H2388" s="76">
        <f t="shared" si="113"/>
        <v>0</v>
      </c>
      <c r="I2388" s="76">
        <f t="shared" si="114"/>
        <v>0</v>
      </c>
      <c r="J2388" s="74">
        <v>129569</v>
      </c>
      <c r="K2388" s="75" t="s">
        <v>11421</v>
      </c>
      <c r="L2388" s="75" t="s">
        <v>9212</v>
      </c>
      <c r="M2388" s="74">
        <v>1070</v>
      </c>
      <c r="N2388" s="75" t="s">
        <v>145</v>
      </c>
      <c r="O2388" s="75" t="s">
        <v>9213</v>
      </c>
      <c r="P2388" s="75"/>
      <c r="Q2388" s="75" t="s">
        <v>9214</v>
      </c>
      <c r="R2388" s="75" t="s">
        <v>3065</v>
      </c>
      <c r="S2388" s="75" t="s">
        <v>3066</v>
      </c>
      <c r="T2388" s="75" t="s">
        <v>3067</v>
      </c>
      <c r="U2388" s="75" t="s">
        <v>385</v>
      </c>
    </row>
    <row r="2389" spans="1:21" ht="14.4" x14ac:dyDescent="0.25">
      <c r="A2389" s="74">
        <v>129049</v>
      </c>
      <c r="B2389" s="75" t="s">
        <v>1901</v>
      </c>
      <c r="C2389" s="81">
        <f t="shared" si="112"/>
        <v>0</v>
      </c>
      <c r="D2389" s="74">
        <v>109</v>
      </c>
      <c r="E2389" s="75" t="s">
        <v>10763</v>
      </c>
      <c r="F2389" s="74">
        <v>113878</v>
      </c>
      <c r="G2389" s="74">
        <v>113878</v>
      </c>
      <c r="H2389" s="76">
        <f t="shared" si="113"/>
        <v>0</v>
      </c>
      <c r="I2389" s="76">
        <f t="shared" si="114"/>
        <v>0</v>
      </c>
      <c r="J2389" s="74">
        <v>133371</v>
      </c>
      <c r="K2389" s="75" t="s">
        <v>9215</v>
      </c>
      <c r="L2389" s="75" t="s">
        <v>9216</v>
      </c>
      <c r="M2389" s="74">
        <v>1081</v>
      </c>
      <c r="N2389" s="75" t="s">
        <v>16</v>
      </c>
      <c r="O2389" s="75" t="s">
        <v>9217</v>
      </c>
      <c r="P2389" s="75"/>
      <c r="Q2389" s="75" t="s">
        <v>12005</v>
      </c>
      <c r="R2389" s="75" t="s">
        <v>3065</v>
      </c>
      <c r="S2389" s="75" t="s">
        <v>3066</v>
      </c>
      <c r="T2389" s="75" t="s">
        <v>3067</v>
      </c>
      <c r="U2389" s="75" t="s">
        <v>385</v>
      </c>
    </row>
    <row r="2390" spans="1:21" ht="14.4" x14ac:dyDescent="0.25">
      <c r="A2390" s="74">
        <v>129155</v>
      </c>
      <c r="B2390" s="75" t="s">
        <v>1901</v>
      </c>
      <c r="C2390" s="81">
        <f t="shared" si="112"/>
        <v>0</v>
      </c>
      <c r="D2390" s="74">
        <v>11775</v>
      </c>
      <c r="E2390" s="75" t="s">
        <v>9218</v>
      </c>
      <c r="F2390" s="74">
        <v>113845</v>
      </c>
      <c r="G2390" s="74">
        <v>113845</v>
      </c>
      <c r="H2390" s="76">
        <f t="shared" si="113"/>
        <v>0</v>
      </c>
      <c r="I2390" s="76">
        <f t="shared" si="114"/>
        <v>0</v>
      </c>
      <c r="J2390" s="74">
        <v>1057</v>
      </c>
      <c r="K2390" s="75" t="s">
        <v>9219</v>
      </c>
      <c r="L2390" s="75" t="s">
        <v>9220</v>
      </c>
      <c r="M2390" s="74">
        <v>2800</v>
      </c>
      <c r="N2390" s="75" t="s">
        <v>63</v>
      </c>
      <c r="O2390" s="75" t="s">
        <v>9221</v>
      </c>
      <c r="P2390" s="75"/>
      <c r="Q2390" s="75" t="s">
        <v>9222</v>
      </c>
      <c r="R2390" s="75" t="s">
        <v>1786</v>
      </c>
      <c r="S2390" s="75" t="s">
        <v>1787</v>
      </c>
      <c r="T2390" s="75" t="s">
        <v>1788</v>
      </c>
      <c r="U2390" s="75" t="s">
        <v>385</v>
      </c>
    </row>
    <row r="2391" spans="1:21" ht="14.4" x14ac:dyDescent="0.25">
      <c r="A2391" s="74">
        <v>129155</v>
      </c>
      <c r="B2391" s="75" t="s">
        <v>1901</v>
      </c>
      <c r="C2391" s="81">
        <f t="shared" si="112"/>
        <v>0</v>
      </c>
      <c r="D2391" s="74">
        <v>11775</v>
      </c>
      <c r="E2391" s="75" t="s">
        <v>9218</v>
      </c>
      <c r="F2391" s="74">
        <v>113845</v>
      </c>
      <c r="G2391" s="74">
        <v>113845</v>
      </c>
      <c r="H2391" s="76">
        <f t="shared" si="113"/>
        <v>0</v>
      </c>
      <c r="I2391" s="76">
        <f t="shared" si="114"/>
        <v>0</v>
      </c>
      <c r="J2391" s="74">
        <v>1065</v>
      </c>
      <c r="K2391" s="75" t="s">
        <v>9223</v>
      </c>
      <c r="L2391" s="75" t="s">
        <v>12006</v>
      </c>
      <c r="M2391" s="74">
        <v>2800</v>
      </c>
      <c r="N2391" s="75" t="s">
        <v>63</v>
      </c>
      <c r="O2391" s="75" t="s">
        <v>9224</v>
      </c>
      <c r="P2391" s="75"/>
      <c r="Q2391" s="75" t="s">
        <v>9225</v>
      </c>
      <c r="R2391" s="75" t="s">
        <v>1786</v>
      </c>
      <c r="S2391" s="75" t="s">
        <v>1787</v>
      </c>
      <c r="T2391" s="75" t="s">
        <v>1788</v>
      </c>
      <c r="U2391" s="75" t="s">
        <v>385</v>
      </c>
    </row>
    <row r="2392" spans="1:21" ht="14.4" x14ac:dyDescent="0.25">
      <c r="A2392" s="74">
        <v>129155</v>
      </c>
      <c r="B2392" s="75" t="s">
        <v>1901</v>
      </c>
      <c r="C2392" s="81">
        <f t="shared" si="112"/>
        <v>0</v>
      </c>
      <c r="D2392" s="74">
        <v>11775</v>
      </c>
      <c r="E2392" s="75" t="s">
        <v>9218</v>
      </c>
      <c r="F2392" s="74">
        <v>113845</v>
      </c>
      <c r="G2392" s="74">
        <v>113845</v>
      </c>
      <c r="H2392" s="76">
        <f t="shared" si="113"/>
        <v>0</v>
      </c>
      <c r="I2392" s="76">
        <f t="shared" si="114"/>
        <v>0</v>
      </c>
      <c r="J2392" s="74">
        <v>1073</v>
      </c>
      <c r="K2392" s="75" t="s">
        <v>9226</v>
      </c>
      <c r="L2392" s="75" t="s">
        <v>9227</v>
      </c>
      <c r="M2392" s="74">
        <v>2800</v>
      </c>
      <c r="N2392" s="75" t="s">
        <v>63</v>
      </c>
      <c r="O2392" s="75" t="s">
        <v>9228</v>
      </c>
      <c r="P2392" s="75"/>
      <c r="Q2392" s="75" t="s">
        <v>9229</v>
      </c>
      <c r="R2392" s="75" t="s">
        <v>1786</v>
      </c>
      <c r="S2392" s="75" t="s">
        <v>1787</v>
      </c>
      <c r="T2392" s="75" t="s">
        <v>1788</v>
      </c>
      <c r="U2392" s="75" t="s">
        <v>385</v>
      </c>
    </row>
    <row r="2393" spans="1:21" ht="14.4" x14ac:dyDescent="0.25">
      <c r="A2393" s="74">
        <v>129155</v>
      </c>
      <c r="B2393" s="75" t="s">
        <v>1901</v>
      </c>
      <c r="C2393" s="81">
        <f t="shared" si="112"/>
        <v>0</v>
      </c>
      <c r="D2393" s="74">
        <v>11775</v>
      </c>
      <c r="E2393" s="75" t="s">
        <v>9218</v>
      </c>
      <c r="F2393" s="74">
        <v>113845</v>
      </c>
      <c r="G2393" s="74">
        <v>113845</v>
      </c>
      <c r="H2393" s="76">
        <f t="shared" si="113"/>
        <v>0</v>
      </c>
      <c r="I2393" s="76">
        <f t="shared" si="114"/>
        <v>0</v>
      </c>
      <c r="J2393" s="74">
        <v>1123</v>
      </c>
      <c r="K2393" s="75" t="s">
        <v>9230</v>
      </c>
      <c r="L2393" s="75" t="s">
        <v>9231</v>
      </c>
      <c r="M2393" s="74">
        <v>1981</v>
      </c>
      <c r="N2393" s="75" t="s">
        <v>3097</v>
      </c>
      <c r="O2393" s="75" t="s">
        <v>9232</v>
      </c>
      <c r="P2393" s="75"/>
      <c r="Q2393" s="75" t="s">
        <v>9233</v>
      </c>
      <c r="R2393" s="75" t="s">
        <v>1786</v>
      </c>
      <c r="S2393" s="75" t="s">
        <v>1787</v>
      </c>
      <c r="T2393" s="75" t="s">
        <v>1788</v>
      </c>
      <c r="U2393" s="75" t="s">
        <v>385</v>
      </c>
    </row>
    <row r="2394" spans="1:21" ht="14.4" x14ac:dyDescent="0.25">
      <c r="A2394" s="74">
        <v>129155</v>
      </c>
      <c r="B2394" s="75" t="s">
        <v>1901</v>
      </c>
      <c r="C2394" s="81">
        <f t="shared" si="112"/>
        <v>0</v>
      </c>
      <c r="D2394" s="74">
        <v>11775</v>
      </c>
      <c r="E2394" s="75" t="s">
        <v>9218</v>
      </c>
      <c r="F2394" s="74">
        <v>113845</v>
      </c>
      <c r="G2394" s="74">
        <v>113845</v>
      </c>
      <c r="H2394" s="76">
        <f t="shared" si="113"/>
        <v>0</v>
      </c>
      <c r="I2394" s="76">
        <f t="shared" si="114"/>
        <v>0</v>
      </c>
      <c r="J2394" s="74">
        <v>10025</v>
      </c>
      <c r="K2394" s="75" t="s">
        <v>9234</v>
      </c>
      <c r="L2394" s="75" t="s">
        <v>9235</v>
      </c>
      <c r="M2394" s="74">
        <v>2800</v>
      </c>
      <c r="N2394" s="75" t="s">
        <v>9236</v>
      </c>
      <c r="O2394" s="75" t="s">
        <v>9237</v>
      </c>
      <c r="P2394" s="75"/>
      <c r="Q2394" s="75" t="s">
        <v>9238</v>
      </c>
      <c r="R2394" s="75" t="s">
        <v>1786</v>
      </c>
      <c r="S2394" s="75" t="s">
        <v>1787</v>
      </c>
      <c r="T2394" s="75" t="s">
        <v>1788</v>
      </c>
      <c r="U2394" s="75" t="s">
        <v>385</v>
      </c>
    </row>
    <row r="2395" spans="1:21" ht="14.4" x14ac:dyDescent="0.25">
      <c r="A2395" s="74">
        <v>129155</v>
      </c>
      <c r="B2395" s="75" t="s">
        <v>1901</v>
      </c>
      <c r="C2395" s="81">
        <f t="shared" si="112"/>
        <v>0</v>
      </c>
      <c r="D2395" s="74">
        <v>11775</v>
      </c>
      <c r="E2395" s="75" t="s">
        <v>9218</v>
      </c>
      <c r="F2395" s="74">
        <v>113845</v>
      </c>
      <c r="G2395" s="74">
        <v>113845</v>
      </c>
      <c r="H2395" s="76">
        <f t="shared" si="113"/>
        <v>0</v>
      </c>
      <c r="I2395" s="76">
        <f t="shared" si="114"/>
        <v>0</v>
      </c>
      <c r="J2395" s="74">
        <v>11726</v>
      </c>
      <c r="K2395" s="75" t="s">
        <v>9239</v>
      </c>
      <c r="L2395" s="75" t="s">
        <v>9240</v>
      </c>
      <c r="M2395" s="74">
        <v>2800</v>
      </c>
      <c r="N2395" s="75" t="s">
        <v>63</v>
      </c>
      <c r="O2395" s="75" t="s">
        <v>9241</v>
      </c>
      <c r="P2395" s="75"/>
      <c r="Q2395" s="75" t="s">
        <v>9242</v>
      </c>
      <c r="R2395" s="75" t="s">
        <v>1786</v>
      </c>
      <c r="S2395" s="75" t="s">
        <v>1787</v>
      </c>
      <c r="T2395" s="75" t="s">
        <v>1788</v>
      </c>
      <c r="U2395" s="75" t="s">
        <v>385</v>
      </c>
    </row>
    <row r="2396" spans="1:21" ht="14.4" x14ac:dyDescent="0.25">
      <c r="A2396" s="74">
        <v>129155</v>
      </c>
      <c r="B2396" s="75" t="s">
        <v>1901</v>
      </c>
      <c r="C2396" s="81">
        <f t="shared" si="112"/>
        <v>0</v>
      </c>
      <c r="D2396" s="74">
        <v>11775</v>
      </c>
      <c r="E2396" s="75" t="s">
        <v>9218</v>
      </c>
      <c r="F2396" s="74">
        <v>113845</v>
      </c>
      <c r="G2396" s="74">
        <v>113845</v>
      </c>
      <c r="H2396" s="76">
        <f t="shared" si="113"/>
        <v>0</v>
      </c>
      <c r="I2396" s="76">
        <f t="shared" si="114"/>
        <v>0</v>
      </c>
      <c r="J2396" s="74">
        <v>11742</v>
      </c>
      <c r="K2396" s="75" t="s">
        <v>9243</v>
      </c>
      <c r="L2396" s="75" t="s">
        <v>9244</v>
      </c>
      <c r="M2396" s="74">
        <v>2800</v>
      </c>
      <c r="N2396" s="75" t="s">
        <v>63</v>
      </c>
      <c r="O2396" s="75" t="s">
        <v>9245</v>
      </c>
      <c r="P2396" s="75"/>
      <c r="Q2396" s="75" t="s">
        <v>12007</v>
      </c>
      <c r="R2396" s="75" t="s">
        <v>1786</v>
      </c>
      <c r="S2396" s="75" t="s">
        <v>1787</v>
      </c>
      <c r="T2396" s="75" t="s">
        <v>1788</v>
      </c>
      <c r="U2396" s="75" t="s">
        <v>385</v>
      </c>
    </row>
    <row r="2397" spans="1:21" ht="14.4" x14ac:dyDescent="0.25">
      <c r="A2397" s="74">
        <v>129155</v>
      </c>
      <c r="B2397" s="75" t="s">
        <v>1901</v>
      </c>
      <c r="C2397" s="81">
        <f t="shared" si="112"/>
        <v>0</v>
      </c>
      <c r="D2397" s="74">
        <v>11775</v>
      </c>
      <c r="E2397" s="75" t="s">
        <v>9218</v>
      </c>
      <c r="F2397" s="74">
        <v>113845</v>
      </c>
      <c r="G2397" s="74">
        <v>113845</v>
      </c>
      <c r="H2397" s="76">
        <f t="shared" si="113"/>
        <v>0</v>
      </c>
      <c r="I2397" s="76">
        <f t="shared" si="114"/>
        <v>0</v>
      </c>
      <c r="J2397" s="74">
        <v>11759</v>
      </c>
      <c r="K2397" s="75" t="s">
        <v>11422</v>
      </c>
      <c r="L2397" s="75" t="s">
        <v>9246</v>
      </c>
      <c r="M2397" s="74">
        <v>2800</v>
      </c>
      <c r="N2397" s="75" t="s">
        <v>63</v>
      </c>
      <c r="O2397" s="75" t="s">
        <v>9247</v>
      </c>
      <c r="P2397" s="75"/>
      <c r="Q2397" s="75" t="s">
        <v>9248</v>
      </c>
      <c r="R2397" s="75" t="s">
        <v>1786</v>
      </c>
      <c r="S2397" s="75" t="s">
        <v>1787</v>
      </c>
      <c r="T2397" s="75" t="s">
        <v>1788</v>
      </c>
      <c r="U2397" s="75" t="s">
        <v>385</v>
      </c>
    </row>
    <row r="2398" spans="1:21" ht="14.4" x14ac:dyDescent="0.25">
      <c r="A2398" s="74">
        <v>129155</v>
      </c>
      <c r="B2398" s="75" t="s">
        <v>1901</v>
      </c>
      <c r="C2398" s="81">
        <f t="shared" si="112"/>
        <v>0</v>
      </c>
      <c r="D2398" s="74">
        <v>11775</v>
      </c>
      <c r="E2398" s="75" t="s">
        <v>9218</v>
      </c>
      <c r="F2398" s="74">
        <v>113845</v>
      </c>
      <c r="G2398" s="74">
        <v>113845</v>
      </c>
      <c r="H2398" s="76">
        <f t="shared" si="113"/>
        <v>0</v>
      </c>
      <c r="I2398" s="76">
        <f t="shared" si="114"/>
        <v>0</v>
      </c>
      <c r="J2398" s="74">
        <v>11775</v>
      </c>
      <c r="K2398" s="75" t="s">
        <v>9218</v>
      </c>
      <c r="L2398" s="75" t="s">
        <v>1503</v>
      </c>
      <c r="M2398" s="74">
        <v>2800</v>
      </c>
      <c r="N2398" s="75" t="s">
        <v>63</v>
      </c>
      <c r="O2398" s="75" t="s">
        <v>1504</v>
      </c>
      <c r="P2398" s="75"/>
      <c r="Q2398" s="75" t="s">
        <v>1505</v>
      </c>
      <c r="R2398" s="75" t="s">
        <v>1786</v>
      </c>
      <c r="S2398" s="75" t="s">
        <v>1787</v>
      </c>
      <c r="T2398" s="75" t="s">
        <v>1788</v>
      </c>
      <c r="U2398" s="75" t="s">
        <v>385</v>
      </c>
    </row>
    <row r="2399" spans="1:21" ht="14.4" x14ac:dyDescent="0.25">
      <c r="A2399" s="74">
        <v>129155</v>
      </c>
      <c r="B2399" s="75" t="s">
        <v>1901</v>
      </c>
      <c r="C2399" s="81">
        <f t="shared" si="112"/>
        <v>0</v>
      </c>
      <c r="D2399" s="74">
        <v>11775</v>
      </c>
      <c r="E2399" s="75" t="s">
        <v>9218</v>
      </c>
      <c r="F2399" s="74">
        <v>113845</v>
      </c>
      <c r="G2399" s="74">
        <v>113845</v>
      </c>
      <c r="H2399" s="76">
        <f t="shared" si="113"/>
        <v>0</v>
      </c>
      <c r="I2399" s="76">
        <f t="shared" si="114"/>
        <v>0</v>
      </c>
      <c r="J2399" s="74">
        <v>11783</v>
      </c>
      <c r="K2399" s="75" t="s">
        <v>11423</v>
      </c>
      <c r="L2399" s="75" t="s">
        <v>9249</v>
      </c>
      <c r="M2399" s="74">
        <v>2800</v>
      </c>
      <c r="N2399" s="75" t="s">
        <v>63</v>
      </c>
      <c r="O2399" s="75" t="s">
        <v>9250</v>
      </c>
      <c r="P2399" s="75"/>
      <c r="Q2399" s="75" t="s">
        <v>9251</v>
      </c>
      <c r="R2399" s="75" t="s">
        <v>1786</v>
      </c>
      <c r="S2399" s="75" t="s">
        <v>1787</v>
      </c>
      <c r="T2399" s="75" t="s">
        <v>1788</v>
      </c>
      <c r="U2399" s="75" t="s">
        <v>385</v>
      </c>
    </row>
    <row r="2400" spans="1:21" ht="14.4" x14ac:dyDescent="0.25">
      <c r="A2400" s="74">
        <v>129155</v>
      </c>
      <c r="B2400" s="75" t="s">
        <v>1901</v>
      </c>
      <c r="C2400" s="81">
        <f t="shared" si="112"/>
        <v>0</v>
      </c>
      <c r="D2400" s="74">
        <v>11775</v>
      </c>
      <c r="E2400" s="75" t="s">
        <v>9218</v>
      </c>
      <c r="F2400" s="74">
        <v>113845</v>
      </c>
      <c r="G2400" s="74">
        <v>113845</v>
      </c>
      <c r="H2400" s="76">
        <f t="shared" si="113"/>
        <v>0</v>
      </c>
      <c r="I2400" s="76">
        <f t="shared" si="114"/>
        <v>0</v>
      </c>
      <c r="J2400" s="74">
        <v>12047</v>
      </c>
      <c r="K2400" s="75" t="s">
        <v>9252</v>
      </c>
      <c r="L2400" s="75" t="s">
        <v>9253</v>
      </c>
      <c r="M2400" s="74">
        <v>2811</v>
      </c>
      <c r="N2400" s="75" t="s">
        <v>4057</v>
      </c>
      <c r="O2400" s="75" t="s">
        <v>9254</v>
      </c>
      <c r="P2400" s="75"/>
      <c r="Q2400" s="75" t="s">
        <v>9255</v>
      </c>
      <c r="R2400" s="75" t="s">
        <v>1786</v>
      </c>
      <c r="S2400" s="75" t="s">
        <v>1787</v>
      </c>
      <c r="T2400" s="75" t="s">
        <v>1788</v>
      </c>
      <c r="U2400" s="75" t="s">
        <v>385</v>
      </c>
    </row>
    <row r="2401" spans="1:21" ht="14.4" x14ac:dyDescent="0.25">
      <c r="A2401" s="74">
        <v>129155</v>
      </c>
      <c r="B2401" s="75" t="s">
        <v>1901</v>
      </c>
      <c r="C2401" s="81">
        <f t="shared" si="112"/>
        <v>0</v>
      </c>
      <c r="D2401" s="74">
        <v>11775</v>
      </c>
      <c r="E2401" s="75" t="s">
        <v>9218</v>
      </c>
      <c r="F2401" s="74">
        <v>113845</v>
      </c>
      <c r="G2401" s="74">
        <v>113845</v>
      </c>
      <c r="H2401" s="76">
        <f t="shared" si="113"/>
        <v>0</v>
      </c>
      <c r="I2401" s="76">
        <f t="shared" si="114"/>
        <v>0</v>
      </c>
      <c r="J2401" s="74">
        <v>12054</v>
      </c>
      <c r="K2401" s="75" t="s">
        <v>9256</v>
      </c>
      <c r="L2401" s="75" t="s">
        <v>9257</v>
      </c>
      <c r="M2401" s="74">
        <v>2811</v>
      </c>
      <c r="N2401" s="75" t="s">
        <v>4040</v>
      </c>
      <c r="O2401" s="75" t="s">
        <v>9258</v>
      </c>
      <c r="P2401" s="75"/>
      <c r="Q2401" s="75" t="s">
        <v>11424</v>
      </c>
      <c r="R2401" s="75" t="s">
        <v>1786</v>
      </c>
      <c r="S2401" s="75" t="s">
        <v>1787</v>
      </c>
      <c r="T2401" s="75" t="s">
        <v>1788</v>
      </c>
      <c r="U2401" s="75" t="s">
        <v>385</v>
      </c>
    </row>
    <row r="2402" spans="1:21" ht="14.4" x14ac:dyDescent="0.25">
      <c r="A2402" s="74">
        <v>129155</v>
      </c>
      <c r="B2402" s="75" t="s">
        <v>1901</v>
      </c>
      <c r="C2402" s="81">
        <f t="shared" si="112"/>
        <v>0</v>
      </c>
      <c r="D2402" s="74">
        <v>11775</v>
      </c>
      <c r="E2402" s="75" t="s">
        <v>9218</v>
      </c>
      <c r="F2402" s="74">
        <v>113845</v>
      </c>
      <c r="G2402" s="74">
        <v>113845</v>
      </c>
      <c r="H2402" s="76">
        <f t="shared" si="113"/>
        <v>0</v>
      </c>
      <c r="I2402" s="76">
        <f t="shared" si="114"/>
        <v>0</v>
      </c>
      <c r="J2402" s="74">
        <v>25874</v>
      </c>
      <c r="K2402" s="75" t="s">
        <v>9259</v>
      </c>
      <c r="L2402" s="75" t="s">
        <v>9260</v>
      </c>
      <c r="M2402" s="74">
        <v>2800</v>
      </c>
      <c r="N2402" s="75" t="s">
        <v>63</v>
      </c>
      <c r="O2402" s="75" t="s">
        <v>9261</v>
      </c>
      <c r="P2402" s="75"/>
      <c r="Q2402" s="75" t="s">
        <v>9262</v>
      </c>
      <c r="R2402" s="75" t="s">
        <v>10772</v>
      </c>
      <c r="S2402" s="75" t="s">
        <v>10773</v>
      </c>
      <c r="T2402" s="75" t="s">
        <v>10774</v>
      </c>
      <c r="U2402" s="75" t="s">
        <v>496</v>
      </c>
    </row>
    <row r="2403" spans="1:21" ht="14.4" x14ac:dyDescent="0.25">
      <c r="A2403" s="74">
        <v>129155</v>
      </c>
      <c r="B2403" s="75" t="s">
        <v>1901</v>
      </c>
      <c r="C2403" s="81">
        <f t="shared" si="112"/>
        <v>0</v>
      </c>
      <c r="D2403" s="74">
        <v>11775</v>
      </c>
      <c r="E2403" s="75" t="s">
        <v>9218</v>
      </c>
      <c r="F2403" s="74">
        <v>113845</v>
      </c>
      <c r="G2403" s="74">
        <v>113845</v>
      </c>
      <c r="H2403" s="76">
        <f t="shared" si="113"/>
        <v>0</v>
      </c>
      <c r="I2403" s="76">
        <f t="shared" si="114"/>
        <v>0</v>
      </c>
      <c r="J2403" s="74">
        <v>111138</v>
      </c>
      <c r="K2403" s="75" t="s">
        <v>9263</v>
      </c>
      <c r="L2403" s="75" t="s">
        <v>9264</v>
      </c>
      <c r="M2403" s="74">
        <v>2800</v>
      </c>
      <c r="N2403" s="75" t="s">
        <v>63</v>
      </c>
      <c r="O2403" s="75" t="s">
        <v>9265</v>
      </c>
      <c r="P2403" s="75"/>
      <c r="Q2403" s="75" t="s">
        <v>9266</v>
      </c>
      <c r="R2403" s="75" t="s">
        <v>1786</v>
      </c>
      <c r="S2403" s="75" t="s">
        <v>1787</v>
      </c>
      <c r="T2403" s="75" t="s">
        <v>1788</v>
      </c>
      <c r="U2403" s="75" t="s">
        <v>385</v>
      </c>
    </row>
    <row r="2404" spans="1:21" ht="14.4" x14ac:dyDescent="0.25">
      <c r="A2404" s="74">
        <v>129155</v>
      </c>
      <c r="B2404" s="75" t="s">
        <v>1901</v>
      </c>
      <c r="C2404" s="81">
        <f t="shared" si="112"/>
        <v>0</v>
      </c>
      <c r="D2404" s="74">
        <v>11775</v>
      </c>
      <c r="E2404" s="75" t="s">
        <v>9218</v>
      </c>
      <c r="F2404" s="74">
        <v>113845</v>
      </c>
      <c r="G2404" s="74">
        <v>113845</v>
      </c>
      <c r="H2404" s="76">
        <f t="shared" si="113"/>
        <v>0</v>
      </c>
      <c r="I2404" s="76">
        <f t="shared" si="114"/>
        <v>0</v>
      </c>
      <c r="J2404" s="74">
        <v>129601</v>
      </c>
      <c r="K2404" s="75" t="s">
        <v>8189</v>
      </c>
      <c r="L2404" s="75" t="s">
        <v>9267</v>
      </c>
      <c r="M2404" s="74">
        <v>1980</v>
      </c>
      <c r="N2404" s="75" t="s">
        <v>1578</v>
      </c>
      <c r="O2404" s="75" t="s">
        <v>9268</v>
      </c>
      <c r="P2404" s="75"/>
      <c r="Q2404" s="75" t="s">
        <v>11425</v>
      </c>
      <c r="R2404" s="75" t="s">
        <v>1786</v>
      </c>
      <c r="S2404" s="75" t="s">
        <v>1787</v>
      </c>
      <c r="T2404" s="75" t="s">
        <v>1788</v>
      </c>
      <c r="U2404" s="75" t="s">
        <v>385</v>
      </c>
    </row>
    <row r="2405" spans="1:21" ht="14.4" x14ac:dyDescent="0.25">
      <c r="A2405" s="74">
        <v>129171</v>
      </c>
      <c r="B2405" s="75" t="s">
        <v>1649</v>
      </c>
      <c r="C2405" s="81">
        <f t="shared" si="112"/>
        <v>0</v>
      </c>
      <c r="D2405" s="74">
        <v>4201</v>
      </c>
      <c r="E2405" s="75" t="s">
        <v>9269</v>
      </c>
      <c r="F2405" s="74">
        <v>117952</v>
      </c>
      <c r="G2405" s="74">
        <v>0</v>
      </c>
      <c r="H2405" s="76">
        <f t="shared" si="113"/>
        <v>0</v>
      </c>
      <c r="I2405" s="76">
        <f t="shared" si="114"/>
        <v>0</v>
      </c>
      <c r="J2405" s="74">
        <v>3756</v>
      </c>
      <c r="K2405" s="75" t="s">
        <v>9270</v>
      </c>
      <c r="L2405" s="75" t="s">
        <v>9271</v>
      </c>
      <c r="M2405" s="74">
        <v>1080</v>
      </c>
      <c r="N2405" s="75" t="s">
        <v>144</v>
      </c>
      <c r="O2405" s="75" t="s">
        <v>9272</v>
      </c>
      <c r="P2405" s="75"/>
      <c r="Q2405" s="75" t="s">
        <v>9273</v>
      </c>
      <c r="R2405" s="75" t="s">
        <v>3065</v>
      </c>
      <c r="S2405" s="75" t="s">
        <v>3066</v>
      </c>
      <c r="T2405" s="75" t="s">
        <v>3067</v>
      </c>
      <c r="U2405" s="75" t="s">
        <v>385</v>
      </c>
    </row>
    <row r="2406" spans="1:21" ht="14.4" x14ac:dyDescent="0.25">
      <c r="A2406" s="74">
        <v>129171</v>
      </c>
      <c r="B2406" s="75" t="s">
        <v>1649</v>
      </c>
      <c r="C2406" s="81">
        <f t="shared" si="112"/>
        <v>0</v>
      </c>
      <c r="D2406" s="74">
        <v>4201</v>
      </c>
      <c r="E2406" s="75" t="s">
        <v>9269</v>
      </c>
      <c r="F2406" s="74">
        <v>117952</v>
      </c>
      <c r="G2406" s="74">
        <v>0</v>
      </c>
      <c r="H2406" s="76">
        <f t="shared" si="113"/>
        <v>0</v>
      </c>
      <c r="I2406" s="76">
        <f t="shared" si="114"/>
        <v>0</v>
      </c>
      <c r="J2406" s="74">
        <v>3954</v>
      </c>
      <c r="K2406" s="75" t="s">
        <v>2258</v>
      </c>
      <c r="L2406" s="75" t="s">
        <v>9274</v>
      </c>
      <c r="M2406" s="74">
        <v>1070</v>
      </c>
      <c r="N2406" s="75" t="s">
        <v>145</v>
      </c>
      <c r="O2406" s="75" t="s">
        <v>9275</v>
      </c>
      <c r="P2406" s="75"/>
      <c r="Q2406" s="75" t="s">
        <v>9276</v>
      </c>
      <c r="R2406" s="75" t="s">
        <v>3065</v>
      </c>
      <c r="S2406" s="75" t="s">
        <v>3066</v>
      </c>
      <c r="T2406" s="75" t="s">
        <v>3067</v>
      </c>
      <c r="U2406" s="75" t="s">
        <v>385</v>
      </c>
    </row>
    <row r="2407" spans="1:21" ht="14.4" x14ac:dyDescent="0.25">
      <c r="A2407" s="74">
        <v>129171</v>
      </c>
      <c r="B2407" s="75" t="s">
        <v>1649</v>
      </c>
      <c r="C2407" s="81">
        <f t="shared" si="112"/>
        <v>0</v>
      </c>
      <c r="D2407" s="74">
        <v>4201</v>
      </c>
      <c r="E2407" s="75" t="s">
        <v>9269</v>
      </c>
      <c r="F2407" s="74">
        <v>117952</v>
      </c>
      <c r="G2407" s="74">
        <v>0</v>
      </c>
      <c r="H2407" s="76">
        <f t="shared" si="113"/>
        <v>0</v>
      </c>
      <c r="I2407" s="76">
        <f t="shared" si="114"/>
        <v>0</v>
      </c>
      <c r="J2407" s="74">
        <v>4028</v>
      </c>
      <c r="K2407" s="75" t="s">
        <v>9277</v>
      </c>
      <c r="L2407" s="75" t="s">
        <v>9278</v>
      </c>
      <c r="M2407" s="74">
        <v>1070</v>
      </c>
      <c r="N2407" s="75" t="s">
        <v>145</v>
      </c>
      <c r="O2407" s="75" t="s">
        <v>9275</v>
      </c>
      <c r="P2407" s="75"/>
      <c r="Q2407" s="75" t="s">
        <v>9276</v>
      </c>
      <c r="R2407" s="75" t="s">
        <v>3065</v>
      </c>
      <c r="S2407" s="75" t="s">
        <v>3066</v>
      </c>
      <c r="T2407" s="75" t="s">
        <v>3067</v>
      </c>
      <c r="U2407" s="75" t="s">
        <v>385</v>
      </c>
    </row>
    <row r="2408" spans="1:21" ht="14.4" x14ac:dyDescent="0.25">
      <c r="A2408" s="74">
        <v>129171</v>
      </c>
      <c r="B2408" s="75" t="s">
        <v>1649</v>
      </c>
      <c r="C2408" s="81">
        <f t="shared" si="112"/>
        <v>0</v>
      </c>
      <c r="D2408" s="74">
        <v>4201</v>
      </c>
      <c r="E2408" s="75" t="s">
        <v>9269</v>
      </c>
      <c r="F2408" s="74">
        <v>117952</v>
      </c>
      <c r="G2408" s="74">
        <v>0</v>
      </c>
      <c r="H2408" s="76">
        <f t="shared" si="113"/>
        <v>0</v>
      </c>
      <c r="I2408" s="76">
        <f t="shared" si="114"/>
        <v>0</v>
      </c>
      <c r="J2408" s="74">
        <v>4051</v>
      </c>
      <c r="K2408" s="75" t="s">
        <v>9279</v>
      </c>
      <c r="L2408" s="75" t="s">
        <v>9280</v>
      </c>
      <c r="M2408" s="74">
        <v>1070</v>
      </c>
      <c r="N2408" s="75" t="s">
        <v>145</v>
      </c>
      <c r="O2408" s="75" t="s">
        <v>9281</v>
      </c>
      <c r="P2408" s="75"/>
      <c r="Q2408" s="75" t="s">
        <v>9282</v>
      </c>
      <c r="R2408" s="75" t="s">
        <v>3065</v>
      </c>
      <c r="S2408" s="75" t="s">
        <v>3066</v>
      </c>
      <c r="T2408" s="75" t="s">
        <v>3067</v>
      </c>
      <c r="U2408" s="75" t="s">
        <v>385</v>
      </c>
    </row>
    <row r="2409" spans="1:21" ht="14.4" x14ac:dyDescent="0.25">
      <c r="A2409" s="74">
        <v>129171</v>
      </c>
      <c r="B2409" s="75" t="s">
        <v>1649</v>
      </c>
      <c r="C2409" s="81">
        <f t="shared" si="112"/>
        <v>0</v>
      </c>
      <c r="D2409" s="74">
        <v>4201</v>
      </c>
      <c r="E2409" s="75" t="s">
        <v>9269</v>
      </c>
      <c r="F2409" s="74">
        <v>117952</v>
      </c>
      <c r="G2409" s="74">
        <v>0</v>
      </c>
      <c r="H2409" s="76">
        <f t="shared" si="113"/>
        <v>0</v>
      </c>
      <c r="I2409" s="76">
        <f t="shared" si="114"/>
        <v>0</v>
      </c>
      <c r="J2409" s="74">
        <v>4119</v>
      </c>
      <c r="K2409" s="75" t="s">
        <v>2336</v>
      </c>
      <c r="L2409" s="75" t="s">
        <v>9283</v>
      </c>
      <c r="M2409" s="74">
        <v>1080</v>
      </c>
      <c r="N2409" s="75" t="s">
        <v>144</v>
      </c>
      <c r="O2409" s="75" t="s">
        <v>9284</v>
      </c>
      <c r="P2409" s="75"/>
      <c r="Q2409" s="75" t="s">
        <v>9285</v>
      </c>
      <c r="R2409" s="75" t="s">
        <v>3065</v>
      </c>
      <c r="S2409" s="75" t="s">
        <v>3066</v>
      </c>
      <c r="T2409" s="75" t="s">
        <v>3067</v>
      </c>
      <c r="U2409" s="75" t="s">
        <v>385</v>
      </c>
    </row>
    <row r="2410" spans="1:21" ht="14.4" x14ac:dyDescent="0.25">
      <c r="A2410" s="74">
        <v>129171</v>
      </c>
      <c r="B2410" s="75" t="s">
        <v>1649</v>
      </c>
      <c r="C2410" s="81">
        <f t="shared" si="112"/>
        <v>0</v>
      </c>
      <c r="D2410" s="74">
        <v>4201</v>
      </c>
      <c r="E2410" s="75" t="s">
        <v>9269</v>
      </c>
      <c r="F2410" s="74">
        <v>117952</v>
      </c>
      <c r="G2410" s="74">
        <v>0</v>
      </c>
      <c r="H2410" s="76">
        <f t="shared" si="113"/>
        <v>0</v>
      </c>
      <c r="I2410" s="76">
        <f t="shared" si="114"/>
        <v>0</v>
      </c>
      <c r="J2410" s="74">
        <v>4201</v>
      </c>
      <c r="K2410" s="75" t="s">
        <v>9269</v>
      </c>
      <c r="L2410" s="75" t="s">
        <v>9286</v>
      </c>
      <c r="M2410" s="74">
        <v>1083</v>
      </c>
      <c r="N2410" s="75" t="s">
        <v>9193</v>
      </c>
      <c r="O2410" s="75" t="s">
        <v>1507</v>
      </c>
      <c r="P2410" s="75"/>
      <c r="Q2410" s="75" t="s">
        <v>9287</v>
      </c>
      <c r="R2410" s="75" t="s">
        <v>3065</v>
      </c>
      <c r="S2410" s="75" t="s">
        <v>3066</v>
      </c>
      <c r="T2410" s="75" t="s">
        <v>3067</v>
      </c>
      <c r="U2410" s="75" t="s">
        <v>385</v>
      </c>
    </row>
    <row r="2411" spans="1:21" ht="14.4" x14ac:dyDescent="0.25">
      <c r="A2411" s="74">
        <v>129171</v>
      </c>
      <c r="B2411" s="75" t="s">
        <v>1649</v>
      </c>
      <c r="C2411" s="81">
        <f t="shared" si="112"/>
        <v>0</v>
      </c>
      <c r="D2411" s="74">
        <v>4201</v>
      </c>
      <c r="E2411" s="75" t="s">
        <v>9269</v>
      </c>
      <c r="F2411" s="74">
        <v>117952</v>
      </c>
      <c r="G2411" s="74">
        <v>0</v>
      </c>
      <c r="H2411" s="76">
        <f t="shared" si="113"/>
        <v>0</v>
      </c>
      <c r="I2411" s="76">
        <f t="shared" si="114"/>
        <v>0</v>
      </c>
      <c r="J2411" s="74">
        <v>4218</v>
      </c>
      <c r="K2411" s="75" t="s">
        <v>8702</v>
      </c>
      <c r="L2411" s="75" t="s">
        <v>12008</v>
      </c>
      <c r="M2411" s="74">
        <v>1083</v>
      </c>
      <c r="N2411" s="75" t="s">
        <v>9193</v>
      </c>
      <c r="O2411" s="75" t="s">
        <v>9289</v>
      </c>
      <c r="P2411" s="75"/>
      <c r="Q2411" s="75" t="s">
        <v>9290</v>
      </c>
      <c r="R2411" s="75" t="s">
        <v>3065</v>
      </c>
      <c r="S2411" s="75" t="s">
        <v>3066</v>
      </c>
      <c r="T2411" s="75" t="s">
        <v>3067</v>
      </c>
      <c r="U2411" s="75" t="s">
        <v>385</v>
      </c>
    </row>
    <row r="2412" spans="1:21" ht="14.4" x14ac:dyDescent="0.25">
      <c r="A2412" s="74">
        <v>129171</v>
      </c>
      <c r="B2412" s="75" t="s">
        <v>1649</v>
      </c>
      <c r="C2412" s="81">
        <f t="shared" si="112"/>
        <v>0</v>
      </c>
      <c r="D2412" s="74">
        <v>4201</v>
      </c>
      <c r="E2412" s="75" t="s">
        <v>9269</v>
      </c>
      <c r="F2412" s="74">
        <v>117952</v>
      </c>
      <c r="G2412" s="74">
        <v>0</v>
      </c>
      <c r="H2412" s="76">
        <f t="shared" si="113"/>
        <v>0</v>
      </c>
      <c r="I2412" s="76">
        <f t="shared" si="114"/>
        <v>0</v>
      </c>
      <c r="J2412" s="74">
        <v>5199</v>
      </c>
      <c r="K2412" s="75" t="s">
        <v>9291</v>
      </c>
      <c r="L2412" s="75" t="s">
        <v>6923</v>
      </c>
      <c r="M2412" s="74">
        <v>1731</v>
      </c>
      <c r="N2412" s="75" t="s">
        <v>1374</v>
      </c>
      <c r="O2412" s="75" t="s">
        <v>9292</v>
      </c>
      <c r="P2412" s="75"/>
      <c r="Q2412" s="75" t="s">
        <v>9293</v>
      </c>
      <c r="R2412" s="75" t="s">
        <v>3065</v>
      </c>
      <c r="S2412" s="75" t="s">
        <v>3066</v>
      </c>
      <c r="T2412" s="75" t="s">
        <v>3067</v>
      </c>
      <c r="U2412" s="75" t="s">
        <v>385</v>
      </c>
    </row>
    <row r="2413" spans="1:21" ht="14.4" x14ac:dyDescent="0.25">
      <c r="A2413" s="74">
        <v>129171</v>
      </c>
      <c r="B2413" s="75" t="s">
        <v>1649</v>
      </c>
      <c r="C2413" s="81">
        <f t="shared" ref="C2413:C2476" si="115">IF(A2413&lt;&gt;A2412,0,IF(AND(A2413=A2412,B2413&lt;&gt;B2412),A2413,0))</f>
        <v>0</v>
      </c>
      <c r="D2413" s="74">
        <v>4201</v>
      </c>
      <c r="E2413" s="75" t="s">
        <v>9269</v>
      </c>
      <c r="F2413" s="74">
        <v>117952</v>
      </c>
      <c r="G2413" s="74">
        <v>0</v>
      </c>
      <c r="H2413" s="76">
        <f t="shared" ref="H2413:H2476" si="116">IF(A2413&lt;&gt;A2412,0,IF(AND(A2413=A2412,F2413&lt;&gt;F2412),A2413,0))</f>
        <v>0</v>
      </c>
      <c r="I2413" s="76">
        <f t="shared" ref="I2413:I2476" si="117">IF(A2413&lt;&gt;A2412,0,IF(AND(H2413&lt;&gt;0,B2413&lt;&gt;B2412),A2413,0))</f>
        <v>0</v>
      </c>
      <c r="J2413" s="74">
        <v>25254</v>
      </c>
      <c r="K2413" s="75" t="s">
        <v>9294</v>
      </c>
      <c r="L2413" s="75" t="s">
        <v>9295</v>
      </c>
      <c r="M2413" s="74">
        <v>1080</v>
      </c>
      <c r="N2413" s="75" t="s">
        <v>144</v>
      </c>
      <c r="O2413" s="75" t="s">
        <v>9296</v>
      </c>
      <c r="P2413" s="75"/>
      <c r="Q2413" s="75" t="s">
        <v>9297</v>
      </c>
      <c r="R2413" s="75" t="s">
        <v>1703</v>
      </c>
      <c r="S2413" s="75" t="s">
        <v>1704</v>
      </c>
      <c r="T2413" s="75" t="s">
        <v>1705</v>
      </c>
      <c r="U2413" s="75" t="s">
        <v>496</v>
      </c>
    </row>
    <row r="2414" spans="1:21" ht="14.4" x14ac:dyDescent="0.25">
      <c r="A2414" s="74">
        <v>130849</v>
      </c>
      <c r="B2414" s="75" t="s">
        <v>1649</v>
      </c>
      <c r="C2414" s="81">
        <f t="shared" si="115"/>
        <v>0</v>
      </c>
      <c r="D2414" s="74">
        <v>25841</v>
      </c>
      <c r="E2414" s="75" t="s">
        <v>9298</v>
      </c>
      <c r="F2414" s="74">
        <v>962936</v>
      </c>
      <c r="G2414" s="74">
        <v>0</v>
      </c>
      <c r="H2414" s="76">
        <f t="shared" si="116"/>
        <v>0</v>
      </c>
      <c r="I2414" s="76">
        <f t="shared" si="117"/>
        <v>0</v>
      </c>
      <c r="J2414" s="74">
        <v>25536</v>
      </c>
      <c r="K2414" s="75" t="s">
        <v>9299</v>
      </c>
      <c r="L2414" s="75" t="s">
        <v>12009</v>
      </c>
      <c r="M2414" s="74">
        <v>2180</v>
      </c>
      <c r="N2414" s="75" t="s">
        <v>290</v>
      </c>
      <c r="O2414" s="75" t="s">
        <v>9300</v>
      </c>
      <c r="P2414" s="75"/>
      <c r="Q2414" s="75" t="s">
        <v>9301</v>
      </c>
      <c r="R2414" s="75" t="s">
        <v>10772</v>
      </c>
      <c r="S2414" s="75" t="s">
        <v>10773</v>
      </c>
      <c r="T2414" s="75" t="s">
        <v>10774</v>
      </c>
      <c r="U2414" s="75" t="s">
        <v>496</v>
      </c>
    </row>
    <row r="2415" spans="1:21" ht="14.4" x14ac:dyDescent="0.25">
      <c r="A2415" s="74">
        <v>130849</v>
      </c>
      <c r="B2415" s="75" t="s">
        <v>1649</v>
      </c>
      <c r="C2415" s="81">
        <f t="shared" si="115"/>
        <v>0</v>
      </c>
      <c r="D2415" s="74">
        <v>25841</v>
      </c>
      <c r="E2415" s="75" t="s">
        <v>9298</v>
      </c>
      <c r="F2415" s="74">
        <v>962936</v>
      </c>
      <c r="G2415" s="74">
        <v>0</v>
      </c>
      <c r="H2415" s="76">
        <f t="shared" si="116"/>
        <v>0</v>
      </c>
      <c r="I2415" s="76">
        <f t="shared" si="117"/>
        <v>0</v>
      </c>
      <c r="J2415" s="74">
        <v>25544</v>
      </c>
      <c r="K2415" s="75" t="s">
        <v>9302</v>
      </c>
      <c r="L2415" s="75" t="s">
        <v>9303</v>
      </c>
      <c r="M2415" s="74">
        <v>2030</v>
      </c>
      <c r="N2415" s="75" t="s">
        <v>258</v>
      </c>
      <c r="O2415" s="75" t="s">
        <v>9304</v>
      </c>
      <c r="P2415" s="75"/>
      <c r="Q2415" s="75" t="s">
        <v>9305</v>
      </c>
      <c r="R2415" s="75" t="s">
        <v>10772</v>
      </c>
      <c r="S2415" s="75" t="s">
        <v>10773</v>
      </c>
      <c r="T2415" s="75" t="s">
        <v>10774</v>
      </c>
      <c r="U2415" s="75" t="s">
        <v>496</v>
      </c>
    </row>
    <row r="2416" spans="1:21" ht="14.4" x14ac:dyDescent="0.25">
      <c r="A2416" s="74">
        <v>130849</v>
      </c>
      <c r="B2416" s="75" t="s">
        <v>1649</v>
      </c>
      <c r="C2416" s="81">
        <f t="shared" si="115"/>
        <v>0</v>
      </c>
      <c r="D2416" s="74">
        <v>25841</v>
      </c>
      <c r="E2416" s="75" t="s">
        <v>9298</v>
      </c>
      <c r="F2416" s="74">
        <v>962936</v>
      </c>
      <c r="G2416" s="74">
        <v>0</v>
      </c>
      <c r="H2416" s="76">
        <f t="shared" si="116"/>
        <v>0</v>
      </c>
      <c r="I2416" s="76">
        <f t="shared" si="117"/>
        <v>0</v>
      </c>
      <c r="J2416" s="74">
        <v>25577</v>
      </c>
      <c r="K2416" s="75" t="s">
        <v>9306</v>
      </c>
      <c r="L2416" s="75" t="s">
        <v>9307</v>
      </c>
      <c r="M2416" s="74">
        <v>2390</v>
      </c>
      <c r="N2416" s="75" t="s">
        <v>199</v>
      </c>
      <c r="O2416" s="75" t="s">
        <v>9308</v>
      </c>
      <c r="P2416" s="75"/>
      <c r="Q2416" s="75" t="s">
        <v>9309</v>
      </c>
      <c r="R2416" s="75" t="s">
        <v>10772</v>
      </c>
      <c r="S2416" s="75" t="s">
        <v>10773</v>
      </c>
      <c r="T2416" s="75" t="s">
        <v>10774</v>
      </c>
      <c r="U2416" s="75" t="s">
        <v>496</v>
      </c>
    </row>
    <row r="2417" spans="1:21" ht="14.4" x14ac:dyDescent="0.25">
      <c r="A2417" s="74">
        <v>130849</v>
      </c>
      <c r="B2417" s="75" t="s">
        <v>1649</v>
      </c>
      <c r="C2417" s="81">
        <f t="shared" si="115"/>
        <v>0</v>
      </c>
      <c r="D2417" s="74">
        <v>25841</v>
      </c>
      <c r="E2417" s="75" t="s">
        <v>9298</v>
      </c>
      <c r="F2417" s="74">
        <v>962936</v>
      </c>
      <c r="G2417" s="74">
        <v>0</v>
      </c>
      <c r="H2417" s="76">
        <f t="shared" si="116"/>
        <v>0</v>
      </c>
      <c r="I2417" s="76">
        <f t="shared" si="117"/>
        <v>0</v>
      </c>
      <c r="J2417" s="74">
        <v>25651</v>
      </c>
      <c r="K2417" s="75" t="s">
        <v>9310</v>
      </c>
      <c r="L2417" s="75" t="s">
        <v>9311</v>
      </c>
      <c r="M2417" s="74">
        <v>2970</v>
      </c>
      <c r="N2417" s="75" t="s">
        <v>44</v>
      </c>
      <c r="O2417" s="75" t="s">
        <v>9312</v>
      </c>
      <c r="P2417" s="75"/>
      <c r="Q2417" s="75" t="s">
        <v>9313</v>
      </c>
      <c r="R2417" s="75" t="s">
        <v>10772</v>
      </c>
      <c r="S2417" s="75" t="s">
        <v>10773</v>
      </c>
      <c r="T2417" s="75" t="s">
        <v>10774</v>
      </c>
      <c r="U2417" s="75" t="s">
        <v>496</v>
      </c>
    </row>
    <row r="2418" spans="1:21" ht="14.4" x14ac:dyDescent="0.25">
      <c r="A2418" s="74">
        <v>130849</v>
      </c>
      <c r="B2418" s="75" t="s">
        <v>1649</v>
      </c>
      <c r="C2418" s="81">
        <f t="shared" si="115"/>
        <v>0</v>
      </c>
      <c r="D2418" s="74">
        <v>25841</v>
      </c>
      <c r="E2418" s="75" t="s">
        <v>9298</v>
      </c>
      <c r="F2418" s="74">
        <v>962936</v>
      </c>
      <c r="G2418" s="74">
        <v>0</v>
      </c>
      <c r="H2418" s="76">
        <f t="shared" si="116"/>
        <v>0</v>
      </c>
      <c r="I2418" s="76">
        <f t="shared" si="117"/>
        <v>0</v>
      </c>
      <c r="J2418" s="74">
        <v>25841</v>
      </c>
      <c r="K2418" s="75" t="s">
        <v>9298</v>
      </c>
      <c r="L2418" s="75" t="s">
        <v>9314</v>
      </c>
      <c r="M2418" s="74">
        <v>2660</v>
      </c>
      <c r="N2418" s="75" t="s">
        <v>291</v>
      </c>
      <c r="O2418" s="75" t="s">
        <v>1509</v>
      </c>
      <c r="P2418" s="75"/>
      <c r="Q2418" s="75" t="s">
        <v>9315</v>
      </c>
      <c r="R2418" s="75" t="s">
        <v>10772</v>
      </c>
      <c r="S2418" s="75" t="s">
        <v>10773</v>
      </c>
      <c r="T2418" s="75" t="s">
        <v>10774</v>
      </c>
      <c r="U2418" s="75" t="s">
        <v>496</v>
      </c>
    </row>
    <row r="2419" spans="1:21" ht="14.4" x14ac:dyDescent="0.25">
      <c r="A2419" s="74">
        <v>130856</v>
      </c>
      <c r="B2419" s="75" t="s">
        <v>1649</v>
      </c>
      <c r="C2419" s="81">
        <f t="shared" si="115"/>
        <v>0</v>
      </c>
      <c r="D2419" s="74">
        <v>107839</v>
      </c>
      <c r="E2419" s="75" t="s">
        <v>9316</v>
      </c>
      <c r="F2419" s="74">
        <v>963942</v>
      </c>
      <c r="G2419" s="74">
        <v>0</v>
      </c>
      <c r="H2419" s="76">
        <f t="shared" si="116"/>
        <v>0</v>
      </c>
      <c r="I2419" s="76">
        <f t="shared" si="117"/>
        <v>0</v>
      </c>
      <c r="J2419" s="74">
        <v>11007</v>
      </c>
      <c r="K2419" s="75" t="s">
        <v>12010</v>
      </c>
      <c r="L2419" s="75" t="s">
        <v>9317</v>
      </c>
      <c r="M2419" s="74">
        <v>9100</v>
      </c>
      <c r="N2419" s="75" t="s">
        <v>62</v>
      </c>
      <c r="O2419" s="75" t="s">
        <v>9318</v>
      </c>
      <c r="P2419" s="75"/>
      <c r="Q2419" s="75" t="s">
        <v>9319</v>
      </c>
      <c r="R2419" s="75" t="s">
        <v>1786</v>
      </c>
      <c r="S2419" s="75" t="s">
        <v>1787</v>
      </c>
      <c r="T2419" s="75" t="s">
        <v>1788</v>
      </c>
      <c r="U2419" s="75" t="s">
        <v>385</v>
      </c>
    </row>
    <row r="2420" spans="1:21" ht="14.4" x14ac:dyDescent="0.25">
      <c r="A2420" s="74">
        <v>130856</v>
      </c>
      <c r="B2420" s="75" t="s">
        <v>1649</v>
      </c>
      <c r="C2420" s="81">
        <f t="shared" si="115"/>
        <v>0</v>
      </c>
      <c r="D2420" s="74">
        <v>107839</v>
      </c>
      <c r="E2420" s="75" t="s">
        <v>9316</v>
      </c>
      <c r="F2420" s="74">
        <v>963934</v>
      </c>
      <c r="G2420" s="74">
        <v>0</v>
      </c>
      <c r="H2420" s="76">
        <f t="shared" si="116"/>
        <v>130856</v>
      </c>
      <c r="I2420" s="76">
        <f t="shared" si="117"/>
        <v>0</v>
      </c>
      <c r="J2420" s="74">
        <v>11064</v>
      </c>
      <c r="K2420" s="75" t="s">
        <v>11426</v>
      </c>
      <c r="L2420" s="75" t="s">
        <v>9320</v>
      </c>
      <c r="M2420" s="74">
        <v>9100</v>
      </c>
      <c r="N2420" s="75" t="s">
        <v>62</v>
      </c>
      <c r="O2420" s="75" t="s">
        <v>9321</v>
      </c>
      <c r="P2420" s="75"/>
      <c r="Q2420" s="75" t="s">
        <v>9322</v>
      </c>
      <c r="R2420" s="75" t="s">
        <v>1786</v>
      </c>
      <c r="S2420" s="75" t="s">
        <v>1787</v>
      </c>
      <c r="T2420" s="75" t="s">
        <v>1788</v>
      </c>
      <c r="U2420" s="75" t="s">
        <v>385</v>
      </c>
    </row>
    <row r="2421" spans="1:21" ht="14.4" x14ac:dyDescent="0.25">
      <c r="A2421" s="74">
        <v>130856</v>
      </c>
      <c r="B2421" s="75" t="s">
        <v>1649</v>
      </c>
      <c r="C2421" s="81">
        <f t="shared" si="115"/>
        <v>0</v>
      </c>
      <c r="D2421" s="74">
        <v>107839</v>
      </c>
      <c r="E2421" s="75" t="s">
        <v>9316</v>
      </c>
      <c r="F2421" s="74">
        <v>963934</v>
      </c>
      <c r="G2421" s="74">
        <v>0</v>
      </c>
      <c r="H2421" s="76">
        <f t="shared" si="116"/>
        <v>0</v>
      </c>
      <c r="I2421" s="76">
        <f t="shared" si="117"/>
        <v>0</v>
      </c>
      <c r="J2421" s="74">
        <v>11081</v>
      </c>
      <c r="K2421" s="75" t="s">
        <v>9323</v>
      </c>
      <c r="L2421" s="75" t="s">
        <v>9324</v>
      </c>
      <c r="M2421" s="74">
        <v>9100</v>
      </c>
      <c r="N2421" s="75" t="s">
        <v>62</v>
      </c>
      <c r="O2421" s="75" t="s">
        <v>9325</v>
      </c>
      <c r="P2421" s="75"/>
      <c r="Q2421" s="75" t="s">
        <v>9326</v>
      </c>
      <c r="R2421" s="75" t="s">
        <v>1786</v>
      </c>
      <c r="S2421" s="75" t="s">
        <v>1787</v>
      </c>
      <c r="T2421" s="75" t="s">
        <v>1788</v>
      </c>
      <c r="U2421" s="75" t="s">
        <v>385</v>
      </c>
    </row>
    <row r="2422" spans="1:21" ht="14.4" x14ac:dyDescent="0.25">
      <c r="A2422" s="74">
        <v>130856</v>
      </c>
      <c r="B2422" s="75" t="s">
        <v>1649</v>
      </c>
      <c r="C2422" s="81">
        <f t="shared" si="115"/>
        <v>0</v>
      </c>
      <c r="D2422" s="74">
        <v>107839</v>
      </c>
      <c r="E2422" s="75" t="s">
        <v>9316</v>
      </c>
      <c r="F2422" s="74">
        <v>963934</v>
      </c>
      <c r="G2422" s="74">
        <v>0</v>
      </c>
      <c r="H2422" s="76">
        <f t="shared" si="116"/>
        <v>0</v>
      </c>
      <c r="I2422" s="76">
        <f t="shared" si="117"/>
        <v>0</v>
      </c>
      <c r="J2422" s="74">
        <v>11098</v>
      </c>
      <c r="K2422" s="75" t="s">
        <v>3016</v>
      </c>
      <c r="L2422" s="75" t="s">
        <v>9327</v>
      </c>
      <c r="M2422" s="74">
        <v>9100</v>
      </c>
      <c r="N2422" s="75" t="s">
        <v>62</v>
      </c>
      <c r="O2422" s="75" t="s">
        <v>9328</v>
      </c>
      <c r="P2422" s="75"/>
      <c r="Q2422" s="75" t="s">
        <v>9329</v>
      </c>
      <c r="R2422" s="75" t="s">
        <v>1786</v>
      </c>
      <c r="S2422" s="75" t="s">
        <v>1787</v>
      </c>
      <c r="T2422" s="75" t="s">
        <v>1788</v>
      </c>
      <c r="U2422" s="75" t="s">
        <v>385</v>
      </c>
    </row>
    <row r="2423" spans="1:21" ht="14.4" x14ac:dyDescent="0.25">
      <c r="A2423" s="74">
        <v>130856</v>
      </c>
      <c r="B2423" s="75" t="s">
        <v>1649</v>
      </c>
      <c r="C2423" s="81">
        <f t="shared" si="115"/>
        <v>0</v>
      </c>
      <c r="D2423" s="74">
        <v>107839</v>
      </c>
      <c r="E2423" s="75" t="s">
        <v>9316</v>
      </c>
      <c r="F2423" s="74">
        <v>963934</v>
      </c>
      <c r="G2423" s="74">
        <v>0</v>
      </c>
      <c r="H2423" s="76">
        <f t="shared" si="116"/>
        <v>0</v>
      </c>
      <c r="I2423" s="76">
        <f t="shared" si="117"/>
        <v>0</v>
      </c>
      <c r="J2423" s="74">
        <v>11411</v>
      </c>
      <c r="K2423" s="75" t="s">
        <v>11427</v>
      </c>
      <c r="L2423" s="75" t="s">
        <v>9330</v>
      </c>
      <c r="M2423" s="74">
        <v>9100</v>
      </c>
      <c r="N2423" s="75" t="s">
        <v>1448</v>
      </c>
      <c r="O2423" s="75" t="s">
        <v>9331</v>
      </c>
      <c r="P2423" s="75"/>
      <c r="Q2423" s="75" t="s">
        <v>9332</v>
      </c>
      <c r="R2423" s="75" t="s">
        <v>1786</v>
      </c>
      <c r="S2423" s="75" t="s">
        <v>1787</v>
      </c>
      <c r="T2423" s="75" t="s">
        <v>1788</v>
      </c>
      <c r="U2423" s="75" t="s">
        <v>385</v>
      </c>
    </row>
    <row r="2424" spans="1:21" ht="14.4" x14ac:dyDescent="0.25">
      <c r="A2424" s="74">
        <v>130856</v>
      </c>
      <c r="B2424" s="75" t="s">
        <v>1649</v>
      </c>
      <c r="C2424" s="81">
        <f t="shared" si="115"/>
        <v>0</v>
      </c>
      <c r="D2424" s="74">
        <v>107839</v>
      </c>
      <c r="E2424" s="75" t="s">
        <v>9316</v>
      </c>
      <c r="F2424" s="74">
        <v>963934</v>
      </c>
      <c r="G2424" s="74">
        <v>0</v>
      </c>
      <c r="H2424" s="76">
        <f t="shared" si="116"/>
        <v>0</v>
      </c>
      <c r="I2424" s="76">
        <f t="shared" si="117"/>
        <v>0</v>
      </c>
      <c r="J2424" s="74">
        <v>22137</v>
      </c>
      <c r="K2424" s="75" t="s">
        <v>2118</v>
      </c>
      <c r="L2424" s="75" t="s">
        <v>9333</v>
      </c>
      <c r="M2424" s="74">
        <v>9111</v>
      </c>
      <c r="N2424" s="75" t="s">
        <v>6000</v>
      </c>
      <c r="O2424" s="75" t="s">
        <v>9334</v>
      </c>
      <c r="P2424" s="75"/>
      <c r="Q2424" s="75" t="s">
        <v>9335</v>
      </c>
      <c r="R2424" s="75" t="s">
        <v>1786</v>
      </c>
      <c r="S2424" s="75" t="s">
        <v>1787</v>
      </c>
      <c r="T2424" s="75" t="s">
        <v>1788</v>
      </c>
      <c r="U2424" s="75" t="s">
        <v>385</v>
      </c>
    </row>
    <row r="2425" spans="1:21" ht="14.4" x14ac:dyDescent="0.25">
      <c r="A2425" s="74">
        <v>130856</v>
      </c>
      <c r="B2425" s="75" t="s">
        <v>1649</v>
      </c>
      <c r="C2425" s="81">
        <f t="shared" si="115"/>
        <v>0</v>
      </c>
      <c r="D2425" s="74">
        <v>107839</v>
      </c>
      <c r="E2425" s="75" t="s">
        <v>9316</v>
      </c>
      <c r="F2425" s="74">
        <v>963934</v>
      </c>
      <c r="G2425" s="74">
        <v>0</v>
      </c>
      <c r="H2425" s="76">
        <f t="shared" si="116"/>
        <v>0</v>
      </c>
      <c r="I2425" s="76">
        <f t="shared" si="117"/>
        <v>0</v>
      </c>
      <c r="J2425" s="74">
        <v>106013</v>
      </c>
      <c r="K2425" s="75" t="s">
        <v>11428</v>
      </c>
      <c r="L2425" s="75" t="s">
        <v>9336</v>
      </c>
      <c r="M2425" s="74">
        <v>9100</v>
      </c>
      <c r="N2425" s="75" t="s">
        <v>62</v>
      </c>
      <c r="O2425" s="75" t="s">
        <v>9337</v>
      </c>
      <c r="P2425" s="75"/>
      <c r="Q2425" s="75" t="s">
        <v>9338</v>
      </c>
      <c r="R2425" s="75" t="s">
        <v>1786</v>
      </c>
      <c r="S2425" s="75" t="s">
        <v>1787</v>
      </c>
      <c r="T2425" s="75" t="s">
        <v>1788</v>
      </c>
      <c r="U2425" s="75" t="s">
        <v>385</v>
      </c>
    </row>
    <row r="2426" spans="1:21" ht="14.4" x14ac:dyDescent="0.25">
      <c r="A2426" s="74">
        <v>130856</v>
      </c>
      <c r="B2426" s="75" t="s">
        <v>1649</v>
      </c>
      <c r="C2426" s="81">
        <f t="shared" si="115"/>
        <v>0</v>
      </c>
      <c r="D2426" s="74">
        <v>107839</v>
      </c>
      <c r="E2426" s="75" t="s">
        <v>9316</v>
      </c>
      <c r="F2426" s="74">
        <v>963942</v>
      </c>
      <c r="G2426" s="74">
        <v>0</v>
      </c>
      <c r="H2426" s="76">
        <f t="shared" si="116"/>
        <v>130856</v>
      </c>
      <c r="I2426" s="76">
        <f t="shared" si="117"/>
        <v>0</v>
      </c>
      <c r="J2426" s="74">
        <v>107839</v>
      </c>
      <c r="K2426" s="75" t="s">
        <v>9316</v>
      </c>
      <c r="L2426" s="75" t="s">
        <v>1512</v>
      </c>
      <c r="M2426" s="74">
        <v>9100</v>
      </c>
      <c r="N2426" s="75" t="s">
        <v>62</v>
      </c>
      <c r="O2426" s="75" t="s">
        <v>1513</v>
      </c>
      <c r="P2426" s="75"/>
      <c r="Q2426" s="75" t="s">
        <v>9339</v>
      </c>
      <c r="R2426" s="75" t="s">
        <v>1786</v>
      </c>
      <c r="S2426" s="75" t="s">
        <v>1787</v>
      </c>
      <c r="T2426" s="75" t="s">
        <v>1788</v>
      </c>
      <c r="U2426" s="75" t="s">
        <v>385</v>
      </c>
    </row>
    <row r="2427" spans="1:21" ht="14.4" x14ac:dyDescent="0.25">
      <c r="A2427" s="74">
        <v>130856</v>
      </c>
      <c r="B2427" s="75" t="s">
        <v>1649</v>
      </c>
      <c r="C2427" s="81">
        <f t="shared" si="115"/>
        <v>0</v>
      </c>
      <c r="D2427" s="74">
        <v>107839</v>
      </c>
      <c r="E2427" s="75" t="s">
        <v>9316</v>
      </c>
      <c r="F2427" s="74">
        <v>963934</v>
      </c>
      <c r="G2427" s="74">
        <v>0</v>
      </c>
      <c r="H2427" s="76">
        <f t="shared" si="116"/>
        <v>130856</v>
      </c>
      <c r="I2427" s="76">
        <f t="shared" si="117"/>
        <v>0</v>
      </c>
      <c r="J2427" s="74">
        <v>115733</v>
      </c>
      <c r="K2427" s="75" t="s">
        <v>9340</v>
      </c>
      <c r="L2427" s="75" t="s">
        <v>9324</v>
      </c>
      <c r="M2427" s="74">
        <v>9100</v>
      </c>
      <c r="N2427" s="75" t="s">
        <v>62</v>
      </c>
      <c r="O2427" s="75" t="s">
        <v>9341</v>
      </c>
      <c r="P2427" s="75"/>
      <c r="Q2427" s="75" t="s">
        <v>9342</v>
      </c>
      <c r="R2427" s="75" t="s">
        <v>1786</v>
      </c>
      <c r="S2427" s="75" t="s">
        <v>1787</v>
      </c>
      <c r="T2427" s="75" t="s">
        <v>1788</v>
      </c>
      <c r="U2427" s="75" t="s">
        <v>385</v>
      </c>
    </row>
    <row r="2428" spans="1:21" ht="14.4" x14ac:dyDescent="0.25">
      <c r="A2428" s="74">
        <v>130856</v>
      </c>
      <c r="B2428" s="75" t="s">
        <v>1649</v>
      </c>
      <c r="C2428" s="81">
        <f t="shared" si="115"/>
        <v>0</v>
      </c>
      <c r="D2428" s="74">
        <v>107839</v>
      </c>
      <c r="E2428" s="75" t="s">
        <v>9316</v>
      </c>
      <c r="F2428" s="74">
        <v>963934</v>
      </c>
      <c r="G2428" s="74">
        <v>0</v>
      </c>
      <c r="H2428" s="76">
        <f t="shared" si="116"/>
        <v>0</v>
      </c>
      <c r="I2428" s="76">
        <f t="shared" si="117"/>
        <v>0</v>
      </c>
      <c r="J2428" s="74">
        <v>115808</v>
      </c>
      <c r="K2428" s="75" t="s">
        <v>11429</v>
      </c>
      <c r="L2428" s="75" t="s">
        <v>9343</v>
      </c>
      <c r="M2428" s="74">
        <v>9100</v>
      </c>
      <c r="N2428" s="75" t="s">
        <v>62</v>
      </c>
      <c r="O2428" s="75" t="s">
        <v>9344</v>
      </c>
      <c r="P2428" s="75"/>
      <c r="Q2428" s="75" t="s">
        <v>9345</v>
      </c>
      <c r="R2428" s="75" t="s">
        <v>1786</v>
      </c>
      <c r="S2428" s="75" t="s">
        <v>1787</v>
      </c>
      <c r="T2428" s="75" t="s">
        <v>1788</v>
      </c>
      <c r="U2428" s="75" t="s">
        <v>385</v>
      </c>
    </row>
    <row r="2429" spans="1:21" ht="14.4" x14ac:dyDescent="0.25">
      <c r="A2429" s="74">
        <v>130989</v>
      </c>
      <c r="B2429" s="75" t="s">
        <v>1679</v>
      </c>
      <c r="C2429" s="81">
        <f t="shared" si="115"/>
        <v>0</v>
      </c>
      <c r="D2429" s="74">
        <v>19638</v>
      </c>
      <c r="E2429" s="75" t="s">
        <v>1692</v>
      </c>
      <c r="F2429" s="74">
        <v>975541</v>
      </c>
      <c r="G2429" s="74">
        <v>0</v>
      </c>
      <c r="H2429" s="76">
        <f t="shared" si="116"/>
        <v>0</v>
      </c>
      <c r="I2429" s="76">
        <f t="shared" si="117"/>
        <v>0</v>
      </c>
      <c r="J2429" s="74">
        <v>18846</v>
      </c>
      <c r="K2429" s="75" t="s">
        <v>1680</v>
      </c>
      <c r="L2429" s="75" t="s">
        <v>9346</v>
      </c>
      <c r="M2429" s="74">
        <v>8500</v>
      </c>
      <c r="N2429" s="75" t="s">
        <v>106</v>
      </c>
      <c r="O2429" s="75" t="s">
        <v>9347</v>
      </c>
      <c r="P2429" s="75"/>
      <c r="Q2429" s="75" t="s">
        <v>9348</v>
      </c>
      <c r="R2429" s="75" t="s">
        <v>11615</v>
      </c>
      <c r="S2429" s="75" t="s">
        <v>11616</v>
      </c>
      <c r="T2429" s="75" t="s">
        <v>11617</v>
      </c>
      <c r="U2429" s="75" t="s">
        <v>385</v>
      </c>
    </row>
    <row r="2430" spans="1:21" ht="14.4" x14ac:dyDescent="0.25">
      <c r="A2430" s="74">
        <v>130989</v>
      </c>
      <c r="B2430" s="75" t="s">
        <v>1649</v>
      </c>
      <c r="C2430" s="81">
        <f t="shared" si="115"/>
        <v>130989</v>
      </c>
      <c r="D2430" s="74">
        <v>19638</v>
      </c>
      <c r="E2430" s="75" t="s">
        <v>1692</v>
      </c>
      <c r="F2430" s="74">
        <v>61119</v>
      </c>
      <c r="G2430" s="74">
        <v>0</v>
      </c>
      <c r="H2430" s="76">
        <f t="shared" si="116"/>
        <v>130989</v>
      </c>
      <c r="I2430" s="76">
        <f t="shared" si="117"/>
        <v>130989</v>
      </c>
      <c r="J2430" s="74">
        <v>18903</v>
      </c>
      <c r="K2430" s="75" t="s">
        <v>11430</v>
      </c>
      <c r="L2430" s="75" t="s">
        <v>9349</v>
      </c>
      <c r="M2430" s="74">
        <v>8570</v>
      </c>
      <c r="N2430" s="75" t="s">
        <v>9350</v>
      </c>
      <c r="O2430" s="75" t="s">
        <v>9351</v>
      </c>
      <c r="P2430" s="75"/>
      <c r="Q2430" s="75" t="s">
        <v>12011</v>
      </c>
      <c r="R2430" s="75" t="s">
        <v>11615</v>
      </c>
      <c r="S2430" s="75" t="s">
        <v>11616</v>
      </c>
      <c r="T2430" s="75" t="s">
        <v>11617</v>
      </c>
      <c r="U2430" s="75" t="s">
        <v>385</v>
      </c>
    </row>
    <row r="2431" spans="1:21" ht="14.4" x14ac:dyDescent="0.25">
      <c r="A2431" s="74">
        <v>130989</v>
      </c>
      <c r="B2431" s="75" t="s">
        <v>1679</v>
      </c>
      <c r="C2431" s="81">
        <f t="shared" si="115"/>
        <v>130989</v>
      </c>
      <c r="D2431" s="74">
        <v>19638</v>
      </c>
      <c r="E2431" s="75" t="s">
        <v>1692</v>
      </c>
      <c r="F2431" s="74">
        <v>975565</v>
      </c>
      <c r="G2431" s="74">
        <v>0</v>
      </c>
      <c r="H2431" s="76">
        <f t="shared" si="116"/>
        <v>130989</v>
      </c>
      <c r="I2431" s="76">
        <f t="shared" si="117"/>
        <v>130989</v>
      </c>
      <c r="J2431" s="74">
        <v>18911</v>
      </c>
      <c r="K2431" s="75" t="s">
        <v>12012</v>
      </c>
      <c r="L2431" s="75" t="s">
        <v>9352</v>
      </c>
      <c r="M2431" s="74">
        <v>8570</v>
      </c>
      <c r="N2431" s="75" t="s">
        <v>9353</v>
      </c>
      <c r="O2431" s="75" t="s">
        <v>9354</v>
      </c>
      <c r="P2431" s="75"/>
      <c r="Q2431" s="75" t="s">
        <v>9355</v>
      </c>
      <c r="R2431" s="75" t="s">
        <v>11615</v>
      </c>
      <c r="S2431" s="75" t="s">
        <v>11616</v>
      </c>
      <c r="T2431" s="75" t="s">
        <v>11617</v>
      </c>
      <c r="U2431" s="75" t="s">
        <v>385</v>
      </c>
    </row>
    <row r="2432" spans="1:21" ht="14.4" x14ac:dyDescent="0.25">
      <c r="A2432" s="74">
        <v>130989</v>
      </c>
      <c r="B2432" s="75" t="s">
        <v>1649</v>
      </c>
      <c r="C2432" s="81">
        <f t="shared" si="115"/>
        <v>130989</v>
      </c>
      <c r="D2432" s="74">
        <v>19638</v>
      </c>
      <c r="E2432" s="75" t="s">
        <v>1692</v>
      </c>
      <c r="F2432" s="74">
        <v>62241</v>
      </c>
      <c r="G2432" s="74">
        <v>0</v>
      </c>
      <c r="H2432" s="76">
        <f t="shared" si="116"/>
        <v>130989</v>
      </c>
      <c r="I2432" s="76">
        <f t="shared" si="117"/>
        <v>130989</v>
      </c>
      <c r="J2432" s="74">
        <v>18929</v>
      </c>
      <c r="K2432" s="75" t="s">
        <v>1692</v>
      </c>
      <c r="L2432" s="75" t="s">
        <v>11431</v>
      </c>
      <c r="M2432" s="74">
        <v>8570</v>
      </c>
      <c r="N2432" s="75" t="s">
        <v>173</v>
      </c>
      <c r="O2432" s="75" t="s">
        <v>9356</v>
      </c>
      <c r="P2432" s="75"/>
      <c r="Q2432" s="75" t="s">
        <v>9357</v>
      </c>
      <c r="R2432" s="75" t="s">
        <v>11615</v>
      </c>
      <c r="S2432" s="75" t="s">
        <v>11616</v>
      </c>
      <c r="T2432" s="75" t="s">
        <v>11617</v>
      </c>
      <c r="U2432" s="75" t="s">
        <v>385</v>
      </c>
    </row>
    <row r="2433" spans="1:21" ht="14.4" x14ac:dyDescent="0.25">
      <c r="A2433" s="74">
        <v>130989</v>
      </c>
      <c r="B2433" s="75" t="s">
        <v>1649</v>
      </c>
      <c r="C2433" s="81">
        <f t="shared" si="115"/>
        <v>0</v>
      </c>
      <c r="D2433" s="74">
        <v>19638</v>
      </c>
      <c r="E2433" s="75" t="s">
        <v>1692</v>
      </c>
      <c r="F2433" s="74">
        <v>62216</v>
      </c>
      <c r="G2433" s="74">
        <v>0</v>
      </c>
      <c r="H2433" s="76">
        <f t="shared" si="116"/>
        <v>130989</v>
      </c>
      <c r="I2433" s="76">
        <f t="shared" si="117"/>
        <v>0</v>
      </c>
      <c r="J2433" s="74">
        <v>18937</v>
      </c>
      <c r="K2433" s="75" t="s">
        <v>9358</v>
      </c>
      <c r="L2433" s="75" t="s">
        <v>9359</v>
      </c>
      <c r="M2433" s="74">
        <v>8570</v>
      </c>
      <c r="N2433" s="75" t="s">
        <v>173</v>
      </c>
      <c r="O2433" s="75" t="s">
        <v>9360</v>
      </c>
      <c r="P2433" s="75"/>
      <c r="Q2433" s="75" t="s">
        <v>11432</v>
      </c>
      <c r="R2433" s="75" t="s">
        <v>11615</v>
      </c>
      <c r="S2433" s="75" t="s">
        <v>11616</v>
      </c>
      <c r="T2433" s="75" t="s">
        <v>11617</v>
      </c>
      <c r="U2433" s="75" t="s">
        <v>385</v>
      </c>
    </row>
    <row r="2434" spans="1:21" ht="14.4" x14ac:dyDescent="0.25">
      <c r="A2434" s="74">
        <v>130989</v>
      </c>
      <c r="B2434" s="75" t="s">
        <v>1649</v>
      </c>
      <c r="C2434" s="81">
        <f t="shared" si="115"/>
        <v>0</v>
      </c>
      <c r="D2434" s="74">
        <v>19638</v>
      </c>
      <c r="E2434" s="75" t="s">
        <v>1692</v>
      </c>
      <c r="F2434" s="74">
        <v>61119</v>
      </c>
      <c r="G2434" s="74">
        <v>0</v>
      </c>
      <c r="H2434" s="76">
        <f t="shared" si="116"/>
        <v>130989</v>
      </c>
      <c r="I2434" s="76">
        <f t="shared" si="117"/>
        <v>0</v>
      </c>
      <c r="J2434" s="74">
        <v>18945</v>
      </c>
      <c r="K2434" s="75" t="s">
        <v>9361</v>
      </c>
      <c r="L2434" s="75" t="s">
        <v>9362</v>
      </c>
      <c r="M2434" s="74">
        <v>8572</v>
      </c>
      <c r="N2434" s="75" t="s">
        <v>9363</v>
      </c>
      <c r="O2434" s="75" t="s">
        <v>9364</v>
      </c>
      <c r="P2434" s="75"/>
      <c r="Q2434" s="75" t="s">
        <v>9365</v>
      </c>
      <c r="R2434" s="75" t="s">
        <v>11615</v>
      </c>
      <c r="S2434" s="75" t="s">
        <v>11616</v>
      </c>
      <c r="T2434" s="75" t="s">
        <v>11617</v>
      </c>
      <c r="U2434" s="75" t="s">
        <v>385</v>
      </c>
    </row>
    <row r="2435" spans="1:21" ht="14.4" x14ac:dyDescent="0.25">
      <c r="A2435" s="74">
        <v>130989</v>
      </c>
      <c r="B2435" s="75" t="s">
        <v>1649</v>
      </c>
      <c r="C2435" s="81">
        <f t="shared" si="115"/>
        <v>0</v>
      </c>
      <c r="D2435" s="74">
        <v>19638</v>
      </c>
      <c r="E2435" s="75" t="s">
        <v>1692</v>
      </c>
      <c r="F2435" s="74">
        <v>61119</v>
      </c>
      <c r="G2435" s="74">
        <v>0</v>
      </c>
      <c r="H2435" s="76">
        <f t="shared" si="116"/>
        <v>0</v>
      </c>
      <c r="I2435" s="76">
        <f t="shared" si="117"/>
        <v>0</v>
      </c>
      <c r="J2435" s="74">
        <v>18952</v>
      </c>
      <c r="K2435" s="75" t="s">
        <v>11433</v>
      </c>
      <c r="L2435" s="75" t="s">
        <v>9366</v>
      </c>
      <c r="M2435" s="74">
        <v>8573</v>
      </c>
      <c r="N2435" s="75" t="s">
        <v>9367</v>
      </c>
      <c r="O2435" s="75" t="s">
        <v>9368</v>
      </c>
      <c r="P2435" s="75"/>
      <c r="Q2435" s="75" t="s">
        <v>9369</v>
      </c>
      <c r="R2435" s="75" t="s">
        <v>11615</v>
      </c>
      <c r="S2435" s="75" t="s">
        <v>11616</v>
      </c>
      <c r="T2435" s="75" t="s">
        <v>11617</v>
      </c>
      <c r="U2435" s="75" t="s">
        <v>385</v>
      </c>
    </row>
    <row r="2436" spans="1:21" ht="14.4" x14ac:dyDescent="0.25">
      <c r="A2436" s="74">
        <v>130989</v>
      </c>
      <c r="B2436" s="75" t="s">
        <v>1649</v>
      </c>
      <c r="C2436" s="81">
        <f t="shared" si="115"/>
        <v>0</v>
      </c>
      <c r="D2436" s="74">
        <v>19638</v>
      </c>
      <c r="E2436" s="75" t="s">
        <v>1692</v>
      </c>
      <c r="F2436" s="74">
        <v>967422</v>
      </c>
      <c r="G2436" s="74">
        <v>0</v>
      </c>
      <c r="H2436" s="76">
        <f t="shared" si="116"/>
        <v>130989</v>
      </c>
      <c r="I2436" s="76">
        <f t="shared" si="117"/>
        <v>0</v>
      </c>
      <c r="J2436" s="74">
        <v>19497</v>
      </c>
      <c r="K2436" s="75" t="s">
        <v>5909</v>
      </c>
      <c r="L2436" s="75" t="s">
        <v>9370</v>
      </c>
      <c r="M2436" s="74">
        <v>8870</v>
      </c>
      <c r="N2436" s="75" t="s">
        <v>9371</v>
      </c>
      <c r="O2436" s="75" t="s">
        <v>9372</v>
      </c>
      <c r="P2436" s="75"/>
      <c r="Q2436" s="75" t="s">
        <v>12013</v>
      </c>
      <c r="R2436" s="75" t="s">
        <v>11615</v>
      </c>
      <c r="S2436" s="75" t="s">
        <v>11616</v>
      </c>
      <c r="T2436" s="75" t="s">
        <v>11617</v>
      </c>
      <c r="U2436" s="75" t="s">
        <v>385</v>
      </c>
    </row>
    <row r="2437" spans="1:21" ht="14.4" x14ac:dyDescent="0.25">
      <c r="A2437" s="74">
        <v>130989</v>
      </c>
      <c r="B2437" s="75" t="s">
        <v>1649</v>
      </c>
      <c r="C2437" s="81">
        <f t="shared" si="115"/>
        <v>0</v>
      </c>
      <c r="D2437" s="74">
        <v>19638</v>
      </c>
      <c r="E2437" s="75" t="s">
        <v>1692</v>
      </c>
      <c r="F2437" s="74">
        <v>61333</v>
      </c>
      <c r="G2437" s="74">
        <v>0</v>
      </c>
      <c r="H2437" s="76">
        <f t="shared" si="116"/>
        <v>130989</v>
      </c>
      <c r="I2437" s="76">
        <f t="shared" si="117"/>
        <v>0</v>
      </c>
      <c r="J2437" s="74">
        <v>19638</v>
      </c>
      <c r="K2437" s="75" t="s">
        <v>1692</v>
      </c>
      <c r="L2437" s="75" t="s">
        <v>1516</v>
      </c>
      <c r="M2437" s="74">
        <v>8540</v>
      </c>
      <c r="N2437" s="75" t="s">
        <v>1517</v>
      </c>
      <c r="O2437" s="75" t="s">
        <v>1518</v>
      </c>
      <c r="P2437" s="75"/>
      <c r="Q2437" s="75" t="s">
        <v>1519</v>
      </c>
      <c r="R2437" s="75" t="s">
        <v>11615</v>
      </c>
      <c r="S2437" s="75" t="s">
        <v>11616</v>
      </c>
      <c r="T2437" s="75" t="s">
        <v>11617</v>
      </c>
      <c r="U2437" s="75" t="s">
        <v>385</v>
      </c>
    </row>
    <row r="2438" spans="1:21" ht="14.4" x14ac:dyDescent="0.25">
      <c r="A2438" s="74">
        <v>130989</v>
      </c>
      <c r="B2438" s="75" t="s">
        <v>1649</v>
      </c>
      <c r="C2438" s="81">
        <f t="shared" si="115"/>
        <v>0</v>
      </c>
      <c r="D2438" s="74">
        <v>19638</v>
      </c>
      <c r="E2438" s="75" t="s">
        <v>1692</v>
      </c>
      <c r="F2438" s="74">
        <v>61333</v>
      </c>
      <c r="G2438" s="74">
        <v>0</v>
      </c>
      <c r="H2438" s="76">
        <f t="shared" si="116"/>
        <v>0</v>
      </c>
      <c r="I2438" s="76">
        <f t="shared" si="117"/>
        <v>0</v>
      </c>
      <c r="J2438" s="74">
        <v>19653</v>
      </c>
      <c r="K2438" s="75" t="s">
        <v>1692</v>
      </c>
      <c r="L2438" s="75" t="s">
        <v>9373</v>
      </c>
      <c r="M2438" s="74">
        <v>8540</v>
      </c>
      <c r="N2438" s="75" t="s">
        <v>1517</v>
      </c>
      <c r="O2438" s="75" t="s">
        <v>9374</v>
      </c>
      <c r="P2438" s="75"/>
      <c r="Q2438" s="75" t="s">
        <v>9375</v>
      </c>
      <c r="R2438" s="75" t="s">
        <v>11615</v>
      </c>
      <c r="S2438" s="75" t="s">
        <v>11616</v>
      </c>
      <c r="T2438" s="75" t="s">
        <v>11617</v>
      </c>
      <c r="U2438" s="75" t="s">
        <v>385</v>
      </c>
    </row>
    <row r="2439" spans="1:21" ht="14.4" x14ac:dyDescent="0.25">
      <c r="A2439" s="74">
        <v>130989</v>
      </c>
      <c r="B2439" s="75" t="s">
        <v>1679</v>
      </c>
      <c r="C2439" s="81">
        <f t="shared" si="115"/>
        <v>130989</v>
      </c>
      <c r="D2439" s="74">
        <v>19638</v>
      </c>
      <c r="E2439" s="75" t="s">
        <v>1692</v>
      </c>
      <c r="F2439" s="74">
        <v>975656</v>
      </c>
      <c r="G2439" s="74">
        <v>0</v>
      </c>
      <c r="H2439" s="76">
        <f t="shared" si="116"/>
        <v>130989</v>
      </c>
      <c r="I2439" s="76">
        <f t="shared" si="117"/>
        <v>130989</v>
      </c>
      <c r="J2439" s="74">
        <v>19679</v>
      </c>
      <c r="K2439" s="75" t="s">
        <v>2387</v>
      </c>
      <c r="L2439" s="75" t="s">
        <v>9376</v>
      </c>
      <c r="M2439" s="74">
        <v>8540</v>
      </c>
      <c r="N2439" s="75" t="s">
        <v>1517</v>
      </c>
      <c r="O2439" s="75" t="s">
        <v>9377</v>
      </c>
      <c r="P2439" s="75"/>
      <c r="Q2439" s="75" t="s">
        <v>9378</v>
      </c>
      <c r="R2439" s="75" t="s">
        <v>11615</v>
      </c>
      <c r="S2439" s="75" t="s">
        <v>11616</v>
      </c>
      <c r="T2439" s="75" t="s">
        <v>11617</v>
      </c>
      <c r="U2439" s="75" t="s">
        <v>385</v>
      </c>
    </row>
    <row r="2440" spans="1:21" ht="14.4" x14ac:dyDescent="0.25">
      <c r="A2440" s="74">
        <v>130989</v>
      </c>
      <c r="B2440" s="75" t="s">
        <v>1679</v>
      </c>
      <c r="C2440" s="81">
        <f t="shared" si="115"/>
        <v>0</v>
      </c>
      <c r="D2440" s="74">
        <v>19638</v>
      </c>
      <c r="E2440" s="75" t="s">
        <v>1692</v>
      </c>
      <c r="F2440" s="74">
        <v>975656</v>
      </c>
      <c r="G2440" s="74">
        <v>0</v>
      </c>
      <c r="H2440" s="76">
        <f t="shared" si="116"/>
        <v>0</v>
      </c>
      <c r="I2440" s="76">
        <f t="shared" si="117"/>
        <v>0</v>
      </c>
      <c r="J2440" s="74">
        <v>26674</v>
      </c>
      <c r="K2440" s="75" t="s">
        <v>9379</v>
      </c>
      <c r="L2440" s="75" t="s">
        <v>9380</v>
      </c>
      <c r="M2440" s="74">
        <v>8540</v>
      </c>
      <c r="N2440" s="75" t="s">
        <v>1517</v>
      </c>
      <c r="O2440" s="75" t="s">
        <v>9381</v>
      </c>
      <c r="P2440" s="75"/>
      <c r="Q2440" s="75" t="s">
        <v>9382</v>
      </c>
      <c r="R2440" s="75" t="s">
        <v>10772</v>
      </c>
      <c r="S2440" s="75" t="s">
        <v>10773</v>
      </c>
      <c r="T2440" s="75" t="s">
        <v>10774</v>
      </c>
      <c r="U2440" s="75" t="s">
        <v>496</v>
      </c>
    </row>
    <row r="2441" spans="1:21" ht="14.4" x14ac:dyDescent="0.25">
      <c r="A2441" s="74">
        <v>130989</v>
      </c>
      <c r="B2441" s="75" t="s">
        <v>1679</v>
      </c>
      <c r="C2441" s="81">
        <f t="shared" si="115"/>
        <v>0</v>
      </c>
      <c r="D2441" s="74">
        <v>19638</v>
      </c>
      <c r="E2441" s="75" t="s">
        <v>1692</v>
      </c>
      <c r="F2441" s="74">
        <v>975656</v>
      </c>
      <c r="G2441" s="74">
        <v>0</v>
      </c>
      <c r="H2441" s="76">
        <f t="shared" si="116"/>
        <v>0</v>
      </c>
      <c r="I2441" s="76">
        <f t="shared" si="117"/>
        <v>0</v>
      </c>
      <c r="J2441" s="74">
        <v>118539</v>
      </c>
      <c r="K2441" s="75" t="s">
        <v>9383</v>
      </c>
      <c r="L2441" s="75" t="s">
        <v>9384</v>
      </c>
      <c r="M2441" s="74">
        <v>8540</v>
      </c>
      <c r="N2441" s="75" t="s">
        <v>1517</v>
      </c>
      <c r="O2441" s="75" t="s">
        <v>9385</v>
      </c>
      <c r="P2441" s="75"/>
      <c r="Q2441" s="75" t="s">
        <v>9382</v>
      </c>
      <c r="R2441" s="75" t="s">
        <v>10772</v>
      </c>
      <c r="S2441" s="75" t="s">
        <v>10773</v>
      </c>
      <c r="T2441" s="75" t="s">
        <v>10774</v>
      </c>
      <c r="U2441" s="75" t="s">
        <v>496</v>
      </c>
    </row>
    <row r="2442" spans="1:21" ht="14.4" x14ac:dyDescent="0.25">
      <c r="A2442" s="74">
        <v>130989</v>
      </c>
      <c r="B2442" s="75" t="s">
        <v>1649</v>
      </c>
      <c r="C2442" s="81">
        <f t="shared" si="115"/>
        <v>130989</v>
      </c>
      <c r="D2442" s="74">
        <v>19638</v>
      </c>
      <c r="E2442" s="75" t="s">
        <v>1692</v>
      </c>
      <c r="F2442" s="74">
        <v>62241</v>
      </c>
      <c r="G2442" s="74">
        <v>0</v>
      </c>
      <c r="H2442" s="76">
        <f t="shared" si="116"/>
        <v>130989</v>
      </c>
      <c r="I2442" s="76">
        <f t="shared" si="117"/>
        <v>130989</v>
      </c>
      <c r="J2442" s="74">
        <v>144758</v>
      </c>
      <c r="K2442" s="75" t="s">
        <v>11434</v>
      </c>
      <c r="L2442" s="75" t="s">
        <v>11435</v>
      </c>
      <c r="M2442" s="74">
        <v>8570</v>
      </c>
      <c r="N2442" s="75" t="s">
        <v>173</v>
      </c>
      <c r="O2442" s="75" t="s">
        <v>12014</v>
      </c>
      <c r="P2442" s="75"/>
      <c r="Q2442" s="75" t="s">
        <v>12015</v>
      </c>
      <c r="R2442" s="75" t="s">
        <v>11615</v>
      </c>
      <c r="S2442" s="75" t="s">
        <v>11616</v>
      </c>
      <c r="T2442" s="75" t="s">
        <v>11617</v>
      </c>
      <c r="U2442" s="75" t="s">
        <v>385</v>
      </c>
    </row>
    <row r="2443" spans="1:21" ht="14.4" x14ac:dyDescent="0.25">
      <c r="A2443" s="74">
        <v>138727</v>
      </c>
      <c r="B2443" s="75" t="s">
        <v>1649</v>
      </c>
      <c r="C2443" s="81">
        <f t="shared" si="115"/>
        <v>0</v>
      </c>
      <c r="D2443" s="74">
        <v>13334</v>
      </c>
      <c r="E2443" s="75" t="s">
        <v>2578</v>
      </c>
      <c r="F2443" s="74">
        <v>964817</v>
      </c>
      <c r="G2443" s="74">
        <v>0</v>
      </c>
      <c r="H2443" s="76">
        <f t="shared" si="116"/>
        <v>0</v>
      </c>
      <c r="I2443" s="76">
        <f t="shared" si="117"/>
        <v>0</v>
      </c>
      <c r="J2443" s="74">
        <v>13227</v>
      </c>
      <c r="K2443" s="75" t="s">
        <v>9386</v>
      </c>
      <c r="L2443" s="75" t="s">
        <v>9387</v>
      </c>
      <c r="M2443" s="74">
        <v>3460</v>
      </c>
      <c r="N2443" s="75" t="s">
        <v>9388</v>
      </c>
      <c r="O2443" s="75" t="s">
        <v>9389</v>
      </c>
      <c r="P2443" s="75"/>
      <c r="Q2443" s="75" t="s">
        <v>12016</v>
      </c>
      <c r="R2443" s="75" t="s">
        <v>3065</v>
      </c>
      <c r="S2443" s="75" t="s">
        <v>3066</v>
      </c>
      <c r="T2443" s="75" t="s">
        <v>3067</v>
      </c>
      <c r="U2443" s="75" t="s">
        <v>385</v>
      </c>
    </row>
    <row r="2444" spans="1:21" ht="14.4" x14ac:dyDescent="0.25">
      <c r="A2444" s="74">
        <v>138727</v>
      </c>
      <c r="B2444" s="75" t="s">
        <v>1649</v>
      </c>
      <c r="C2444" s="81">
        <f t="shared" si="115"/>
        <v>0</v>
      </c>
      <c r="D2444" s="74">
        <v>13334</v>
      </c>
      <c r="E2444" s="75" t="s">
        <v>2578</v>
      </c>
      <c r="F2444" s="74">
        <v>964817</v>
      </c>
      <c r="G2444" s="74">
        <v>0</v>
      </c>
      <c r="H2444" s="76">
        <f t="shared" si="116"/>
        <v>0</v>
      </c>
      <c r="I2444" s="76">
        <f t="shared" si="117"/>
        <v>0</v>
      </c>
      <c r="J2444" s="74">
        <v>13243</v>
      </c>
      <c r="K2444" s="75" t="s">
        <v>2440</v>
      </c>
      <c r="L2444" s="75" t="s">
        <v>9390</v>
      </c>
      <c r="M2444" s="74">
        <v>3473</v>
      </c>
      <c r="N2444" s="75" t="s">
        <v>9391</v>
      </c>
      <c r="O2444" s="75" t="s">
        <v>9392</v>
      </c>
      <c r="P2444" s="75"/>
      <c r="Q2444" s="75" t="s">
        <v>12017</v>
      </c>
      <c r="R2444" s="75" t="s">
        <v>3065</v>
      </c>
      <c r="S2444" s="75" t="s">
        <v>3066</v>
      </c>
      <c r="T2444" s="75" t="s">
        <v>3067</v>
      </c>
      <c r="U2444" s="75" t="s">
        <v>385</v>
      </c>
    </row>
    <row r="2445" spans="1:21" ht="14.4" x14ac:dyDescent="0.25">
      <c r="A2445" s="74">
        <v>138727</v>
      </c>
      <c r="B2445" s="75" t="s">
        <v>1649</v>
      </c>
      <c r="C2445" s="81">
        <f t="shared" si="115"/>
        <v>0</v>
      </c>
      <c r="D2445" s="74">
        <v>13334</v>
      </c>
      <c r="E2445" s="75" t="s">
        <v>2578</v>
      </c>
      <c r="F2445" s="74">
        <v>964817</v>
      </c>
      <c r="G2445" s="74">
        <v>0</v>
      </c>
      <c r="H2445" s="76">
        <f t="shared" si="116"/>
        <v>0</v>
      </c>
      <c r="I2445" s="76">
        <f t="shared" si="117"/>
        <v>0</v>
      </c>
      <c r="J2445" s="74">
        <v>13268</v>
      </c>
      <c r="K2445" s="75" t="s">
        <v>10750</v>
      </c>
      <c r="L2445" s="75" t="s">
        <v>9393</v>
      </c>
      <c r="M2445" s="74">
        <v>3270</v>
      </c>
      <c r="N2445" s="75" t="s">
        <v>380</v>
      </c>
      <c r="O2445" s="75" t="s">
        <v>9394</v>
      </c>
      <c r="P2445" s="75"/>
      <c r="Q2445" s="75" t="s">
        <v>12018</v>
      </c>
      <c r="R2445" s="75" t="s">
        <v>3065</v>
      </c>
      <c r="S2445" s="75" t="s">
        <v>3066</v>
      </c>
      <c r="T2445" s="75" t="s">
        <v>3067</v>
      </c>
      <c r="U2445" s="75" t="s">
        <v>385</v>
      </c>
    </row>
    <row r="2446" spans="1:21" ht="14.4" x14ac:dyDescent="0.25">
      <c r="A2446" s="74">
        <v>138727</v>
      </c>
      <c r="B2446" s="75" t="s">
        <v>1649</v>
      </c>
      <c r="C2446" s="81">
        <f t="shared" si="115"/>
        <v>0</v>
      </c>
      <c r="D2446" s="74">
        <v>13334</v>
      </c>
      <c r="E2446" s="75" t="s">
        <v>2578</v>
      </c>
      <c r="F2446" s="74">
        <v>964817</v>
      </c>
      <c r="G2446" s="74">
        <v>0</v>
      </c>
      <c r="H2446" s="76">
        <f t="shared" si="116"/>
        <v>0</v>
      </c>
      <c r="I2446" s="76">
        <f t="shared" si="117"/>
        <v>0</v>
      </c>
      <c r="J2446" s="74">
        <v>13276</v>
      </c>
      <c r="K2446" s="75" t="s">
        <v>9395</v>
      </c>
      <c r="L2446" s="75" t="s">
        <v>9396</v>
      </c>
      <c r="M2446" s="74">
        <v>3271</v>
      </c>
      <c r="N2446" s="75" t="s">
        <v>2742</v>
      </c>
      <c r="O2446" s="75" t="s">
        <v>9397</v>
      </c>
      <c r="P2446" s="75"/>
      <c r="Q2446" s="75" t="s">
        <v>11436</v>
      </c>
      <c r="R2446" s="75" t="s">
        <v>3065</v>
      </c>
      <c r="S2446" s="75" t="s">
        <v>3066</v>
      </c>
      <c r="T2446" s="75" t="s">
        <v>3067</v>
      </c>
      <c r="U2446" s="75" t="s">
        <v>385</v>
      </c>
    </row>
    <row r="2447" spans="1:21" ht="14.4" x14ac:dyDescent="0.25">
      <c r="A2447" s="74">
        <v>138727</v>
      </c>
      <c r="B2447" s="75" t="s">
        <v>1649</v>
      </c>
      <c r="C2447" s="81">
        <f t="shared" si="115"/>
        <v>0</v>
      </c>
      <c r="D2447" s="74">
        <v>13334</v>
      </c>
      <c r="E2447" s="75" t="s">
        <v>2578</v>
      </c>
      <c r="F2447" s="74">
        <v>964817</v>
      </c>
      <c r="G2447" s="74">
        <v>0</v>
      </c>
      <c r="H2447" s="76">
        <f t="shared" si="116"/>
        <v>0</v>
      </c>
      <c r="I2447" s="76">
        <f t="shared" si="117"/>
        <v>0</v>
      </c>
      <c r="J2447" s="74">
        <v>13292</v>
      </c>
      <c r="K2447" s="75" t="s">
        <v>9398</v>
      </c>
      <c r="L2447" s="75" t="s">
        <v>9399</v>
      </c>
      <c r="M2447" s="74">
        <v>3271</v>
      </c>
      <c r="N2447" s="75" t="s">
        <v>9400</v>
      </c>
      <c r="O2447" s="75" t="s">
        <v>9401</v>
      </c>
      <c r="P2447" s="75"/>
      <c r="Q2447" s="75" t="s">
        <v>9402</v>
      </c>
      <c r="R2447" s="75" t="s">
        <v>3065</v>
      </c>
      <c r="S2447" s="75" t="s">
        <v>3066</v>
      </c>
      <c r="T2447" s="75" t="s">
        <v>3067</v>
      </c>
      <c r="U2447" s="75" t="s">
        <v>385</v>
      </c>
    </row>
    <row r="2448" spans="1:21" ht="14.4" x14ac:dyDescent="0.25">
      <c r="A2448" s="74">
        <v>138727</v>
      </c>
      <c r="B2448" s="75" t="s">
        <v>1649</v>
      </c>
      <c r="C2448" s="81">
        <f t="shared" si="115"/>
        <v>0</v>
      </c>
      <c r="D2448" s="74">
        <v>13334</v>
      </c>
      <c r="E2448" s="75" t="s">
        <v>2578</v>
      </c>
      <c r="F2448" s="74">
        <v>964817</v>
      </c>
      <c r="G2448" s="74">
        <v>0</v>
      </c>
      <c r="H2448" s="76">
        <f t="shared" si="116"/>
        <v>0</v>
      </c>
      <c r="I2448" s="76">
        <f t="shared" si="117"/>
        <v>0</v>
      </c>
      <c r="J2448" s="74">
        <v>13318</v>
      </c>
      <c r="K2448" s="75" t="s">
        <v>9403</v>
      </c>
      <c r="L2448" s="75" t="s">
        <v>9404</v>
      </c>
      <c r="M2448" s="74">
        <v>3272</v>
      </c>
      <c r="N2448" s="75" t="s">
        <v>2760</v>
      </c>
      <c r="O2448" s="75" t="s">
        <v>9405</v>
      </c>
      <c r="P2448" s="75"/>
      <c r="Q2448" s="75" t="s">
        <v>12019</v>
      </c>
      <c r="R2448" s="75" t="s">
        <v>3065</v>
      </c>
      <c r="S2448" s="75" t="s">
        <v>3066</v>
      </c>
      <c r="T2448" s="75" t="s">
        <v>3067</v>
      </c>
      <c r="U2448" s="75" t="s">
        <v>385</v>
      </c>
    </row>
    <row r="2449" spans="1:21" ht="14.4" x14ac:dyDescent="0.25">
      <c r="A2449" s="74">
        <v>138727</v>
      </c>
      <c r="B2449" s="75" t="s">
        <v>1649</v>
      </c>
      <c r="C2449" s="81">
        <f t="shared" si="115"/>
        <v>0</v>
      </c>
      <c r="D2449" s="74">
        <v>13334</v>
      </c>
      <c r="E2449" s="75" t="s">
        <v>2578</v>
      </c>
      <c r="F2449" s="74">
        <v>964817</v>
      </c>
      <c r="G2449" s="74">
        <v>0</v>
      </c>
      <c r="H2449" s="76">
        <f t="shared" si="116"/>
        <v>0</v>
      </c>
      <c r="I2449" s="76">
        <f t="shared" si="117"/>
        <v>0</v>
      </c>
      <c r="J2449" s="74">
        <v>13334</v>
      </c>
      <c r="K2449" s="75" t="s">
        <v>2578</v>
      </c>
      <c r="L2449" s="75" t="s">
        <v>1521</v>
      </c>
      <c r="M2449" s="74">
        <v>3290</v>
      </c>
      <c r="N2449" s="75" t="s">
        <v>68</v>
      </c>
      <c r="O2449" s="75" t="s">
        <v>9406</v>
      </c>
      <c r="P2449" s="75"/>
      <c r="Q2449" s="75" t="s">
        <v>9407</v>
      </c>
      <c r="R2449" s="75" t="s">
        <v>3065</v>
      </c>
      <c r="S2449" s="75" t="s">
        <v>3066</v>
      </c>
      <c r="T2449" s="75" t="s">
        <v>3067</v>
      </c>
      <c r="U2449" s="75" t="s">
        <v>385</v>
      </c>
    </row>
    <row r="2450" spans="1:21" ht="14.4" x14ac:dyDescent="0.25">
      <c r="A2450" s="74">
        <v>138727</v>
      </c>
      <c r="B2450" s="75" t="s">
        <v>1649</v>
      </c>
      <c r="C2450" s="81">
        <f t="shared" si="115"/>
        <v>0</v>
      </c>
      <c r="D2450" s="74">
        <v>13334</v>
      </c>
      <c r="E2450" s="75" t="s">
        <v>2578</v>
      </c>
      <c r="F2450" s="74">
        <v>964817</v>
      </c>
      <c r="G2450" s="74">
        <v>0</v>
      </c>
      <c r="H2450" s="76">
        <f t="shared" si="116"/>
        <v>0</v>
      </c>
      <c r="I2450" s="76">
        <f t="shared" si="117"/>
        <v>0</v>
      </c>
      <c r="J2450" s="74">
        <v>13367</v>
      </c>
      <c r="K2450" s="75" t="s">
        <v>9408</v>
      </c>
      <c r="L2450" s="75" t="s">
        <v>9409</v>
      </c>
      <c r="M2450" s="74">
        <v>3293</v>
      </c>
      <c r="N2450" s="75" t="s">
        <v>9410</v>
      </c>
      <c r="O2450" s="75" t="s">
        <v>9411</v>
      </c>
      <c r="P2450" s="75"/>
      <c r="Q2450" s="75" t="s">
        <v>11437</v>
      </c>
      <c r="R2450" s="75" t="s">
        <v>3065</v>
      </c>
      <c r="S2450" s="75" t="s">
        <v>3066</v>
      </c>
      <c r="T2450" s="75" t="s">
        <v>3067</v>
      </c>
      <c r="U2450" s="75" t="s">
        <v>385</v>
      </c>
    </row>
    <row r="2451" spans="1:21" ht="14.4" x14ac:dyDescent="0.25">
      <c r="A2451" s="74">
        <v>138727</v>
      </c>
      <c r="B2451" s="75" t="s">
        <v>1649</v>
      </c>
      <c r="C2451" s="81">
        <f t="shared" si="115"/>
        <v>0</v>
      </c>
      <c r="D2451" s="74">
        <v>13334</v>
      </c>
      <c r="E2451" s="75" t="s">
        <v>2578</v>
      </c>
      <c r="F2451" s="74">
        <v>964817</v>
      </c>
      <c r="G2451" s="74">
        <v>0</v>
      </c>
      <c r="H2451" s="76">
        <f t="shared" si="116"/>
        <v>0</v>
      </c>
      <c r="I2451" s="76">
        <f t="shared" si="117"/>
        <v>0</v>
      </c>
      <c r="J2451" s="74">
        <v>13649</v>
      </c>
      <c r="K2451" s="75" t="s">
        <v>9412</v>
      </c>
      <c r="L2451" s="75" t="s">
        <v>9413</v>
      </c>
      <c r="M2451" s="74">
        <v>3461</v>
      </c>
      <c r="N2451" s="75" t="s">
        <v>9414</v>
      </c>
      <c r="O2451" s="75" t="s">
        <v>9415</v>
      </c>
      <c r="P2451" s="75"/>
      <c r="Q2451" s="75" t="s">
        <v>9416</v>
      </c>
      <c r="R2451" s="75" t="s">
        <v>3065</v>
      </c>
      <c r="S2451" s="75" t="s">
        <v>3066</v>
      </c>
      <c r="T2451" s="75" t="s">
        <v>3067</v>
      </c>
      <c r="U2451" s="75" t="s">
        <v>385</v>
      </c>
    </row>
    <row r="2452" spans="1:21" ht="14.4" x14ac:dyDescent="0.25">
      <c r="A2452" s="74">
        <v>138727</v>
      </c>
      <c r="B2452" s="75" t="s">
        <v>1649</v>
      </c>
      <c r="C2452" s="81">
        <f t="shared" si="115"/>
        <v>0</v>
      </c>
      <c r="D2452" s="74">
        <v>13334</v>
      </c>
      <c r="E2452" s="75" t="s">
        <v>2578</v>
      </c>
      <c r="F2452" s="74">
        <v>964817</v>
      </c>
      <c r="G2452" s="74">
        <v>0</v>
      </c>
      <c r="H2452" s="76">
        <f t="shared" si="116"/>
        <v>0</v>
      </c>
      <c r="I2452" s="76">
        <f t="shared" si="117"/>
        <v>0</v>
      </c>
      <c r="J2452" s="74">
        <v>25999</v>
      </c>
      <c r="K2452" s="75" t="s">
        <v>11438</v>
      </c>
      <c r="L2452" s="75" t="s">
        <v>9417</v>
      </c>
      <c r="M2452" s="74">
        <v>3290</v>
      </c>
      <c r="N2452" s="75" t="s">
        <v>68</v>
      </c>
      <c r="O2452" s="75" t="s">
        <v>9418</v>
      </c>
      <c r="P2452" s="75"/>
      <c r="Q2452" s="75" t="s">
        <v>9419</v>
      </c>
      <c r="R2452" s="75" t="s">
        <v>1703</v>
      </c>
      <c r="S2452" s="75" t="s">
        <v>1704</v>
      </c>
      <c r="T2452" s="75" t="s">
        <v>1705</v>
      </c>
      <c r="U2452" s="75" t="s">
        <v>496</v>
      </c>
    </row>
    <row r="2453" spans="1:21" ht="14.4" x14ac:dyDescent="0.25">
      <c r="A2453" s="74">
        <v>138727</v>
      </c>
      <c r="B2453" s="75" t="s">
        <v>1649</v>
      </c>
      <c r="C2453" s="81">
        <f t="shared" si="115"/>
        <v>0</v>
      </c>
      <c r="D2453" s="74">
        <v>13334</v>
      </c>
      <c r="E2453" s="75" t="s">
        <v>2578</v>
      </c>
      <c r="F2453" s="74">
        <v>972471</v>
      </c>
      <c r="G2453" s="74">
        <v>0</v>
      </c>
      <c r="H2453" s="76">
        <f t="shared" si="116"/>
        <v>138727</v>
      </c>
      <c r="I2453" s="76">
        <f t="shared" si="117"/>
        <v>0</v>
      </c>
      <c r="J2453" s="74">
        <v>26005</v>
      </c>
      <c r="K2453" s="75" t="s">
        <v>9420</v>
      </c>
      <c r="L2453" s="75" t="s">
        <v>9421</v>
      </c>
      <c r="M2453" s="74">
        <v>3294</v>
      </c>
      <c r="N2453" s="75" t="s">
        <v>278</v>
      </c>
      <c r="O2453" s="75" t="s">
        <v>210</v>
      </c>
      <c r="P2453" s="75"/>
      <c r="Q2453" s="75" t="s">
        <v>11439</v>
      </c>
      <c r="R2453" s="75" t="s">
        <v>1703</v>
      </c>
      <c r="S2453" s="75" t="s">
        <v>1704</v>
      </c>
      <c r="T2453" s="75" t="s">
        <v>1705</v>
      </c>
      <c r="U2453" s="75" t="s">
        <v>496</v>
      </c>
    </row>
    <row r="2454" spans="1:21" ht="14.4" x14ac:dyDescent="0.25">
      <c r="A2454" s="74">
        <v>138727</v>
      </c>
      <c r="B2454" s="75" t="s">
        <v>1649</v>
      </c>
      <c r="C2454" s="81">
        <f t="shared" si="115"/>
        <v>0</v>
      </c>
      <c r="D2454" s="78">
        <v>13334</v>
      </c>
      <c r="E2454" s="75" t="s">
        <v>2578</v>
      </c>
      <c r="F2454" s="74">
        <v>964817</v>
      </c>
      <c r="G2454" s="74">
        <v>0</v>
      </c>
      <c r="H2454" s="76">
        <f t="shared" si="116"/>
        <v>138727</v>
      </c>
      <c r="I2454" s="76">
        <f t="shared" si="117"/>
        <v>0</v>
      </c>
      <c r="J2454" s="74">
        <v>102591</v>
      </c>
      <c r="K2454" s="75" t="s">
        <v>9422</v>
      </c>
      <c r="L2454" s="75" t="s">
        <v>9423</v>
      </c>
      <c r="M2454" s="74">
        <v>3290</v>
      </c>
      <c r="N2454" s="75" t="s">
        <v>68</v>
      </c>
      <c r="O2454" s="75" t="s">
        <v>9424</v>
      </c>
      <c r="P2454" s="75"/>
      <c r="Q2454" s="75" t="s">
        <v>9425</v>
      </c>
      <c r="R2454" s="75" t="s">
        <v>3065</v>
      </c>
      <c r="S2454" s="75" t="s">
        <v>3066</v>
      </c>
      <c r="T2454" s="75" t="s">
        <v>3067</v>
      </c>
      <c r="U2454" s="75" t="s">
        <v>385</v>
      </c>
    </row>
    <row r="2455" spans="1:21" ht="14.4" x14ac:dyDescent="0.25">
      <c r="A2455" s="74">
        <v>138727</v>
      </c>
      <c r="B2455" s="75" t="s">
        <v>1649</v>
      </c>
      <c r="C2455" s="81">
        <f t="shared" si="115"/>
        <v>0</v>
      </c>
      <c r="D2455" s="74">
        <v>13334</v>
      </c>
      <c r="E2455" s="75" t="s">
        <v>2578</v>
      </c>
      <c r="F2455" s="74">
        <v>964817</v>
      </c>
      <c r="G2455" s="74">
        <v>0</v>
      </c>
      <c r="H2455" s="76">
        <f t="shared" si="116"/>
        <v>0</v>
      </c>
      <c r="I2455" s="76">
        <f t="shared" si="117"/>
        <v>0</v>
      </c>
      <c r="J2455" s="74">
        <v>115543</v>
      </c>
      <c r="K2455" s="75" t="s">
        <v>11440</v>
      </c>
      <c r="L2455" s="75" t="s">
        <v>9423</v>
      </c>
      <c r="M2455" s="74">
        <v>3290</v>
      </c>
      <c r="N2455" s="75" t="s">
        <v>68</v>
      </c>
      <c r="O2455" s="75" t="s">
        <v>9424</v>
      </c>
      <c r="P2455" s="75"/>
      <c r="Q2455" s="75" t="s">
        <v>9425</v>
      </c>
      <c r="R2455" s="75" t="s">
        <v>3065</v>
      </c>
      <c r="S2455" s="75" t="s">
        <v>3066</v>
      </c>
      <c r="T2455" s="75" t="s">
        <v>3067</v>
      </c>
      <c r="U2455" s="75" t="s">
        <v>385</v>
      </c>
    </row>
    <row r="2456" spans="1:21" ht="14.4" x14ac:dyDescent="0.25">
      <c r="A2456" s="74">
        <v>138735</v>
      </c>
      <c r="B2456" s="75" t="s">
        <v>1649</v>
      </c>
      <c r="C2456" s="81">
        <f t="shared" si="115"/>
        <v>0</v>
      </c>
      <c r="D2456" s="74">
        <v>22764</v>
      </c>
      <c r="E2456" s="75" t="s">
        <v>10764</v>
      </c>
      <c r="F2456" s="74">
        <v>968751</v>
      </c>
      <c r="G2456" s="74">
        <v>0</v>
      </c>
      <c r="H2456" s="76">
        <f t="shared" si="116"/>
        <v>0</v>
      </c>
      <c r="I2456" s="76">
        <f t="shared" si="117"/>
        <v>0</v>
      </c>
      <c r="J2456" s="74">
        <v>5397</v>
      </c>
      <c r="K2456" s="75" t="s">
        <v>9426</v>
      </c>
      <c r="L2456" s="75" t="s">
        <v>9427</v>
      </c>
      <c r="M2456" s="74">
        <v>1790</v>
      </c>
      <c r="N2456" s="75" t="s">
        <v>9428</v>
      </c>
      <c r="O2456" s="75" t="s">
        <v>9429</v>
      </c>
      <c r="P2456" s="75"/>
      <c r="Q2456" s="75" t="s">
        <v>9430</v>
      </c>
      <c r="R2456" s="75" t="s">
        <v>1654</v>
      </c>
      <c r="S2456" s="75" t="s">
        <v>1655</v>
      </c>
      <c r="T2456" s="75" t="s">
        <v>1656</v>
      </c>
      <c r="U2456" s="75" t="s">
        <v>385</v>
      </c>
    </row>
    <row r="2457" spans="1:21" ht="14.4" x14ac:dyDescent="0.25">
      <c r="A2457" s="74">
        <v>138735</v>
      </c>
      <c r="B2457" s="75" t="s">
        <v>1649</v>
      </c>
      <c r="C2457" s="81">
        <f t="shared" si="115"/>
        <v>0</v>
      </c>
      <c r="D2457" s="74">
        <v>22764</v>
      </c>
      <c r="E2457" s="75" t="s">
        <v>10764</v>
      </c>
      <c r="F2457" s="74">
        <v>968751</v>
      </c>
      <c r="G2457" s="74">
        <v>0</v>
      </c>
      <c r="H2457" s="76">
        <f t="shared" si="116"/>
        <v>0</v>
      </c>
      <c r="I2457" s="76">
        <f t="shared" si="117"/>
        <v>0</v>
      </c>
      <c r="J2457" s="74">
        <v>22764</v>
      </c>
      <c r="K2457" s="75" t="s">
        <v>10764</v>
      </c>
      <c r="L2457" s="75" t="s">
        <v>11441</v>
      </c>
      <c r="M2457" s="74">
        <v>9300</v>
      </c>
      <c r="N2457" s="75" t="s">
        <v>127</v>
      </c>
      <c r="O2457" s="75" t="s">
        <v>9431</v>
      </c>
      <c r="P2457" s="75"/>
      <c r="Q2457" s="75" t="s">
        <v>1525</v>
      </c>
      <c r="R2457" s="75" t="s">
        <v>1654</v>
      </c>
      <c r="S2457" s="75" t="s">
        <v>1655</v>
      </c>
      <c r="T2457" s="75" t="s">
        <v>1656</v>
      </c>
      <c r="U2457" s="75" t="s">
        <v>385</v>
      </c>
    </row>
    <row r="2458" spans="1:21" ht="14.4" x14ac:dyDescent="0.25">
      <c r="A2458" s="74">
        <v>138735</v>
      </c>
      <c r="B2458" s="75" t="s">
        <v>1649</v>
      </c>
      <c r="C2458" s="81">
        <f t="shared" si="115"/>
        <v>0</v>
      </c>
      <c r="D2458" s="74">
        <v>22764</v>
      </c>
      <c r="E2458" s="75" t="s">
        <v>10764</v>
      </c>
      <c r="F2458" s="74">
        <v>968751</v>
      </c>
      <c r="G2458" s="74">
        <v>0</v>
      </c>
      <c r="H2458" s="76">
        <f t="shared" si="116"/>
        <v>0</v>
      </c>
      <c r="I2458" s="76">
        <f t="shared" si="117"/>
        <v>0</v>
      </c>
      <c r="J2458" s="74">
        <v>22772</v>
      </c>
      <c r="K2458" s="75" t="s">
        <v>9432</v>
      </c>
      <c r="L2458" s="75" t="s">
        <v>9433</v>
      </c>
      <c r="M2458" s="74">
        <v>9300</v>
      </c>
      <c r="N2458" s="75" t="s">
        <v>127</v>
      </c>
      <c r="O2458" s="75" t="s">
        <v>9434</v>
      </c>
      <c r="P2458" s="75"/>
      <c r="Q2458" s="75" t="s">
        <v>9435</v>
      </c>
      <c r="R2458" s="75" t="s">
        <v>1654</v>
      </c>
      <c r="S2458" s="75" t="s">
        <v>1655</v>
      </c>
      <c r="T2458" s="75" t="s">
        <v>1656</v>
      </c>
      <c r="U2458" s="75" t="s">
        <v>385</v>
      </c>
    </row>
    <row r="2459" spans="1:21" ht="14.4" x14ac:dyDescent="0.25">
      <c r="A2459" s="74">
        <v>138735</v>
      </c>
      <c r="B2459" s="75" t="s">
        <v>1649</v>
      </c>
      <c r="C2459" s="81">
        <f t="shared" si="115"/>
        <v>0</v>
      </c>
      <c r="D2459" s="74">
        <v>22764</v>
      </c>
      <c r="E2459" s="75" t="s">
        <v>10764</v>
      </c>
      <c r="F2459" s="74">
        <v>968751</v>
      </c>
      <c r="G2459" s="74">
        <v>0</v>
      </c>
      <c r="H2459" s="76">
        <f t="shared" si="116"/>
        <v>0</v>
      </c>
      <c r="I2459" s="76">
        <f t="shared" si="117"/>
        <v>0</v>
      </c>
      <c r="J2459" s="74">
        <v>22781</v>
      </c>
      <c r="K2459" s="75" t="s">
        <v>9436</v>
      </c>
      <c r="L2459" s="75" t="s">
        <v>9437</v>
      </c>
      <c r="M2459" s="74">
        <v>9300</v>
      </c>
      <c r="N2459" s="75" t="s">
        <v>127</v>
      </c>
      <c r="O2459" s="75" t="s">
        <v>9438</v>
      </c>
      <c r="P2459" s="75"/>
      <c r="Q2459" s="75" t="s">
        <v>9439</v>
      </c>
      <c r="R2459" s="75" t="s">
        <v>1654</v>
      </c>
      <c r="S2459" s="75" t="s">
        <v>1655</v>
      </c>
      <c r="T2459" s="75" t="s">
        <v>1656</v>
      </c>
      <c r="U2459" s="75" t="s">
        <v>385</v>
      </c>
    </row>
    <row r="2460" spans="1:21" ht="14.4" x14ac:dyDescent="0.25">
      <c r="A2460" s="74">
        <v>138735</v>
      </c>
      <c r="B2460" s="75" t="s">
        <v>1649</v>
      </c>
      <c r="C2460" s="81">
        <f t="shared" si="115"/>
        <v>0</v>
      </c>
      <c r="D2460" s="74">
        <v>22764</v>
      </c>
      <c r="E2460" s="75" t="s">
        <v>10764</v>
      </c>
      <c r="F2460" s="74">
        <v>968751</v>
      </c>
      <c r="G2460" s="74">
        <v>0</v>
      </c>
      <c r="H2460" s="76">
        <f t="shared" si="116"/>
        <v>0</v>
      </c>
      <c r="I2460" s="76">
        <f t="shared" si="117"/>
        <v>0</v>
      </c>
      <c r="J2460" s="74">
        <v>23135</v>
      </c>
      <c r="K2460" s="75" t="s">
        <v>9440</v>
      </c>
      <c r="L2460" s="75" t="s">
        <v>9441</v>
      </c>
      <c r="M2460" s="74">
        <v>9310</v>
      </c>
      <c r="N2460" s="75" t="s">
        <v>3100</v>
      </c>
      <c r="O2460" s="75" t="s">
        <v>9442</v>
      </c>
      <c r="P2460" s="75"/>
      <c r="Q2460" s="75" t="s">
        <v>9443</v>
      </c>
      <c r="R2460" s="75" t="s">
        <v>1654</v>
      </c>
      <c r="S2460" s="75" t="s">
        <v>1655</v>
      </c>
      <c r="T2460" s="75" t="s">
        <v>1656</v>
      </c>
      <c r="U2460" s="75" t="s">
        <v>385</v>
      </c>
    </row>
    <row r="2461" spans="1:21" ht="14.4" x14ac:dyDescent="0.25">
      <c r="A2461" s="74">
        <v>138735</v>
      </c>
      <c r="B2461" s="75" t="s">
        <v>1649</v>
      </c>
      <c r="C2461" s="81">
        <f t="shared" si="115"/>
        <v>0</v>
      </c>
      <c r="D2461" s="74">
        <v>22764</v>
      </c>
      <c r="E2461" s="75" t="s">
        <v>10764</v>
      </c>
      <c r="F2461" s="74">
        <v>968751</v>
      </c>
      <c r="G2461" s="74">
        <v>0</v>
      </c>
      <c r="H2461" s="76">
        <f t="shared" si="116"/>
        <v>0</v>
      </c>
      <c r="I2461" s="76">
        <f t="shared" si="117"/>
        <v>0</v>
      </c>
      <c r="J2461" s="74">
        <v>23317</v>
      </c>
      <c r="K2461" s="75" t="s">
        <v>9444</v>
      </c>
      <c r="L2461" s="75" t="s">
        <v>9445</v>
      </c>
      <c r="M2461" s="74">
        <v>9420</v>
      </c>
      <c r="N2461" s="75" t="s">
        <v>6161</v>
      </c>
      <c r="O2461" s="75" t="s">
        <v>9446</v>
      </c>
      <c r="P2461" s="75"/>
      <c r="Q2461" s="75" t="s">
        <v>9447</v>
      </c>
      <c r="R2461" s="75" t="s">
        <v>1654</v>
      </c>
      <c r="S2461" s="75" t="s">
        <v>1655</v>
      </c>
      <c r="T2461" s="75" t="s">
        <v>1656</v>
      </c>
      <c r="U2461" s="75" t="s">
        <v>385</v>
      </c>
    </row>
    <row r="2462" spans="1:21" ht="14.4" x14ac:dyDescent="0.25">
      <c r="A2462" s="74">
        <v>138735</v>
      </c>
      <c r="B2462" s="75" t="s">
        <v>1649</v>
      </c>
      <c r="C2462" s="81">
        <f t="shared" si="115"/>
        <v>0</v>
      </c>
      <c r="D2462" s="74">
        <v>22764</v>
      </c>
      <c r="E2462" s="75" t="s">
        <v>10764</v>
      </c>
      <c r="F2462" s="74">
        <v>968751</v>
      </c>
      <c r="G2462" s="74">
        <v>0</v>
      </c>
      <c r="H2462" s="76">
        <f t="shared" si="116"/>
        <v>0</v>
      </c>
      <c r="I2462" s="76">
        <f t="shared" si="117"/>
        <v>0</v>
      </c>
      <c r="J2462" s="74">
        <v>23663</v>
      </c>
      <c r="K2462" s="75" t="s">
        <v>9448</v>
      </c>
      <c r="L2462" s="75" t="s">
        <v>9449</v>
      </c>
      <c r="M2462" s="74">
        <v>9420</v>
      </c>
      <c r="N2462" s="75" t="s">
        <v>9450</v>
      </c>
      <c r="O2462" s="75" t="s">
        <v>9451</v>
      </c>
      <c r="P2462" s="75"/>
      <c r="Q2462" s="75" t="s">
        <v>9452</v>
      </c>
      <c r="R2462" s="75" t="s">
        <v>1654</v>
      </c>
      <c r="S2462" s="75" t="s">
        <v>1655</v>
      </c>
      <c r="T2462" s="75" t="s">
        <v>1656</v>
      </c>
      <c r="U2462" s="75" t="s">
        <v>385</v>
      </c>
    </row>
    <row r="2463" spans="1:21" ht="14.4" x14ac:dyDescent="0.25">
      <c r="A2463" s="74">
        <v>138735</v>
      </c>
      <c r="B2463" s="75" t="s">
        <v>1649</v>
      </c>
      <c r="C2463" s="81">
        <f t="shared" si="115"/>
        <v>0</v>
      </c>
      <c r="D2463" s="74">
        <v>22764</v>
      </c>
      <c r="E2463" s="75" t="s">
        <v>10764</v>
      </c>
      <c r="F2463" s="74">
        <v>968751</v>
      </c>
      <c r="G2463" s="74">
        <v>0</v>
      </c>
      <c r="H2463" s="76">
        <f t="shared" si="116"/>
        <v>0</v>
      </c>
      <c r="I2463" s="76">
        <f t="shared" si="117"/>
        <v>0</v>
      </c>
      <c r="J2463" s="74">
        <v>27029</v>
      </c>
      <c r="K2463" s="75" t="s">
        <v>11442</v>
      </c>
      <c r="L2463" s="75" t="s">
        <v>9453</v>
      </c>
      <c r="M2463" s="74">
        <v>9300</v>
      </c>
      <c r="N2463" s="75" t="s">
        <v>127</v>
      </c>
      <c r="O2463" s="75" t="s">
        <v>11443</v>
      </c>
      <c r="P2463" s="75"/>
      <c r="Q2463" s="75" t="s">
        <v>9454</v>
      </c>
      <c r="R2463" s="75" t="s">
        <v>1703</v>
      </c>
      <c r="S2463" s="75" t="s">
        <v>1704</v>
      </c>
      <c r="T2463" s="75" t="s">
        <v>1705</v>
      </c>
      <c r="U2463" s="75" t="s">
        <v>496</v>
      </c>
    </row>
    <row r="2464" spans="1:21" ht="14.4" x14ac:dyDescent="0.25">
      <c r="A2464" s="74">
        <v>138735</v>
      </c>
      <c r="B2464" s="75" t="s">
        <v>1649</v>
      </c>
      <c r="C2464" s="81">
        <f t="shared" si="115"/>
        <v>0</v>
      </c>
      <c r="D2464" s="74">
        <v>22764</v>
      </c>
      <c r="E2464" s="75" t="s">
        <v>10764</v>
      </c>
      <c r="F2464" s="74">
        <v>968751</v>
      </c>
      <c r="G2464" s="74">
        <v>0</v>
      </c>
      <c r="H2464" s="76">
        <f t="shared" si="116"/>
        <v>0</v>
      </c>
      <c r="I2464" s="76">
        <f t="shared" si="117"/>
        <v>0</v>
      </c>
      <c r="J2464" s="74">
        <v>138446</v>
      </c>
      <c r="K2464" s="75" t="s">
        <v>9448</v>
      </c>
      <c r="L2464" s="75" t="s">
        <v>9455</v>
      </c>
      <c r="M2464" s="74">
        <v>9420</v>
      </c>
      <c r="N2464" s="75" t="s">
        <v>6181</v>
      </c>
      <c r="O2464" s="75" t="s">
        <v>9456</v>
      </c>
      <c r="P2464" s="75"/>
      <c r="Q2464" s="75" t="s">
        <v>9457</v>
      </c>
      <c r="R2464" s="75" t="s">
        <v>1654</v>
      </c>
      <c r="S2464" s="75" t="s">
        <v>1655</v>
      </c>
      <c r="T2464" s="75" t="s">
        <v>1656</v>
      </c>
      <c r="U2464" s="75" t="s">
        <v>385</v>
      </c>
    </row>
    <row r="2465" spans="1:21" ht="14.4" x14ac:dyDescent="0.25">
      <c r="A2465" s="74">
        <v>138751</v>
      </c>
      <c r="B2465" s="75" t="s">
        <v>1649</v>
      </c>
      <c r="C2465" s="81">
        <f t="shared" si="115"/>
        <v>0</v>
      </c>
      <c r="D2465" s="74">
        <v>23945</v>
      </c>
      <c r="E2465" s="75" t="s">
        <v>9458</v>
      </c>
      <c r="F2465" s="74">
        <v>137166</v>
      </c>
      <c r="G2465" s="74">
        <v>0</v>
      </c>
      <c r="H2465" s="76">
        <f t="shared" si="116"/>
        <v>0</v>
      </c>
      <c r="I2465" s="76">
        <f t="shared" si="117"/>
        <v>0</v>
      </c>
      <c r="J2465" s="74">
        <v>23671</v>
      </c>
      <c r="K2465" s="75" t="s">
        <v>1692</v>
      </c>
      <c r="L2465" s="75" t="s">
        <v>2426</v>
      </c>
      <c r="M2465" s="74">
        <v>9550</v>
      </c>
      <c r="N2465" s="75" t="s">
        <v>134</v>
      </c>
      <c r="O2465" s="75" t="s">
        <v>9459</v>
      </c>
      <c r="P2465" s="75"/>
      <c r="Q2465" s="75" t="s">
        <v>9460</v>
      </c>
      <c r="R2465" s="75" t="s">
        <v>1654</v>
      </c>
      <c r="S2465" s="75" t="s">
        <v>1655</v>
      </c>
      <c r="T2465" s="75" t="s">
        <v>1656</v>
      </c>
      <c r="U2465" s="75" t="s">
        <v>385</v>
      </c>
    </row>
    <row r="2466" spans="1:21" ht="14.4" x14ac:dyDescent="0.25">
      <c r="A2466" s="74">
        <v>138751</v>
      </c>
      <c r="B2466" s="75" t="s">
        <v>1649</v>
      </c>
      <c r="C2466" s="81">
        <f t="shared" si="115"/>
        <v>0</v>
      </c>
      <c r="D2466" s="74">
        <v>23945</v>
      </c>
      <c r="E2466" s="75" t="s">
        <v>9458</v>
      </c>
      <c r="F2466" s="74">
        <v>137166</v>
      </c>
      <c r="G2466" s="74">
        <v>0</v>
      </c>
      <c r="H2466" s="76">
        <f t="shared" si="116"/>
        <v>0</v>
      </c>
      <c r="I2466" s="76">
        <f t="shared" si="117"/>
        <v>0</v>
      </c>
      <c r="J2466" s="74">
        <v>23739</v>
      </c>
      <c r="K2466" s="75" t="s">
        <v>9461</v>
      </c>
      <c r="L2466" s="75" t="s">
        <v>9462</v>
      </c>
      <c r="M2466" s="74">
        <v>9550</v>
      </c>
      <c r="N2466" s="75" t="s">
        <v>9463</v>
      </c>
      <c r="O2466" s="75" t="s">
        <v>9464</v>
      </c>
      <c r="P2466" s="75"/>
      <c r="Q2466" s="75" t="s">
        <v>9465</v>
      </c>
      <c r="R2466" s="75" t="s">
        <v>1654</v>
      </c>
      <c r="S2466" s="75" t="s">
        <v>1655</v>
      </c>
      <c r="T2466" s="75" t="s">
        <v>1656</v>
      </c>
      <c r="U2466" s="75" t="s">
        <v>385</v>
      </c>
    </row>
    <row r="2467" spans="1:21" ht="14.4" x14ac:dyDescent="0.25">
      <c r="A2467" s="74">
        <v>138751</v>
      </c>
      <c r="B2467" s="75" t="s">
        <v>1649</v>
      </c>
      <c r="C2467" s="81">
        <f t="shared" si="115"/>
        <v>0</v>
      </c>
      <c r="D2467" s="74">
        <v>23945</v>
      </c>
      <c r="E2467" s="75" t="s">
        <v>9458</v>
      </c>
      <c r="F2467" s="74">
        <v>969221</v>
      </c>
      <c r="G2467" s="74">
        <v>0</v>
      </c>
      <c r="H2467" s="76">
        <f t="shared" si="116"/>
        <v>138751</v>
      </c>
      <c r="I2467" s="76">
        <f t="shared" si="117"/>
        <v>0</v>
      </c>
      <c r="J2467" s="74">
        <v>23788</v>
      </c>
      <c r="K2467" s="75" t="s">
        <v>1692</v>
      </c>
      <c r="L2467" s="75" t="s">
        <v>9466</v>
      </c>
      <c r="M2467" s="74">
        <v>9500</v>
      </c>
      <c r="N2467" s="75" t="s">
        <v>9467</v>
      </c>
      <c r="O2467" s="75" t="s">
        <v>9468</v>
      </c>
      <c r="P2467" s="75"/>
      <c r="Q2467" s="75" t="s">
        <v>9469</v>
      </c>
      <c r="R2467" s="75" t="s">
        <v>1654</v>
      </c>
      <c r="S2467" s="75" t="s">
        <v>1655</v>
      </c>
      <c r="T2467" s="75" t="s">
        <v>1656</v>
      </c>
      <c r="U2467" s="75" t="s">
        <v>385</v>
      </c>
    </row>
    <row r="2468" spans="1:21" ht="14.4" x14ac:dyDescent="0.25">
      <c r="A2468" s="74">
        <v>138751</v>
      </c>
      <c r="B2468" s="75" t="s">
        <v>1649</v>
      </c>
      <c r="C2468" s="81">
        <f t="shared" si="115"/>
        <v>0</v>
      </c>
      <c r="D2468" s="74">
        <v>23945</v>
      </c>
      <c r="E2468" s="75" t="s">
        <v>9458</v>
      </c>
      <c r="F2468" s="74">
        <v>969221</v>
      </c>
      <c r="G2468" s="74">
        <v>0</v>
      </c>
      <c r="H2468" s="76">
        <f t="shared" si="116"/>
        <v>0</v>
      </c>
      <c r="I2468" s="76">
        <f t="shared" si="117"/>
        <v>0</v>
      </c>
      <c r="J2468" s="74">
        <v>23945</v>
      </c>
      <c r="K2468" s="75" t="s">
        <v>9458</v>
      </c>
      <c r="L2468" s="75" t="s">
        <v>1527</v>
      </c>
      <c r="M2468" s="74">
        <v>9620</v>
      </c>
      <c r="N2468" s="75" t="s">
        <v>9470</v>
      </c>
      <c r="O2468" s="75" t="s">
        <v>1528</v>
      </c>
      <c r="P2468" s="75"/>
      <c r="Q2468" s="75" t="s">
        <v>1529</v>
      </c>
      <c r="R2468" s="75" t="s">
        <v>1654</v>
      </c>
      <c r="S2468" s="75" t="s">
        <v>1655</v>
      </c>
      <c r="T2468" s="75" t="s">
        <v>1656</v>
      </c>
      <c r="U2468" s="75" t="s">
        <v>385</v>
      </c>
    </row>
    <row r="2469" spans="1:21" ht="14.4" x14ac:dyDescent="0.25">
      <c r="A2469" s="74">
        <v>138751</v>
      </c>
      <c r="B2469" s="75" t="s">
        <v>1649</v>
      </c>
      <c r="C2469" s="81">
        <f t="shared" si="115"/>
        <v>0</v>
      </c>
      <c r="D2469" s="74">
        <v>23945</v>
      </c>
      <c r="E2469" s="75" t="s">
        <v>9458</v>
      </c>
      <c r="F2469" s="74">
        <v>969221</v>
      </c>
      <c r="G2469" s="74">
        <v>0</v>
      </c>
      <c r="H2469" s="76">
        <f t="shared" si="116"/>
        <v>0</v>
      </c>
      <c r="I2469" s="76">
        <f t="shared" si="117"/>
        <v>0</v>
      </c>
      <c r="J2469" s="74">
        <v>23952</v>
      </c>
      <c r="K2469" s="75" t="s">
        <v>1692</v>
      </c>
      <c r="L2469" s="75" t="s">
        <v>9471</v>
      </c>
      <c r="M2469" s="74">
        <v>9620</v>
      </c>
      <c r="N2469" s="75" t="s">
        <v>136</v>
      </c>
      <c r="O2469" s="75" t="s">
        <v>9472</v>
      </c>
      <c r="P2469" s="75"/>
      <c r="Q2469" s="75" t="s">
        <v>9473</v>
      </c>
      <c r="R2469" s="75" t="s">
        <v>1654</v>
      </c>
      <c r="S2469" s="75" t="s">
        <v>1655</v>
      </c>
      <c r="T2469" s="75" t="s">
        <v>1656</v>
      </c>
      <c r="U2469" s="75" t="s">
        <v>385</v>
      </c>
    </row>
    <row r="2470" spans="1:21" ht="14.4" x14ac:dyDescent="0.25">
      <c r="A2470" s="74">
        <v>138751</v>
      </c>
      <c r="B2470" s="75" t="s">
        <v>1649</v>
      </c>
      <c r="C2470" s="81">
        <f t="shared" si="115"/>
        <v>0</v>
      </c>
      <c r="D2470" s="74">
        <v>23945</v>
      </c>
      <c r="E2470" s="75" t="s">
        <v>9458</v>
      </c>
      <c r="F2470" s="74">
        <v>969221</v>
      </c>
      <c r="G2470" s="74">
        <v>0</v>
      </c>
      <c r="H2470" s="76">
        <f t="shared" si="116"/>
        <v>0</v>
      </c>
      <c r="I2470" s="76">
        <f t="shared" si="117"/>
        <v>0</v>
      </c>
      <c r="J2470" s="74">
        <v>23961</v>
      </c>
      <c r="K2470" s="75" t="s">
        <v>1692</v>
      </c>
      <c r="L2470" s="75" t="s">
        <v>9474</v>
      </c>
      <c r="M2470" s="74">
        <v>9620</v>
      </c>
      <c r="N2470" s="75" t="s">
        <v>9475</v>
      </c>
      <c r="O2470" s="75" t="s">
        <v>9476</v>
      </c>
      <c r="P2470" s="75"/>
      <c r="Q2470" s="75" t="s">
        <v>11444</v>
      </c>
      <c r="R2470" s="75" t="s">
        <v>1654</v>
      </c>
      <c r="S2470" s="75" t="s">
        <v>1655</v>
      </c>
      <c r="T2470" s="75" t="s">
        <v>1656</v>
      </c>
      <c r="U2470" s="75" t="s">
        <v>385</v>
      </c>
    </row>
    <row r="2471" spans="1:21" ht="14.4" x14ac:dyDescent="0.25">
      <c r="A2471" s="74">
        <v>138751</v>
      </c>
      <c r="B2471" s="75" t="s">
        <v>1649</v>
      </c>
      <c r="C2471" s="81">
        <f t="shared" si="115"/>
        <v>0</v>
      </c>
      <c r="D2471" s="74">
        <v>23945</v>
      </c>
      <c r="E2471" s="75" t="s">
        <v>9458</v>
      </c>
      <c r="F2471" s="74">
        <v>969221</v>
      </c>
      <c r="G2471" s="74">
        <v>0</v>
      </c>
      <c r="H2471" s="76">
        <f t="shared" si="116"/>
        <v>0</v>
      </c>
      <c r="I2471" s="76">
        <f t="shared" si="117"/>
        <v>0</v>
      </c>
      <c r="J2471" s="74">
        <v>24026</v>
      </c>
      <c r="K2471" s="75" t="s">
        <v>9477</v>
      </c>
      <c r="L2471" s="75" t="s">
        <v>9478</v>
      </c>
      <c r="M2471" s="74">
        <v>9620</v>
      </c>
      <c r="N2471" s="75" t="s">
        <v>12020</v>
      </c>
      <c r="O2471" s="75" t="s">
        <v>9479</v>
      </c>
      <c r="P2471" s="75"/>
      <c r="Q2471" s="75" t="s">
        <v>9480</v>
      </c>
      <c r="R2471" s="75" t="s">
        <v>1654</v>
      </c>
      <c r="S2471" s="75" t="s">
        <v>1655</v>
      </c>
      <c r="T2471" s="75" t="s">
        <v>1656</v>
      </c>
      <c r="U2471" s="75" t="s">
        <v>385</v>
      </c>
    </row>
    <row r="2472" spans="1:21" ht="14.4" x14ac:dyDescent="0.25">
      <c r="A2472" s="74">
        <v>138751</v>
      </c>
      <c r="B2472" s="75" t="s">
        <v>1649</v>
      </c>
      <c r="C2472" s="81">
        <f t="shared" si="115"/>
        <v>0</v>
      </c>
      <c r="D2472" s="74">
        <v>23945</v>
      </c>
      <c r="E2472" s="75" t="s">
        <v>9458</v>
      </c>
      <c r="F2472" s="74">
        <v>969221</v>
      </c>
      <c r="G2472" s="74">
        <v>0</v>
      </c>
      <c r="H2472" s="76">
        <f t="shared" si="116"/>
        <v>0</v>
      </c>
      <c r="I2472" s="76">
        <f t="shared" si="117"/>
        <v>0</v>
      </c>
      <c r="J2472" s="74">
        <v>27102</v>
      </c>
      <c r="K2472" s="75" t="s">
        <v>11445</v>
      </c>
      <c r="L2472" s="75" t="s">
        <v>9481</v>
      </c>
      <c r="M2472" s="74">
        <v>9620</v>
      </c>
      <c r="N2472" s="75" t="s">
        <v>9470</v>
      </c>
      <c r="O2472" s="75" t="s">
        <v>9482</v>
      </c>
      <c r="P2472" s="75"/>
      <c r="Q2472" s="75" t="s">
        <v>9483</v>
      </c>
      <c r="R2472" s="75" t="s">
        <v>1703</v>
      </c>
      <c r="S2472" s="75" t="s">
        <v>1704</v>
      </c>
      <c r="T2472" s="75" t="s">
        <v>1705</v>
      </c>
      <c r="U2472" s="75" t="s">
        <v>496</v>
      </c>
    </row>
    <row r="2473" spans="1:21" ht="14.4" x14ac:dyDescent="0.25">
      <c r="A2473" s="74">
        <v>138751</v>
      </c>
      <c r="B2473" s="75" t="s">
        <v>1649</v>
      </c>
      <c r="C2473" s="81">
        <f t="shared" si="115"/>
        <v>0</v>
      </c>
      <c r="D2473" s="74">
        <v>23945</v>
      </c>
      <c r="E2473" s="75" t="s">
        <v>9458</v>
      </c>
      <c r="F2473" s="74">
        <v>137166</v>
      </c>
      <c r="G2473" s="74">
        <v>0</v>
      </c>
      <c r="H2473" s="76">
        <f t="shared" si="116"/>
        <v>138751</v>
      </c>
      <c r="I2473" s="76">
        <f t="shared" si="117"/>
        <v>0</v>
      </c>
      <c r="J2473" s="74">
        <v>110106</v>
      </c>
      <c r="K2473" s="75" t="s">
        <v>11446</v>
      </c>
      <c r="L2473" s="75" t="s">
        <v>9484</v>
      </c>
      <c r="M2473" s="74">
        <v>9552</v>
      </c>
      <c r="N2473" s="75" t="s">
        <v>9033</v>
      </c>
      <c r="O2473" s="75" t="s">
        <v>9485</v>
      </c>
      <c r="P2473" s="75"/>
      <c r="Q2473" s="75" t="s">
        <v>9486</v>
      </c>
      <c r="R2473" s="75" t="s">
        <v>1654</v>
      </c>
      <c r="S2473" s="75" t="s">
        <v>1655</v>
      </c>
      <c r="T2473" s="75" t="s">
        <v>1656</v>
      </c>
      <c r="U2473" s="75" t="s">
        <v>385</v>
      </c>
    </row>
    <row r="2474" spans="1:21" ht="14.4" x14ac:dyDescent="0.25">
      <c r="A2474" s="74">
        <v>138751</v>
      </c>
      <c r="B2474" s="75" t="s">
        <v>1649</v>
      </c>
      <c r="C2474" s="81">
        <f t="shared" si="115"/>
        <v>0</v>
      </c>
      <c r="D2474" s="74">
        <v>23945</v>
      </c>
      <c r="E2474" s="75" t="s">
        <v>9458</v>
      </c>
      <c r="F2474" s="74">
        <v>969221</v>
      </c>
      <c r="G2474" s="74">
        <v>0</v>
      </c>
      <c r="H2474" s="76">
        <f t="shared" si="116"/>
        <v>138751</v>
      </c>
      <c r="I2474" s="76">
        <f t="shared" si="117"/>
        <v>0</v>
      </c>
      <c r="J2474" s="74">
        <v>117937</v>
      </c>
      <c r="K2474" s="75" t="s">
        <v>9487</v>
      </c>
      <c r="L2474" s="75" t="s">
        <v>9488</v>
      </c>
      <c r="M2474" s="74">
        <v>9520</v>
      </c>
      <c r="N2474" s="75" t="s">
        <v>6665</v>
      </c>
      <c r="O2474" s="75" t="s">
        <v>9489</v>
      </c>
      <c r="P2474" s="75"/>
      <c r="Q2474" s="75" t="s">
        <v>12021</v>
      </c>
      <c r="R2474" s="75" t="s">
        <v>1654</v>
      </c>
      <c r="S2474" s="75" t="s">
        <v>1655</v>
      </c>
      <c r="T2474" s="75" t="s">
        <v>1656</v>
      </c>
      <c r="U2474" s="75" t="s">
        <v>385</v>
      </c>
    </row>
    <row r="2475" spans="1:21" ht="14.4" x14ac:dyDescent="0.25">
      <c r="A2475" s="74">
        <v>138751</v>
      </c>
      <c r="B2475" s="75" t="s">
        <v>1649</v>
      </c>
      <c r="C2475" s="81">
        <f t="shared" si="115"/>
        <v>0</v>
      </c>
      <c r="D2475" s="74">
        <v>23945</v>
      </c>
      <c r="E2475" s="75" t="s">
        <v>9458</v>
      </c>
      <c r="F2475" s="74">
        <v>969221</v>
      </c>
      <c r="G2475" s="74">
        <v>0</v>
      </c>
      <c r="H2475" s="76">
        <f t="shared" si="116"/>
        <v>0</v>
      </c>
      <c r="I2475" s="76">
        <f t="shared" si="117"/>
        <v>0</v>
      </c>
      <c r="J2475" s="74">
        <v>129511</v>
      </c>
      <c r="K2475" s="75" t="s">
        <v>1956</v>
      </c>
      <c r="L2475" s="75" t="s">
        <v>9490</v>
      </c>
      <c r="M2475" s="74">
        <v>9520</v>
      </c>
      <c r="N2475" s="75" t="s">
        <v>9491</v>
      </c>
      <c r="O2475" s="75" t="s">
        <v>9492</v>
      </c>
      <c r="P2475" s="75"/>
      <c r="Q2475" s="75" t="s">
        <v>12022</v>
      </c>
      <c r="R2475" s="75" t="s">
        <v>1654</v>
      </c>
      <c r="S2475" s="75" t="s">
        <v>1655</v>
      </c>
      <c r="T2475" s="75" t="s">
        <v>1656</v>
      </c>
      <c r="U2475" s="75" t="s">
        <v>385</v>
      </c>
    </row>
    <row r="2476" spans="1:21" ht="14.4" x14ac:dyDescent="0.25">
      <c r="A2476" s="74">
        <v>138751</v>
      </c>
      <c r="B2476" s="75" t="s">
        <v>1649</v>
      </c>
      <c r="C2476" s="81">
        <f t="shared" si="115"/>
        <v>0</v>
      </c>
      <c r="D2476" s="74">
        <v>23945</v>
      </c>
      <c r="E2476" s="75" t="s">
        <v>9458</v>
      </c>
      <c r="F2476" s="74">
        <v>137166</v>
      </c>
      <c r="G2476" s="74">
        <v>0</v>
      </c>
      <c r="H2476" s="76">
        <f t="shared" si="116"/>
        <v>138751</v>
      </c>
      <c r="I2476" s="76">
        <f t="shared" si="117"/>
        <v>0</v>
      </c>
      <c r="J2476" s="74">
        <v>131921</v>
      </c>
      <c r="K2476" s="75" t="s">
        <v>11447</v>
      </c>
      <c r="L2476" s="75" t="s">
        <v>11448</v>
      </c>
      <c r="M2476" s="74">
        <v>9550</v>
      </c>
      <c r="N2476" s="75" t="s">
        <v>11449</v>
      </c>
      <c r="O2476" s="75" t="s">
        <v>12023</v>
      </c>
      <c r="P2476" s="75"/>
      <c r="Q2476" s="75" t="s">
        <v>11450</v>
      </c>
      <c r="R2476" s="75" t="s">
        <v>1654</v>
      </c>
      <c r="S2476" s="75" t="s">
        <v>1655</v>
      </c>
      <c r="T2476" s="75" t="s">
        <v>1656</v>
      </c>
      <c r="U2476" s="75" t="s">
        <v>385</v>
      </c>
    </row>
    <row r="2477" spans="1:21" ht="14.4" x14ac:dyDescent="0.25">
      <c r="A2477" s="74">
        <v>138768</v>
      </c>
      <c r="B2477" s="75" t="s">
        <v>1649</v>
      </c>
      <c r="C2477" s="81">
        <f t="shared" ref="C2477:C2540" si="118">IF(A2477&lt;&gt;A2476,0,IF(AND(A2477=A2476,B2477&lt;&gt;B2476),A2477,0))</f>
        <v>0</v>
      </c>
      <c r="D2477" s="74">
        <v>25445</v>
      </c>
      <c r="E2477" s="75" t="s">
        <v>9493</v>
      </c>
      <c r="F2477" s="74">
        <v>126482</v>
      </c>
      <c r="G2477" s="74">
        <v>0</v>
      </c>
      <c r="H2477" s="76">
        <f t="shared" ref="H2477:H2540" si="119">IF(A2477&lt;&gt;A2476,0,IF(AND(A2477=A2476,F2477&lt;&gt;F2476),A2477,0))</f>
        <v>0</v>
      </c>
      <c r="I2477" s="76">
        <f t="shared" ref="I2477:I2540" si="120">IF(A2477&lt;&gt;A2476,0,IF(AND(H2477&lt;&gt;0,B2477&lt;&gt;B2476),A2477,0))</f>
        <v>0</v>
      </c>
      <c r="J2477" s="74">
        <v>25445</v>
      </c>
      <c r="K2477" s="75" t="s">
        <v>9493</v>
      </c>
      <c r="L2477" s="75" t="s">
        <v>1531</v>
      </c>
      <c r="M2477" s="74">
        <v>2018</v>
      </c>
      <c r="N2477" s="75" t="s">
        <v>258</v>
      </c>
      <c r="O2477" s="75" t="s">
        <v>1532</v>
      </c>
      <c r="P2477" s="75"/>
      <c r="Q2477" s="75" t="s">
        <v>1533</v>
      </c>
      <c r="R2477" s="75" t="s">
        <v>10772</v>
      </c>
      <c r="S2477" s="75" t="s">
        <v>10773</v>
      </c>
      <c r="T2477" s="75" t="s">
        <v>10774</v>
      </c>
      <c r="U2477" s="75" t="s">
        <v>496</v>
      </c>
    </row>
    <row r="2478" spans="1:21" ht="14.4" x14ac:dyDescent="0.25">
      <c r="A2478" s="74">
        <v>138768</v>
      </c>
      <c r="B2478" s="75" t="s">
        <v>1649</v>
      </c>
      <c r="C2478" s="81">
        <f t="shared" si="118"/>
        <v>0</v>
      </c>
      <c r="D2478" s="74">
        <v>25445</v>
      </c>
      <c r="E2478" s="75" t="s">
        <v>9493</v>
      </c>
      <c r="F2478" s="74">
        <v>972265</v>
      </c>
      <c r="G2478" s="74">
        <v>0</v>
      </c>
      <c r="H2478" s="76">
        <f t="shared" si="119"/>
        <v>138768</v>
      </c>
      <c r="I2478" s="76">
        <f t="shared" si="120"/>
        <v>0</v>
      </c>
      <c r="J2478" s="74">
        <v>25461</v>
      </c>
      <c r="K2478" s="75" t="s">
        <v>9494</v>
      </c>
      <c r="L2478" s="75" t="s">
        <v>9495</v>
      </c>
      <c r="M2478" s="74">
        <v>2018</v>
      </c>
      <c r="N2478" s="75" t="s">
        <v>258</v>
      </c>
      <c r="O2478" s="75" t="s">
        <v>9496</v>
      </c>
      <c r="P2478" s="75"/>
      <c r="Q2478" s="75" t="s">
        <v>9497</v>
      </c>
      <c r="R2478" s="75" t="s">
        <v>10772</v>
      </c>
      <c r="S2478" s="75" t="s">
        <v>10773</v>
      </c>
      <c r="T2478" s="75" t="s">
        <v>10774</v>
      </c>
      <c r="U2478" s="75" t="s">
        <v>496</v>
      </c>
    </row>
    <row r="2479" spans="1:21" ht="14.4" x14ac:dyDescent="0.25">
      <c r="A2479" s="74">
        <v>138768</v>
      </c>
      <c r="B2479" s="75" t="s">
        <v>1649</v>
      </c>
      <c r="C2479" s="81">
        <f t="shared" si="118"/>
        <v>0</v>
      </c>
      <c r="D2479" s="74">
        <v>25445</v>
      </c>
      <c r="E2479" s="75" t="s">
        <v>9493</v>
      </c>
      <c r="F2479" s="74">
        <v>972265</v>
      </c>
      <c r="G2479" s="74">
        <v>0</v>
      </c>
      <c r="H2479" s="76">
        <f t="shared" si="119"/>
        <v>0</v>
      </c>
      <c r="I2479" s="76">
        <f t="shared" si="120"/>
        <v>0</v>
      </c>
      <c r="J2479" s="74">
        <v>25494</v>
      </c>
      <c r="K2479" s="75" t="s">
        <v>9494</v>
      </c>
      <c r="L2479" s="75" t="s">
        <v>9498</v>
      </c>
      <c r="M2479" s="74">
        <v>2018</v>
      </c>
      <c r="N2479" s="75" t="s">
        <v>258</v>
      </c>
      <c r="O2479" s="75" t="s">
        <v>9496</v>
      </c>
      <c r="P2479" s="75"/>
      <c r="Q2479" s="75" t="s">
        <v>9497</v>
      </c>
      <c r="R2479" s="75" t="s">
        <v>10772</v>
      </c>
      <c r="S2479" s="75" t="s">
        <v>10773</v>
      </c>
      <c r="T2479" s="75" t="s">
        <v>10774</v>
      </c>
      <c r="U2479" s="75" t="s">
        <v>496</v>
      </c>
    </row>
    <row r="2480" spans="1:21" ht="14.4" x14ac:dyDescent="0.25">
      <c r="A2480" s="74">
        <v>138768</v>
      </c>
      <c r="B2480" s="75" t="s">
        <v>1649</v>
      </c>
      <c r="C2480" s="81">
        <f t="shared" si="118"/>
        <v>0</v>
      </c>
      <c r="D2480" s="74">
        <v>25445</v>
      </c>
      <c r="E2480" s="75" t="s">
        <v>9493</v>
      </c>
      <c r="F2480" s="74">
        <v>972265</v>
      </c>
      <c r="G2480" s="74">
        <v>0</v>
      </c>
      <c r="H2480" s="76">
        <f t="shared" si="119"/>
        <v>0</v>
      </c>
      <c r="I2480" s="76">
        <f t="shared" si="120"/>
        <v>0</v>
      </c>
      <c r="J2480" s="74">
        <v>139154</v>
      </c>
      <c r="K2480" s="75" t="s">
        <v>9499</v>
      </c>
      <c r="L2480" s="75" t="s">
        <v>9500</v>
      </c>
      <c r="M2480" s="74">
        <v>2018</v>
      </c>
      <c r="N2480" s="75" t="s">
        <v>258</v>
      </c>
      <c r="O2480" s="75" t="s">
        <v>9496</v>
      </c>
      <c r="P2480" s="75"/>
      <c r="Q2480" s="75" t="s">
        <v>9497</v>
      </c>
      <c r="R2480" s="75" t="s">
        <v>10772</v>
      </c>
      <c r="S2480" s="75" t="s">
        <v>10773</v>
      </c>
      <c r="T2480" s="75" t="s">
        <v>10774</v>
      </c>
      <c r="U2480" s="75" t="s">
        <v>496</v>
      </c>
    </row>
    <row r="2481" spans="1:21" ht="14.4" x14ac:dyDescent="0.25">
      <c r="A2481" s="74">
        <v>138776</v>
      </c>
      <c r="B2481" s="75" t="s">
        <v>1649</v>
      </c>
      <c r="C2481" s="81">
        <f t="shared" si="118"/>
        <v>0</v>
      </c>
      <c r="D2481" s="74">
        <v>106039</v>
      </c>
      <c r="E2481" s="75" t="s">
        <v>2336</v>
      </c>
      <c r="F2481" s="74">
        <v>969626</v>
      </c>
      <c r="G2481" s="74">
        <v>0</v>
      </c>
      <c r="H2481" s="76">
        <f t="shared" si="119"/>
        <v>0</v>
      </c>
      <c r="I2481" s="76">
        <f t="shared" si="120"/>
        <v>0</v>
      </c>
      <c r="J2481" s="74">
        <v>24943</v>
      </c>
      <c r="K2481" s="75" t="s">
        <v>9501</v>
      </c>
      <c r="L2481" s="75" t="s">
        <v>9502</v>
      </c>
      <c r="M2481" s="74">
        <v>9921</v>
      </c>
      <c r="N2481" s="75" t="s">
        <v>9503</v>
      </c>
      <c r="O2481" s="75" t="s">
        <v>9504</v>
      </c>
      <c r="P2481" s="75"/>
      <c r="Q2481" s="75" t="s">
        <v>9505</v>
      </c>
      <c r="R2481" s="75" t="s">
        <v>1654</v>
      </c>
      <c r="S2481" s="75" t="s">
        <v>1655</v>
      </c>
      <c r="T2481" s="75" t="s">
        <v>1656</v>
      </c>
      <c r="U2481" s="75" t="s">
        <v>385</v>
      </c>
    </row>
    <row r="2482" spans="1:21" ht="14.4" x14ac:dyDescent="0.25">
      <c r="A2482" s="74">
        <v>138776</v>
      </c>
      <c r="B2482" s="75" t="s">
        <v>1649</v>
      </c>
      <c r="C2482" s="81">
        <f t="shared" si="118"/>
        <v>0</v>
      </c>
      <c r="D2482" s="74">
        <v>106039</v>
      </c>
      <c r="E2482" s="75" t="s">
        <v>2336</v>
      </c>
      <c r="F2482" s="74">
        <v>969634</v>
      </c>
      <c r="G2482" s="74">
        <v>0</v>
      </c>
      <c r="H2482" s="76">
        <f t="shared" si="119"/>
        <v>138776</v>
      </c>
      <c r="I2482" s="76">
        <f t="shared" si="120"/>
        <v>0</v>
      </c>
      <c r="J2482" s="74">
        <v>24951</v>
      </c>
      <c r="K2482" s="75" t="s">
        <v>9506</v>
      </c>
      <c r="L2482" s="75" t="s">
        <v>9507</v>
      </c>
      <c r="M2482" s="74">
        <v>9930</v>
      </c>
      <c r="N2482" s="75" t="s">
        <v>341</v>
      </c>
      <c r="O2482" s="75" t="s">
        <v>9508</v>
      </c>
      <c r="P2482" s="75"/>
      <c r="Q2482" s="75" t="s">
        <v>9509</v>
      </c>
      <c r="R2482" s="75" t="s">
        <v>1654</v>
      </c>
      <c r="S2482" s="75" t="s">
        <v>1655</v>
      </c>
      <c r="T2482" s="75" t="s">
        <v>1656</v>
      </c>
      <c r="U2482" s="75" t="s">
        <v>385</v>
      </c>
    </row>
    <row r="2483" spans="1:21" ht="14.4" x14ac:dyDescent="0.25">
      <c r="A2483" s="74">
        <v>138776</v>
      </c>
      <c r="B2483" s="75" t="s">
        <v>1649</v>
      </c>
      <c r="C2483" s="81">
        <f t="shared" si="118"/>
        <v>0</v>
      </c>
      <c r="D2483" s="74">
        <v>106039</v>
      </c>
      <c r="E2483" s="75" t="s">
        <v>2336</v>
      </c>
      <c r="F2483" s="74">
        <v>969634</v>
      </c>
      <c r="G2483" s="74">
        <v>0</v>
      </c>
      <c r="H2483" s="76">
        <f t="shared" si="119"/>
        <v>0</v>
      </c>
      <c r="I2483" s="76">
        <f t="shared" si="120"/>
        <v>0</v>
      </c>
      <c r="J2483" s="74">
        <v>24984</v>
      </c>
      <c r="K2483" s="75" t="s">
        <v>9510</v>
      </c>
      <c r="L2483" s="75" t="s">
        <v>9511</v>
      </c>
      <c r="M2483" s="74">
        <v>9931</v>
      </c>
      <c r="N2483" s="75" t="s">
        <v>9512</v>
      </c>
      <c r="O2483" s="75" t="s">
        <v>9513</v>
      </c>
      <c r="P2483" s="75"/>
      <c r="Q2483" s="75" t="s">
        <v>9514</v>
      </c>
      <c r="R2483" s="75" t="s">
        <v>1654</v>
      </c>
      <c r="S2483" s="75" t="s">
        <v>1655</v>
      </c>
      <c r="T2483" s="75" t="s">
        <v>1656</v>
      </c>
      <c r="U2483" s="75" t="s">
        <v>385</v>
      </c>
    </row>
    <row r="2484" spans="1:21" ht="14.4" x14ac:dyDescent="0.25">
      <c r="A2484" s="74">
        <v>138776</v>
      </c>
      <c r="B2484" s="75" t="s">
        <v>1649</v>
      </c>
      <c r="C2484" s="81">
        <f t="shared" si="118"/>
        <v>0</v>
      </c>
      <c r="D2484" s="74">
        <v>106039</v>
      </c>
      <c r="E2484" s="75" t="s">
        <v>2336</v>
      </c>
      <c r="F2484" s="74">
        <v>969667</v>
      </c>
      <c r="G2484" s="74">
        <v>0</v>
      </c>
      <c r="H2484" s="76">
        <f t="shared" si="119"/>
        <v>138776</v>
      </c>
      <c r="I2484" s="76">
        <f t="shared" si="120"/>
        <v>0</v>
      </c>
      <c r="J2484" s="74">
        <v>25015</v>
      </c>
      <c r="K2484" s="75" t="s">
        <v>9515</v>
      </c>
      <c r="L2484" s="75" t="s">
        <v>9516</v>
      </c>
      <c r="M2484" s="74">
        <v>9950</v>
      </c>
      <c r="N2484" s="75" t="s">
        <v>341</v>
      </c>
      <c r="O2484" s="75" t="s">
        <v>9517</v>
      </c>
      <c r="P2484" s="75"/>
      <c r="Q2484" s="75" t="s">
        <v>9518</v>
      </c>
      <c r="R2484" s="75" t="s">
        <v>1654</v>
      </c>
      <c r="S2484" s="75" t="s">
        <v>1655</v>
      </c>
      <c r="T2484" s="75" t="s">
        <v>1656</v>
      </c>
      <c r="U2484" s="75" t="s">
        <v>385</v>
      </c>
    </row>
    <row r="2485" spans="1:21" ht="14.4" x14ac:dyDescent="0.25">
      <c r="A2485" s="74">
        <v>138776</v>
      </c>
      <c r="B2485" s="75" t="s">
        <v>1649</v>
      </c>
      <c r="C2485" s="81">
        <f t="shared" si="118"/>
        <v>0</v>
      </c>
      <c r="D2485" s="74">
        <v>106039</v>
      </c>
      <c r="E2485" s="75" t="s">
        <v>2336</v>
      </c>
      <c r="F2485" s="74">
        <v>969667</v>
      </c>
      <c r="G2485" s="74">
        <v>0</v>
      </c>
      <c r="H2485" s="76">
        <f t="shared" si="119"/>
        <v>0</v>
      </c>
      <c r="I2485" s="76">
        <f t="shared" si="120"/>
        <v>0</v>
      </c>
      <c r="J2485" s="74">
        <v>25023</v>
      </c>
      <c r="K2485" s="75" t="s">
        <v>9519</v>
      </c>
      <c r="L2485" s="75" t="s">
        <v>9520</v>
      </c>
      <c r="M2485" s="74">
        <v>9950</v>
      </c>
      <c r="N2485" s="75" t="s">
        <v>341</v>
      </c>
      <c r="O2485" s="75" t="s">
        <v>9521</v>
      </c>
      <c r="P2485" s="75"/>
      <c r="Q2485" s="75" t="s">
        <v>9522</v>
      </c>
      <c r="R2485" s="75" t="s">
        <v>1654</v>
      </c>
      <c r="S2485" s="75" t="s">
        <v>1655</v>
      </c>
      <c r="T2485" s="75" t="s">
        <v>1656</v>
      </c>
      <c r="U2485" s="75" t="s">
        <v>385</v>
      </c>
    </row>
    <row r="2486" spans="1:21" ht="14.4" x14ac:dyDescent="0.25">
      <c r="A2486" s="74">
        <v>138776</v>
      </c>
      <c r="B2486" s="75" t="s">
        <v>1649</v>
      </c>
      <c r="C2486" s="81">
        <f t="shared" si="118"/>
        <v>0</v>
      </c>
      <c r="D2486" s="74">
        <v>106039</v>
      </c>
      <c r="E2486" s="75" t="s">
        <v>2336</v>
      </c>
      <c r="F2486" s="74">
        <v>969683</v>
      </c>
      <c r="G2486" s="74">
        <v>0</v>
      </c>
      <c r="H2486" s="76">
        <f t="shared" si="119"/>
        <v>138776</v>
      </c>
      <c r="I2486" s="76">
        <f t="shared" si="120"/>
        <v>0</v>
      </c>
      <c r="J2486" s="74">
        <v>25122</v>
      </c>
      <c r="K2486" s="75" t="s">
        <v>9523</v>
      </c>
      <c r="L2486" s="75" t="s">
        <v>9524</v>
      </c>
      <c r="M2486" s="74">
        <v>9971</v>
      </c>
      <c r="N2486" s="75" t="s">
        <v>9525</v>
      </c>
      <c r="O2486" s="75" t="s">
        <v>9526</v>
      </c>
      <c r="P2486" s="75"/>
      <c r="Q2486" s="75" t="s">
        <v>9527</v>
      </c>
      <c r="R2486" s="75" t="s">
        <v>1654</v>
      </c>
      <c r="S2486" s="75" t="s">
        <v>1655</v>
      </c>
      <c r="T2486" s="75" t="s">
        <v>1656</v>
      </c>
      <c r="U2486" s="75" t="s">
        <v>385</v>
      </c>
    </row>
    <row r="2487" spans="1:21" ht="14.4" x14ac:dyDescent="0.25">
      <c r="A2487" s="74">
        <v>138776</v>
      </c>
      <c r="B2487" s="75" t="s">
        <v>1649</v>
      </c>
      <c r="C2487" s="81">
        <f t="shared" si="118"/>
        <v>0</v>
      </c>
      <c r="D2487" s="74">
        <v>106039</v>
      </c>
      <c r="E2487" s="75" t="s">
        <v>2336</v>
      </c>
      <c r="F2487" s="74">
        <v>972811</v>
      </c>
      <c r="G2487" s="74">
        <v>0</v>
      </c>
      <c r="H2487" s="76">
        <f t="shared" si="119"/>
        <v>138776</v>
      </c>
      <c r="I2487" s="76">
        <f t="shared" si="120"/>
        <v>0</v>
      </c>
      <c r="J2487" s="74">
        <v>27185</v>
      </c>
      <c r="K2487" s="75" t="s">
        <v>9528</v>
      </c>
      <c r="L2487" s="75" t="s">
        <v>9529</v>
      </c>
      <c r="M2487" s="74">
        <v>9920</v>
      </c>
      <c r="N2487" s="75" t="s">
        <v>341</v>
      </c>
      <c r="O2487" s="75" t="s">
        <v>9530</v>
      </c>
      <c r="P2487" s="75"/>
      <c r="Q2487" s="75" t="s">
        <v>9531</v>
      </c>
      <c r="R2487" s="75" t="s">
        <v>1703</v>
      </c>
      <c r="S2487" s="75" t="s">
        <v>1704</v>
      </c>
      <c r="T2487" s="75" t="s">
        <v>1705</v>
      </c>
      <c r="U2487" s="75" t="s">
        <v>496</v>
      </c>
    </row>
    <row r="2488" spans="1:21" ht="14.4" x14ac:dyDescent="0.25">
      <c r="A2488" s="74">
        <v>138776</v>
      </c>
      <c r="B2488" s="75" t="s">
        <v>1649</v>
      </c>
      <c r="C2488" s="81">
        <f t="shared" si="118"/>
        <v>0</v>
      </c>
      <c r="D2488" s="74">
        <v>106039</v>
      </c>
      <c r="E2488" s="75" t="s">
        <v>2336</v>
      </c>
      <c r="F2488" s="74">
        <v>969683</v>
      </c>
      <c r="G2488" s="74">
        <v>0</v>
      </c>
      <c r="H2488" s="76">
        <f t="shared" si="119"/>
        <v>138776</v>
      </c>
      <c r="I2488" s="76">
        <f t="shared" si="120"/>
        <v>0</v>
      </c>
      <c r="J2488" s="74">
        <v>105999</v>
      </c>
      <c r="K2488" s="75" t="s">
        <v>9532</v>
      </c>
      <c r="L2488" s="75" t="s">
        <v>9533</v>
      </c>
      <c r="M2488" s="74">
        <v>9970</v>
      </c>
      <c r="N2488" s="75" t="s">
        <v>9534</v>
      </c>
      <c r="O2488" s="75" t="s">
        <v>9535</v>
      </c>
      <c r="P2488" s="75"/>
      <c r="Q2488" s="75" t="s">
        <v>9536</v>
      </c>
      <c r="R2488" s="75" t="s">
        <v>1654</v>
      </c>
      <c r="S2488" s="75" t="s">
        <v>1655</v>
      </c>
      <c r="T2488" s="75" t="s">
        <v>1656</v>
      </c>
      <c r="U2488" s="75" t="s">
        <v>385</v>
      </c>
    </row>
    <row r="2489" spans="1:21" ht="14.4" x14ac:dyDescent="0.25">
      <c r="A2489" s="74">
        <v>138776</v>
      </c>
      <c r="B2489" s="75" t="s">
        <v>1649</v>
      </c>
      <c r="C2489" s="81">
        <f t="shared" si="118"/>
        <v>0</v>
      </c>
      <c r="D2489" s="74">
        <v>106039</v>
      </c>
      <c r="E2489" s="75" t="s">
        <v>2336</v>
      </c>
      <c r="F2489" s="74">
        <v>969626</v>
      </c>
      <c r="G2489" s="74">
        <v>0</v>
      </c>
      <c r="H2489" s="76">
        <f t="shared" si="119"/>
        <v>138776</v>
      </c>
      <c r="I2489" s="76">
        <f t="shared" si="120"/>
        <v>0</v>
      </c>
      <c r="J2489" s="74">
        <v>106021</v>
      </c>
      <c r="K2489" s="75" t="s">
        <v>4436</v>
      </c>
      <c r="L2489" s="75" t="s">
        <v>9537</v>
      </c>
      <c r="M2489" s="74">
        <v>9920</v>
      </c>
      <c r="N2489" s="75" t="s">
        <v>341</v>
      </c>
      <c r="O2489" s="75" t="s">
        <v>9538</v>
      </c>
      <c r="P2489" s="75"/>
      <c r="Q2489" s="75" t="s">
        <v>12024</v>
      </c>
      <c r="R2489" s="75" t="s">
        <v>1654</v>
      </c>
      <c r="S2489" s="75" t="s">
        <v>1655</v>
      </c>
      <c r="T2489" s="75" t="s">
        <v>1656</v>
      </c>
      <c r="U2489" s="75" t="s">
        <v>385</v>
      </c>
    </row>
    <row r="2490" spans="1:21" ht="14.4" x14ac:dyDescent="0.25">
      <c r="A2490" s="74">
        <v>138776</v>
      </c>
      <c r="B2490" s="75" t="s">
        <v>1649</v>
      </c>
      <c r="C2490" s="81">
        <f t="shared" si="118"/>
        <v>0</v>
      </c>
      <c r="D2490" s="74">
        <v>106039</v>
      </c>
      <c r="E2490" s="75" t="s">
        <v>2336</v>
      </c>
      <c r="F2490" s="74">
        <v>969634</v>
      </c>
      <c r="G2490" s="74">
        <v>0</v>
      </c>
      <c r="H2490" s="76">
        <f t="shared" si="119"/>
        <v>138776</v>
      </c>
      <c r="I2490" s="76">
        <f t="shared" si="120"/>
        <v>0</v>
      </c>
      <c r="J2490" s="74">
        <v>106039</v>
      </c>
      <c r="K2490" s="75" t="s">
        <v>2336</v>
      </c>
      <c r="L2490" s="75" t="s">
        <v>1535</v>
      </c>
      <c r="M2490" s="74">
        <v>9930</v>
      </c>
      <c r="N2490" s="75" t="s">
        <v>341</v>
      </c>
      <c r="O2490" s="75" t="s">
        <v>1536</v>
      </c>
      <c r="P2490" s="75"/>
      <c r="Q2490" s="75" t="s">
        <v>1537</v>
      </c>
      <c r="R2490" s="75" t="s">
        <v>1654</v>
      </c>
      <c r="S2490" s="75" t="s">
        <v>1655</v>
      </c>
      <c r="T2490" s="75" t="s">
        <v>1656</v>
      </c>
      <c r="U2490" s="75" t="s">
        <v>385</v>
      </c>
    </row>
    <row r="2491" spans="1:21" ht="14.4" x14ac:dyDescent="0.25">
      <c r="A2491" s="74">
        <v>138776</v>
      </c>
      <c r="B2491" s="75" t="s">
        <v>1649</v>
      </c>
      <c r="C2491" s="81">
        <f t="shared" si="118"/>
        <v>0</v>
      </c>
      <c r="D2491" s="74">
        <v>106039</v>
      </c>
      <c r="E2491" s="75" t="s">
        <v>2336</v>
      </c>
      <c r="F2491" s="74">
        <v>969634</v>
      </c>
      <c r="G2491" s="74">
        <v>0</v>
      </c>
      <c r="H2491" s="76">
        <f t="shared" si="119"/>
        <v>0</v>
      </c>
      <c r="I2491" s="76">
        <f t="shared" si="120"/>
        <v>0</v>
      </c>
      <c r="J2491" s="74">
        <v>115865</v>
      </c>
      <c r="K2491" s="75" t="s">
        <v>2336</v>
      </c>
      <c r="L2491" s="75" t="s">
        <v>1535</v>
      </c>
      <c r="M2491" s="74">
        <v>9930</v>
      </c>
      <c r="N2491" s="75" t="s">
        <v>341</v>
      </c>
      <c r="O2491" s="75" t="s">
        <v>1536</v>
      </c>
      <c r="P2491" s="75"/>
      <c r="Q2491" s="75" t="s">
        <v>1537</v>
      </c>
      <c r="R2491" s="75" t="s">
        <v>1654</v>
      </c>
      <c r="S2491" s="75" t="s">
        <v>1655</v>
      </c>
      <c r="T2491" s="75" t="s">
        <v>1656</v>
      </c>
      <c r="U2491" s="75" t="s">
        <v>385</v>
      </c>
    </row>
    <row r="2492" spans="1:21" ht="14.4" x14ac:dyDescent="0.25">
      <c r="A2492" s="74">
        <v>138776</v>
      </c>
      <c r="B2492" s="75" t="s">
        <v>1649</v>
      </c>
      <c r="C2492" s="81">
        <f t="shared" si="118"/>
        <v>0</v>
      </c>
      <c r="D2492" s="74">
        <v>106039</v>
      </c>
      <c r="E2492" s="75" t="s">
        <v>2336</v>
      </c>
      <c r="F2492" s="74">
        <v>969626</v>
      </c>
      <c r="G2492" s="74">
        <v>0</v>
      </c>
      <c r="H2492" s="76">
        <f t="shared" si="119"/>
        <v>138776</v>
      </c>
      <c r="I2492" s="76">
        <f t="shared" si="120"/>
        <v>0</v>
      </c>
      <c r="J2492" s="74">
        <v>115881</v>
      </c>
      <c r="K2492" s="75" t="s">
        <v>4436</v>
      </c>
      <c r="L2492" s="75" t="s">
        <v>9537</v>
      </c>
      <c r="M2492" s="74">
        <v>9920</v>
      </c>
      <c r="N2492" s="75" t="s">
        <v>341</v>
      </c>
      <c r="O2492" s="75" t="s">
        <v>9538</v>
      </c>
      <c r="P2492" s="75"/>
      <c r="Q2492" s="75" t="s">
        <v>9539</v>
      </c>
      <c r="R2492" s="75" t="s">
        <v>1654</v>
      </c>
      <c r="S2492" s="75" t="s">
        <v>1655</v>
      </c>
      <c r="T2492" s="75" t="s">
        <v>1656</v>
      </c>
      <c r="U2492" s="75" t="s">
        <v>385</v>
      </c>
    </row>
    <row r="2493" spans="1:21" ht="14.4" x14ac:dyDescent="0.25">
      <c r="A2493" s="74">
        <v>138784</v>
      </c>
      <c r="B2493" s="75" t="s">
        <v>1901</v>
      </c>
      <c r="C2493" s="81">
        <f t="shared" si="118"/>
        <v>0</v>
      </c>
      <c r="D2493" s="74">
        <v>414</v>
      </c>
      <c r="E2493" s="75" t="s">
        <v>10765</v>
      </c>
      <c r="F2493" s="74">
        <v>113803</v>
      </c>
      <c r="G2493" s="74">
        <v>113803</v>
      </c>
      <c r="H2493" s="76">
        <f t="shared" si="119"/>
        <v>0</v>
      </c>
      <c r="I2493" s="76">
        <f t="shared" si="120"/>
        <v>0</v>
      </c>
      <c r="J2493" s="74">
        <v>414</v>
      </c>
      <c r="K2493" s="75" t="s">
        <v>10765</v>
      </c>
      <c r="L2493" s="75" t="s">
        <v>9540</v>
      </c>
      <c r="M2493" s="74">
        <v>2050</v>
      </c>
      <c r="N2493" s="75" t="s">
        <v>258</v>
      </c>
      <c r="O2493" s="75" t="s">
        <v>9541</v>
      </c>
      <c r="P2493" s="75"/>
      <c r="Q2493" s="75" t="s">
        <v>12025</v>
      </c>
      <c r="R2493" s="75" t="s">
        <v>1662</v>
      </c>
      <c r="S2493" s="75" t="s">
        <v>1663</v>
      </c>
      <c r="T2493" s="75" t="s">
        <v>1664</v>
      </c>
      <c r="U2493" s="75" t="s">
        <v>385</v>
      </c>
    </row>
    <row r="2494" spans="1:21" ht="14.4" x14ac:dyDescent="0.25">
      <c r="A2494" s="74">
        <v>138784</v>
      </c>
      <c r="B2494" s="75" t="s">
        <v>1901</v>
      </c>
      <c r="C2494" s="81">
        <f t="shared" si="118"/>
        <v>0</v>
      </c>
      <c r="D2494" s="74">
        <v>414</v>
      </c>
      <c r="E2494" s="75" t="s">
        <v>10765</v>
      </c>
      <c r="F2494" s="74">
        <v>113803</v>
      </c>
      <c r="G2494" s="74">
        <v>113803</v>
      </c>
      <c r="H2494" s="76">
        <f t="shared" si="119"/>
        <v>0</v>
      </c>
      <c r="I2494" s="76">
        <f t="shared" si="120"/>
        <v>0</v>
      </c>
      <c r="J2494" s="74">
        <v>885</v>
      </c>
      <c r="K2494" s="75" t="s">
        <v>9542</v>
      </c>
      <c r="L2494" s="75" t="s">
        <v>9543</v>
      </c>
      <c r="M2494" s="74">
        <v>2610</v>
      </c>
      <c r="N2494" s="75" t="s">
        <v>321</v>
      </c>
      <c r="O2494" s="75" t="s">
        <v>9544</v>
      </c>
      <c r="P2494" s="75"/>
      <c r="Q2494" s="75" t="s">
        <v>9545</v>
      </c>
      <c r="R2494" s="75" t="s">
        <v>1662</v>
      </c>
      <c r="S2494" s="75" t="s">
        <v>1663</v>
      </c>
      <c r="T2494" s="75" t="s">
        <v>1664</v>
      </c>
      <c r="U2494" s="75" t="s">
        <v>385</v>
      </c>
    </row>
    <row r="2495" spans="1:21" ht="14.4" x14ac:dyDescent="0.25">
      <c r="A2495" s="74">
        <v>138784</v>
      </c>
      <c r="B2495" s="75" t="s">
        <v>1901</v>
      </c>
      <c r="C2495" s="81">
        <f t="shared" si="118"/>
        <v>0</v>
      </c>
      <c r="D2495" s="74">
        <v>414</v>
      </c>
      <c r="E2495" s="75" t="s">
        <v>10765</v>
      </c>
      <c r="F2495" s="74">
        <v>113803</v>
      </c>
      <c r="G2495" s="74">
        <v>113803</v>
      </c>
      <c r="H2495" s="76">
        <f t="shared" si="119"/>
        <v>0</v>
      </c>
      <c r="I2495" s="76">
        <f t="shared" si="120"/>
        <v>0</v>
      </c>
      <c r="J2495" s="74">
        <v>1008</v>
      </c>
      <c r="K2495" s="75" t="s">
        <v>9546</v>
      </c>
      <c r="L2495" s="75" t="s">
        <v>9547</v>
      </c>
      <c r="M2495" s="74">
        <v>2070</v>
      </c>
      <c r="N2495" s="75" t="s">
        <v>7247</v>
      </c>
      <c r="O2495" s="75" t="s">
        <v>9548</v>
      </c>
      <c r="P2495" s="75"/>
      <c r="Q2495" s="75" t="s">
        <v>9549</v>
      </c>
      <c r="R2495" s="75" t="s">
        <v>1662</v>
      </c>
      <c r="S2495" s="75" t="s">
        <v>1663</v>
      </c>
      <c r="T2495" s="75" t="s">
        <v>1664</v>
      </c>
      <c r="U2495" s="75" t="s">
        <v>385</v>
      </c>
    </row>
    <row r="2496" spans="1:21" ht="14.4" x14ac:dyDescent="0.25">
      <c r="A2496" s="74">
        <v>138784</v>
      </c>
      <c r="B2496" s="75" t="s">
        <v>1901</v>
      </c>
      <c r="C2496" s="81">
        <f t="shared" si="118"/>
        <v>0</v>
      </c>
      <c r="D2496" s="74">
        <v>414</v>
      </c>
      <c r="E2496" s="75" t="s">
        <v>10765</v>
      </c>
      <c r="F2496" s="74">
        <v>113803</v>
      </c>
      <c r="G2496" s="74">
        <v>113803</v>
      </c>
      <c r="H2496" s="76">
        <f t="shared" si="119"/>
        <v>0</v>
      </c>
      <c r="I2496" s="76">
        <f t="shared" si="120"/>
        <v>0</v>
      </c>
      <c r="J2496" s="74">
        <v>44602</v>
      </c>
      <c r="K2496" s="75" t="s">
        <v>11451</v>
      </c>
      <c r="L2496" s="75" t="s">
        <v>9550</v>
      </c>
      <c r="M2496" s="74">
        <v>2660</v>
      </c>
      <c r="N2496" s="75" t="s">
        <v>291</v>
      </c>
      <c r="O2496" s="75" t="s">
        <v>9551</v>
      </c>
      <c r="P2496" s="75"/>
      <c r="Q2496" s="75" t="s">
        <v>9552</v>
      </c>
      <c r="R2496" s="75" t="s">
        <v>1662</v>
      </c>
      <c r="S2496" s="75" t="s">
        <v>1663</v>
      </c>
      <c r="T2496" s="75" t="s">
        <v>1664</v>
      </c>
      <c r="U2496" s="75" t="s">
        <v>385</v>
      </c>
    </row>
    <row r="2497" spans="1:21" ht="14.4" x14ac:dyDescent="0.25">
      <c r="A2497" s="74">
        <v>138784</v>
      </c>
      <c r="B2497" s="75" t="s">
        <v>1901</v>
      </c>
      <c r="C2497" s="81">
        <f t="shared" si="118"/>
        <v>0</v>
      </c>
      <c r="D2497" s="74">
        <v>414</v>
      </c>
      <c r="E2497" s="75" t="s">
        <v>10765</v>
      </c>
      <c r="F2497" s="74">
        <v>113803</v>
      </c>
      <c r="G2497" s="74">
        <v>113803</v>
      </c>
      <c r="H2497" s="76">
        <f t="shared" si="119"/>
        <v>0</v>
      </c>
      <c r="I2497" s="76">
        <f t="shared" si="120"/>
        <v>0</v>
      </c>
      <c r="J2497" s="74">
        <v>118703</v>
      </c>
      <c r="K2497" s="75" t="s">
        <v>11452</v>
      </c>
      <c r="L2497" s="75" t="s">
        <v>9553</v>
      </c>
      <c r="M2497" s="74">
        <v>2600</v>
      </c>
      <c r="N2497" s="75" t="s">
        <v>289</v>
      </c>
      <c r="O2497" s="75" t="s">
        <v>9554</v>
      </c>
      <c r="P2497" s="75"/>
      <c r="Q2497" s="75" t="s">
        <v>9555</v>
      </c>
      <c r="R2497" s="75" t="s">
        <v>1662</v>
      </c>
      <c r="S2497" s="75" t="s">
        <v>1663</v>
      </c>
      <c r="T2497" s="75" t="s">
        <v>1664</v>
      </c>
      <c r="U2497" s="75" t="s">
        <v>385</v>
      </c>
    </row>
    <row r="2498" spans="1:21" ht="14.4" x14ac:dyDescent="0.25">
      <c r="A2498" s="74">
        <v>138784</v>
      </c>
      <c r="B2498" s="75" t="s">
        <v>1901</v>
      </c>
      <c r="C2498" s="81">
        <f t="shared" si="118"/>
        <v>0</v>
      </c>
      <c r="D2498" s="74">
        <v>414</v>
      </c>
      <c r="E2498" s="75" t="s">
        <v>10765</v>
      </c>
      <c r="F2498" s="74">
        <v>113803</v>
      </c>
      <c r="G2498" s="74">
        <v>113803</v>
      </c>
      <c r="H2498" s="76">
        <f t="shared" si="119"/>
        <v>0</v>
      </c>
      <c r="I2498" s="76">
        <f t="shared" si="120"/>
        <v>0</v>
      </c>
      <c r="J2498" s="74">
        <v>128868</v>
      </c>
      <c r="K2498" s="75" t="s">
        <v>11453</v>
      </c>
      <c r="L2498" s="75" t="s">
        <v>9556</v>
      </c>
      <c r="M2498" s="74">
        <v>2600</v>
      </c>
      <c r="N2498" s="75" t="s">
        <v>289</v>
      </c>
      <c r="O2498" s="75" t="s">
        <v>9557</v>
      </c>
      <c r="P2498" s="75"/>
      <c r="Q2498" s="75" t="s">
        <v>9558</v>
      </c>
      <c r="R2498" s="75" t="s">
        <v>1662</v>
      </c>
      <c r="S2498" s="75" t="s">
        <v>1663</v>
      </c>
      <c r="T2498" s="75" t="s">
        <v>1664</v>
      </c>
      <c r="U2498" s="75" t="s">
        <v>385</v>
      </c>
    </row>
    <row r="2499" spans="1:21" ht="14.4" x14ac:dyDescent="0.25">
      <c r="A2499" s="74">
        <v>138784</v>
      </c>
      <c r="B2499" s="75" t="s">
        <v>1901</v>
      </c>
      <c r="C2499" s="81">
        <f t="shared" si="118"/>
        <v>0</v>
      </c>
      <c r="D2499" s="74">
        <v>414</v>
      </c>
      <c r="E2499" s="75" t="s">
        <v>10765</v>
      </c>
      <c r="F2499" s="74">
        <v>113803</v>
      </c>
      <c r="G2499" s="74">
        <v>113803</v>
      </c>
      <c r="H2499" s="76">
        <f t="shared" si="119"/>
        <v>0</v>
      </c>
      <c r="I2499" s="76">
        <f t="shared" si="120"/>
        <v>0</v>
      </c>
      <c r="J2499" s="74">
        <v>129221</v>
      </c>
      <c r="K2499" s="75" t="s">
        <v>11454</v>
      </c>
      <c r="L2499" s="75" t="s">
        <v>9559</v>
      </c>
      <c r="M2499" s="74">
        <v>2660</v>
      </c>
      <c r="N2499" s="75" t="s">
        <v>291</v>
      </c>
      <c r="O2499" s="75" t="s">
        <v>9560</v>
      </c>
      <c r="P2499" s="75"/>
      <c r="Q2499" s="75" t="s">
        <v>9561</v>
      </c>
      <c r="R2499" s="75" t="s">
        <v>1662</v>
      </c>
      <c r="S2499" s="75" t="s">
        <v>1663</v>
      </c>
      <c r="T2499" s="75" t="s">
        <v>1664</v>
      </c>
      <c r="U2499" s="75" t="s">
        <v>385</v>
      </c>
    </row>
    <row r="2500" spans="1:21" ht="14.4" x14ac:dyDescent="0.25">
      <c r="A2500" s="74">
        <v>138826</v>
      </c>
      <c r="B2500" s="75" t="s">
        <v>1649</v>
      </c>
      <c r="C2500" s="81">
        <f t="shared" si="118"/>
        <v>0</v>
      </c>
      <c r="D2500" s="74">
        <v>9928</v>
      </c>
      <c r="E2500" s="75" t="s">
        <v>10766</v>
      </c>
      <c r="F2500" s="74">
        <v>103192</v>
      </c>
      <c r="G2500" s="74">
        <v>0</v>
      </c>
      <c r="H2500" s="76">
        <f t="shared" si="119"/>
        <v>0</v>
      </c>
      <c r="I2500" s="76">
        <f t="shared" si="120"/>
        <v>0</v>
      </c>
      <c r="J2500" s="74">
        <v>8151</v>
      </c>
      <c r="K2500" s="75" t="s">
        <v>12026</v>
      </c>
      <c r="L2500" s="75" t="s">
        <v>9562</v>
      </c>
      <c r="M2500" s="74">
        <v>2150</v>
      </c>
      <c r="N2500" s="75" t="s">
        <v>152</v>
      </c>
      <c r="O2500" s="75" t="s">
        <v>9563</v>
      </c>
      <c r="P2500" s="75"/>
      <c r="Q2500" s="75" t="s">
        <v>9564</v>
      </c>
      <c r="R2500" s="75" t="s">
        <v>1662</v>
      </c>
      <c r="S2500" s="75" t="s">
        <v>1663</v>
      </c>
      <c r="T2500" s="75" t="s">
        <v>1664</v>
      </c>
      <c r="U2500" s="75" t="s">
        <v>385</v>
      </c>
    </row>
    <row r="2501" spans="1:21" ht="14.4" x14ac:dyDescent="0.25">
      <c r="A2501" s="74">
        <v>138826</v>
      </c>
      <c r="B2501" s="75" t="s">
        <v>1649</v>
      </c>
      <c r="C2501" s="81">
        <f t="shared" si="118"/>
        <v>0</v>
      </c>
      <c r="D2501" s="74">
        <v>9928</v>
      </c>
      <c r="E2501" s="75" t="s">
        <v>10766</v>
      </c>
      <c r="F2501" s="74">
        <v>103192</v>
      </c>
      <c r="G2501" s="74">
        <v>0</v>
      </c>
      <c r="H2501" s="76">
        <f t="shared" si="119"/>
        <v>0</v>
      </c>
      <c r="I2501" s="76">
        <f t="shared" si="120"/>
        <v>0</v>
      </c>
      <c r="J2501" s="74">
        <v>9928</v>
      </c>
      <c r="K2501" s="75" t="s">
        <v>10766</v>
      </c>
      <c r="L2501" s="75" t="s">
        <v>1542</v>
      </c>
      <c r="M2501" s="74">
        <v>2547</v>
      </c>
      <c r="N2501" s="75" t="s">
        <v>1543</v>
      </c>
      <c r="O2501" s="75" t="s">
        <v>1544</v>
      </c>
      <c r="P2501" s="75"/>
      <c r="Q2501" s="75" t="s">
        <v>1545</v>
      </c>
      <c r="R2501" s="75" t="s">
        <v>1662</v>
      </c>
      <c r="S2501" s="75" t="s">
        <v>1663</v>
      </c>
      <c r="T2501" s="75" t="s">
        <v>1664</v>
      </c>
      <c r="U2501" s="75" t="s">
        <v>385</v>
      </c>
    </row>
    <row r="2502" spans="1:21" ht="14.4" x14ac:dyDescent="0.25">
      <c r="A2502" s="74">
        <v>138826</v>
      </c>
      <c r="B2502" s="75" t="s">
        <v>1649</v>
      </c>
      <c r="C2502" s="81">
        <f t="shared" si="118"/>
        <v>0</v>
      </c>
      <c r="D2502" s="74">
        <v>9928</v>
      </c>
      <c r="E2502" s="75" t="s">
        <v>10766</v>
      </c>
      <c r="F2502" s="74">
        <v>963553</v>
      </c>
      <c r="G2502" s="74">
        <v>0</v>
      </c>
      <c r="H2502" s="76">
        <f t="shared" si="119"/>
        <v>138826</v>
      </c>
      <c r="I2502" s="76">
        <f t="shared" si="120"/>
        <v>0</v>
      </c>
      <c r="J2502" s="74">
        <v>9969</v>
      </c>
      <c r="K2502" s="75" t="s">
        <v>11455</v>
      </c>
      <c r="L2502" s="75" t="s">
        <v>9565</v>
      </c>
      <c r="M2502" s="74">
        <v>2550</v>
      </c>
      <c r="N2502" s="75" t="s">
        <v>56</v>
      </c>
      <c r="O2502" s="75" t="s">
        <v>9566</v>
      </c>
      <c r="P2502" s="75"/>
      <c r="Q2502" s="75" t="s">
        <v>9567</v>
      </c>
      <c r="R2502" s="75" t="s">
        <v>1662</v>
      </c>
      <c r="S2502" s="75" t="s">
        <v>1663</v>
      </c>
      <c r="T2502" s="75" t="s">
        <v>1664</v>
      </c>
      <c r="U2502" s="75" t="s">
        <v>385</v>
      </c>
    </row>
    <row r="2503" spans="1:21" ht="14.4" x14ac:dyDescent="0.25">
      <c r="A2503" s="74">
        <v>138826</v>
      </c>
      <c r="B2503" s="75" t="s">
        <v>1649</v>
      </c>
      <c r="C2503" s="81">
        <f t="shared" si="118"/>
        <v>0</v>
      </c>
      <c r="D2503" s="74">
        <v>9928</v>
      </c>
      <c r="E2503" s="75" t="s">
        <v>10766</v>
      </c>
      <c r="F2503" s="74">
        <v>103192</v>
      </c>
      <c r="G2503" s="74">
        <v>0</v>
      </c>
      <c r="H2503" s="76">
        <f t="shared" si="119"/>
        <v>138826</v>
      </c>
      <c r="I2503" s="76">
        <f t="shared" si="120"/>
        <v>0</v>
      </c>
      <c r="J2503" s="74">
        <v>10454</v>
      </c>
      <c r="K2503" s="75" t="s">
        <v>9568</v>
      </c>
      <c r="L2503" s="75" t="s">
        <v>9569</v>
      </c>
      <c r="M2503" s="74">
        <v>2620</v>
      </c>
      <c r="N2503" s="75" t="s">
        <v>8762</v>
      </c>
      <c r="O2503" s="75" t="s">
        <v>9570</v>
      </c>
      <c r="P2503" s="75"/>
      <c r="Q2503" s="75" t="s">
        <v>9571</v>
      </c>
      <c r="R2503" s="75" t="s">
        <v>1662</v>
      </c>
      <c r="S2503" s="75" t="s">
        <v>1663</v>
      </c>
      <c r="T2503" s="75" t="s">
        <v>1664</v>
      </c>
      <c r="U2503" s="75" t="s">
        <v>385</v>
      </c>
    </row>
    <row r="2504" spans="1:21" ht="14.4" x14ac:dyDescent="0.25">
      <c r="A2504" s="74">
        <v>138826</v>
      </c>
      <c r="B2504" s="75" t="s">
        <v>1649</v>
      </c>
      <c r="C2504" s="81">
        <f t="shared" si="118"/>
        <v>0</v>
      </c>
      <c r="D2504" s="78">
        <v>9928</v>
      </c>
      <c r="E2504" s="75" t="s">
        <v>10766</v>
      </c>
      <c r="F2504" s="74">
        <v>103192</v>
      </c>
      <c r="G2504" s="74">
        <v>0</v>
      </c>
      <c r="H2504" s="76">
        <f t="shared" si="119"/>
        <v>0</v>
      </c>
      <c r="I2504" s="76">
        <f t="shared" si="120"/>
        <v>0</v>
      </c>
      <c r="J2504" s="74">
        <v>10488</v>
      </c>
      <c r="K2504" s="75" t="s">
        <v>9269</v>
      </c>
      <c r="L2504" s="75" t="s">
        <v>9572</v>
      </c>
      <c r="M2504" s="74">
        <v>2627</v>
      </c>
      <c r="N2504" s="75" t="s">
        <v>8770</v>
      </c>
      <c r="O2504" s="75" t="s">
        <v>9573</v>
      </c>
      <c r="P2504" s="75"/>
      <c r="Q2504" s="75" t="s">
        <v>11456</v>
      </c>
      <c r="R2504" s="75" t="s">
        <v>1662</v>
      </c>
      <c r="S2504" s="75" t="s">
        <v>1663</v>
      </c>
      <c r="T2504" s="75" t="s">
        <v>1664</v>
      </c>
      <c r="U2504" s="75" t="s">
        <v>385</v>
      </c>
    </row>
    <row r="2505" spans="1:21" ht="14.4" x14ac:dyDescent="0.25">
      <c r="A2505" s="74">
        <v>138826</v>
      </c>
      <c r="B2505" s="75" t="s">
        <v>1649</v>
      </c>
      <c r="C2505" s="81">
        <f t="shared" si="118"/>
        <v>0</v>
      </c>
      <c r="D2505" s="74">
        <v>9928</v>
      </c>
      <c r="E2505" s="75" t="s">
        <v>10766</v>
      </c>
      <c r="F2505" s="74">
        <v>103192</v>
      </c>
      <c r="G2505" s="74">
        <v>0</v>
      </c>
      <c r="H2505" s="76">
        <f t="shared" si="119"/>
        <v>0</v>
      </c>
      <c r="I2505" s="76">
        <f t="shared" si="120"/>
        <v>0</v>
      </c>
      <c r="J2505" s="74">
        <v>10546</v>
      </c>
      <c r="K2505" s="75" t="s">
        <v>8690</v>
      </c>
      <c r="L2505" s="75" t="s">
        <v>9574</v>
      </c>
      <c r="M2505" s="74">
        <v>2840</v>
      </c>
      <c r="N2505" s="75" t="s">
        <v>268</v>
      </c>
      <c r="O2505" s="75" t="s">
        <v>9575</v>
      </c>
      <c r="P2505" s="75"/>
      <c r="Q2505" s="75" t="s">
        <v>12027</v>
      </c>
      <c r="R2505" s="75" t="s">
        <v>1662</v>
      </c>
      <c r="S2505" s="75" t="s">
        <v>1663</v>
      </c>
      <c r="T2505" s="75" t="s">
        <v>1664</v>
      </c>
      <c r="U2505" s="75" t="s">
        <v>385</v>
      </c>
    </row>
    <row r="2506" spans="1:21" ht="14.4" x14ac:dyDescent="0.25">
      <c r="A2506" s="74">
        <v>138826</v>
      </c>
      <c r="B2506" s="75" t="s">
        <v>1649</v>
      </c>
      <c r="C2506" s="81">
        <f t="shared" si="118"/>
        <v>0</v>
      </c>
      <c r="D2506" s="74">
        <v>9928</v>
      </c>
      <c r="E2506" s="75" t="s">
        <v>10766</v>
      </c>
      <c r="F2506" s="74">
        <v>103192</v>
      </c>
      <c r="G2506" s="74">
        <v>0</v>
      </c>
      <c r="H2506" s="76">
        <f t="shared" si="119"/>
        <v>0</v>
      </c>
      <c r="I2506" s="76">
        <f t="shared" si="120"/>
        <v>0</v>
      </c>
      <c r="J2506" s="74">
        <v>10587</v>
      </c>
      <c r="K2506" s="75" t="s">
        <v>1692</v>
      </c>
      <c r="L2506" s="75" t="s">
        <v>9576</v>
      </c>
      <c r="M2506" s="74">
        <v>2845</v>
      </c>
      <c r="N2506" s="75" t="s">
        <v>160</v>
      </c>
      <c r="O2506" s="75" t="s">
        <v>9577</v>
      </c>
      <c r="P2506" s="75"/>
      <c r="Q2506" s="75" t="s">
        <v>12028</v>
      </c>
      <c r="R2506" s="75" t="s">
        <v>1662</v>
      </c>
      <c r="S2506" s="75" t="s">
        <v>1663</v>
      </c>
      <c r="T2506" s="75" t="s">
        <v>1664</v>
      </c>
      <c r="U2506" s="75" t="s">
        <v>385</v>
      </c>
    </row>
    <row r="2507" spans="1:21" ht="14.4" x14ac:dyDescent="0.25">
      <c r="A2507" s="74">
        <v>138826</v>
      </c>
      <c r="B2507" s="75" t="s">
        <v>1649</v>
      </c>
      <c r="C2507" s="81">
        <f t="shared" si="118"/>
        <v>0</v>
      </c>
      <c r="D2507" s="74">
        <v>9928</v>
      </c>
      <c r="E2507" s="75" t="s">
        <v>10766</v>
      </c>
      <c r="F2507" s="74">
        <v>963553</v>
      </c>
      <c r="G2507" s="74">
        <v>0</v>
      </c>
      <c r="H2507" s="76">
        <f t="shared" si="119"/>
        <v>138826</v>
      </c>
      <c r="I2507" s="76">
        <f t="shared" si="120"/>
        <v>0</v>
      </c>
      <c r="J2507" s="74">
        <v>61151</v>
      </c>
      <c r="K2507" s="75" t="s">
        <v>1842</v>
      </c>
      <c r="L2507" s="75" t="s">
        <v>9578</v>
      </c>
      <c r="M2507" s="74">
        <v>2550</v>
      </c>
      <c r="N2507" s="75" t="s">
        <v>56</v>
      </c>
      <c r="O2507" s="75" t="s">
        <v>9566</v>
      </c>
      <c r="P2507" s="75"/>
      <c r="Q2507" s="75" t="s">
        <v>9579</v>
      </c>
      <c r="R2507" s="75" t="s">
        <v>1662</v>
      </c>
      <c r="S2507" s="75" t="s">
        <v>1663</v>
      </c>
      <c r="T2507" s="75" t="s">
        <v>1664</v>
      </c>
      <c r="U2507" s="75" t="s">
        <v>385</v>
      </c>
    </row>
    <row r="2508" spans="1:21" ht="14.4" x14ac:dyDescent="0.25">
      <c r="A2508" s="74">
        <v>138834</v>
      </c>
      <c r="B2508" s="75" t="s">
        <v>1649</v>
      </c>
      <c r="C2508" s="81">
        <f t="shared" si="118"/>
        <v>0</v>
      </c>
      <c r="D2508" s="74">
        <v>12773</v>
      </c>
      <c r="E2508" s="75" t="s">
        <v>8482</v>
      </c>
      <c r="F2508" s="74">
        <v>964701</v>
      </c>
      <c r="G2508" s="74">
        <v>0</v>
      </c>
      <c r="H2508" s="76">
        <f t="shared" si="119"/>
        <v>0</v>
      </c>
      <c r="I2508" s="76">
        <f t="shared" si="120"/>
        <v>0</v>
      </c>
      <c r="J2508" s="74">
        <v>12765</v>
      </c>
      <c r="K2508" s="75" t="s">
        <v>11457</v>
      </c>
      <c r="L2508" s="75" t="s">
        <v>9580</v>
      </c>
      <c r="M2508" s="74">
        <v>3120</v>
      </c>
      <c r="N2508" s="75" t="s">
        <v>8250</v>
      </c>
      <c r="O2508" s="75" t="s">
        <v>9581</v>
      </c>
      <c r="P2508" s="75"/>
      <c r="Q2508" s="75" t="s">
        <v>11458</v>
      </c>
      <c r="R2508" s="75" t="s">
        <v>3065</v>
      </c>
      <c r="S2508" s="75" t="s">
        <v>3066</v>
      </c>
      <c r="T2508" s="75" t="s">
        <v>3067</v>
      </c>
      <c r="U2508" s="75" t="s">
        <v>385</v>
      </c>
    </row>
    <row r="2509" spans="1:21" ht="14.4" x14ac:dyDescent="0.25">
      <c r="A2509" s="74">
        <v>138834</v>
      </c>
      <c r="B2509" s="75" t="s">
        <v>1649</v>
      </c>
      <c r="C2509" s="81">
        <f t="shared" si="118"/>
        <v>0</v>
      </c>
      <c r="D2509" s="74">
        <v>12773</v>
      </c>
      <c r="E2509" s="75" t="s">
        <v>8482</v>
      </c>
      <c r="F2509" s="74">
        <v>964701</v>
      </c>
      <c r="G2509" s="74">
        <v>0</v>
      </c>
      <c r="H2509" s="76">
        <f t="shared" si="119"/>
        <v>0</v>
      </c>
      <c r="I2509" s="76">
        <f t="shared" si="120"/>
        <v>0</v>
      </c>
      <c r="J2509" s="74">
        <v>12773</v>
      </c>
      <c r="K2509" s="75" t="s">
        <v>8482</v>
      </c>
      <c r="L2509" s="75" t="s">
        <v>9582</v>
      </c>
      <c r="M2509" s="74">
        <v>3128</v>
      </c>
      <c r="N2509" s="75" t="s">
        <v>9583</v>
      </c>
      <c r="O2509" s="75" t="s">
        <v>1548</v>
      </c>
      <c r="P2509" s="75"/>
      <c r="Q2509" s="75" t="s">
        <v>1549</v>
      </c>
      <c r="R2509" s="75" t="s">
        <v>3065</v>
      </c>
      <c r="S2509" s="75" t="s">
        <v>3066</v>
      </c>
      <c r="T2509" s="75" t="s">
        <v>3067</v>
      </c>
      <c r="U2509" s="75" t="s">
        <v>385</v>
      </c>
    </row>
    <row r="2510" spans="1:21" ht="14.4" x14ac:dyDescent="0.25">
      <c r="A2510" s="74">
        <v>138834</v>
      </c>
      <c r="B2510" s="75" t="s">
        <v>1649</v>
      </c>
      <c r="C2510" s="81">
        <f t="shared" si="118"/>
        <v>0</v>
      </c>
      <c r="D2510" s="74">
        <v>12773</v>
      </c>
      <c r="E2510" s="75" t="s">
        <v>8482</v>
      </c>
      <c r="F2510" s="74">
        <v>964701</v>
      </c>
      <c r="G2510" s="74">
        <v>0</v>
      </c>
      <c r="H2510" s="76">
        <f t="shared" si="119"/>
        <v>0</v>
      </c>
      <c r="I2510" s="76">
        <f t="shared" si="120"/>
        <v>0</v>
      </c>
      <c r="J2510" s="74">
        <v>12799</v>
      </c>
      <c r="K2510" s="75" t="s">
        <v>1692</v>
      </c>
      <c r="L2510" s="75" t="s">
        <v>9584</v>
      </c>
      <c r="M2510" s="74">
        <v>2230</v>
      </c>
      <c r="N2510" s="75" t="s">
        <v>9585</v>
      </c>
      <c r="O2510" s="75" t="s">
        <v>9586</v>
      </c>
      <c r="P2510" s="75"/>
      <c r="Q2510" s="75" t="s">
        <v>9587</v>
      </c>
      <c r="R2510" s="75" t="s">
        <v>3065</v>
      </c>
      <c r="S2510" s="75" t="s">
        <v>3066</v>
      </c>
      <c r="T2510" s="75" t="s">
        <v>3067</v>
      </c>
      <c r="U2510" s="75" t="s">
        <v>385</v>
      </c>
    </row>
    <row r="2511" spans="1:21" ht="14.4" x14ac:dyDescent="0.25">
      <c r="A2511" s="74">
        <v>138834</v>
      </c>
      <c r="B2511" s="75" t="s">
        <v>1649</v>
      </c>
      <c r="C2511" s="81">
        <f t="shared" si="118"/>
        <v>0</v>
      </c>
      <c r="D2511" s="74">
        <v>12773</v>
      </c>
      <c r="E2511" s="75" t="s">
        <v>8482</v>
      </c>
      <c r="F2511" s="74">
        <v>964701</v>
      </c>
      <c r="G2511" s="74">
        <v>0</v>
      </c>
      <c r="H2511" s="76">
        <f t="shared" si="119"/>
        <v>0</v>
      </c>
      <c r="I2511" s="76">
        <f t="shared" si="120"/>
        <v>0</v>
      </c>
      <c r="J2511" s="74">
        <v>13094</v>
      </c>
      <c r="K2511" s="75" t="s">
        <v>1692</v>
      </c>
      <c r="L2511" s="75" t="s">
        <v>9588</v>
      </c>
      <c r="M2511" s="74">
        <v>3390</v>
      </c>
      <c r="N2511" s="75" t="s">
        <v>9589</v>
      </c>
      <c r="O2511" s="75" t="s">
        <v>9590</v>
      </c>
      <c r="P2511" s="75"/>
      <c r="Q2511" s="75" t="s">
        <v>9591</v>
      </c>
      <c r="R2511" s="75" t="s">
        <v>3065</v>
      </c>
      <c r="S2511" s="75" t="s">
        <v>3066</v>
      </c>
      <c r="T2511" s="75" t="s">
        <v>3067</v>
      </c>
      <c r="U2511" s="75" t="s">
        <v>385</v>
      </c>
    </row>
    <row r="2512" spans="1:21" ht="14.4" x14ac:dyDescent="0.25">
      <c r="A2512" s="74">
        <v>138834</v>
      </c>
      <c r="B2512" s="75" t="s">
        <v>1649</v>
      </c>
      <c r="C2512" s="81">
        <f t="shared" si="118"/>
        <v>0</v>
      </c>
      <c r="D2512" s="74">
        <v>12773</v>
      </c>
      <c r="E2512" s="75" t="s">
        <v>8482</v>
      </c>
      <c r="F2512" s="74">
        <v>964701</v>
      </c>
      <c r="G2512" s="74">
        <v>0</v>
      </c>
      <c r="H2512" s="76">
        <f t="shared" si="119"/>
        <v>0</v>
      </c>
      <c r="I2512" s="76">
        <f t="shared" si="120"/>
        <v>0</v>
      </c>
      <c r="J2512" s="74">
        <v>13102</v>
      </c>
      <c r="K2512" s="75" t="s">
        <v>8047</v>
      </c>
      <c r="L2512" s="75" t="s">
        <v>9592</v>
      </c>
      <c r="M2512" s="74">
        <v>3200</v>
      </c>
      <c r="N2512" s="75" t="s">
        <v>67</v>
      </c>
      <c r="O2512" s="75" t="s">
        <v>9593</v>
      </c>
      <c r="P2512" s="75"/>
      <c r="Q2512" s="75" t="s">
        <v>9594</v>
      </c>
      <c r="R2512" s="75" t="s">
        <v>3065</v>
      </c>
      <c r="S2512" s="75" t="s">
        <v>3066</v>
      </c>
      <c r="T2512" s="75" t="s">
        <v>3067</v>
      </c>
      <c r="U2512" s="75" t="s">
        <v>385</v>
      </c>
    </row>
    <row r="2513" spans="1:21" ht="14.4" x14ac:dyDescent="0.25">
      <c r="A2513" s="74">
        <v>138834</v>
      </c>
      <c r="B2513" s="75" t="s">
        <v>1649</v>
      </c>
      <c r="C2513" s="81">
        <f t="shared" si="118"/>
        <v>0</v>
      </c>
      <c r="D2513" s="74">
        <v>12773</v>
      </c>
      <c r="E2513" s="75" t="s">
        <v>8482</v>
      </c>
      <c r="F2513" s="74">
        <v>964701</v>
      </c>
      <c r="G2513" s="74">
        <v>0</v>
      </c>
      <c r="H2513" s="76">
        <f t="shared" si="119"/>
        <v>0</v>
      </c>
      <c r="I2513" s="76">
        <f t="shared" si="120"/>
        <v>0</v>
      </c>
      <c r="J2513" s="74">
        <v>13111</v>
      </c>
      <c r="K2513" s="75" t="s">
        <v>4017</v>
      </c>
      <c r="L2513" s="75" t="s">
        <v>9595</v>
      </c>
      <c r="M2513" s="74">
        <v>3200</v>
      </c>
      <c r="N2513" s="75" t="s">
        <v>67</v>
      </c>
      <c r="O2513" s="75" t="s">
        <v>9596</v>
      </c>
      <c r="P2513" s="75"/>
      <c r="Q2513" s="75" t="s">
        <v>9597</v>
      </c>
      <c r="R2513" s="75" t="s">
        <v>3065</v>
      </c>
      <c r="S2513" s="75" t="s">
        <v>3066</v>
      </c>
      <c r="T2513" s="75" t="s">
        <v>3067</v>
      </c>
      <c r="U2513" s="75" t="s">
        <v>385</v>
      </c>
    </row>
    <row r="2514" spans="1:21" ht="14.4" x14ac:dyDescent="0.25">
      <c r="A2514" s="74">
        <v>138834</v>
      </c>
      <c r="B2514" s="75" t="s">
        <v>1649</v>
      </c>
      <c r="C2514" s="81">
        <f t="shared" si="118"/>
        <v>0</v>
      </c>
      <c r="D2514" s="74">
        <v>12773</v>
      </c>
      <c r="E2514" s="75" t="s">
        <v>8482</v>
      </c>
      <c r="F2514" s="74">
        <v>964701</v>
      </c>
      <c r="G2514" s="74">
        <v>0</v>
      </c>
      <c r="H2514" s="76">
        <f t="shared" si="119"/>
        <v>0</v>
      </c>
      <c r="I2514" s="76">
        <f t="shared" si="120"/>
        <v>0</v>
      </c>
      <c r="J2514" s="74">
        <v>13128</v>
      </c>
      <c r="K2514" s="75" t="s">
        <v>11459</v>
      </c>
      <c r="L2514" s="75" t="s">
        <v>9598</v>
      </c>
      <c r="M2514" s="74">
        <v>3200</v>
      </c>
      <c r="N2514" s="75" t="s">
        <v>67</v>
      </c>
      <c r="O2514" s="75" t="s">
        <v>9599</v>
      </c>
      <c r="P2514" s="75"/>
      <c r="Q2514" s="75" t="s">
        <v>9600</v>
      </c>
      <c r="R2514" s="75" t="s">
        <v>3065</v>
      </c>
      <c r="S2514" s="75" t="s">
        <v>3066</v>
      </c>
      <c r="T2514" s="75" t="s">
        <v>3067</v>
      </c>
      <c r="U2514" s="75" t="s">
        <v>385</v>
      </c>
    </row>
    <row r="2515" spans="1:21" ht="14.4" x14ac:dyDescent="0.25">
      <c r="A2515" s="74">
        <v>138834</v>
      </c>
      <c r="B2515" s="75" t="s">
        <v>1649</v>
      </c>
      <c r="C2515" s="81">
        <f t="shared" si="118"/>
        <v>0</v>
      </c>
      <c r="D2515" s="74">
        <v>12773</v>
      </c>
      <c r="E2515" s="75" t="s">
        <v>8482</v>
      </c>
      <c r="F2515" s="74">
        <v>964701</v>
      </c>
      <c r="G2515" s="74">
        <v>0</v>
      </c>
      <c r="H2515" s="76">
        <f t="shared" si="119"/>
        <v>0</v>
      </c>
      <c r="I2515" s="76">
        <f t="shared" si="120"/>
        <v>0</v>
      </c>
      <c r="J2515" s="74">
        <v>13151</v>
      </c>
      <c r="K2515" s="75" t="s">
        <v>11460</v>
      </c>
      <c r="L2515" s="75" t="s">
        <v>9601</v>
      </c>
      <c r="M2515" s="74">
        <v>3200</v>
      </c>
      <c r="N2515" s="75" t="s">
        <v>9602</v>
      </c>
      <c r="O2515" s="75" t="s">
        <v>9603</v>
      </c>
      <c r="P2515" s="75"/>
      <c r="Q2515" s="75" t="s">
        <v>9604</v>
      </c>
      <c r="R2515" s="75" t="s">
        <v>3065</v>
      </c>
      <c r="S2515" s="75" t="s">
        <v>3066</v>
      </c>
      <c r="T2515" s="75" t="s">
        <v>3067</v>
      </c>
      <c r="U2515" s="75" t="s">
        <v>385</v>
      </c>
    </row>
    <row r="2516" spans="1:21" ht="14.4" x14ac:dyDescent="0.25">
      <c r="A2516" s="74">
        <v>138834</v>
      </c>
      <c r="B2516" s="75" t="s">
        <v>1649</v>
      </c>
      <c r="C2516" s="81">
        <f t="shared" si="118"/>
        <v>0</v>
      </c>
      <c r="D2516" s="74">
        <v>12773</v>
      </c>
      <c r="E2516" s="75" t="s">
        <v>8482</v>
      </c>
      <c r="F2516" s="74">
        <v>964701</v>
      </c>
      <c r="G2516" s="74">
        <v>0</v>
      </c>
      <c r="H2516" s="76">
        <f t="shared" si="119"/>
        <v>0</v>
      </c>
      <c r="I2516" s="76">
        <f t="shared" si="120"/>
        <v>0</v>
      </c>
      <c r="J2516" s="74">
        <v>13169</v>
      </c>
      <c r="K2516" s="75" t="s">
        <v>1692</v>
      </c>
      <c r="L2516" s="75" t="s">
        <v>9605</v>
      </c>
      <c r="M2516" s="74">
        <v>3130</v>
      </c>
      <c r="N2516" s="75" t="s">
        <v>296</v>
      </c>
      <c r="O2516" s="75" t="s">
        <v>9606</v>
      </c>
      <c r="P2516" s="75"/>
      <c r="Q2516" s="75" t="s">
        <v>9607</v>
      </c>
      <c r="R2516" s="75" t="s">
        <v>3065</v>
      </c>
      <c r="S2516" s="75" t="s">
        <v>3066</v>
      </c>
      <c r="T2516" s="75" t="s">
        <v>3067</v>
      </c>
      <c r="U2516" s="75" t="s">
        <v>385</v>
      </c>
    </row>
    <row r="2517" spans="1:21" ht="14.4" x14ac:dyDescent="0.25">
      <c r="A2517" s="74">
        <v>138842</v>
      </c>
      <c r="B2517" s="75" t="s">
        <v>1901</v>
      </c>
      <c r="C2517" s="81">
        <f t="shared" si="118"/>
        <v>0</v>
      </c>
      <c r="D2517" s="74">
        <v>129577</v>
      </c>
      <c r="E2517" s="75" t="s">
        <v>10767</v>
      </c>
      <c r="F2517" s="74">
        <v>113878</v>
      </c>
      <c r="G2517" s="74">
        <v>113878</v>
      </c>
      <c r="H2517" s="76">
        <f t="shared" si="119"/>
        <v>0</v>
      </c>
      <c r="I2517" s="76">
        <f t="shared" si="120"/>
        <v>0</v>
      </c>
      <c r="J2517" s="74">
        <v>117</v>
      </c>
      <c r="K2517" s="75" t="s">
        <v>11461</v>
      </c>
      <c r="L2517" s="75" t="s">
        <v>9608</v>
      </c>
      <c r="M2517" s="74">
        <v>1082</v>
      </c>
      <c r="N2517" s="75" t="s">
        <v>17</v>
      </c>
      <c r="O2517" s="75" t="s">
        <v>9609</v>
      </c>
      <c r="P2517" s="75"/>
      <c r="Q2517" s="75" t="s">
        <v>9610</v>
      </c>
      <c r="R2517" s="75" t="s">
        <v>3065</v>
      </c>
      <c r="S2517" s="75" t="s">
        <v>3066</v>
      </c>
      <c r="T2517" s="75" t="s">
        <v>3067</v>
      </c>
      <c r="U2517" s="75" t="s">
        <v>385</v>
      </c>
    </row>
    <row r="2518" spans="1:21" ht="14.4" x14ac:dyDescent="0.25">
      <c r="A2518" s="74">
        <v>138842</v>
      </c>
      <c r="B2518" s="75" t="s">
        <v>1901</v>
      </c>
      <c r="C2518" s="81">
        <f t="shared" si="118"/>
        <v>0</v>
      </c>
      <c r="D2518" s="74">
        <v>129577</v>
      </c>
      <c r="E2518" s="75" t="s">
        <v>10767</v>
      </c>
      <c r="F2518" s="74">
        <v>113878</v>
      </c>
      <c r="G2518" s="74">
        <v>113878</v>
      </c>
      <c r="H2518" s="76">
        <f t="shared" si="119"/>
        <v>0</v>
      </c>
      <c r="I2518" s="76">
        <f t="shared" si="120"/>
        <v>0</v>
      </c>
      <c r="J2518" s="74">
        <v>115527</v>
      </c>
      <c r="K2518" s="75" t="s">
        <v>11462</v>
      </c>
      <c r="L2518" s="75" t="s">
        <v>9611</v>
      </c>
      <c r="M2518" s="74">
        <v>1180</v>
      </c>
      <c r="N2518" s="75" t="s">
        <v>21</v>
      </c>
      <c r="O2518" s="75" t="s">
        <v>9612</v>
      </c>
      <c r="P2518" s="75"/>
      <c r="Q2518" s="75" t="s">
        <v>9613</v>
      </c>
      <c r="R2518" s="75" t="s">
        <v>3065</v>
      </c>
      <c r="S2518" s="75" t="s">
        <v>3066</v>
      </c>
      <c r="T2518" s="75" t="s">
        <v>3067</v>
      </c>
      <c r="U2518" s="75" t="s">
        <v>385</v>
      </c>
    </row>
    <row r="2519" spans="1:21" ht="14.4" x14ac:dyDescent="0.25">
      <c r="A2519" s="74">
        <v>138842</v>
      </c>
      <c r="B2519" s="75" t="s">
        <v>1901</v>
      </c>
      <c r="C2519" s="81">
        <f t="shared" si="118"/>
        <v>0</v>
      </c>
      <c r="D2519" s="74">
        <v>129577</v>
      </c>
      <c r="E2519" s="75" t="s">
        <v>10767</v>
      </c>
      <c r="F2519" s="74">
        <v>113878</v>
      </c>
      <c r="G2519" s="74">
        <v>113878</v>
      </c>
      <c r="H2519" s="76">
        <f t="shared" si="119"/>
        <v>0</v>
      </c>
      <c r="I2519" s="76">
        <f t="shared" si="120"/>
        <v>0</v>
      </c>
      <c r="J2519" s="74">
        <v>129338</v>
      </c>
      <c r="K2519" s="75" t="s">
        <v>9614</v>
      </c>
      <c r="L2519" s="75" t="s">
        <v>9615</v>
      </c>
      <c r="M2519" s="74">
        <v>1140</v>
      </c>
      <c r="N2519" s="75" t="s">
        <v>18</v>
      </c>
      <c r="O2519" s="75" t="s">
        <v>9616</v>
      </c>
      <c r="P2519" s="75"/>
      <c r="Q2519" s="75" t="s">
        <v>9617</v>
      </c>
      <c r="R2519" s="75" t="s">
        <v>3065</v>
      </c>
      <c r="S2519" s="75" t="s">
        <v>3066</v>
      </c>
      <c r="T2519" s="75" t="s">
        <v>3067</v>
      </c>
      <c r="U2519" s="75" t="s">
        <v>385</v>
      </c>
    </row>
    <row r="2520" spans="1:21" ht="14.4" x14ac:dyDescent="0.25">
      <c r="A2520" s="74">
        <v>138842</v>
      </c>
      <c r="B2520" s="75" t="s">
        <v>1901</v>
      </c>
      <c r="C2520" s="81">
        <f t="shared" si="118"/>
        <v>0</v>
      </c>
      <c r="D2520" s="74">
        <v>129577</v>
      </c>
      <c r="E2520" s="75" t="s">
        <v>10767</v>
      </c>
      <c r="F2520" s="74">
        <v>113878</v>
      </c>
      <c r="G2520" s="74">
        <v>113878</v>
      </c>
      <c r="H2520" s="76">
        <f t="shared" si="119"/>
        <v>0</v>
      </c>
      <c r="I2520" s="76">
        <f t="shared" si="120"/>
        <v>0</v>
      </c>
      <c r="J2520" s="74">
        <v>129577</v>
      </c>
      <c r="K2520" s="75" t="s">
        <v>10767</v>
      </c>
      <c r="L2520" s="75" t="s">
        <v>1551</v>
      </c>
      <c r="M2520" s="74">
        <v>1090</v>
      </c>
      <c r="N2520" s="75" t="s">
        <v>146</v>
      </c>
      <c r="O2520" s="75" t="s">
        <v>1552</v>
      </c>
      <c r="P2520" s="75"/>
      <c r="Q2520" s="75" t="s">
        <v>1553</v>
      </c>
      <c r="R2520" s="75" t="s">
        <v>3065</v>
      </c>
      <c r="S2520" s="75" t="s">
        <v>3066</v>
      </c>
      <c r="T2520" s="75" t="s">
        <v>3067</v>
      </c>
      <c r="U2520" s="75" t="s">
        <v>385</v>
      </c>
    </row>
    <row r="2521" spans="1:21" ht="14.4" x14ac:dyDescent="0.25">
      <c r="A2521" s="74">
        <v>138842</v>
      </c>
      <c r="B2521" s="75" t="s">
        <v>1901</v>
      </c>
      <c r="C2521" s="81">
        <f t="shared" si="118"/>
        <v>0</v>
      </c>
      <c r="D2521" s="74">
        <v>129577</v>
      </c>
      <c r="E2521" s="75" t="s">
        <v>10767</v>
      </c>
      <c r="F2521" s="74">
        <v>113878</v>
      </c>
      <c r="G2521" s="74">
        <v>113878</v>
      </c>
      <c r="H2521" s="76">
        <f t="shared" si="119"/>
        <v>0</v>
      </c>
      <c r="I2521" s="76">
        <f t="shared" si="120"/>
        <v>0</v>
      </c>
      <c r="J2521" s="74">
        <v>130278</v>
      </c>
      <c r="K2521" s="75" t="s">
        <v>9618</v>
      </c>
      <c r="L2521" s="75" t="s">
        <v>9619</v>
      </c>
      <c r="M2521" s="74">
        <v>1020</v>
      </c>
      <c r="N2521" s="75" t="s">
        <v>297</v>
      </c>
      <c r="O2521" s="75" t="s">
        <v>9620</v>
      </c>
      <c r="P2521" s="75"/>
      <c r="Q2521" s="75" t="s">
        <v>11463</v>
      </c>
      <c r="R2521" s="75" t="s">
        <v>3065</v>
      </c>
      <c r="S2521" s="75" t="s">
        <v>3066</v>
      </c>
      <c r="T2521" s="75" t="s">
        <v>3067</v>
      </c>
      <c r="U2521" s="75" t="s">
        <v>385</v>
      </c>
    </row>
    <row r="2522" spans="1:21" ht="14.4" x14ac:dyDescent="0.25">
      <c r="A2522" s="74">
        <v>138842</v>
      </c>
      <c r="B2522" s="75" t="s">
        <v>1901</v>
      </c>
      <c r="C2522" s="81">
        <f t="shared" si="118"/>
        <v>0</v>
      </c>
      <c r="D2522" s="74">
        <v>129577</v>
      </c>
      <c r="E2522" s="75" t="s">
        <v>10767</v>
      </c>
      <c r="F2522" s="74">
        <v>113878</v>
      </c>
      <c r="G2522" s="74">
        <v>113878</v>
      </c>
      <c r="H2522" s="76">
        <f t="shared" si="119"/>
        <v>0</v>
      </c>
      <c r="I2522" s="76">
        <f t="shared" si="120"/>
        <v>0</v>
      </c>
      <c r="J2522" s="74">
        <v>130955</v>
      </c>
      <c r="K2522" s="75" t="s">
        <v>11464</v>
      </c>
      <c r="L2522" s="75" t="s">
        <v>9621</v>
      </c>
      <c r="M2522" s="74">
        <v>1090</v>
      </c>
      <c r="N2522" s="75" t="s">
        <v>146</v>
      </c>
      <c r="O2522" s="75" t="s">
        <v>9622</v>
      </c>
      <c r="P2522" s="75"/>
      <c r="Q2522" s="75" t="s">
        <v>9623</v>
      </c>
      <c r="R2522" s="75" t="s">
        <v>3065</v>
      </c>
      <c r="S2522" s="75" t="s">
        <v>3066</v>
      </c>
      <c r="T2522" s="75" t="s">
        <v>3067</v>
      </c>
      <c r="U2522" s="75" t="s">
        <v>385</v>
      </c>
    </row>
    <row r="2523" spans="1:21" ht="14.4" x14ac:dyDescent="0.25">
      <c r="A2523" s="74">
        <v>138842</v>
      </c>
      <c r="B2523" s="75" t="s">
        <v>1901</v>
      </c>
      <c r="C2523" s="81">
        <f t="shared" si="118"/>
        <v>0</v>
      </c>
      <c r="D2523" s="74">
        <v>129577</v>
      </c>
      <c r="E2523" s="75" t="s">
        <v>10767</v>
      </c>
      <c r="F2523" s="74">
        <v>113878</v>
      </c>
      <c r="G2523" s="74">
        <v>113878</v>
      </c>
      <c r="H2523" s="76">
        <f t="shared" si="119"/>
        <v>0</v>
      </c>
      <c r="I2523" s="76">
        <f t="shared" si="120"/>
        <v>0</v>
      </c>
      <c r="J2523" s="74">
        <v>131532</v>
      </c>
      <c r="K2523" s="75" t="s">
        <v>11465</v>
      </c>
      <c r="L2523" s="75" t="s">
        <v>9624</v>
      </c>
      <c r="M2523" s="74">
        <v>1060</v>
      </c>
      <c r="N2523" s="75" t="s">
        <v>2577</v>
      </c>
      <c r="O2523" s="75" t="s">
        <v>9625</v>
      </c>
      <c r="P2523" s="75"/>
      <c r="Q2523" s="75" t="s">
        <v>12029</v>
      </c>
      <c r="R2523" s="75" t="s">
        <v>3065</v>
      </c>
      <c r="S2523" s="75" t="s">
        <v>3066</v>
      </c>
      <c r="T2523" s="75" t="s">
        <v>3067</v>
      </c>
      <c r="U2523" s="75" t="s">
        <v>385</v>
      </c>
    </row>
    <row r="2524" spans="1:21" ht="14.4" x14ac:dyDescent="0.25">
      <c r="A2524" s="74">
        <v>138842</v>
      </c>
      <c r="B2524" s="75" t="s">
        <v>1901</v>
      </c>
      <c r="C2524" s="81">
        <f t="shared" si="118"/>
        <v>0</v>
      </c>
      <c r="D2524" s="74">
        <v>129577</v>
      </c>
      <c r="E2524" s="75" t="s">
        <v>10767</v>
      </c>
      <c r="F2524" s="74">
        <v>113878</v>
      </c>
      <c r="G2524" s="74">
        <v>113878</v>
      </c>
      <c r="H2524" s="76">
        <f t="shared" si="119"/>
        <v>0</v>
      </c>
      <c r="I2524" s="76">
        <f t="shared" si="120"/>
        <v>0</v>
      </c>
      <c r="J2524" s="74">
        <v>131557</v>
      </c>
      <c r="K2524" s="75" t="s">
        <v>11466</v>
      </c>
      <c r="L2524" s="75" t="s">
        <v>11467</v>
      </c>
      <c r="M2524" s="74">
        <v>1000</v>
      </c>
      <c r="N2524" s="75" t="s">
        <v>257</v>
      </c>
      <c r="O2524" s="75" t="s">
        <v>1763</v>
      </c>
      <c r="P2524" s="75"/>
      <c r="Q2524" s="75" t="s">
        <v>12030</v>
      </c>
      <c r="R2524" s="75" t="s">
        <v>3065</v>
      </c>
      <c r="S2524" s="75" t="s">
        <v>3066</v>
      </c>
      <c r="T2524" s="75" t="s">
        <v>3067</v>
      </c>
      <c r="U2524" s="75" t="s">
        <v>385</v>
      </c>
    </row>
    <row r="2525" spans="1:21" ht="14.4" x14ac:dyDescent="0.25">
      <c r="A2525" s="74">
        <v>138842</v>
      </c>
      <c r="B2525" s="75" t="s">
        <v>1901</v>
      </c>
      <c r="C2525" s="81">
        <f t="shared" si="118"/>
        <v>0</v>
      </c>
      <c r="D2525" s="74">
        <v>129577</v>
      </c>
      <c r="E2525" s="75" t="s">
        <v>10767</v>
      </c>
      <c r="F2525" s="74">
        <v>113878</v>
      </c>
      <c r="G2525" s="74">
        <v>113878</v>
      </c>
      <c r="H2525" s="76">
        <f t="shared" si="119"/>
        <v>0</v>
      </c>
      <c r="I2525" s="76">
        <f t="shared" si="120"/>
        <v>0</v>
      </c>
      <c r="J2525" s="74">
        <v>138453</v>
      </c>
      <c r="K2525" s="75" t="s">
        <v>9626</v>
      </c>
      <c r="L2525" s="75" t="s">
        <v>9627</v>
      </c>
      <c r="M2525" s="74">
        <v>1080</v>
      </c>
      <c r="N2525" s="75" t="s">
        <v>144</v>
      </c>
      <c r="O2525" s="75" t="s">
        <v>9628</v>
      </c>
      <c r="P2525" s="75"/>
      <c r="Q2525" s="75" t="s">
        <v>9629</v>
      </c>
      <c r="R2525" s="75" t="s">
        <v>3065</v>
      </c>
      <c r="S2525" s="75" t="s">
        <v>3066</v>
      </c>
      <c r="T2525" s="75" t="s">
        <v>3067</v>
      </c>
      <c r="U2525" s="75" t="s">
        <v>385</v>
      </c>
    </row>
    <row r="2526" spans="1:21" ht="14.4" x14ac:dyDescent="0.25">
      <c r="A2526" s="74">
        <v>138842</v>
      </c>
      <c r="B2526" s="75" t="s">
        <v>1901</v>
      </c>
      <c r="C2526" s="81">
        <f t="shared" si="118"/>
        <v>0</v>
      </c>
      <c r="D2526" s="74">
        <v>129577</v>
      </c>
      <c r="E2526" s="75" t="s">
        <v>10767</v>
      </c>
      <c r="F2526" s="74">
        <v>113878</v>
      </c>
      <c r="G2526" s="74">
        <v>113878</v>
      </c>
      <c r="H2526" s="76">
        <f t="shared" si="119"/>
        <v>0</v>
      </c>
      <c r="I2526" s="76">
        <f t="shared" si="120"/>
        <v>0</v>
      </c>
      <c r="J2526" s="74">
        <v>144709</v>
      </c>
      <c r="K2526" s="75" t="s">
        <v>11468</v>
      </c>
      <c r="L2526" s="75" t="s">
        <v>11469</v>
      </c>
      <c r="M2526" s="74">
        <v>1080</v>
      </c>
      <c r="N2526" s="75" t="s">
        <v>144</v>
      </c>
      <c r="O2526" s="75" t="s">
        <v>12031</v>
      </c>
      <c r="P2526" s="75"/>
      <c r="Q2526" s="75" t="s">
        <v>11471</v>
      </c>
      <c r="R2526" s="75" t="s">
        <v>3065</v>
      </c>
      <c r="S2526" s="75" t="s">
        <v>3066</v>
      </c>
      <c r="T2526" s="75" t="s">
        <v>3067</v>
      </c>
      <c r="U2526" s="75" t="s">
        <v>385</v>
      </c>
    </row>
    <row r="2527" spans="1:21" ht="14.4" x14ac:dyDescent="0.25">
      <c r="A2527" s="74">
        <v>138859</v>
      </c>
      <c r="B2527" s="75" t="s">
        <v>1679</v>
      </c>
      <c r="C2527" s="81">
        <f t="shared" si="118"/>
        <v>0</v>
      </c>
      <c r="D2527" s="74">
        <v>19364</v>
      </c>
      <c r="E2527" s="75" t="s">
        <v>10768</v>
      </c>
      <c r="F2527" s="74">
        <v>975367</v>
      </c>
      <c r="G2527" s="74">
        <v>0</v>
      </c>
      <c r="H2527" s="76">
        <f t="shared" si="119"/>
        <v>0</v>
      </c>
      <c r="I2527" s="76">
        <f t="shared" si="120"/>
        <v>0</v>
      </c>
      <c r="J2527" s="74">
        <v>17483</v>
      </c>
      <c r="K2527" s="75" t="s">
        <v>2387</v>
      </c>
      <c r="L2527" s="75" t="s">
        <v>9630</v>
      </c>
      <c r="M2527" s="74">
        <v>8650</v>
      </c>
      <c r="N2527" s="75" t="s">
        <v>3000</v>
      </c>
      <c r="O2527" s="75" t="s">
        <v>9631</v>
      </c>
      <c r="P2527" s="75"/>
      <c r="Q2527" s="75" t="s">
        <v>9632</v>
      </c>
      <c r="R2527" s="75" t="s">
        <v>11615</v>
      </c>
      <c r="S2527" s="75" t="s">
        <v>11616</v>
      </c>
      <c r="T2527" s="75" t="s">
        <v>11617</v>
      </c>
      <c r="U2527" s="75" t="s">
        <v>385</v>
      </c>
    </row>
    <row r="2528" spans="1:21" ht="14.4" x14ac:dyDescent="0.25">
      <c r="A2528" s="74">
        <v>138859</v>
      </c>
      <c r="B2528" s="75" t="s">
        <v>1679</v>
      </c>
      <c r="C2528" s="81">
        <f t="shared" si="118"/>
        <v>0</v>
      </c>
      <c r="D2528" s="74">
        <v>19364</v>
      </c>
      <c r="E2528" s="75" t="s">
        <v>10768</v>
      </c>
      <c r="F2528" s="74">
        <v>975607</v>
      </c>
      <c r="G2528" s="74">
        <v>0</v>
      </c>
      <c r="H2528" s="76">
        <f t="shared" si="119"/>
        <v>138859</v>
      </c>
      <c r="I2528" s="76">
        <f t="shared" si="120"/>
        <v>0</v>
      </c>
      <c r="J2528" s="74">
        <v>19323</v>
      </c>
      <c r="K2528" s="75" t="s">
        <v>2762</v>
      </c>
      <c r="L2528" s="75" t="s">
        <v>9633</v>
      </c>
      <c r="M2528" s="74">
        <v>8980</v>
      </c>
      <c r="N2528" s="75" t="s">
        <v>9634</v>
      </c>
      <c r="O2528" s="75" t="s">
        <v>9635</v>
      </c>
      <c r="P2528" s="75"/>
      <c r="Q2528" s="75" t="s">
        <v>9636</v>
      </c>
      <c r="R2528" s="75" t="s">
        <v>11615</v>
      </c>
      <c r="S2528" s="75" t="s">
        <v>11616</v>
      </c>
      <c r="T2528" s="75" t="s">
        <v>11617</v>
      </c>
      <c r="U2528" s="75" t="s">
        <v>385</v>
      </c>
    </row>
    <row r="2529" spans="1:21" ht="14.4" x14ac:dyDescent="0.25">
      <c r="A2529" s="74">
        <v>138859</v>
      </c>
      <c r="B2529" s="75" t="s">
        <v>1679</v>
      </c>
      <c r="C2529" s="81">
        <f t="shared" si="118"/>
        <v>0</v>
      </c>
      <c r="D2529" s="74">
        <v>19364</v>
      </c>
      <c r="E2529" s="75" t="s">
        <v>10768</v>
      </c>
      <c r="F2529" s="74">
        <v>975607</v>
      </c>
      <c r="G2529" s="74">
        <v>0</v>
      </c>
      <c r="H2529" s="76">
        <f t="shared" si="119"/>
        <v>0</v>
      </c>
      <c r="I2529" s="76">
        <f t="shared" si="120"/>
        <v>0</v>
      </c>
      <c r="J2529" s="74">
        <v>19364</v>
      </c>
      <c r="K2529" s="75" t="s">
        <v>10768</v>
      </c>
      <c r="L2529" s="75" t="s">
        <v>1555</v>
      </c>
      <c r="M2529" s="74">
        <v>8980</v>
      </c>
      <c r="N2529" s="75" t="s">
        <v>1556</v>
      </c>
      <c r="O2529" s="75" t="s">
        <v>1557</v>
      </c>
      <c r="P2529" s="75"/>
      <c r="Q2529" s="75" t="s">
        <v>1558</v>
      </c>
      <c r="R2529" s="75" t="s">
        <v>11615</v>
      </c>
      <c r="S2529" s="75" t="s">
        <v>11616</v>
      </c>
      <c r="T2529" s="75" t="s">
        <v>11617</v>
      </c>
      <c r="U2529" s="75" t="s">
        <v>385</v>
      </c>
    </row>
    <row r="2530" spans="1:21" ht="14.4" x14ac:dyDescent="0.25">
      <c r="A2530" s="74">
        <v>138859</v>
      </c>
      <c r="B2530" s="75" t="s">
        <v>1679</v>
      </c>
      <c r="C2530" s="81">
        <f t="shared" si="118"/>
        <v>0</v>
      </c>
      <c r="D2530" s="74">
        <v>19364</v>
      </c>
      <c r="E2530" s="75" t="s">
        <v>10768</v>
      </c>
      <c r="F2530" s="74">
        <v>975615</v>
      </c>
      <c r="G2530" s="74">
        <v>0</v>
      </c>
      <c r="H2530" s="76">
        <f t="shared" si="119"/>
        <v>138859</v>
      </c>
      <c r="I2530" s="76">
        <f t="shared" si="120"/>
        <v>0</v>
      </c>
      <c r="J2530" s="74">
        <v>19398</v>
      </c>
      <c r="K2530" s="75" t="s">
        <v>9637</v>
      </c>
      <c r="L2530" s="75" t="s">
        <v>9638</v>
      </c>
      <c r="M2530" s="74">
        <v>8890</v>
      </c>
      <c r="N2530" s="75" t="s">
        <v>5091</v>
      </c>
      <c r="O2530" s="75" t="s">
        <v>9639</v>
      </c>
      <c r="P2530" s="75"/>
      <c r="Q2530" s="75" t="s">
        <v>9640</v>
      </c>
      <c r="R2530" s="75" t="s">
        <v>11615</v>
      </c>
      <c r="S2530" s="75" t="s">
        <v>11616</v>
      </c>
      <c r="T2530" s="75" t="s">
        <v>11617</v>
      </c>
      <c r="U2530" s="75" t="s">
        <v>385</v>
      </c>
    </row>
    <row r="2531" spans="1:21" ht="14.4" x14ac:dyDescent="0.25">
      <c r="A2531" s="74">
        <v>138859</v>
      </c>
      <c r="B2531" s="75" t="s">
        <v>1679</v>
      </c>
      <c r="C2531" s="81">
        <f t="shared" si="118"/>
        <v>0</v>
      </c>
      <c r="D2531" s="74">
        <v>19364</v>
      </c>
      <c r="E2531" s="75" t="s">
        <v>10768</v>
      </c>
      <c r="F2531" s="74">
        <v>975755</v>
      </c>
      <c r="G2531" s="74">
        <v>0</v>
      </c>
      <c r="H2531" s="76">
        <f t="shared" si="119"/>
        <v>138859</v>
      </c>
      <c r="I2531" s="76">
        <f t="shared" si="120"/>
        <v>0</v>
      </c>
      <c r="J2531" s="74">
        <v>20495</v>
      </c>
      <c r="K2531" s="75" t="s">
        <v>9641</v>
      </c>
      <c r="L2531" s="75" t="s">
        <v>9642</v>
      </c>
      <c r="M2531" s="74">
        <v>8920</v>
      </c>
      <c r="N2531" s="75" t="s">
        <v>9643</v>
      </c>
      <c r="O2531" s="75" t="s">
        <v>9644</v>
      </c>
      <c r="P2531" s="75"/>
      <c r="Q2531" s="75" t="s">
        <v>9645</v>
      </c>
      <c r="R2531" s="75" t="s">
        <v>11615</v>
      </c>
      <c r="S2531" s="75" t="s">
        <v>11616</v>
      </c>
      <c r="T2531" s="75" t="s">
        <v>11617</v>
      </c>
      <c r="U2531" s="75" t="s">
        <v>385</v>
      </c>
    </row>
    <row r="2532" spans="1:21" ht="14.4" x14ac:dyDescent="0.25">
      <c r="A2532" s="74">
        <v>138859</v>
      </c>
      <c r="B2532" s="75" t="s">
        <v>1679</v>
      </c>
      <c r="C2532" s="81">
        <f t="shared" si="118"/>
        <v>0</v>
      </c>
      <c r="D2532" s="74">
        <v>19364</v>
      </c>
      <c r="E2532" s="75" t="s">
        <v>10768</v>
      </c>
      <c r="F2532" s="74">
        <v>975771</v>
      </c>
      <c r="G2532" s="74">
        <v>0</v>
      </c>
      <c r="H2532" s="76">
        <f t="shared" si="119"/>
        <v>138859</v>
      </c>
      <c r="I2532" s="76">
        <f t="shared" si="120"/>
        <v>0</v>
      </c>
      <c r="J2532" s="74">
        <v>20628</v>
      </c>
      <c r="K2532" s="75" t="s">
        <v>9646</v>
      </c>
      <c r="L2532" s="75" t="s">
        <v>9647</v>
      </c>
      <c r="M2532" s="74">
        <v>8951</v>
      </c>
      <c r="N2532" s="75" t="s">
        <v>9648</v>
      </c>
      <c r="O2532" s="75" t="s">
        <v>9649</v>
      </c>
      <c r="P2532" s="75"/>
      <c r="Q2532" s="75" t="s">
        <v>9650</v>
      </c>
      <c r="R2532" s="75" t="s">
        <v>11615</v>
      </c>
      <c r="S2532" s="75" t="s">
        <v>11616</v>
      </c>
      <c r="T2532" s="75" t="s">
        <v>11617</v>
      </c>
      <c r="U2532" s="75" t="s">
        <v>385</v>
      </c>
    </row>
    <row r="2533" spans="1:21" ht="14.4" x14ac:dyDescent="0.25">
      <c r="A2533" s="74">
        <v>138867</v>
      </c>
      <c r="B2533" s="75" t="s">
        <v>1649</v>
      </c>
      <c r="C2533" s="81">
        <f t="shared" si="118"/>
        <v>0</v>
      </c>
      <c r="D2533" s="74">
        <v>21857</v>
      </c>
      <c r="E2533" s="75" t="s">
        <v>1947</v>
      </c>
      <c r="F2533" s="74">
        <v>962217</v>
      </c>
      <c r="G2533" s="74">
        <v>0</v>
      </c>
      <c r="H2533" s="76">
        <f t="shared" si="119"/>
        <v>0</v>
      </c>
      <c r="I2533" s="76">
        <f t="shared" si="120"/>
        <v>0</v>
      </c>
      <c r="J2533" s="74">
        <v>21221</v>
      </c>
      <c r="K2533" s="75" t="s">
        <v>8842</v>
      </c>
      <c r="L2533" s="75" t="s">
        <v>9651</v>
      </c>
      <c r="M2533" s="74">
        <v>9000</v>
      </c>
      <c r="N2533" s="75" t="s">
        <v>120</v>
      </c>
      <c r="O2533" s="75" t="s">
        <v>9652</v>
      </c>
      <c r="P2533" s="75"/>
      <c r="Q2533" s="75" t="s">
        <v>9653</v>
      </c>
      <c r="R2533" s="75" t="s">
        <v>1786</v>
      </c>
      <c r="S2533" s="75" t="s">
        <v>1787</v>
      </c>
      <c r="T2533" s="75" t="s">
        <v>1788</v>
      </c>
      <c r="U2533" s="75" t="s">
        <v>385</v>
      </c>
    </row>
    <row r="2534" spans="1:21" ht="14.4" x14ac:dyDescent="0.25">
      <c r="A2534" s="74">
        <v>138867</v>
      </c>
      <c r="B2534" s="75" t="s">
        <v>1649</v>
      </c>
      <c r="C2534" s="81">
        <f t="shared" si="118"/>
        <v>0</v>
      </c>
      <c r="D2534" s="74">
        <v>21857</v>
      </c>
      <c r="E2534" s="75" t="s">
        <v>1947</v>
      </c>
      <c r="F2534" s="74">
        <v>968438</v>
      </c>
      <c r="G2534" s="74">
        <v>0</v>
      </c>
      <c r="H2534" s="76">
        <f t="shared" si="119"/>
        <v>138867</v>
      </c>
      <c r="I2534" s="76">
        <f t="shared" si="120"/>
        <v>0</v>
      </c>
      <c r="J2534" s="74">
        <v>21857</v>
      </c>
      <c r="K2534" s="75" t="s">
        <v>1947</v>
      </c>
      <c r="L2534" s="75" t="s">
        <v>1560</v>
      </c>
      <c r="M2534" s="74">
        <v>9070</v>
      </c>
      <c r="N2534" s="75" t="s">
        <v>1561</v>
      </c>
      <c r="O2534" s="75" t="s">
        <v>9654</v>
      </c>
      <c r="P2534" s="75"/>
      <c r="Q2534" s="75" t="s">
        <v>10681</v>
      </c>
      <c r="R2534" s="75" t="s">
        <v>1786</v>
      </c>
      <c r="S2534" s="75" t="s">
        <v>1787</v>
      </c>
      <c r="T2534" s="75" t="s">
        <v>1788</v>
      </c>
      <c r="U2534" s="75" t="s">
        <v>385</v>
      </c>
    </row>
    <row r="2535" spans="1:21" ht="14.4" x14ac:dyDescent="0.25">
      <c r="A2535" s="74">
        <v>138867</v>
      </c>
      <c r="B2535" s="75" t="s">
        <v>1649</v>
      </c>
      <c r="C2535" s="81">
        <f t="shared" si="118"/>
        <v>0</v>
      </c>
      <c r="D2535" s="74">
        <v>21857</v>
      </c>
      <c r="E2535" s="75" t="s">
        <v>1947</v>
      </c>
      <c r="F2535" s="74">
        <v>968438</v>
      </c>
      <c r="G2535" s="74">
        <v>0</v>
      </c>
      <c r="H2535" s="76">
        <f t="shared" si="119"/>
        <v>0</v>
      </c>
      <c r="I2535" s="76">
        <f t="shared" si="120"/>
        <v>0</v>
      </c>
      <c r="J2535" s="74">
        <v>21865</v>
      </c>
      <c r="K2535" s="75" t="s">
        <v>3713</v>
      </c>
      <c r="L2535" s="75" t="s">
        <v>9655</v>
      </c>
      <c r="M2535" s="74">
        <v>9070</v>
      </c>
      <c r="N2535" s="75" t="s">
        <v>1561</v>
      </c>
      <c r="O2535" s="75" t="s">
        <v>9656</v>
      </c>
      <c r="P2535" s="75"/>
      <c r="Q2535" s="75" t="s">
        <v>11472</v>
      </c>
      <c r="R2535" s="75" t="s">
        <v>1786</v>
      </c>
      <c r="S2535" s="75" t="s">
        <v>1787</v>
      </c>
      <c r="T2535" s="75" t="s">
        <v>1788</v>
      </c>
      <c r="U2535" s="75" t="s">
        <v>385</v>
      </c>
    </row>
    <row r="2536" spans="1:21" ht="14.4" x14ac:dyDescent="0.25">
      <c r="A2536" s="74">
        <v>138867</v>
      </c>
      <c r="B2536" s="75" t="s">
        <v>1649</v>
      </c>
      <c r="C2536" s="81">
        <f t="shared" si="118"/>
        <v>0</v>
      </c>
      <c r="D2536" s="74">
        <v>21857</v>
      </c>
      <c r="E2536" s="75" t="s">
        <v>1947</v>
      </c>
      <c r="F2536" s="74">
        <v>968438</v>
      </c>
      <c r="G2536" s="74">
        <v>0</v>
      </c>
      <c r="H2536" s="76">
        <f t="shared" si="119"/>
        <v>0</v>
      </c>
      <c r="I2536" s="76">
        <f t="shared" si="120"/>
        <v>0</v>
      </c>
      <c r="J2536" s="74">
        <v>22327</v>
      </c>
      <c r="K2536" s="75" t="s">
        <v>4064</v>
      </c>
      <c r="L2536" s="75" t="s">
        <v>9657</v>
      </c>
      <c r="M2536" s="74">
        <v>9070</v>
      </c>
      <c r="N2536" s="75" t="s">
        <v>6889</v>
      </c>
      <c r="O2536" s="75" t="s">
        <v>9658</v>
      </c>
      <c r="P2536" s="75"/>
      <c r="Q2536" s="75" t="s">
        <v>11473</v>
      </c>
      <c r="R2536" s="75" t="s">
        <v>1786</v>
      </c>
      <c r="S2536" s="75" t="s">
        <v>1787</v>
      </c>
      <c r="T2536" s="75" t="s">
        <v>1788</v>
      </c>
      <c r="U2536" s="75" t="s">
        <v>385</v>
      </c>
    </row>
    <row r="2537" spans="1:21" ht="14.4" x14ac:dyDescent="0.25">
      <c r="A2537" s="74">
        <v>138867</v>
      </c>
      <c r="B2537" s="75" t="s">
        <v>1649</v>
      </c>
      <c r="C2537" s="81">
        <f t="shared" si="118"/>
        <v>0</v>
      </c>
      <c r="D2537" s="74">
        <v>21857</v>
      </c>
      <c r="E2537" s="75" t="s">
        <v>1947</v>
      </c>
      <c r="F2537" s="74">
        <v>968636</v>
      </c>
      <c r="G2537" s="74">
        <v>0</v>
      </c>
      <c r="H2537" s="76">
        <f t="shared" si="119"/>
        <v>138867</v>
      </c>
      <c r="I2537" s="76">
        <f t="shared" si="120"/>
        <v>0</v>
      </c>
      <c r="J2537" s="74">
        <v>22459</v>
      </c>
      <c r="K2537" s="75" t="s">
        <v>5909</v>
      </c>
      <c r="L2537" s="75" t="s">
        <v>9659</v>
      </c>
      <c r="M2537" s="74">
        <v>9090</v>
      </c>
      <c r="N2537" s="75" t="s">
        <v>7</v>
      </c>
      <c r="O2537" s="75" t="s">
        <v>9660</v>
      </c>
      <c r="P2537" s="75"/>
      <c r="Q2537" s="75" t="s">
        <v>9661</v>
      </c>
      <c r="R2537" s="75" t="s">
        <v>1786</v>
      </c>
      <c r="S2537" s="75" t="s">
        <v>1787</v>
      </c>
      <c r="T2537" s="75" t="s">
        <v>1788</v>
      </c>
      <c r="U2537" s="75" t="s">
        <v>385</v>
      </c>
    </row>
    <row r="2538" spans="1:21" ht="14.4" x14ac:dyDescent="0.25">
      <c r="A2538" s="74">
        <v>138867</v>
      </c>
      <c r="B2538" s="75" t="s">
        <v>1649</v>
      </c>
      <c r="C2538" s="81">
        <f t="shared" si="118"/>
        <v>0</v>
      </c>
      <c r="D2538" s="74">
        <v>21857</v>
      </c>
      <c r="E2538" s="75" t="s">
        <v>1947</v>
      </c>
      <c r="F2538" s="74">
        <v>971961</v>
      </c>
      <c r="G2538" s="74">
        <v>0</v>
      </c>
      <c r="H2538" s="76">
        <f t="shared" si="119"/>
        <v>138867</v>
      </c>
      <c r="I2538" s="76">
        <f t="shared" si="120"/>
        <v>0</v>
      </c>
      <c r="J2538" s="74">
        <v>22475</v>
      </c>
      <c r="K2538" s="75" t="s">
        <v>11474</v>
      </c>
      <c r="L2538" s="75" t="s">
        <v>9662</v>
      </c>
      <c r="M2538" s="74">
        <v>9090</v>
      </c>
      <c r="N2538" s="75" t="s">
        <v>7</v>
      </c>
      <c r="O2538" s="75" t="s">
        <v>9663</v>
      </c>
      <c r="P2538" s="75"/>
      <c r="Q2538" s="75" t="s">
        <v>9664</v>
      </c>
      <c r="R2538" s="75" t="s">
        <v>1786</v>
      </c>
      <c r="S2538" s="75" t="s">
        <v>1787</v>
      </c>
      <c r="T2538" s="75" t="s">
        <v>1788</v>
      </c>
      <c r="U2538" s="75" t="s">
        <v>385</v>
      </c>
    </row>
    <row r="2539" spans="1:21" ht="14.4" x14ac:dyDescent="0.25">
      <c r="A2539" s="74">
        <v>138867</v>
      </c>
      <c r="B2539" s="75" t="s">
        <v>1649</v>
      </c>
      <c r="C2539" s="81">
        <f t="shared" si="118"/>
        <v>0</v>
      </c>
      <c r="D2539" s="74">
        <v>21857</v>
      </c>
      <c r="E2539" s="75" t="s">
        <v>1947</v>
      </c>
      <c r="F2539" s="74">
        <v>53835</v>
      </c>
      <c r="G2539" s="74">
        <v>0</v>
      </c>
      <c r="H2539" s="76">
        <f t="shared" si="119"/>
        <v>138867</v>
      </c>
      <c r="I2539" s="76">
        <f t="shared" si="120"/>
        <v>0</v>
      </c>
      <c r="J2539" s="74">
        <v>22483</v>
      </c>
      <c r="K2539" s="75" t="s">
        <v>11475</v>
      </c>
      <c r="L2539" s="75" t="s">
        <v>9665</v>
      </c>
      <c r="M2539" s="74">
        <v>9090</v>
      </c>
      <c r="N2539" s="75" t="s">
        <v>7</v>
      </c>
      <c r="O2539" s="75" t="s">
        <v>187</v>
      </c>
      <c r="P2539" s="75"/>
      <c r="Q2539" s="75" t="s">
        <v>9666</v>
      </c>
      <c r="R2539" s="75" t="s">
        <v>1786</v>
      </c>
      <c r="S2539" s="75" t="s">
        <v>1787</v>
      </c>
      <c r="T2539" s="75" t="s">
        <v>1788</v>
      </c>
      <c r="U2539" s="75" t="s">
        <v>385</v>
      </c>
    </row>
    <row r="2540" spans="1:21" ht="14.4" x14ac:dyDescent="0.25">
      <c r="A2540" s="74">
        <v>138875</v>
      </c>
      <c r="B2540" s="75" t="s">
        <v>1679</v>
      </c>
      <c r="C2540" s="81">
        <f t="shared" si="118"/>
        <v>0</v>
      </c>
      <c r="D2540" s="74">
        <v>4762</v>
      </c>
      <c r="E2540" s="75" t="s">
        <v>9667</v>
      </c>
      <c r="F2540" s="74">
        <v>960286</v>
      </c>
      <c r="G2540" s="74">
        <v>0</v>
      </c>
      <c r="H2540" s="76">
        <f t="shared" si="119"/>
        <v>0</v>
      </c>
      <c r="I2540" s="76">
        <f t="shared" si="120"/>
        <v>0</v>
      </c>
      <c r="J2540" s="74">
        <v>4762</v>
      </c>
      <c r="K2540" s="75" t="s">
        <v>9667</v>
      </c>
      <c r="L2540" s="75" t="s">
        <v>9668</v>
      </c>
      <c r="M2540" s="74">
        <v>1600</v>
      </c>
      <c r="N2540" s="75" t="s">
        <v>1607</v>
      </c>
      <c r="O2540" s="75" t="s">
        <v>9669</v>
      </c>
      <c r="P2540" s="75"/>
      <c r="Q2540" s="75" t="s">
        <v>1566</v>
      </c>
      <c r="R2540" s="75" t="s">
        <v>3065</v>
      </c>
      <c r="S2540" s="75" t="s">
        <v>3066</v>
      </c>
      <c r="T2540" s="75" t="s">
        <v>3067</v>
      </c>
      <c r="U2540" s="75" t="s">
        <v>385</v>
      </c>
    </row>
    <row r="2541" spans="1:21" ht="14.4" x14ac:dyDescent="0.25">
      <c r="A2541" s="74">
        <v>138875</v>
      </c>
      <c r="B2541" s="75" t="s">
        <v>1679</v>
      </c>
      <c r="C2541" s="81">
        <f t="shared" ref="C2541:C2604" si="121">IF(A2541&lt;&gt;A2540,0,IF(AND(A2541=A2540,B2541&lt;&gt;B2540),A2541,0))</f>
        <v>0</v>
      </c>
      <c r="D2541" s="74">
        <v>4762</v>
      </c>
      <c r="E2541" s="75" t="s">
        <v>9667</v>
      </c>
      <c r="F2541" s="74">
        <v>960286</v>
      </c>
      <c r="G2541" s="74">
        <v>0</v>
      </c>
      <c r="H2541" s="76">
        <f t="shared" ref="H2541:H2604" si="122">IF(A2541&lt;&gt;A2540,0,IF(AND(A2541=A2540,F2541&lt;&gt;F2540),A2541,0))</f>
        <v>0</v>
      </c>
      <c r="I2541" s="76">
        <f t="shared" ref="I2541:I2604" si="123">IF(A2541&lt;&gt;A2540,0,IF(AND(H2541&lt;&gt;0,B2541&lt;&gt;B2540),A2541,0))</f>
        <v>0</v>
      </c>
      <c r="J2541" s="74">
        <v>4804</v>
      </c>
      <c r="K2541" s="75" t="s">
        <v>9670</v>
      </c>
      <c r="L2541" s="75" t="s">
        <v>1563</v>
      </c>
      <c r="M2541" s="74">
        <v>1601</v>
      </c>
      <c r="N2541" s="75" t="s">
        <v>1564</v>
      </c>
      <c r="O2541" s="75" t="s">
        <v>1565</v>
      </c>
      <c r="P2541" s="75"/>
      <c r="Q2541" s="75" t="s">
        <v>9671</v>
      </c>
      <c r="R2541" s="75" t="s">
        <v>3065</v>
      </c>
      <c r="S2541" s="75" t="s">
        <v>3066</v>
      </c>
      <c r="T2541" s="75" t="s">
        <v>3067</v>
      </c>
      <c r="U2541" s="75" t="s">
        <v>385</v>
      </c>
    </row>
    <row r="2542" spans="1:21" ht="14.4" x14ac:dyDescent="0.25">
      <c r="A2542" s="74">
        <v>138875</v>
      </c>
      <c r="B2542" s="75" t="s">
        <v>1679</v>
      </c>
      <c r="C2542" s="81">
        <f t="shared" si="121"/>
        <v>0</v>
      </c>
      <c r="D2542" s="74">
        <v>4762</v>
      </c>
      <c r="E2542" s="75" t="s">
        <v>9667</v>
      </c>
      <c r="F2542" s="74">
        <v>960286</v>
      </c>
      <c r="G2542" s="74">
        <v>0</v>
      </c>
      <c r="H2542" s="76">
        <f t="shared" si="122"/>
        <v>0</v>
      </c>
      <c r="I2542" s="76">
        <f t="shared" si="123"/>
        <v>0</v>
      </c>
      <c r="J2542" s="74">
        <v>125492</v>
      </c>
      <c r="K2542" s="75" t="s">
        <v>9672</v>
      </c>
      <c r="L2542" s="75" t="s">
        <v>9673</v>
      </c>
      <c r="M2542" s="74">
        <v>1600</v>
      </c>
      <c r="N2542" s="75" t="s">
        <v>1607</v>
      </c>
      <c r="O2542" s="75" t="s">
        <v>9674</v>
      </c>
      <c r="P2542" s="75"/>
      <c r="Q2542" s="75" t="s">
        <v>9675</v>
      </c>
      <c r="R2542" s="75" t="s">
        <v>3065</v>
      </c>
      <c r="S2542" s="75" t="s">
        <v>3066</v>
      </c>
      <c r="T2542" s="75" t="s">
        <v>3067</v>
      </c>
      <c r="U2542" s="75" t="s">
        <v>385</v>
      </c>
    </row>
    <row r="2543" spans="1:21" ht="14.4" x14ac:dyDescent="0.25">
      <c r="A2543" s="74">
        <v>138883</v>
      </c>
      <c r="B2543" s="75" t="s">
        <v>1649</v>
      </c>
      <c r="C2543" s="81">
        <f t="shared" si="121"/>
        <v>0</v>
      </c>
      <c r="D2543" s="74">
        <v>6346</v>
      </c>
      <c r="E2543" s="75" t="s">
        <v>9676</v>
      </c>
      <c r="F2543" s="74">
        <v>962886</v>
      </c>
      <c r="G2543" s="74">
        <v>0</v>
      </c>
      <c r="H2543" s="76">
        <f t="shared" si="122"/>
        <v>0</v>
      </c>
      <c r="I2543" s="76">
        <f t="shared" si="123"/>
        <v>0</v>
      </c>
      <c r="J2543" s="74">
        <v>6098</v>
      </c>
      <c r="K2543" s="75" t="s">
        <v>9677</v>
      </c>
      <c r="L2543" s="75" t="s">
        <v>9678</v>
      </c>
      <c r="M2543" s="74">
        <v>2060</v>
      </c>
      <c r="N2543" s="75" t="s">
        <v>258</v>
      </c>
      <c r="O2543" s="75" t="s">
        <v>9679</v>
      </c>
      <c r="P2543" s="75"/>
      <c r="Q2543" s="75" t="s">
        <v>9680</v>
      </c>
      <c r="R2543" s="75" t="s">
        <v>1662</v>
      </c>
      <c r="S2543" s="75" t="s">
        <v>1663</v>
      </c>
      <c r="T2543" s="75" t="s">
        <v>1664</v>
      </c>
      <c r="U2543" s="75" t="s">
        <v>385</v>
      </c>
    </row>
    <row r="2544" spans="1:21" ht="14.4" x14ac:dyDescent="0.25">
      <c r="A2544" s="74">
        <v>138883</v>
      </c>
      <c r="B2544" s="75" t="s">
        <v>1649</v>
      </c>
      <c r="C2544" s="81">
        <f t="shared" si="121"/>
        <v>0</v>
      </c>
      <c r="D2544" s="74">
        <v>6346</v>
      </c>
      <c r="E2544" s="75" t="s">
        <v>9676</v>
      </c>
      <c r="F2544" s="74">
        <v>962936</v>
      </c>
      <c r="G2544" s="74">
        <v>0</v>
      </c>
      <c r="H2544" s="76">
        <f t="shared" si="122"/>
        <v>138883</v>
      </c>
      <c r="I2544" s="76">
        <f t="shared" si="123"/>
        <v>0</v>
      </c>
      <c r="J2544" s="74">
        <v>6312</v>
      </c>
      <c r="K2544" s="75" t="s">
        <v>9681</v>
      </c>
      <c r="L2544" s="75" t="s">
        <v>9682</v>
      </c>
      <c r="M2544" s="74">
        <v>2140</v>
      </c>
      <c r="N2544" s="75" t="s">
        <v>288</v>
      </c>
      <c r="O2544" s="75" t="s">
        <v>9683</v>
      </c>
      <c r="P2544" s="75"/>
      <c r="Q2544" s="75" t="s">
        <v>9684</v>
      </c>
      <c r="R2544" s="75" t="s">
        <v>1662</v>
      </c>
      <c r="S2544" s="75" t="s">
        <v>1663</v>
      </c>
      <c r="T2544" s="75" t="s">
        <v>1664</v>
      </c>
      <c r="U2544" s="75" t="s">
        <v>385</v>
      </c>
    </row>
    <row r="2545" spans="1:21" ht="14.4" x14ac:dyDescent="0.25">
      <c r="A2545" s="74">
        <v>138883</v>
      </c>
      <c r="B2545" s="75" t="s">
        <v>1649</v>
      </c>
      <c r="C2545" s="81">
        <f t="shared" si="121"/>
        <v>0</v>
      </c>
      <c r="D2545" s="74">
        <v>6346</v>
      </c>
      <c r="E2545" s="75" t="s">
        <v>9676</v>
      </c>
      <c r="F2545" s="74">
        <v>962936</v>
      </c>
      <c r="G2545" s="74">
        <v>0</v>
      </c>
      <c r="H2545" s="76">
        <f t="shared" si="122"/>
        <v>0</v>
      </c>
      <c r="I2545" s="76">
        <f t="shared" si="123"/>
        <v>0</v>
      </c>
      <c r="J2545" s="74">
        <v>6321</v>
      </c>
      <c r="K2545" s="75" t="s">
        <v>6193</v>
      </c>
      <c r="L2545" s="75" t="s">
        <v>9685</v>
      </c>
      <c r="M2545" s="74">
        <v>2060</v>
      </c>
      <c r="N2545" s="75" t="s">
        <v>258</v>
      </c>
      <c r="O2545" s="75" t="s">
        <v>9686</v>
      </c>
      <c r="P2545" s="75"/>
      <c r="Q2545" s="75" t="s">
        <v>9687</v>
      </c>
      <c r="R2545" s="75" t="s">
        <v>1662</v>
      </c>
      <c r="S2545" s="75" t="s">
        <v>1663</v>
      </c>
      <c r="T2545" s="75" t="s">
        <v>1664</v>
      </c>
      <c r="U2545" s="75" t="s">
        <v>385</v>
      </c>
    </row>
    <row r="2546" spans="1:21" ht="14.4" x14ac:dyDescent="0.25">
      <c r="A2546" s="74">
        <v>138883</v>
      </c>
      <c r="B2546" s="75" t="s">
        <v>1649</v>
      </c>
      <c r="C2546" s="81">
        <f t="shared" si="121"/>
        <v>0</v>
      </c>
      <c r="D2546" s="74">
        <v>6346</v>
      </c>
      <c r="E2546" s="75" t="s">
        <v>9676</v>
      </c>
      <c r="F2546" s="74">
        <v>962936</v>
      </c>
      <c r="G2546" s="74">
        <v>0</v>
      </c>
      <c r="H2546" s="76">
        <f t="shared" si="122"/>
        <v>0</v>
      </c>
      <c r="I2546" s="76">
        <f t="shared" si="123"/>
        <v>0</v>
      </c>
      <c r="J2546" s="74">
        <v>6346</v>
      </c>
      <c r="K2546" s="75" t="s">
        <v>9676</v>
      </c>
      <c r="L2546" s="75" t="s">
        <v>9688</v>
      </c>
      <c r="M2546" s="74">
        <v>2060</v>
      </c>
      <c r="N2546" s="75" t="s">
        <v>258</v>
      </c>
      <c r="O2546" s="75" t="s">
        <v>9689</v>
      </c>
      <c r="P2546" s="75"/>
      <c r="Q2546" s="75" t="s">
        <v>1569</v>
      </c>
      <c r="R2546" s="75" t="s">
        <v>1662</v>
      </c>
      <c r="S2546" s="75" t="s">
        <v>1663</v>
      </c>
      <c r="T2546" s="75" t="s">
        <v>1664</v>
      </c>
      <c r="U2546" s="75" t="s">
        <v>385</v>
      </c>
    </row>
    <row r="2547" spans="1:21" ht="14.4" x14ac:dyDescent="0.25">
      <c r="A2547" s="74">
        <v>138883</v>
      </c>
      <c r="B2547" s="75" t="s">
        <v>1649</v>
      </c>
      <c r="C2547" s="81">
        <f t="shared" si="121"/>
        <v>0</v>
      </c>
      <c r="D2547" s="74">
        <v>6346</v>
      </c>
      <c r="E2547" s="75" t="s">
        <v>9676</v>
      </c>
      <c r="F2547" s="74">
        <v>962936</v>
      </c>
      <c r="G2547" s="74">
        <v>0</v>
      </c>
      <c r="H2547" s="76">
        <f t="shared" si="122"/>
        <v>0</v>
      </c>
      <c r="I2547" s="76">
        <f t="shared" si="123"/>
        <v>0</v>
      </c>
      <c r="J2547" s="74">
        <v>6353</v>
      </c>
      <c r="K2547" s="75" t="s">
        <v>5944</v>
      </c>
      <c r="L2547" s="75" t="s">
        <v>9690</v>
      </c>
      <c r="M2547" s="74">
        <v>2060</v>
      </c>
      <c r="N2547" s="75" t="s">
        <v>258</v>
      </c>
      <c r="O2547" s="75" t="s">
        <v>9691</v>
      </c>
      <c r="P2547" s="75"/>
      <c r="Q2547" s="75" t="s">
        <v>9692</v>
      </c>
      <c r="R2547" s="75" t="s">
        <v>1662</v>
      </c>
      <c r="S2547" s="75" t="s">
        <v>1663</v>
      </c>
      <c r="T2547" s="75" t="s">
        <v>1664</v>
      </c>
      <c r="U2547" s="75" t="s">
        <v>385</v>
      </c>
    </row>
    <row r="2548" spans="1:21" ht="14.4" x14ac:dyDescent="0.25">
      <c r="A2548" s="74">
        <v>138883</v>
      </c>
      <c r="B2548" s="75" t="s">
        <v>1649</v>
      </c>
      <c r="C2548" s="81">
        <f t="shared" si="121"/>
        <v>0</v>
      </c>
      <c r="D2548" s="74">
        <v>6346</v>
      </c>
      <c r="E2548" s="75" t="s">
        <v>9676</v>
      </c>
      <c r="F2548" s="74">
        <v>962936</v>
      </c>
      <c r="G2548" s="74">
        <v>0</v>
      </c>
      <c r="H2548" s="76">
        <f t="shared" si="122"/>
        <v>0</v>
      </c>
      <c r="I2548" s="76">
        <f t="shared" si="123"/>
        <v>0</v>
      </c>
      <c r="J2548" s="74">
        <v>6494</v>
      </c>
      <c r="K2548" s="75" t="s">
        <v>9693</v>
      </c>
      <c r="L2548" s="75" t="s">
        <v>9694</v>
      </c>
      <c r="M2548" s="74">
        <v>2060</v>
      </c>
      <c r="N2548" s="75" t="s">
        <v>258</v>
      </c>
      <c r="O2548" s="75" t="s">
        <v>9695</v>
      </c>
      <c r="P2548" s="75"/>
      <c r="Q2548" s="75" t="s">
        <v>9696</v>
      </c>
      <c r="R2548" s="75" t="s">
        <v>1662</v>
      </c>
      <c r="S2548" s="75" t="s">
        <v>1663</v>
      </c>
      <c r="T2548" s="75" t="s">
        <v>1664</v>
      </c>
      <c r="U2548" s="75" t="s">
        <v>385</v>
      </c>
    </row>
    <row r="2549" spans="1:21" ht="14.4" x14ac:dyDescent="0.25">
      <c r="A2549" s="74">
        <v>138883</v>
      </c>
      <c r="B2549" s="75" t="s">
        <v>1649</v>
      </c>
      <c r="C2549" s="81">
        <f t="shared" si="121"/>
        <v>0</v>
      </c>
      <c r="D2549" s="74">
        <v>6346</v>
      </c>
      <c r="E2549" s="75" t="s">
        <v>9676</v>
      </c>
      <c r="F2549" s="74">
        <v>962936</v>
      </c>
      <c r="G2549" s="74">
        <v>0</v>
      </c>
      <c r="H2549" s="76">
        <f t="shared" si="122"/>
        <v>0</v>
      </c>
      <c r="I2549" s="76">
        <f t="shared" si="123"/>
        <v>0</v>
      </c>
      <c r="J2549" s="74">
        <v>129321</v>
      </c>
      <c r="K2549" s="75" t="s">
        <v>2440</v>
      </c>
      <c r="L2549" s="75" t="s">
        <v>9697</v>
      </c>
      <c r="M2549" s="74">
        <v>2018</v>
      </c>
      <c r="N2549" s="75" t="s">
        <v>258</v>
      </c>
      <c r="O2549" s="75" t="s">
        <v>9698</v>
      </c>
      <c r="P2549" s="75"/>
      <c r="Q2549" s="75" t="s">
        <v>9699</v>
      </c>
      <c r="R2549" s="75" t="s">
        <v>1662</v>
      </c>
      <c r="S2549" s="75" t="s">
        <v>1663</v>
      </c>
      <c r="T2549" s="75" t="s">
        <v>1664</v>
      </c>
      <c r="U2549" s="75" t="s">
        <v>385</v>
      </c>
    </row>
    <row r="2550" spans="1:21" ht="14.4" x14ac:dyDescent="0.25">
      <c r="A2550" s="74">
        <v>138883</v>
      </c>
      <c r="B2550" s="75" t="s">
        <v>1649</v>
      </c>
      <c r="C2550" s="81">
        <f t="shared" si="121"/>
        <v>0</v>
      </c>
      <c r="D2550" s="74">
        <v>6346</v>
      </c>
      <c r="E2550" s="75" t="s">
        <v>9676</v>
      </c>
      <c r="F2550" s="74">
        <v>962936</v>
      </c>
      <c r="G2550" s="74">
        <v>0</v>
      </c>
      <c r="H2550" s="76">
        <f t="shared" si="122"/>
        <v>0</v>
      </c>
      <c r="I2550" s="76">
        <f t="shared" si="123"/>
        <v>0</v>
      </c>
      <c r="J2550" s="74">
        <v>131037</v>
      </c>
      <c r="K2550" s="75" t="s">
        <v>9700</v>
      </c>
      <c r="L2550" s="75" t="s">
        <v>9701</v>
      </c>
      <c r="M2550" s="74">
        <v>2140</v>
      </c>
      <c r="N2550" s="75" t="s">
        <v>288</v>
      </c>
      <c r="O2550" s="75" t="s">
        <v>9702</v>
      </c>
      <c r="P2550" s="75"/>
      <c r="Q2550" s="75" t="s">
        <v>9703</v>
      </c>
      <c r="R2550" s="75" t="s">
        <v>1662</v>
      </c>
      <c r="S2550" s="75" t="s">
        <v>1663</v>
      </c>
      <c r="T2550" s="75" t="s">
        <v>1664</v>
      </c>
      <c r="U2550" s="75" t="s">
        <v>385</v>
      </c>
    </row>
    <row r="2551" spans="1:21" ht="14.4" x14ac:dyDescent="0.25">
      <c r="A2551" s="74">
        <v>138891</v>
      </c>
      <c r="B2551" s="75" t="s">
        <v>1649</v>
      </c>
      <c r="C2551" s="81">
        <f t="shared" si="121"/>
        <v>0</v>
      </c>
      <c r="D2551" s="74">
        <v>6676</v>
      </c>
      <c r="E2551" s="75" t="s">
        <v>9704</v>
      </c>
      <c r="F2551" s="74">
        <v>962936</v>
      </c>
      <c r="G2551" s="74">
        <v>0</v>
      </c>
      <c r="H2551" s="76">
        <f t="shared" si="122"/>
        <v>0</v>
      </c>
      <c r="I2551" s="76">
        <f t="shared" si="123"/>
        <v>0</v>
      </c>
      <c r="J2551" s="74">
        <v>6338</v>
      </c>
      <c r="K2551" s="75" t="s">
        <v>9705</v>
      </c>
      <c r="L2551" s="75" t="s">
        <v>9706</v>
      </c>
      <c r="M2551" s="74">
        <v>2000</v>
      </c>
      <c r="N2551" s="75" t="s">
        <v>258</v>
      </c>
      <c r="O2551" s="75" t="s">
        <v>9707</v>
      </c>
      <c r="P2551" s="75"/>
      <c r="Q2551" s="75" t="s">
        <v>9708</v>
      </c>
      <c r="R2551" s="75" t="s">
        <v>1662</v>
      </c>
      <c r="S2551" s="75" t="s">
        <v>1663</v>
      </c>
      <c r="T2551" s="75" t="s">
        <v>1664</v>
      </c>
      <c r="U2551" s="75" t="s">
        <v>385</v>
      </c>
    </row>
    <row r="2552" spans="1:21" ht="14.4" x14ac:dyDescent="0.25">
      <c r="A2552" s="74">
        <v>138891</v>
      </c>
      <c r="B2552" s="75" t="s">
        <v>1649</v>
      </c>
      <c r="C2552" s="81">
        <f t="shared" si="121"/>
        <v>0</v>
      </c>
      <c r="D2552" s="74">
        <v>6676</v>
      </c>
      <c r="E2552" s="75" t="s">
        <v>9704</v>
      </c>
      <c r="F2552" s="74">
        <v>962936</v>
      </c>
      <c r="G2552" s="74">
        <v>0</v>
      </c>
      <c r="H2552" s="76">
        <f t="shared" si="122"/>
        <v>0</v>
      </c>
      <c r="I2552" s="76">
        <f t="shared" si="123"/>
        <v>0</v>
      </c>
      <c r="J2552" s="74">
        <v>6379</v>
      </c>
      <c r="K2552" s="75" t="s">
        <v>8490</v>
      </c>
      <c r="L2552" s="75" t="s">
        <v>9709</v>
      </c>
      <c r="M2552" s="74">
        <v>2018</v>
      </c>
      <c r="N2552" s="75" t="s">
        <v>258</v>
      </c>
      <c r="O2552" s="75" t="s">
        <v>9710</v>
      </c>
      <c r="P2552" s="75"/>
      <c r="Q2552" s="75" t="s">
        <v>9711</v>
      </c>
      <c r="R2552" s="75" t="s">
        <v>1662</v>
      </c>
      <c r="S2552" s="75" t="s">
        <v>1663</v>
      </c>
      <c r="T2552" s="75" t="s">
        <v>1664</v>
      </c>
      <c r="U2552" s="75" t="s">
        <v>385</v>
      </c>
    </row>
    <row r="2553" spans="1:21" ht="14.4" x14ac:dyDescent="0.25">
      <c r="A2553" s="74">
        <v>138891</v>
      </c>
      <c r="B2553" s="75" t="s">
        <v>1649</v>
      </c>
      <c r="C2553" s="81">
        <f t="shared" si="121"/>
        <v>0</v>
      </c>
      <c r="D2553" s="74">
        <v>6676</v>
      </c>
      <c r="E2553" s="75" t="s">
        <v>9704</v>
      </c>
      <c r="F2553" s="74">
        <v>962936</v>
      </c>
      <c r="G2553" s="74">
        <v>0</v>
      </c>
      <c r="H2553" s="76">
        <f t="shared" si="122"/>
        <v>0</v>
      </c>
      <c r="I2553" s="76">
        <f t="shared" si="123"/>
        <v>0</v>
      </c>
      <c r="J2553" s="74">
        <v>6676</v>
      </c>
      <c r="K2553" s="75" t="s">
        <v>9704</v>
      </c>
      <c r="L2553" s="75" t="s">
        <v>9712</v>
      </c>
      <c r="M2553" s="74">
        <v>2020</v>
      </c>
      <c r="N2553" s="75" t="s">
        <v>258</v>
      </c>
      <c r="O2553" s="75" t="s">
        <v>9713</v>
      </c>
      <c r="P2553" s="75"/>
      <c r="Q2553" s="75" t="s">
        <v>1571</v>
      </c>
      <c r="R2553" s="75" t="s">
        <v>1662</v>
      </c>
      <c r="S2553" s="75" t="s">
        <v>1663</v>
      </c>
      <c r="T2553" s="75" t="s">
        <v>1664</v>
      </c>
      <c r="U2553" s="75" t="s">
        <v>385</v>
      </c>
    </row>
    <row r="2554" spans="1:21" ht="14.4" x14ac:dyDescent="0.25">
      <c r="A2554" s="74">
        <v>138891</v>
      </c>
      <c r="B2554" s="75" t="s">
        <v>1649</v>
      </c>
      <c r="C2554" s="81">
        <f t="shared" si="121"/>
        <v>0</v>
      </c>
      <c r="D2554" s="74">
        <v>6676</v>
      </c>
      <c r="E2554" s="75" t="s">
        <v>9704</v>
      </c>
      <c r="F2554" s="74">
        <v>962936</v>
      </c>
      <c r="G2554" s="74">
        <v>0</v>
      </c>
      <c r="H2554" s="76">
        <f t="shared" si="122"/>
        <v>0</v>
      </c>
      <c r="I2554" s="76">
        <f t="shared" si="123"/>
        <v>0</v>
      </c>
      <c r="J2554" s="74">
        <v>6833</v>
      </c>
      <c r="K2554" s="75" t="s">
        <v>9714</v>
      </c>
      <c r="L2554" s="75" t="s">
        <v>9715</v>
      </c>
      <c r="M2554" s="74">
        <v>2050</v>
      </c>
      <c r="N2554" s="75" t="s">
        <v>258</v>
      </c>
      <c r="O2554" s="75" t="s">
        <v>9716</v>
      </c>
      <c r="P2554" s="75"/>
      <c r="Q2554" s="75" t="s">
        <v>9717</v>
      </c>
      <c r="R2554" s="75" t="s">
        <v>1662</v>
      </c>
      <c r="S2554" s="75" t="s">
        <v>1663</v>
      </c>
      <c r="T2554" s="75" t="s">
        <v>1664</v>
      </c>
      <c r="U2554" s="75" t="s">
        <v>385</v>
      </c>
    </row>
    <row r="2555" spans="1:21" ht="14.4" x14ac:dyDescent="0.25">
      <c r="A2555" s="74">
        <v>138891</v>
      </c>
      <c r="B2555" s="75" t="s">
        <v>1649</v>
      </c>
      <c r="C2555" s="81">
        <f t="shared" si="121"/>
        <v>0</v>
      </c>
      <c r="D2555" s="74">
        <v>6676</v>
      </c>
      <c r="E2555" s="75" t="s">
        <v>9704</v>
      </c>
      <c r="F2555" s="74">
        <v>962936</v>
      </c>
      <c r="G2555" s="74">
        <v>0</v>
      </c>
      <c r="H2555" s="76">
        <f t="shared" si="122"/>
        <v>0</v>
      </c>
      <c r="I2555" s="76">
        <f t="shared" si="123"/>
        <v>0</v>
      </c>
      <c r="J2555" s="74">
        <v>8045</v>
      </c>
      <c r="K2555" s="75" t="s">
        <v>6894</v>
      </c>
      <c r="L2555" s="75" t="s">
        <v>9718</v>
      </c>
      <c r="M2555" s="74">
        <v>2140</v>
      </c>
      <c r="N2555" s="75" t="s">
        <v>288</v>
      </c>
      <c r="O2555" s="75" t="s">
        <v>9719</v>
      </c>
      <c r="P2555" s="75"/>
      <c r="Q2555" s="75" t="s">
        <v>9720</v>
      </c>
      <c r="R2555" s="75" t="s">
        <v>1662</v>
      </c>
      <c r="S2555" s="75" t="s">
        <v>1663</v>
      </c>
      <c r="T2555" s="75" t="s">
        <v>1664</v>
      </c>
      <c r="U2555" s="75" t="s">
        <v>385</v>
      </c>
    </row>
    <row r="2556" spans="1:21" ht="14.4" x14ac:dyDescent="0.25">
      <c r="A2556" s="74">
        <v>138891</v>
      </c>
      <c r="B2556" s="75" t="s">
        <v>1649</v>
      </c>
      <c r="C2556" s="81">
        <f t="shared" si="121"/>
        <v>0</v>
      </c>
      <c r="D2556" s="74">
        <v>6676</v>
      </c>
      <c r="E2556" s="75" t="s">
        <v>9704</v>
      </c>
      <c r="F2556" s="74">
        <v>962936</v>
      </c>
      <c r="G2556" s="74">
        <v>0</v>
      </c>
      <c r="H2556" s="76">
        <f t="shared" si="122"/>
        <v>0</v>
      </c>
      <c r="I2556" s="76">
        <f t="shared" si="123"/>
        <v>0</v>
      </c>
      <c r="J2556" s="74">
        <v>8052</v>
      </c>
      <c r="K2556" s="75" t="s">
        <v>11476</v>
      </c>
      <c r="L2556" s="75" t="s">
        <v>9721</v>
      </c>
      <c r="M2556" s="74">
        <v>2140</v>
      </c>
      <c r="N2556" s="75" t="s">
        <v>288</v>
      </c>
      <c r="O2556" s="75" t="s">
        <v>9722</v>
      </c>
      <c r="P2556" s="75"/>
      <c r="Q2556" s="75" t="s">
        <v>12032</v>
      </c>
      <c r="R2556" s="75" t="s">
        <v>1662</v>
      </c>
      <c r="S2556" s="75" t="s">
        <v>1663</v>
      </c>
      <c r="T2556" s="75" t="s">
        <v>1664</v>
      </c>
      <c r="U2556" s="75" t="s">
        <v>385</v>
      </c>
    </row>
    <row r="2557" spans="1:21" ht="14.4" x14ac:dyDescent="0.25">
      <c r="A2557" s="74">
        <v>138891</v>
      </c>
      <c r="B2557" s="75" t="s">
        <v>1649</v>
      </c>
      <c r="C2557" s="81">
        <f t="shared" si="121"/>
        <v>0</v>
      </c>
      <c r="D2557" s="74">
        <v>6676</v>
      </c>
      <c r="E2557" s="75" t="s">
        <v>9704</v>
      </c>
      <c r="F2557" s="74">
        <v>962936</v>
      </c>
      <c r="G2557" s="74">
        <v>0</v>
      </c>
      <c r="H2557" s="76">
        <f t="shared" si="122"/>
        <v>0</v>
      </c>
      <c r="I2557" s="76">
        <f t="shared" si="123"/>
        <v>0</v>
      </c>
      <c r="J2557" s="74">
        <v>46672</v>
      </c>
      <c r="K2557" s="75" t="s">
        <v>9723</v>
      </c>
      <c r="L2557" s="75" t="s">
        <v>9724</v>
      </c>
      <c r="M2557" s="74">
        <v>2020</v>
      </c>
      <c r="N2557" s="75" t="s">
        <v>258</v>
      </c>
      <c r="O2557" s="75" t="s">
        <v>9725</v>
      </c>
      <c r="P2557" s="75"/>
      <c r="Q2557" s="75" t="s">
        <v>9726</v>
      </c>
      <c r="R2557" s="75" t="s">
        <v>1662</v>
      </c>
      <c r="S2557" s="75" t="s">
        <v>1663</v>
      </c>
      <c r="T2557" s="75" t="s">
        <v>1664</v>
      </c>
      <c r="U2557" s="75" t="s">
        <v>385</v>
      </c>
    </row>
    <row r="2558" spans="1:21" ht="14.4" x14ac:dyDescent="0.25">
      <c r="A2558" s="74">
        <v>138891</v>
      </c>
      <c r="B2558" s="75" t="s">
        <v>1649</v>
      </c>
      <c r="C2558" s="81">
        <f t="shared" si="121"/>
        <v>0</v>
      </c>
      <c r="D2558" s="74">
        <v>6676</v>
      </c>
      <c r="E2558" s="75" t="s">
        <v>9704</v>
      </c>
      <c r="F2558" s="74">
        <v>962936</v>
      </c>
      <c r="G2558" s="74">
        <v>0</v>
      </c>
      <c r="H2558" s="76">
        <f t="shared" si="122"/>
        <v>0</v>
      </c>
      <c r="I2558" s="76">
        <f t="shared" si="123"/>
        <v>0</v>
      </c>
      <c r="J2558" s="74">
        <v>103242</v>
      </c>
      <c r="K2558" s="75" t="s">
        <v>9727</v>
      </c>
      <c r="L2558" s="75" t="s">
        <v>9728</v>
      </c>
      <c r="M2558" s="74">
        <v>2018</v>
      </c>
      <c r="N2558" s="75" t="s">
        <v>258</v>
      </c>
      <c r="O2558" s="75" t="s">
        <v>9729</v>
      </c>
      <c r="P2558" s="75"/>
      <c r="Q2558" s="75" t="s">
        <v>9730</v>
      </c>
      <c r="R2558" s="75" t="s">
        <v>1662</v>
      </c>
      <c r="S2558" s="75" t="s">
        <v>1663</v>
      </c>
      <c r="T2558" s="75" t="s">
        <v>1664</v>
      </c>
      <c r="U2558" s="75" t="s">
        <v>385</v>
      </c>
    </row>
    <row r="2559" spans="1:21" ht="14.4" x14ac:dyDescent="0.25">
      <c r="A2559" s="74">
        <v>138891</v>
      </c>
      <c r="B2559" s="75" t="s">
        <v>1649</v>
      </c>
      <c r="C2559" s="81">
        <f t="shared" si="121"/>
        <v>0</v>
      </c>
      <c r="D2559" s="74">
        <v>6676</v>
      </c>
      <c r="E2559" s="75" t="s">
        <v>9704</v>
      </c>
      <c r="F2559" s="74">
        <v>962936</v>
      </c>
      <c r="G2559" s="74">
        <v>0</v>
      </c>
      <c r="H2559" s="76">
        <f t="shared" si="122"/>
        <v>0</v>
      </c>
      <c r="I2559" s="76">
        <f t="shared" si="123"/>
        <v>0</v>
      </c>
      <c r="J2559" s="74">
        <v>117366</v>
      </c>
      <c r="K2559" s="75" t="s">
        <v>9731</v>
      </c>
      <c r="L2559" s="75" t="s">
        <v>9732</v>
      </c>
      <c r="M2559" s="74">
        <v>2050</v>
      </c>
      <c r="N2559" s="75" t="s">
        <v>258</v>
      </c>
      <c r="O2559" s="75" t="s">
        <v>9733</v>
      </c>
      <c r="P2559" s="75"/>
      <c r="Q2559" s="75" t="s">
        <v>9734</v>
      </c>
      <c r="R2559" s="75" t="s">
        <v>1662</v>
      </c>
      <c r="S2559" s="75" t="s">
        <v>1663</v>
      </c>
      <c r="T2559" s="75" t="s">
        <v>1664</v>
      </c>
      <c r="U2559" s="75" t="s">
        <v>385</v>
      </c>
    </row>
    <row r="2560" spans="1:21" ht="14.4" x14ac:dyDescent="0.25">
      <c r="A2560" s="74">
        <v>138941</v>
      </c>
      <c r="B2560" s="75" t="s">
        <v>1901</v>
      </c>
      <c r="C2560" s="81">
        <f t="shared" si="121"/>
        <v>0</v>
      </c>
      <c r="D2560" s="74">
        <v>118463</v>
      </c>
      <c r="E2560" s="75" t="s">
        <v>10769</v>
      </c>
      <c r="F2560" s="74">
        <v>113928</v>
      </c>
      <c r="G2560" s="74">
        <v>113928</v>
      </c>
      <c r="H2560" s="76">
        <f t="shared" si="122"/>
        <v>0</v>
      </c>
      <c r="I2560" s="76">
        <f t="shared" si="123"/>
        <v>0</v>
      </c>
      <c r="J2560" s="74">
        <v>1693</v>
      </c>
      <c r="K2560" s="75" t="s">
        <v>9735</v>
      </c>
      <c r="L2560" s="75" t="s">
        <v>9736</v>
      </c>
      <c r="M2560" s="74">
        <v>3700</v>
      </c>
      <c r="N2560" s="75" t="s">
        <v>82</v>
      </c>
      <c r="O2560" s="75" t="s">
        <v>9737</v>
      </c>
      <c r="P2560" s="75"/>
      <c r="Q2560" s="75" t="s">
        <v>9738</v>
      </c>
      <c r="R2560" s="75" t="s">
        <v>11612</v>
      </c>
      <c r="S2560" s="75" t="s">
        <v>11613</v>
      </c>
      <c r="T2560" s="75" t="s">
        <v>11614</v>
      </c>
      <c r="U2560" s="75" t="s">
        <v>385</v>
      </c>
    </row>
    <row r="2561" spans="1:21" ht="14.4" x14ac:dyDescent="0.25">
      <c r="A2561" s="74">
        <v>138941</v>
      </c>
      <c r="B2561" s="75" t="s">
        <v>1901</v>
      </c>
      <c r="C2561" s="81">
        <f t="shared" si="121"/>
        <v>0</v>
      </c>
      <c r="D2561" s="74">
        <v>118463</v>
      </c>
      <c r="E2561" s="75" t="s">
        <v>10769</v>
      </c>
      <c r="F2561" s="74">
        <v>113928</v>
      </c>
      <c r="G2561" s="74">
        <v>113928</v>
      </c>
      <c r="H2561" s="76">
        <f t="shared" si="122"/>
        <v>0</v>
      </c>
      <c r="I2561" s="76">
        <f t="shared" si="123"/>
        <v>0</v>
      </c>
      <c r="J2561" s="74">
        <v>1701</v>
      </c>
      <c r="K2561" s="75" t="s">
        <v>9739</v>
      </c>
      <c r="L2561" s="75" t="s">
        <v>9740</v>
      </c>
      <c r="M2561" s="74">
        <v>3700</v>
      </c>
      <c r="N2561" s="75" t="s">
        <v>82</v>
      </c>
      <c r="O2561" s="75" t="s">
        <v>9741</v>
      </c>
      <c r="P2561" s="75"/>
      <c r="Q2561" s="75" t="s">
        <v>9742</v>
      </c>
      <c r="R2561" s="75" t="s">
        <v>11612</v>
      </c>
      <c r="S2561" s="75" t="s">
        <v>11613</v>
      </c>
      <c r="T2561" s="75" t="s">
        <v>11614</v>
      </c>
      <c r="U2561" s="75" t="s">
        <v>385</v>
      </c>
    </row>
    <row r="2562" spans="1:21" ht="14.4" x14ac:dyDescent="0.25">
      <c r="A2562" s="74">
        <v>138941</v>
      </c>
      <c r="B2562" s="75" t="s">
        <v>1901</v>
      </c>
      <c r="C2562" s="81">
        <f t="shared" si="121"/>
        <v>0</v>
      </c>
      <c r="D2562" s="74">
        <v>118463</v>
      </c>
      <c r="E2562" s="75" t="s">
        <v>10769</v>
      </c>
      <c r="F2562" s="74">
        <v>113928</v>
      </c>
      <c r="G2562" s="74">
        <v>113928</v>
      </c>
      <c r="H2562" s="76">
        <f t="shared" si="122"/>
        <v>0</v>
      </c>
      <c r="I2562" s="76">
        <f t="shared" si="123"/>
        <v>0</v>
      </c>
      <c r="J2562" s="74">
        <v>1719</v>
      </c>
      <c r="K2562" s="75" t="s">
        <v>11477</v>
      </c>
      <c r="L2562" s="75" t="s">
        <v>9743</v>
      </c>
      <c r="M2562" s="74">
        <v>3700</v>
      </c>
      <c r="N2562" s="75" t="s">
        <v>82</v>
      </c>
      <c r="O2562" s="75" t="s">
        <v>9744</v>
      </c>
      <c r="P2562" s="75"/>
      <c r="Q2562" s="75" t="s">
        <v>9745</v>
      </c>
      <c r="R2562" s="75" t="s">
        <v>11612</v>
      </c>
      <c r="S2562" s="75" t="s">
        <v>11613</v>
      </c>
      <c r="T2562" s="75" t="s">
        <v>11614</v>
      </c>
      <c r="U2562" s="75" t="s">
        <v>385</v>
      </c>
    </row>
    <row r="2563" spans="1:21" ht="14.4" x14ac:dyDescent="0.25">
      <c r="A2563" s="74">
        <v>138941</v>
      </c>
      <c r="B2563" s="75" t="s">
        <v>1901</v>
      </c>
      <c r="C2563" s="81">
        <f t="shared" si="121"/>
        <v>0</v>
      </c>
      <c r="D2563" s="74">
        <v>118463</v>
      </c>
      <c r="E2563" s="75" t="s">
        <v>10769</v>
      </c>
      <c r="F2563" s="74">
        <v>113928</v>
      </c>
      <c r="G2563" s="74">
        <v>113928</v>
      </c>
      <c r="H2563" s="76">
        <f t="shared" si="122"/>
        <v>0</v>
      </c>
      <c r="I2563" s="76">
        <f t="shared" si="123"/>
        <v>0</v>
      </c>
      <c r="J2563" s="74">
        <v>1727</v>
      </c>
      <c r="K2563" s="75" t="s">
        <v>9746</v>
      </c>
      <c r="L2563" s="75" t="s">
        <v>9747</v>
      </c>
      <c r="M2563" s="74">
        <v>3740</v>
      </c>
      <c r="N2563" s="75" t="s">
        <v>83</v>
      </c>
      <c r="O2563" s="75" t="s">
        <v>9748</v>
      </c>
      <c r="P2563" s="75"/>
      <c r="Q2563" s="75" t="s">
        <v>12033</v>
      </c>
      <c r="R2563" s="75" t="s">
        <v>11612</v>
      </c>
      <c r="S2563" s="75" t="s">
        <v>11613</v>
      </c>
      <c r="T2563" s="75" t="s">
        <v>11614</v>
      </c>
      <c r="U2563" s="75" t="s">
        <v>385</v>
      </c>
    </row>
    <row r="2564" spans="1:21" ht="14.4" x14ac:dyDescent="0.25">
      <c r="A2564" s="74">
        <v>138941</v>
      </c>
      <c r="B2564" s="75" t="s">
        <v>1901</v>
      </c>
      <c r="C2564" s="81">
        <f t="shared" si="121"/>
        <v>0</v>
      </c>
      <c r="D2564" s="74">
        <v>118463</v>
      </c>
      <c r="E2564" s="75" t="s">
        <v>10769</v>
      </c>
      <c r="F2564" s="74">
        <v>113928</v>
      </c>
      <c r="G2564" s="74">
        <v>113928</v>
      </c>
      <c r="H2564" s="76">
        <f t="shared" si="122"/>
        <v>0</v>
      </c>
      <c r="I2564" s="76">
        <f t="shared" si="123"/>
        <v>0</v>
      </c>
      <c r="J2564" s="74">
        <v>1818</v>
      </c>
      <c r="K2564" s="75" t="s">
        <v>9749</v>
      </c>
      <c r="L2564" s="75" t="s">
        <v>9750</v>
      </c>
      <c r="M2564" s="74">
        <v>3870</v>
      </c>
      <c r="N2564" s="75" t="s">
        <v>4459</v>
      </c>
      <c r="O2564" s="75" t="s">
        <v>9751</v>
      </c>
      <c r="P2564" s="75"/>
      <c r="Q2564" s="75" t="s">
        <v>9752</v>
      </c>
      <c r="R2564" s="75" t="s">
        <v>11612</v>
      </c>
      <c r="S2564" s="75" t="s">
        <v>11613</v>
      </c>
      <c r="T2564" s="75" t="s">
        <v>11614</v>
      </c>
      <c r="U2564" s="75" t="s">
        <v>385</v>
      </c>
    </row>
    <row r="2565" spans="1:21" ht="14.4" x14ac:dyDescent="0.25">
      <c r="A2565" s="74">
        <v>138941</v>
      </c>
      <c r="B2565" s="75" t="s">
        <v>1901</v>
      </c>
      <c r="C2565" s="81">
        <f t="shared" si="121"/>
        <v>0</v>
      </c>
      <c r="D2565" s="74">
        <v>118463</v>
      </c>
      <c r="E2565" s="75" t="s">
        <v>10769</v>
      </c>
      <c r="F2565" s="74">
        <v>113928</v>
      </c>
      <c r="G2565" s="74">
        <v>113928</v>
      </c>
      <c r="H2565" s="76">
        <f t="shared" si="122"/>
        <v>0</v>
      </c>
      <c r="I2565" s="76">
        <f t="shared" si="123"/>
        <v>0</v>
      </c>
      <c r="J2565" s="74">
        <v>26203</v>
      </c>
      <c r="K2565" s="75" t="s">
        <v>11478</v>
      </c>
      <c r="L2565" s="75" t="s">
        <v>9753</v>
      </c>
      <c r="M2565" s="74">
        <v>3700</v>
      </c>
      <c r="N2565" s="75" t="s">
        <v>82</v>
      </c>
      <c r="O2565" s="75" t="s">
        <v>9754</v>
      </c>
      <c r="P2565" s="75"/>
      <c r="Q2565" s="75" t="s">
        <v>9755</v>
      </c>
      <c r="R2565" s="75" t="s">
        <v>1703</v>
      </c>
      <c r="S2565" s="75" t="s">
        <v>1704</v>
      </c>
      <c r="T2565" s="75" t="s">
        <v>1705</v>
      </c>
      <c r="U2565" s="75" t="s">
        <v>496</v>
      </c>
    </row>
    <row r="2566" spans="1:21" ht="14.4" x14ac:dyDescent="0.25">
      <c r="A2566" s="74">
        <v>138941</v>
      </c>
      <c r="B2566" s="75" t="s">
        <v>1901</v>
      </c>
      <c r="C2566" s="81">
        <f t="shared" si="121"/>
        <v>0</v>
      </c>
      <c r="D2566" s="74">
        <v>118463</v>
      </c>
      <c r="E2566" s="75" t="s">
        <v>10769</v>
      </c>
      <c r="F2566" s="74">
        <v>113928</v>
      </c>
      <c r="G2566" s="74">
        <v>113928</v>
      </c>
      <c r="H2566" s="76">
        <f t="shared" si="122"/>
        <v>0</v>
      </c>
      <c r="I2566" s="76">
        <f t="shared" si="123"/>
        <v>0</v>
      </c>
      <c r="J2566" s="74">
        <v>118463</v>
      </c>
      <c r="K2566" s="75" t="s">
        <v>10769</v>
      </c>
      <c r="L2566" s="75" t="s">
        <v>9756</v>
      </c>
      <c r="M2566" s="74">
        <v>3840</v>
      </c>
      <c r="N2566" s="75" t="s">
        <v>1</v>
      </c>
      <c r="O2566" s="75" t="s">
        <v>9757</v>
      </c>
      <c r="P2566" s="75"/>
      <c r="Q2566" s="75" t="s">
        <v>1575</v>
      </c>
      <c r="R2566" s="75" t="s">
        <v>11612</v>
      </c>
      <c r="S2566" s="75" t="s">
        <v>11613</v>
      </c>
      <c r="T2566" s="75" t="s">
        <v>11614</v>
      </c>
      <c r="U2566" s="75" t="s">
        <v>385</v>
      </c>
    </row>
    <row r="2567" spans="1:21" ht="14.4" x14ac:dyDescent="0.25">
      <c r="A2567" s="74">
        <v>138941</v>
      </c>
      <c r="B2567" s="75" t="s">
        <v>1901</v>
      </c>
      <c r="C2567" s="81">
        <f t="shared" si="121"/>
        <v>0</v>
      </c>
      <c r="D2567" s="74">
        <v>118463</v>
      </c>
      <c r="E2567" s="75" t="s">
        <v>10769</v>
      </c>
      <c r="F2567" s="74">
        <v>113928</v>
      </c>
      <c r="G2567" s="74">
        <v>113928</v>
      </c>
      <c r="H2567" s="76">
        <f t="shared" si="122"/>
        <v>0</v>
      </c>
      <c r="I2567" s="76">
        <f t="shared" si="123"/>
        <v>0</v>
      </c>
      <c r="J2567" s="74">
        <v>125609</v>
      </c>
      <c r="K2567" s="75" t="s">
        <v>11479</v>
      </c>
      <c r="L2567" s="75" t="s">
        <v>9758</v>
      </c>
      <c r="M2567" s="74">
        <v>3620</v>
      </c>
      <c r="N2567" s="75" t="s">
        <v>0</v>
      </c>
      <c r="O2567" s="75" t="s">
        <v>9759</v>
      </c>
      <c r="P2567" s="75"/>
      <c r="Q2567" s="75" t="s">
        <v>9760</v>
      </c>
      <c r="R2567" s="75" t="s">
        <v>11612</v>
      </c>
      <c r="S2567" s="75" t="s">
        <v>11613</v>
      </c>
      <c r="T2567" s="75" t="s">
        <v>11614</v>
      </c>
      <c r="U2567" s="75" t="s">
        <v>385</v>
      </c>
    </row>
    <row r="2568" spans="1:21" ht="14.4" x14ac:dyDescent="0.25">
      <c r="A2568" s="74">
        <v>138958</v>
      </c>
      <c r="B2568" s="75" t="s">
        <v>1649</v>
      </c>
      <c r="C2568" s="81">
        <f t="shared" si="121"/>
        <v>0</v>
      </c>
      <c r="D2568" s="74">
        <v>12088</v>
      </c>
      <c r="E2568" s="75" t="s">
        <v>9761</v>
      </c>
      <c r="F2568" s="74">
        <v>964081</v>
      </c>
      <c r="G2568" s="74">
        <v>0</v>
      </c>
      <c r="H2568" s="76">
        <f t="shared" si="122"/>
        <v>0</v>
      </c>
      <c r="I2568" s="76">
        <f t="shared" si="123"/>
        <v>0</v>
      </c>
      <c r="J2568" s="74">
        <v>11676</v>
      </c>
      <c r="K2568" s="75" t="s">
        <v>9762</v>
      </c>
      <c r="L2568" s="75" t="s">
        <v>9763</v>
      </c>
      <c r="M2568" s="74">
        <v>2800</v>
      </c>
      <c r="N2568" s="75" t="s">
        <v>63</v>
      </c>
      <c r="O2568" s="75" t="s">
        <v>191</v>
      </c>
      <c r="P2568" s="75"/>
      <c r="Q2568" s="75" t="s">
        <v>9764</v>
      </c>
      <c r="R2568" s="75" t="s">
        <v>1786</v>
      </c>
      <c r="S2568" s="75" t="s">
        <v>1787</v>
      </c>
      <c r="T2568" s="75" t="s">
        <v>1788</v>
      </c>
      <c r="U2568" s="75" t="s">
        <v>385</v>
      </c>
    </row>
    <row r="2569" spans="1:21" ht="14.4" x14ac:dyDescent="0.25">
      <c r="A2569" s="74">
        <v>138958</v>
      </c>
      <c r="B2569" s="75" t="s">
        <v>1649</v>
      </c>
      <c r="C2569" s="81">
        <f t="shared" si="121"/>
        <v>0</v>
      </c>
      <c r="D2569" s="74">
        <v>12088</v>
      </c>
      <c r="E2569" s="75" t="s">
        <v>9761</v>
      </c>
      <c r="F2569" s="74">
        <v>964155</v>
      </c>
      <c r="G2569" s="74">
        <v>0</v>
      </c>
      <c r="H2569" s="76">
        <f t="shared" si="122"/>
        <v>138958</v>
      </c>
      <c r="I2569" s="76">
        <f t="shared" si="123"/>
        <v>0</v>
      </c>
      <c r="J2569" s="74">
        <v>11891</v>
      </c>
      <c r="K2569" s="75" t="s">
        <v>9765</v>
      </c>
      <c r="L2569" s="75" t="s">
        <v>9766</v>
      </c>
      <c r="M2569" s="74">
        <v>2861</v>
      </c>
      <c r="N2569" s="75" t="s">
        <v>325</v>
      </c>
      <c r="O2569" s="75" t="s">
        <v>9767</v>
      </c>
      <c r="P2569" s="75"/>
      <c r="Q2569" s="75" t="s">
        <v>9768</v>
      </c>
      <c r="R2569" s="75" t="s">
        <v>1786</v>
      </c>
      <c r="S2569" s="75" t="s">
        <v>1787</v>
      </c>
      <c r="T2569" s="75" t="s">
        <v>1788</v>
      </c>
      <c r="U2569" s="75" t="s">
        <v>385</v>
      </c>
    </row>
    <row r="2570" spans="1:21" ht="14.4" x14ac:dyDescent="0.25">
      <c r="A2570" s="74">
        <v>138958</v>
      </c>
      <c r="B2570" s="75" t="s">
        <v>1649</v>
      </c>
      <c r="C2570" s="81">
        <f t="shared" si="121"/>
        <v>0</v>
      </c>
      <c r="D2570" s="74">
        <v>12088</v>
      </c>
      <c r="E2570" s="75" t="s">
        <v>9761</v>
      </c>
      <c r="F2570" s="74">
        <v>124727</v>
      </c>
      <c r="G2570" s="74">
        <v>0</v>
      </c>
      <c r="H2570" s="76">
        <f t="shared" si="122"/>
        <v>138958</v>
      </c>
      <c r="I2570" s="76">
        <f t="shared" si="123"/>
        <v>0</v>
      </c>
      <c r="J2570" s="74">
        <v>12088</v>
      </c>
      <c r="K2570" s="75" t="s">
        <v>9761</v>
      </c>
      <c r="L2570" s="75" t="s">
        <v>1577</v>
      </c>
      <c r="M2570" s="74">
        <v>1980</v>
      </c>
      <c r="N2570" s="75" t="s">
        <v>1578</v>
      </c>
      <c r="O2570" s="75" t="s">
        <v>9769</v>
      </c>
      <c r="P2570" s="75"/>
      <c r="Q2570" s="75" t="s">
        <v>1580</v>
      </c>
      <c r="R2570" s="75" t="s">
        <v>1786</v>
      </c>
      <c r="S2570" s="75" t="s">
        <v>1787</v>
      </c>
      <c r="T2570" s="75" t="s">
        <v>1788</v>
      </c>
      <c r="U2570" s="75" t="s">
        <v>385</v>
      </c>
    </row>
    <row r="2571" spans="1:21" ht="14.4" x14ac:dyDescent="0.25">
      <c r="A2571" s="74">
        <v>138958</v>
      </c>
      <c r="B2571" s="75" t="s">
        <v>1649</v>
      </c>
      <c r="C2571" s="81">
        <f t="shared" si="121"/>
        <v>0</v>
      </c>
      <c r="D2571" s="74">
        <v>12088</v>
      </c>
      <c r="E2571" s="75" t="s">
        <v>9761</v>
      </c>
      <c r="F2571" s="74">
        <v>972919</v>
      </c>
      <c r="G2571" s="74">
        <v>0</v>
      </c>
      <c r="H2571" s="76">
        <f t="shared" si="122"/>
        <v>138958</v>
      </c>
      <c r="I2571" s="76">
        <f t="shared" si="123"/>
        <v>0</v>
      </c>
      <c r="J2571" s="74">
        <v>25783</v>
      </c>
      <c r="K2571" s="75" t="s">
        <v>11480</v>
      </c>
      <c r="L2571" s="75" t="s">
        <v>9770</v>
      </c>
      <c r="M2571" s="74">
        <v>2570</v>
      </c>
      <c r="N2571" s="75" t="s">
        <v>57</v>
      </c>
      <c r="O2571" s="75" t="s">
        <v>9771</v>
      </c>
      <c r="P2571" s="75"/>
      <c r="Q2571" s="75" t="s">
        <v>9772</v>
      </c>
      <c r="R2571" s="75" t="s">
        <v>10772</v>
      </c>
      <c r="S2571" s="75" t="s">
        <v>10773</v>
      </c>
      <c r="T2571" s="75" t="s">
        <v>10774</v>
      </c>
      <c r="U2571" s="75" t="s">
        <v>496</v>
      </c>
    </row>
    <row r="2572" spans="1:21" ht="14.4" x14ac:dyDescent="0.25">
      <c r="A2572" s="74">
        <v>138966</v>
      </c>
      <c r="B2572" s="75" t="s">
        <v>1901</v>
      </c>
      <c r="C2572" s="81">
        <f t="shared" si="121"/>
        <v>0</v>
      </c>
      <c r="D2572" s="74">
        <v>125625</v>
      </c>
      <c r="E2572" s="75" t="s">
        <v>10770</v>
      </c>
      <c r="F2572" s="74">
        <v>113928</v>
      </c>
      <c r="G2572" s="74">
        <v>113928</v>
      </c>
      <c r="H2572" s="76">
        <f t="shared" si="122"/>
        <v>0</v>
      </c>
      <c r="I2572" s="76">
        <f t="shared" si="123"/>
        <v>0</v>
      </c>
      <c r="J2572" s="74">
        <v>1362</v>
      </c>
      <c r="K2572" s="75" t="s">
        <v>11481</v>
      </c>
      <c r="L2572" s="75" t="s">
        <v>9773</v>
      </c>
      <c r="M2572" s="74">
        <v>3890</v>
      </c>
      <c r="N2572" s="75" t="s">
        <v>9774</v>
      </c>
      <c r="O2572" s="75" t="s">
        <v>9775</v>
      </c>
      <c r="P2572" s="75"/>
      <c r="Q2572" s="75" t="s">
        <v>9776</v>
      </c>
      <c r="R2572" s="75" t="s">
        <v>11612</v>
      </c>
      <c r="S2572" s="75" t="s">
        <v>11613</v>
      </c>
      <c r="T2572" s="75" t="s">
        <v>11614</v>
      </c>
      <c r="U2572" s="75" t="s">
        <v>385</v>
      </c>
    </row>
    <row r="2573" spans="1:21" ht="14.4" x14ac:dyDescent="0.25">
      <c r="A2573" s="74">
        <v>138966</v>
      </c>
      <c r="B2573" s="75" t="s">
        <v>1901</v>
      </c>
      <c r="C2573" s="81">
        <f t="shared" si="121"/>
        <v>0</v>
      </c>
      <c r="D2573" s="74">
        <v>125625</v>
      </c>
      <c r="E2573" s="75" t="s">
        <v>10770</v>
      </c>
      <c r="F2573" s="74">
        <v>113928</v>
      </c>
      <c r="G2573" s="74">
        <v>113928</v>
      </c>
      <c r="H2573" s="76">
        <f t="shared" si="122"/>
        <v>0</v>
      </c>
      <c r="I2573" s="76">
        <f t="shared" si="123"/>
        <v>0</v>
      </c>
      <c r="J2573" s="74">
        <v>1751</v>
      </c>
      <c r="K2573" s="75" t="s">
        <v>9777</v>
      </c>
      <c r="L2573" s="75" t="s">
        <v>9778</v>
      </c>
      <c r="M2573" s="74">
        <v>3800</v>
      </c>
      <c r="N2573" s="75" t="s">
        <v>84</v>
      </c>
      <c r="O2573" s="75" t="s">
        <v>9779</v>
      </c>
      <c r="P2573" s="75"/>
      <c r="Q2573" s="75" t="s">
        <v>9780</v>
      </c>
      <c r="R2573" s="75" t="s">
        <v>11612</v>
      </c>
      <c r="S2573" s="75" t="s">
        <v>11613</v>
      </c>
      <c r="T2573" s="75" t="s">
        <v>11614</v>
      </c>
      <c r="U2573" s="75" t="s">
        <v>385</v>
      </c>
    </row>
    <row r="2574" spans="1:21" ht="14.4" x14ac:dyDescent="0.25">
      <c r="A2574" s="74">
        <v>138966</v>
      </c>
      <c r="B2574" s="75" t="s">
        <v>1901</v>
      </c>
      <c r="C2574" s="81">
        <f t="shared" si="121"/>
        <v>0</v>
      </c>
      <c r="D2574" s="74">
        <v>125625</v>
      </c>
      <c r="E2574" s="75" t="s">
        <v>10770</v>
      </c>
      <c r="F2574" s="74">
        <v>113928</v>
      </c>
      <c r="G2574" s="74">
        <v>113928</v>
      </c>
      <c r="H2574" s="76">
        <f t="shared" si="122"/>
        <v>0</v>
      </c>
      <c r="I2574" s="76">
        <f t="shared" si="123"/>
        <v>0</v>
      </c>
      <c r="J2574" s="74">
        <v>1768</v>
      </c>
      <c r="K2574" s="75" t="s">
        <v>11482</v>
      </c>
      <c r="L2574" s="75" t="s">
        <v>9781</v>
      </c>
      <c r="M2574" s="74">
        <v>3800</v>
      </c>
      <c r="N2574" s="75" t="s">
        <v>84</v>
      </c>
      <c r="O2574" s="75" t="s">
        <v>9782</v>
      </c>
      <c r="P2574" s="75"/>
      <c r="Q2574" s="75" t="s">
        <v>9783</v>
      </c>
      <c r="R2574" s="75" t="s">
        <v>11612</v>
      </c>
      <c r="S2574" s="75" t="s">
        <v>11613</v>
      </c>
      <c r="T2574" s="75" t="s">
        <v>11614</v>
      </c>
      <c r="U2574" s="75" t="s">
        <v>385</v>
      </c>
    </row>
    <row r="2575" spans="1:21" ht="14.4" x14ac:dyDescent="0.25">
      <c r="A2575" s="74">
        <v>138966</v>
      </c>
      <c r="B2575" s="75" t="s">
        <v>1901</v>
      </c>
      <c r="C2575" s="81">
        <f t="shared" si="121"/>
        <v>0</v>
      </c>
      <c r="D2575" s="74">
        <v>125625</v>
      </c>
      <c r="E2575" s="75" t="s">
        <v>10770</v>
      </c>
      <c r="F2575" s="74">
        <v>113928</v>
      </c>
      <c r="G2575" s="74">
        <v>113928</v>
      </c>
      <c r="H2575" s="76">
        <f t="shared" si="122"/>
        <v>0</v>
      </c>
      <c r="I2575" s="76">
        <f t="shared" si="123"/>
        <v>0</v>
      </c>
      <c r="J2575" s="74">
        <v>3426</v>
      </c>
      <c r="K2575" s="75" t="s">
        <v>11483</v>
      </c>
      <c r="L2575" s="75" t="s">
        <v>9784</v>
      </c>
      <c r="M2575" s="74">
        <v>3800</v>
      </c>
      <c r="N2575" s="75" t="s">
        <v>84</v>
      </c>
      <c r="O2575" s="75" t="s">
        <v>9785</v>
      </c>
      <c r="P2575" s="75"/>
      <c r="Q2575" s="75" t="s">
        <v>11484</v>
      </c>
      <c r="R2575" s="75" t="s">
        <v>1703</v>
      </c>
      <c r="S2575" s="75" t="s">
        <v>1704</v>
      </c>
      <c r="T2575" s="75" t="s">
        <v>1705</v>
      </c>
      <c r="U2575" s="75" t="s">
        <v>496</v>
      </c>
    </row>
    <row r="2576" spans="1:21" ht="14.4" x14ac:dyDescent="0.25">
      <c r="A2576" s="74">
        <v>138966</v>
      </c>
      <c r="B2576" s="75" t="s">
        <v>1901</v>
      </c>
      <c r="C2576" s="81">
        <f t="shared" si="121"/>
        <v>0</v>
      </c>
      <c r="D2576" s="74">
        <v>125625</v>
      </c>
      <c r="E2576" s="75" t="s">
        <v>10770</v>
      </c>
      <c r="F2576" s="74">
        <v>113928</v>
      </c>
      <c r="G2576" s="74">
        <v>113928</v>
      </c>
      <c r="H2576" s="76">
        <f t="shared" si="122"/>
        <v>0</v>
      </c>
      <c r="I2576" s="76">
        <f t="shared" si="123"/>
        <v>0</v>
      </c>
      <c r="J2576" s="74">
        <v>13681</v>
      </c>
      <c r="K2576" s="75" t="s">
        <v>11485</v>
      </c>
      <c r="L2576" s="75" t="s">
        <v>9786</v>
      </c>
      <c r="M2576" s="74">
        <v>3890</v>
      </c>
      <c r="N2576" s="75" t="s">
        <v>9787</v>
      </c>
      <c r="O2576" s="75" t="s">
        <v>9788</v>
      </c>
      <c r="P2576" s="75"/>
      <c r="Q2576" s="75" t="s">
        <v>9789</v>
      </c>
      <c r="R2576" s="75" t="s">
        <v>11612</v>
      </c>
      <c r="S2576" s="75" t="s">
        <v>11613</v>
      </c>
      <c r="T2576" s="75" t="s">
        <v>11614</v>
      </c>
      <c r="U2576" s="75" t="s">
        <v>385</v>
      </c>
    </row>
    <row r="2577" spans="1:21" ht="14.4" x14ac:dyDescent="0.25">
      <c r="A2577" s="74">
        <v>138966</v>
      </c>
      <c r="B2577" s="75" t="s">
        <v>1901</v>
      </c>
      <c r="C2577" s="81">
        <f t="shared" si="121"/>
        <v>0</v>
      </c>
      <c r="D2577" s="74">
        <v>125625</v>
      </c>
      <c r="E2577" s="75" t="s">
        <v>10770</v>
      </c>
      <c r="F2577" s="74">
        <v>113928</v>
      </c>
      <c r="G2577" s="74">
        <v>113928</v>
      </c>
      <c r="H2577" s="76">
        <f t="shared" si="122"/>
        <v>0</v>
      </c>
      <c r="I2577" s="76">
        <f t="shared" si="123"/>
        <v>0</v>
      </c>
      <c r="J2577" s="74">
        <v>16055</v>
      </c>
      <c r="K2577" s="75" t="s">
        <v>11486</v>
      </c>
      <c r="L2577" s="75" t="s">
        <v>11487</v>
      </c>
      <c r="M2577" s="74">
        <v>3803</v>
      </c>
      <c r="N2577" s="75" t="s">
        <v>9790</v>
      </c>
      <c r="O2577" s="75" t="s">
        <v>9791</v>
      </c>
      <c r="P2577" s="75"/>
      <c r="Q2577" s="75" t="s">
        <v>9792</v>
      </c>
      <c r="R2577" s="75" t="s">
        <v>11612</v>
      </c>
      <c r="S2577" s="75" t="s">
        <v>11613</v>
      </c>
      <c r="T2577" s="75" t="s">
        <v>11614</v>
      </c>
      <c r="U2577" s="75" t="s">
        <v>385</v>
      </c>
    </row>
    <row r="2578" spans="1:21" ht="14.4" x14ac:dyDescent="0.25">
      <c r="A2578" s="74">
        <v>138966</v>
      </c>
      <c r="B2578" s="75" t="s">
        <v>1901</v>
      </c>
      <c r="C2578" s="81">
        <f t="shared" si="121"/>
        <v>0</v>
      </c>
      <c r="D2578" s="74">
        <v>125625</v>
      </c>
      <c r="E2578" s="75" t="s">
        <v>10770</v>
      </c>
      <c r="F2578" s="74">
        <v>113928</v>
      </c>
      <c r="G2578" s="74">
        <v>113928</v>
      </c>
      <c r="H2578" s="76">
        <f t="shared" si="122"/>
        <v>0</v>
      </c>
      <c r="I2578" s="76">
        <f t="shared" si="123"/>
        <v>0</v>
      </c>
      <c r="J2578" s="74">
        <v>16329</v>
      </c>
      <c r="K2578" s="75" t="s">
        <v>9793</v>
      </c>
      <c r="L2578" s="75" t="s">
        <v>9794</v>
      </c>
      <c r="M2578" s="74">
        <v>3890</v>
      </c>
      <c r="N2578" s="75" t="s">
        <v>9795</v>
      </c>
      <c r="O2578" s="75" t="s">
        <v>9796</v>
      </c>
      <c r="P2578" s="75"/>
      <c r="Q2578" s="75" t="s">
        <v>9797</v>
      </c>
      <c r="R2578" s="75" t="s">
        <v>11612</v>
      </c>
      <c r="S2578" s="75" t="s">
        <v>11613</v>
      </c>
      <c r="T2578" s="75" t="s">
        <v>11614</v>
      </c>
      <c r="U2578" s="75" t="s">
        <v>385</v>
      </c>
    </row>
    <row r="2579" spans="1:21" ht="14.4" x14ac:dyDescent="0.25">
      <c r="A2579" s="74">
        <v>138966</v>
      </c>
      <c r="B2579" s="75" t="s">
        <v>1901</v>
      </c>
      <c r="C2579" s="81">
        <f t="shared" si="121"/>
        <v>0</v>
      </c>
      <c r="D2579" s="74">
        <v>125625</v>
      </c>
      <c r="E2579" s="75" t="s">
        <v>10770</v>
      </c>
      <c r="F2579" s="74">
        <v>113928</v>
      </c>
      <c r="G2579" s="74">
        <v>113928</v>
      </c>
      <c r="H2579" s="76">
        <f t="shared" si="122"/>
        <v>0</v>
      </c>
      <c r="I2579" s="76">
        <f t="shared" si="123"/>
        <v>0</v>
      </c>
      <c r="J2579" s="74">
        <v>107698</v>
      </c>
      <c r="K2579" s="75" t="s">
        <v>11488</v>
      </c>
      <c r="L2579" s="75" t="s">
        <v>9798</v>
      </c>
      <c r="M2579" s="74">
        <v>3800</v>
      </c>
      <c r="N2579" s="75" t="s">
        <v>84</v>
      </c>
      <c r="O2579" s="75" t="s">
        <v>9799</v>
      </c>
      <c r="P2579" s="75"/>
      <c r="Q2579" s="75" t="s">
        <v>12034</v>
      </c>
      <c r="R2579" s="75" t="s">
        <v>11612</v>
      </c>
      <c r="S2579" s="75" t="s">
        <v>11613</v>
      </c>
      <c r="T2579" s="75" t="s">
        <v>11614</v>
      </c>
      <c r="U2579" s="75" t="s">
        <v>385</v>
      </c>
    </row>
    <row r="2580" spans="1:21" ht="14.4" x14ac:dyDescent="0.25">
      <c r="A2580" s="74">
        <v>138966</v>
      </c>
      <c r="B2580" s="75" t="s">
        <v>1901</v>
      </c>
      <c r="C2580" s="81">
        <f t="shared" si="121"/>
        <v>0</v>
      </c>
      <c r="D2580" s="74">
        <v>125625</v>
      </c>
      <c r="E2580" s="75" t="s">
        <v>10770</v>
      </c>
      <c r="F2580" s="74">
        <v>113928</v>
      </c>
      <c r="G2580" s="74">
        <v>113928</v>
      </c>
      <c r="H2580" s="76">
        <f t="shared" si="122"/>
        <v>0</v>
      </c>
      <c r="I2580" s="76">
        <f t="shared" si="123"/>
        <v>0</v>
      </c>
      <c r="J2580" s="74">
        <v>125625</v>
      </c>
      <c r="K2580" s="75" t="s">
        <v>10770</v>
      </c>
      <c r="L2580" s="75" t="s">
        <v>9800</v>
      </c>
      <c r="M2580" s="74">
        <v>3800</v>
      </c>
      <c r="N2580" s="75" t="s">
        <v>84</v>
      </c>
      <c r="O2580" s="75" t="s">
        <v>9801</v>
      </c>
      <c r="P2580" s="75"/>
      <c r="Q2580" s="75" t="s">
        <v>1583</v>
      </c>
      <c r="R2580" s="75" t="s">
        <v>11612</v>
      </c>
      <c r="S2580" s="75" t="s">
        <v>11613</v>
      </c>
      <c r="T2580" s="75" t="s">
        <v>11614</v>
      </c>
      <c r="U2580" s="75" t="s">
        <v>385</v>
      </c>
    </row>
    <row r="2581" spans="1:21" ht="14.4" x14ac:dyDescent="0.25">
      <c r="A2581" s="74">
        <v>138966</v>
      </c>
      <c r="B2581" s="75" t="s">
        <v>1901</v>
      </c>
      <c r="C2581" s="81">
        <f t="shared" si="121"/>
        <v>0</v>
      </c>
      <c r="D2581" s="74">
        <v>125625</v>
      </c>
      <c r="E2581" s="75" t="s">
        <v>10770</v>
      </c>
      <c r="F2581" s="74">
        <v>113928</v>
      </c>
      <c r="G2581" s="74">
        <v>113928</v>
      </c>
      <c r="H2581" s="76">
        <f t="shared" si="122"/>
        <v>0</v>
      </c>
      <c r="I2581" s="76">
        <f t="shared" si="123"/>
        <v>0</v>
      </c>
      <c r="J2581" s="74">
        <v>138412</v>
      </c>
      <c r="K2581" s="75" t="s">
        <v>9802</v>
      </c>
      <c r="L2581" s="75" t="s">
        <v>9803</v>
      </c>
      <c r="M2581" s="74">
        <v>3850</v>
      </c>
      <c r="N2581" s="75" t="s">
        <v>4433</v>
      </c>
      <c r="O2581" s="75" t="s">
        <v>9804</v>
      </c>
      <c r="P2581" s="75"/>
      <c r="Q2581" s="75" t="s">
        <v>9805</v>
      </c>
      <c r="R2581" s="75" t="s">
        <v>11612</v>
      </c>
      <c r="S2581" s="75" t="s">
        <v>11613</v>
      </c>
      <c r="T2581" s="75" t="s">
        <v>11614</v>
      </c>
      <c r="U2581" s="75" t="s">
        <v>385</v>
      </c>
    </row>
    <row r="2582" spans="1:21" ht="14.4" x14ac:dyDescent="0.25">
      <c r="A2582" s="74">
        <v>138974</v>
      </c>
      <c r="B2582" s="75" t="s">
        <v>1649</v>
      </c>
      <c r="C2582" s="81">
        <f t="shared" si="121"/>
        <v>0</v>
      </c>
      <c r="D2582" s="74">
        <v>60988</v>
      </c>
      <c r="E2582" s="75" t="s">
        <v>3016</v>
      </c>
      <c r="F2582" s="74">
        <v>970111</v>
      </c>
      <c r="G2582" s="74">
        <v>0</v>
      </c>
      <c r="H2582" s="76">
        <f t="shared" si="122"/>
        <v>0</v>
      </c>
      <c r="I2582" s="76">
        <f t="shared" si="123"/>
        <v>0</v>
      </c>
      <c r="J2582" s="74">
        <v>12492</v>
      </c>
      <c r="K2582" s="75" t="s">
        <v>1692</v>
      </c>
      <c r="L2582" s="75" t="s">
        <v>9806</v>
      </c>
      <c r="M2582" s="74">
        <v>3051</v>
      </c>
      <c r="N2582" s="75" t="s">
        <v>9807</v>
      </c>
      <c r="O2582" s="75" t="s">
        <v>9808</v>
      </c>
      <c r="P2582" s="75"/>
      <c r="Q2582" s="75" t="s">
        <v>11489</v>
      </c>
      <c r="R2582" s="75" t="s">
        <v>3065</v>
      </c>
      <c r="S2582" s="75" t="s">
        <v>3066</v>
      </c>
      <c r="T2582" s="75" t="s">
        <v>3067</v>
      </c>
      <c r="U2582" s="75" t="s">
        <v>385</v>
      </c>
    </row>
    <row r="2583" spans="1:21" ht="14.4" x14ac:dyDescent="0.25">
      <c r="A2583" s="74">
        <v>138974</v>
      </c>
      <c r="B2583" s="75" t="s">
        <v>1649</v>
      </c>
      <c r="C2583" s="81">
        <f t="shared" si="121"/>
        <v>0</v>
      </c>
      <c r="D2583" s="74">
        <v>60988</v>
      </c>
      <c r="E2583" s="75" t="s">
        <v>3016</v>
      </c>
      <c r="F2583" s="74">
        <v>970111</v>
      </c>
      <c r="G2583" s="74">
        <v>0</v>
      </c>
      <c r="H2583" s="76">
        <f t="shared" si="122"/>
        <v>0</v>
      </c>
      <c r="I2583" s="76">
        <f t="shared" si="123"/>
        <v>0</v>
      </c>
      <c r="J2583" s="74">
        <v>12971</v>
      </c>
      <c r="K2583" s="75" t="s">
        <v>11490</v>
      </c>
      <c r="L2583" s="75" t="s">
        <v>9809</v>
      </c>
      <c r="M2583" s="74">
        <v>3010</v>
      </c>
      <c r="N2583" s="75" t="s">
        <v>298</v>
      </c>
      <c r="O2583" s="75" t="s">
        <v>9810</v>
      </c>
      <c r="P2583" s="75"/>
      <c r="Q2583" s="75" t="s">
        <v>11491</v>
      </c>
      <c r="R2583" s="75" t="s">
        <v>3065</v>
      </c>
      <c r="S2583" s="75" t="s">
        <v>3066</v>
      </c>
      <c r="T2583" s="75" t="s">
        <v>3067</v>
      </c>
      <c r="U2583" s="75" t="s">
        <v>385</v>
      </c>
    </row>
    <row r="2584" spans="1:21" ht="14.4" x14ac:dyDescent="0.25">
      <c r="A2584" s="74">
        <v>138974</v>
      </c>
      <c r="B2584" s="75" t="s">
        <v>1649</v>
      </c>
      <c r="C2584" s="81">
        <f t="shared" si="121"/>
        <v>0</v>
      </c>
      <c r="D2584" s="74">
        <v>60988</v>
      </c>
      <c r="E2584" s="75" t="s">
        <v>3016</v>
      </c>
      <c r="F2584" s="74">
        <v>970111</v>
      </c>
      <c r="G2584" s="74">
        <v>0</v>
      </c>
      <c r="H2584" s="76">
        <f t="shared" si="122"/>
        <v>0</v>
      </c>
      <c r="I2584" s="76">
        <f t="shared" si="123"/>
        <v>0</v>
      </c>
      <c r="J2584" s="74">
        <v>12989</v>
      </c>
      <c r="K2584" s="75" t="s">
        <v>9811</v>
      </c>
      <c r="L2584" s="75" t="s">
        <v>9812</v>
      </c>
      <c r="M2584" s="74">
        <v>3010</v>
      </c>
      <c r="N2584" s="75" t="s">
        <v>298</v>
      </c>
      <c r="O2584" s="75" t="s">
        <v>9813</v>
      </c>
      <c r="P2584" s="75"/>
      <c r="Q2584" s="75" t="s">
        <v>12035</v>
      </c>
      <c r="R2584" s="75" t="s">
        <v>3065</v>
      </c>
      <c r="S2584" s="75" t="s">
        <v>3066</v>
      </c>
      <c r="T2584" s="75" t="s">
        <v>3067</v>
      </c>
      <c r="U2584" s="75" t="s">
        <v>385</v>
      </c>
    </row>
    <row r="2585" spans="1:21" ht="14.4" x14ac:dyDescent="0.25">
      <c r="A2585" s="74">
        <v>138974</v>
      </c>
      <c r="B2585" s="75" t="s">
        <v>1649</v>
      </c>
      <c r="C2585" s="81">
        <f t="shared" si="121"/>
        <v>0</v>
      </c>
      <c r="D2585" s="74">
        <v>60988</v>
      </c>
      <c r="E2585" s="75" t="s">
        <v>3016</v>
      </c>
      <c r="F2585" s="74">
        <v>970111</v>
      </c>
      <c r="G2585" s="74">
        <v>0</v>
      </c>
      <c r="H2585" s="76">
        <f t="shared" si="122"/>
        <v>0</v>
      </c>
      <c r="I2585" s="76">
        <f t="shared" si="123"/>
        <v>0</v>
      </c>
      <c r="J2585" s="74">
        <v>12997</v>
      </c>
      <c r="K2585" s="75" t="s">
        <v>9814</v>
      </c>
      <c r="L2585" s="75" t="s">
        <v>9815</v>
      </c>
      <c r="M2585" s="74">
        <v>3010</v>
      </c>
      <c r="N2585" s="75" t="s">
        <v>298</v>
      </c>
      <c r="O2585" s="75" t="s">
        <v>9816</v>
      </c>
      <c r="P2585" s="75"/>
      <c r="Q2585" s="75" t="s">
        <v>11492</v>
      </c>
      <c r="R2585" s="75" t="s">
        <v>3065</v>
      </c>
      <c r="S2585" s="75" t="s">
        <v>3066</v>
      </c>
      <c r="T2585" s="75" t="s">
        <v>3067</v>
      </c>
      <c r="U2585" s="75" t="s">
        <v>385</v>
      </c>
    </row>
    <row r="2586" spans="1:21" ht="14.4" x14ac:dyDescent="0.25">
      <c r="A2586" s="74">
        <v>138974</v>
      </c>
      <c r="B2586" s="75" t="s">
        <v>1649</v>
      </c>
      <c r="C2586" s="81">
        <f t="shared" si="121"/>
        <v>0</v>
      </c>
      <c r="D2586" s="74">
        <v>60988</v>
      </c>
      <c r="E2586" s="75" t="s">
        <v>3016</v>
      </c>
      <c r="F2586" s="74">
        <v>970111</v>
      </c>
      <c r="G2586" s="74">
        <v>0</v>
      </c>
      <c r="H2586" s="76">
        <f t="shared" si="122"/>
        <v>0</v>
      </c>
      <c r="I2586" s="76">
        <f t="shared" si="123"/>
        <v>0</v>
      </c>
      <c r="J2586" s="74">
        <v>13003</v>
      </c>
      <c r="K2586" s="75" t="s">
        <v>12036</v>
      </c>
      <c r="L2586" s="75" t="s">
        <v>9817</v>
      </c>
      <c r="M2586" s="74">
        <v>3010</v>
      </c>
      <c r="N2586" s="75" t="s">
        <v>298</v>
      </c>
      <c r="O2586" s="75" t="s">
        <v>9818</v>
      </c>
      <c r="P2586" s="75"/>
      <c r="Q2586" s="75" t="s">
        <v>11493</v>
      </c>
      <c r="R2586" s="75" t="s">
        <v>3065</v>
      </c>
      <c r="S2586" s="75" t="s">
        <v>3066</v>
      </c>
      <c r="T2586" s="75" t="s">
        <v>3067</v>
      </c>
      <c r="U2586" s="75" t="s">
        <v>385</v>
      </c>
    </row>
    <row r="2587" spans="1:21" ht="14.4" x14ac:dyDescent="0.25">
      <c r="A2587" s="74">
        <v>138974</v>
      </c>
      <c r="B2587" s="75" t="s">
        <v>1649</v>
      </c>
      <c r="C2587" s="81">
        <f t="shared" si="121"/>
        <v>0</v>
      </c>
      <c r="D2587" s="74">
        <v>60988</v>
      </c>
      <c r="E2587" s="75" t="s">
        <v>3016</v>
      </c>
      <c r="F2587" s="74">
        <v>970111</v>
      </c>
      <c r="G2587" s="74">
        <v>0</v>
      </c>
      <c r="H2587" s="76">
        <f t="shared" si="122"/>
        <v>0</v>
      </c>
      <c r="I2587" s="76">
        <f t="shared" si="123"/>
        <v>0</v>
      </c>
      <c r="J2587" s="74">
        <v>60988</v>
      </c>
      <c r="K2587" s="75" t="s">
        <v>3016</v>
      </c>
      <c r="L2587" s="75" t="s">
        <v>9819</v>
      </c>
      <c r="M2587" s="74">
        <v>3050</v>
      </c>
      <c r="N2587" s="75" t="s">
        <v>5515</v>
      </c>
      <c r="O2587" s="75" t="s">
        <v>9820</v>
      </c>
      <c r="P2587" s="75"/>
      <c r="Q2587" s="75" t="s">
        <v>10683</v>
      </c>
      <c r="R2587" s="75" t="s">
        <v>3065</v>
      </c>
      <c r="S2587" s="75" t="s">
        <v>3066</v>
      </c>
      <c r="T2587" s="75" t="s">
        <v>3067</v>
      </c>
      <c r="U2587" s="75" t="s">
        <v>385</v>
      </c>
    </row>
    <row r="2588" spans="1:21" ht="14.4" x14ac:dyDescent="0.25">
      <c r="A2588" s="74">
        <v>138974</v>
      </c>
      <c r="B2588" s="75" t="s">
        <v>1649</v>
      </c>
      <c r="C2588" s="81">
        <f t="shared" si="121"/>
        <v>0</v>
      </c>
      <c r="D2588" s="74">
        <v>60988</v>
      </c>
      <c r="E2588" s="75" t="s">
        <v>3016</v>
      </c>
      <c r="F2588" s="74">
        <v>970111</v>
      </c>
      <c r="G2588" s="74">
        <v>0</v>
      </c>
      <c r="H2588" s="76">
        <f t="shared" si="122"/>
        <v>0</v>
      </c>
      <c r="I2588" s="76">
        <f t="shared" si="123"/>
        <v>0</v>
      </c>
      <c r="J2588" s="74">
        <v>132308</v>
      </c>
      <c r="K2588" s="75" t="s">
        <v>2440</v>
      </c>
      <c r="L2588" s="75" t="s">
        <v>9821</v>
      </c>
      <c r="M2588" s="74">
        <v>3010</v>
      </c>
      <c r="N2588" s="75" t="s">
        <v>298</v>
      </c>
      <c r="O2588" s="75" t="s">
        <v>9822</v>
      </c>
      <c r="P2588" s="75"/>
      <c r="Q2588" s="75" t="s">
        <v>11494</v>
      </c>
      <c r="R2588" s="75" t="s">
        <v>3065</v>
      </c>
      <c r="S2588" s="75" t="s">
        <v>3066</v>
      </c>
      <c r="T2588" s="75" t="s">
        <v>3067</v>
      </c>
      <c r="U2588" s="75" t="s">
        <v>385</v>
      </c>
    </row>
    <row r="2589" spans="1:21" ht="14.4" x14ac:dyDescent="0.25">
      <c r="A2589" s="74">
        <v>138982</v>
      </c>
      <c r="B2589" s="75" t="s">
        <v>1649</v>
      </c>
      <c r="C2589" s="81">
        <f t="shared" si="121"/>
        <v>0</v>
      </c>
      <c r="D2589" s="74">
        <v>16873</v>
      </c>
      <c r="E2589" s="75" t="s">
        <v>9823</v>
      </c>
      <c r="F2589" s="74">
        <v>966226</v>
      </c>
      <c r="G2589" s="74">
        <v>0</v>
      </c>
      <c r="H2589" s="76">
        <f t="shared" si="122"/>
        <v>0</v>
      </c>
      <c r="I2589" s="76">
        <f t="shared" si="123"/>
        <v>0</v>
      </c>
      <c r="J2589" s="74">
        <v>16873</v>
      </c>
      <c r="K2589" s="75" t="s">
        <v>9823</v>
      </c>
      <c r="L2589" s="75" t="s">
        <v>9824</v>
      </c>
      <c r="M2589" s="74">
        <v>8380</v>
      </c>
      <c r="N2589" s="75" t="s">
        <v>9825</v>
      </c>
      <c r="O2589" s="75" t="s">
        <v>9826</v>
      </c>
      <c r="P2589" s="75"/>
      <c r="Q2589" s="75" t="s">
        <v>12037</v>
      </c>
      <c r="R2589" s="75" t="s">
        <v>11615</v>
      </c>
      <c r="S2589" s="75" t="s">
        <v>11616</v>
      </c>
      <c r="T2589" s="75" t="s">
        <v>11617</v>
      </c>
      <c r="U2589" s="75" t="s">
        <v>385</v>
      </c>
    </row>
    <row r="2590" spans="1:21" ht="14.4" x14ac:dyDescent="0.25">
      <c r="A2590" s="74">
        <v>138982</v>
      </c>
      <c r="B2590" s="75" t="s">
        <v>1649</v>
      </c>
      <c r="C2590" s="81">
        <f t="shared" si="121"/>
        <v>0</v>
      </c>
      <c r="D2590" s="74">
        <v>16873</v>
      </c>
      <c r="E2590" s="75" t="s">
        <v>9823</v>
      </c>
      <c r="F2590" s="74">
        <v>966226</v>
      </c>
      <c r="G2590" s="74">
        <v>0</v>
      </c>
      <c r="H2590" s="76">
        <f t="shared" si="122"/>
        <v>0</v>
      </c>
      <c r="I2590" s="76">
        <f t="shared" si="123"/>
        <v>0</v>
      </c>
      <c r="J2590" s="74">
        <v>16881</v>
      </c>
      <c r="K2590" s="75" t="s">
        <v>9827</v>
      </c>
      <c r="L2590" s="75" t="s">
        <v>9828</v>
      </c>
      <c r="M2590" s="74">
        <v>8000</v>
      </c>
      <c r="N2590" s="75" t="s">
        <v>90</v>
      </c>
      <c r="O2590" s="75" t="s">
        <v>9829</v>
      </c>
      <c r="P2590" s="75"/>
      <c r="Q2590" s="75" t="s">
        <v>12038</v>
      </c>
      <c r="R2590" s="75" t="s">
        <v>11615</v>
      </c>
      <c r="S2590" s="75" t="s">
        <v>11616</v>
      </c>
      <c r="T2590" s="75" t="s">
        <v>11617</v>
      </c>
      <c r="U2590" s="75" t="s">
        <v>385</v>
      </c>
    </row>
    <row r="2591" spans="1:21" ht="14.4" x14ac:dyDescent="0.25">
      <c r="A2591" s="74">
        <v>138982</v>
      </c>
      <c r="B2591" s="75" t="s">
        <v>1649</v>
      </c>
      <c r="C2591" s="81">
        <f t="shared" si="121"/>
        <v>0</v>
      </c>
      <c r="D2591" s="74">
        <v>16873</v>
      </c>
      <c r="E2591" s="75" t="s">
        <v>9823</v>
      </c>
      <c r="F2591" s="74">
        <v>971226</v>
      </c>
      <c r="G2591" s="74">
        <v>0</v>
      </c>
      <c r="H2591" s="76">
        <f t="shared" si="122"/>
        <v>138982</v>
      </c>
      <c r="I2591" s="76">
        <f t="shared" si="123"/>
        <v>0</v>
      </c>
      <c r="J2591" s="74">
        <v>16899</v>
      </c>
      <c r="K2591" s="75" t="s">
        <v>12039</v>
      </c>
      <c r="L2591" s="75" t="s">
        <v>9830</v>
      </c>
      <c r="M2591" s="74">
        <v>8000</v>
      </c>
      <c r="N2591" s="75" t="s">
        <v>90</v>
      </c>
      <c r="O2591" s="75" t="s">
        <v>9831</v>
      </c>
      <c r="P2591" s="75"/>
      <c r="Q2591" s="75" t="s">
        <v>12040</v>
      </c>
      <c r="R2591" s="75" t="s">
        <v>11615</v>
      </c>
      <c r="S2591" s="75" t="s">
        <v>11616</v>
      </c>
      <c r="T2591" s="75" t="s">
        <v>11617</v>
      </c>
      <c r="U2591" s="75" t="s">
        <v>385</v>
      </c>
    </row>
    <row r="2592" spans="1:21" ht="14.4" x14ac:dyDescent="0.25">
      <c r="A2592" s="74">
        <v>138982</v>
      </c>
      <c r="B2592" s="75" t="s">
        <v>1649</v>
      </c>
      <c r="C2592" s="81">
        <f t="shared" si="121"/>
        <v>0</v>
      </c>
      <c r="D2592" s="74">
        <v>16873</v>
      </c>
      <c r="E2592" s="75" t="s">
        <v>9823</v>
      </c>
      <c r="F2592" s="74">
        <v>966226</v>
      </c>
      <c r="G2592" s="74">
        <v>0</v>
      </c>
      <c r="H2592" s="76">
        <f t="shared" si="122"/>
        <v>138982</v>
      </c>
      <c r="I2592" s="76">
        <f t="shared" si="123"/>
        <v>0</v>
      </c>
      <c r="J2592" s="74">
        <v>16949</v>
      </c>
      <c r="K2592" s="75" t="s">
        <v>9832</v>
      </c>
      <c r="L2592" s="75" t="s">
        <v>9833</v>
      </c>
      <c r="M2592" s="74">
        <v>8000</v>
      </c>
      <c r="N2592" s="75" t="s">
        <v>90</v>
      </c>
      <c r="O2592" s="75" t="s">
        <v>9834</v>
      </c>
      <c r="P2592" s="75"/>
      <c r="Q2592" s="75" t="s">
        <v>11495</v>
      </c>
      <c r="R2592" s="75" t="s">
        <v>11615</v>
      </c>
      <c r="S2592" s="75" t="s">
        <v>11616</v>
      </c>
      <c r="T2592" s="75" t="s">
        <v>11617</v>
      </c>
      <c r="U2592" s="75" t="s">
        <v>385</v>
      </c>
    </row>
    <row r="2593" spans="1:21" ht="14.4" x14ac:dyDescent="0.25">
      <c r="A2593" s="74">
        <v>138982</v>
      </c>
      <c r="B2593" s="75" t="s">
        <v>1649</v>
      </c>
      <c r="C2593" s="81">
        <f t="shared" si="121"/>
        <v>0</v>
      </c>
      <c r="D2593" s="78">
        <v>16873</v>
      </c>
      <c r="E2593" s="75" t="s">
        <v>9823</v>
      </c>
      <c r="F2593" s="74">
        <v>966226</v>
      </c>
      <c r="G2593" s="74">
        <v>0</v>
      </c>
      <c r="H2593" s="76">
        <f t="shared" si="122"/>
        <v>0</v>
      </c>
      <c r="I2593" s="76">
        <f t="shared" si="123"/>
        <v>0</v>
      </c>
      <c r="J2593" s="74">
        <v>16956</v>
      </c>
      <c r="K2593" s="75" t="s">
        <v>9835</v>
      </c>
      <c r="L2593" s="75" t="s">
        <v>9836</v>
      </c>
      <c r="M2593" s="74">
        <v>8000</v>
      </c>
      <c r="N2593" s="75" t="s">
        <v>90</v>
      </c>
      <c r="O2593" s="75" t="s">
        <v>9834</v>
      </c>
      <c r="P2593" s="75"/>
      <c r="Q2593" s="75" t="s">
        <v>9837</v>
      </c>
      <c r="R2593" s="75" t="s">
        <v>11615</v>
      </c>
      <c r="S2593" s="75" t="s">
        <v>11616</v>
      </c>
      <c r="T2593" s="75" t="s">
        <v>11617</v>
      </c>
      <c r="U2593" s="75" t="s">
        <v>385</v>
      </c>
    </row>
    <row r="2594" spans="1:21" ht="14.4" x14ac:dyDescent="0.25">
      <c r="A2594" s="74">
        <v>138982</v>
      </c>
      <c r="B2594" s="75" t="s">
        <v>1649</v>
      </c>
      <c r="C2594" s="81">
        <f t="shared" si="121"/>
        <v>0</v>
      </c>
      <c r="D2594" s="74">
        <v>16873</v>
      </c>
      <c r="E2594" s="75" t="s">
        <v>9823</v>
      </c>
      <c r="F2594" s="74">
        <v>966226</v>
      </c>
      <c r="G2594" s="74">
        <v>0</v>
      </c>
      <c r="H2594" s="76">
        <f t="shared" si="122"/>
        <v>0</v>
      </c>
      <c r="I2594" s="76">
        <f t="shared" si="123"/>
        <v>0</v>
      </c>
      <c r="J2594" s="74">
        <v>16964</v>
      </c>
      <c r="K2594" s="75" t="s">
        <v>12041</v>
      </c>
      <c r="L2594" s="75" t="s">
        <v>9830</v>
      </c>
      <c r="M2594" s="74">
        <v>8000</v>
      </c>
      <c r="N2594" s="75" t="s">
        <v>90</v>
      </c>
      <c r="O2594" s="75" t="s">
        <v>9831</v>
      </c>
      <c r="P2594" s="75"/>
      <c r="Q2594" s="75" t="s">
        <v>12040</v>
      </c>
      <c r="R2594" s="75" t="s">
        <v>11615</v>
      </c>
      <c r="S2594" s="75" t="s">
        <v>11616</v>
      </c>
      <c r="T2594" s="75" t="s">
        <v>11617</v>
      </c>
      <c r="U2594" s="75" t="s">
        <v>385</v>
      </c>
    </row>
    <row r="2595" spans="1:21" ht="14.4" x14ac:dyDescent="0.25">
      <c r="A2595" s="74">
        <v>138982</v>
      </c>
      <c r="B2595" s="75" t="s">
        <v>1649</v>
      </c>
      <c r="C2595" s="81">
        <f t="shared" si="121"/>
        <v>0</v>
      </c>
      <c r="D2595" s="74">
        <v>16873</v>
      </c>
      <c r="E2595" s="75" t="s">
        <v>9823</v>
      </c>
      <c r="F2595" s="74">
        <v>966804</v>
      </c>
      <c r="G2595" s="74">
        <v>0</v>
      </c>
      <c r="H2595" s="76">
        <f t="shared" si="122"/>
        <v>138982</v>
      </c>
      <c r="I2595" s="76">
        <f t="shared" si="123"/>
        <v>0</v>
      </c>
      <c r="J2595" s="74">
        <v>17889</v>
      </c>
      <c r="K2595" s="75" t="s">
        <v>11496</v>
      </c>
      <c r="L2595" s="75" t="s">
        <v>9838</v>
      </c>
      <c r="M2595" s="74">
        <v>8310</v>
      </c>
      <c r="N2595" s="75" t="s">
        <v>301</v>
      </c>
      <c r="O2595" s="75" t="s">
        <v>9839</v>
      </c>
      <c r="P2595" s="75"/>
      <c r="Q2595" s="75" t="s">
        <v>9840</v>
      </c>
      <c r="R2595" s="75" t="s">
        <v>11615</v>
      </c>
      <c r="S2595" s="75" t="s">
        <v>11616</v>
      </c>
      <c r="T2595" s="75" t="s">
        <v>11617</v>
      </c>
      <c r="U2595" s="75" t="s">
        <v>385</v>
      </c>
    </row>
    <row r="2596" spans="1:21" ht="14.4" x14ac:dyDescent="0.25">
      <c r="A2596" s="74">
        <v>138982</v>
      </c>
      <c r="B2596" s="75" t="s">
        <v>1649</v>
      </c>
      <c r="C2596" s="81">
        <f t="shared" si="121"/>
        <v>0</v>
      </c>
      <c r="D2596" s="74">
        <v>16873</v>
      </c>
      <c r="E2596" s="75" t="s">
        <v>9823</v>
      </c>
      <c r="F2596" s="74">
        <v>966804</v>
      </c>
      <c r="G2596" s="74">
        <v>0</v>
      </c>
      <c r="H2596" s="76">
        <f t="shared" si="122"/>
        <v>0</v>
      </c>
      <c r="I2596" s="76">
        <f t="shared" si="123"/>
        <v>0</v>
      </c>
      <c r="J2596" s="74">
        <v>45898</v>
      </c>
      <c r="K2596" s="75" t="s">
        <v>9841</v>
      </c>
      <c r="L2596" s="75" t="s">
        <v>1586</v>
      </c>
      <c r="M2596" s="74">
        <v>8310</v>
      </c>
      <c r="N2596" s="75" t="s">
        <v>301</v>
      </c>
      <c r="O2596" s="75" t="s">
        <v>9842</v>
      </c>
      <c r="P2596" s="75"/>
      <c r="Q2596" s="75" t="s">
        <v>9843</v>
      </c>
      <c r="R2596" s="75" t="s">
        <v>11615</v>
      </c>
      <c r="S2596" s="75" t="s">
        <v>11616</v>
      </c>
      <c r="T2596" s="75" t="s">
        <v>11617</v>
      </c>
      <c r="U2596" s="75" t="s">
        <v>385</v>
      </c>
    </row>
    <row r="2597" spans="1:21" ht="14.4" x14ac:dyDescent="0.25">
      <c r="A2597" s="74">
        <v>138982</v>
      </c>
      <c r="B2597" s="75" t="s">
        <v>1649</v>
      </c>
      <c r="C2597" s="81">
        <f t="shared" si="121"/>
        <v>0</v>
      </c>
      <c r="D2597" s="74">
        <v>16873</v>
      </c>
      <c r="E2597" s="75" t="s">
        <v>9823</v>
      </c>
      <c r="F2597" s="74">
        <v>966804</v>
      </c>
      <c r="G2597" s="74">
        <v>0</v>
      </c>
      <c r="H2597" s="76">
        <f t="shared" si="122"/>
        <v>0</v>
      </c>
      <c r="I2597" s="76">
        <f t="shared" si="123"/>
        <v>0</v>
      </c>
      <c r="J2597" s="74">
        <v>110271</v>
      </c>
      <c r="K2597" s="75" t="s">
        <v>2096</v>
      </c>
      <c r="L2597" s="75" t="s">
        <v>9844</v>
      </c>
      <c r="M2597" s="74">
        <v>8310</v>
      </c>
      <c r="N2597" s="75" t="s">
        <v>301</v>
      </c>
      <c r="O2597" s="75" t="s">
        <v>9845</v>
      </c>
      <c r="P2597" s="75"/>
      <c r="Q2597" s="75" t="s">
        <v>9846</v>
      </c>
      <c r="R2597" s="75" t="s">
        <v>11615</v>
      </c>
      <c r="S2597" s="75" t="s">
        <v>11616</v>
      </c>
      <c r="T2597" s="75" t="s">
        <v>11617</v>
      </c>
      <c r="U2597" s="75" t="s">
        <v>385</v>
      </c>
    </row>
    <row r="2598" spans="1:21" ht="14.4" x14ac:dyDescent="0.25">
      <c r="A2598" s="74">
        <v>138982</v>
      </c>
      <c r="B2598" s="75" t="s">
        <v>1649</v>
      </c>
      <c r="C2598" s="81">
        <f t="shared" si="121"/>
        <v>0</v>
      </c>
      <c r="D2598" s="74">
        <v>16873</v>
      </c>
      <c r="E2598" s="75" t="s">
        <v>9823</v>
      </c>
      <c r="F2598" s="74">
        <v>966226</v>
      </c>
      <c r="G2598" s="74">
        <v>0</v>
      </c>
      <c r="H2598" s="76">
        <f t="shared" si="122"/>
        <v>138982</v>
      </c>
      <c r="I2598" s="76">
        <f t="shared" si="123"/>
        <v>0</v>
      </c>
      <c r="J2598" s="74">
        <v>110429</v>
      </c>
      <c r="K2598" s="75" t="s">
        <v>9847</v>
      </c>
      <c r="L2598" s="75" t="s">
        <v>9848</v>
      </c>
      <c r="M2598" s="74">
        <v>8000</v>
      </c>
      <c r="N2598" s="75" t="s">
        <v>90</v>
      </c>
      <c r="O2598" s="75" t="s">
        <v>9849</v>
      </c>
      <c r="P2598" s="75"/>
      <c r="Q2598" s="75" t="s">
        <v>9850</v>
      </c>
      <c r="R2598" s="75" t="s">
        <v>11615</v>
      </c>
      <c r="S2598" s="75" t="s">
        <v>11616</v>
      </c>
      <c r="T2598" s="75" t="s">
        <v>11617</v>
      </c>
      <c r="U2598" s="75" t="s">
        <v>385</v>
      </c>
    </row>
    <row r="2599" spans="1:21" ht="14.4" x14ac:dyDescent="0.25">
      <c r="A2599" s="74">
        <v>138991</v>
      </c>
      <c r="B2599" s="75" t="s">
        <v>1649</v>
      </c>
      <c r="C2599" s="81">
        <f t="shared" si="121"/>
        <v>0</v>
      </c>
      <c r="D2599" s="74">
        <v>110205</v>
      </c>
      <c r="E2599" s="75" t="s">
        <v>9851</v>
      </c>
      <c r="F2599" s="74">
        <v>965525</v>
      </c>
      <c r="G2599" s="74">
        <v>0</v>
      </c>
      <c r="H2599" s="76">
        <f t="shared" si="122"/>
        <v>0</v>
      </c>
      <c r="I2599" s="76">
        <f t="shared" si="123"/>
        <v>0</v>
      </c>
      <c r="J2599" s="74">
        <v>15172</v>
      </c>
      <c r="K2599" s="75" t="s">
        <v>9852</v>
      </c>
      <c r="L2599" s="75" t="s">
        <v>9853</v>
      </c>
      <c r="M2599" s="74">
        <v>3650</v>
      </c>
      <c r="N2599" s="75" t="s">
        <v>79</v>
      </c>
      <c r="O2599" s="75" t="s">
        <v>9854</v>
      </c>
      <c r="P2599" s="75"/>
      <c r="Q2599" s="75" t="s">
        <v>9855</v>
      </c>
      <c r="R2599" s="75" t="s">
        <v>11612</v>
      </c>
      <c r="S2599" s="75" t="s">
        <v>11613</v>
      </c>
      <c r="T2599" s="75" t="s">
        <v>11614</v>
      </c>
      <c r="U2599" s="75" t="s">
        <v>385</v>
      </c>
    </row>
    <row r="2600" spans="1:21" ht="14.4" x14ac:dyDescent="0.25">
      <c r="A2600" s="74">
        <v>138991</v>
      </c>
      <c r="B2600" s="75" t="s">
        <v>1649</v>
      </c>
      <c r="C2600" s="81">
        <f t="shared" si="121"/>
        <v>0</v>
      </c>
      <c r="D2600" s="74">
        <v>110205</v>
      </c>
      <c r="E2600" s="75" t="s">
        <v>9851</v>
      </c>
      <c r="F2600" s="74">
        <v>965525</v>
      </c>
      <c r="G2600" s="74">
        <v>0</v>
      </c>
      <c r="H2600" s="76">
        <f t="shared" si="122"/>
        <v>0</v>
      </c>
      <c r="I2600" s="76">
        <f t="shared" si="123"/>
        <v>0</v>
      </c>
      <c r="J2600" s="74">
        <v>15181</v>
      </c>
      <c r="K2600" s="75" t="s">
        <v>9856</v>
      </c>
      <c r="L2600" s="75" t="s">
        <v>9857</v>
      </c>
      <c r="M2600" s="74">
        <v>3650</v>
      </c>
      <c r="N2600" s="75" t="s">
        <v>79</v>
      </c>
      <c r="O2600" s="75" t="s">
        <v>9858</v>
      </c>
      <c r="P2600" s="75"/>
      <c r="Q2600" s="75" t="s">
        <v>9859</v>
      </c>
      <c r="R2600" s="75" t="s">
        <v>11612</v>
      </c>
      <c r="S2600" s="75" t="s">
        <v>11613</v>
      </c>
      <c r="T2600" s="75" t="s">
        <v>11614</v>
      </c>
      <c r="U2600" s="75" t="s">
        <v>385</v>
      </c>
    </row>
    <row r="2601" spans="1:21" ht="14.4" x14ac:dyDescent="0.25">
      <c r="A2601" s="74">
        <v>138991</v>
      </c>
      <c r="B2601" s="75" t="s">
        <v>1649</v>
      </c>
      <c r="C2601" s="81">
        <f t="shared" si="121"/>
        <v>0</v>
      </c>
      <c r="D2601" s="74">
        <v>110205</v>
      </c>
      <c r="E2601" s="75" t="s">
        <v>9851</v>
      </c>
      <c r="F2601" s="74">
        <v>965525</v>
      </c>
      <c r="G2601" s="74">
        <v>0</v>
      </c>
      <c r="H2601" s="76">
        <f t="shared" si="122"/>
        <v>0</v>
      </c>
      <c r="I2601" s="76">
        <f t="shared" si="123"/>
        <v>0</v>
      </c>
      <c r="J2601" s="74">
        <v>15198</v>
      </c>
      <c r="K2601" s="75" t="s">
        <v>9860</v>
      </c>
      <c r="L2601" s="75" t="s">
        <v>9861</v>
      </c>
      <c r="M2601" s="74">
        <v>3650</v>
      </c>
      <c r="N2601" s="75" t="s">
        <v>79</v>
      </c>
      <c r="O2601" s="75" t="s">
        <v>9862</v>
      </c>
      <c r="P2601" s="75"/>
      <c r="Q2601" s="75" t="s">
        <v>9863</v>
      </c>
      <c r="R2601" s="75" t="s">
        <v>11612</v>
      </c>
      <c r="S2601" s="75" t="s">
        <v>11613</v>
      </c>
      <c r="T2601" s="75" t="s">
        <v>11614</v>
      </c>
      <c r="U2601" s="75" t="s">
        <v>385</v>
      </c>
    </row>
    <row r="2602" spans="1:21" ht="14.4" x14ac:dyDescent="0.25">
      <c r="A2602" s="74">
        <v>138991</v>
      </c>
      <c r="B2602" s="75" t="s">
        <v>1649</v>
      </c>
      <c r="C2602" s="81">
        <f t="shared" si="121"/>
        <v>0</v>
      </c>
      <c r="D2602" s="74">
        <v>110205</v>
      </c>
      <c r="E2602" s="75" t="s">
        <v>9851</v>
      </c>
      <c r="F2602" s="74">
        <v>973776</v>
      </c>
      <c r="G2602" s="74">
        <v>0</v>
      </c>
      <c r="H2602" s="76">
        <f t="shared" si="122"/>
        <v>138991</v>
      </c>
      <c r="I2602" s="76">
        <f t="shared" si="123"/>
        <v>0</v>
      </c>
      <c r="J2602" s="74">
        <v>15289</v>
      </c>
      <c r="K2602" s="75" t="s">
        <v>2185</v>
      </c>
      <c r="L2602" s="75" t="s">
        <v>9864</v>
      </c>
      <c r="M2602" s="74">
        <v>3680</v>
      </c>
      <c r="N2602" s="75" t="s">
        <v>9865</v>
      </c>
      <c r="O2602" s="75" t="s">
        <v>9866</v>
      </c>
      <c r="P2602" s="75"/>
      <c r="Q2602" s="75" t="s">
        <v>9867</v>
      </c>
      <c r="R2602" s="75" t="s">
        <v>11612</v>
      </c>
      <c r="S2602" s="75" t="s">
        <v>11613</v>
      </c>
      <c r="T2602" s="75" t="s">
        <v>11614</v>
      </c>
      <c r="U2602" s="75" t="s">
        <v>385</v>
      </c>
    </row>
    <row r="2603" spans="1:21" ht="14.4" x14ac:dyDescent="0.25">
      <c r="A2603" s="74">
        <v>138991</v>
      </c>
      <c r="B2603" s="75" t="s">
        <v>1649</v>
      </c>
      <c r="C2603" s="81">
        <f t="shared" si="121"/>
        <v>0</v>
      </c>
      <c r="D2603" s="74">
        <v>110205</v>
      </c>
      <c r="E2603" s="75" t="s">
        <v>9851</v>
      </c>
      <c r="F2603" s="74">
        <v>973776</v>
      </c>
      <c r="G2603" s="74">
        <v>0</v>
      </c>
      <c r="H2603" s="76">
        <f t="shared" si="122"/>
        <v>0</v>
      </c>
      <c r="I2603" s="76">
        <f t="shared" si="123"/>
        <v>0</v>
      </c>
      <c r="J2603" s="74">
        <v>15297</v>
      </c>
      <c r="K2603" s="75" t="s">
        <v>9868</v>
      </c>
      <c r="L2603" s="75" t="s">
        <v>9869</v>
      </c>
      <c r="M2603" s="74">
        <v>3680</v>
      </c>
      <c r="N2603" s="75" t="s">
        <v>9865</v>
      </c>
      <c r="O2603" s="75" t="s">
        <v>9870</v>
      </c>
      <c r="P2603" s="75"/>
      <c r="Q2603" s="75" t="s">
        <v>9871</v>
      </c>
      <c r="R2603" s="75" t="s">
        <v>11612</v>
      </c>
      <c r="S2603" s="75" t="s">
        <v>11613</v>
      </c>
      <c r="T2603" s="75" t="s">
        <v>11614</v>
      </c>
      <c r="U2603" s="75" t="s">
        <v>385</v>
      </c>
    </row>
    <row r="2604" spans="1:21" ht="14.4" x14ac:dyDescent="0.25">
      <c r="A2604" s="74">
        <v>138991</v>
      </c>
      <c r="B2604" s="75" t="s">
        <v>1649</v>
      </c>
      <c r="C2604" s="81">
        <f t="shared" si="121"/>
        <v>0</v>
      </c>
      <c r="D2604" s="74">
        <v>110205</v>
      </c>
      <c r="E2604" s="75" t="s">
        <v>9851</v>
      </c>
      <c r="F2604" s="74">
        <v>54833</v>
      </c>
      <c r="G2604" s="74">
        <v>0</v>
      </c>
      <c r="H2604" s="76">
        <f t="shared" si="122"/>
        <v>138991</v>
      </c>
      <c r="I2604" s="76">
        <f t="shared" si="123"/>
        <v>0</v>
      </c>
      <c r="J2604" s="74">
        <v>15305</v>
      </c>
      <c r="K2604" s="75" t="s">
        <v>9872</v>
      </c>
      <c r="L2604" s="75" t="s">
        <v>9873</v>
      </c>
      <c r="M2604" s="74">
        <v>3680</v>
      </c>
      <c r="N2604" s="75" t="s">
        <v>9874</v>
      </c>
      <c r="O2604" s="75" t="s">
        <v>9875</v>
      </c>
      <c r="P2604" s="75"/>
      <c r="Q2604" s="75" t="s">
        <v>9876</v>
      </c>
      <c r="R2604" s="75" t="s">
        <v>11612</v>
      </c>
      <c r="S2604" s="75" t="s">
        <v>11613</v>
      </c>
      <c r="T2604" s="75" t="s">
        <v>11614</v>
      </c>
      <c r="U2604" s="75" t="s">
        <v>385</v>
      </c>
    </row>
    <row r="2605" spans="1:21" ht="14.4" x14ac:dyDescent="0.25">
      <c r="A2605" s="74">
        <v>138991</v>
      </c>
      <c r="B2605" s="75" t="s">
        <v>1649</v>
      </c>
      <c r="C2605" s="81">
        <f t="shared" ref="C2605:C2668" si="124">IF(A2605&lt;&gt;A2604,0,IF(AND(A2605=A2604,B2605&lt;&gt;B2604),A2605,0))</f>
        <v>0</v>
      </c>
      <c r="D2605" s="74">
        <v>110205</v>
      </c>
      <c r="E2605" s="75" t="s">
        <v>9851</v>
      </c>
      <c r="F2605" s="74">
        <v>54833</v>
      </c>
      <c r="G2605" s="74">
        <v>0</v>
      </c>
      <c r="H2605" s="76">
        <f t="shared" ref="H2605:H2668" si="125">IF(A2605&lt;&gt;A2604,0,IF(AND(A2605=A2604,F2605&lt;&gt;F2604),A2605,0))</f>
        <v>0</v>
      </c>
      <c r="I2605" s="76">
        <f t="shared" ref="I2605:I2668" si="126">IF(A2605&lt;&gt;A2604,0,IF(AND(H2605&lt;&gt;0,B2605&lt;&gt;B2604),A2605,0))</f>
        <v>0</v>
      </c>
      <c r="J2605" s="74">
        <v>15313</v>
      </c>
      <c r="K2605" s="75" t="s">
        <v>9877</v>
      </c>
      <c r="L2605" s="75" t="s">
        <v>6993</v>
      </c>
      <c r="M2605" s="74">
        <v>3680</v>
      </c>
      <c r="N2605" s="75" t="s">
        <v>9874</v>
      </c>
      <c r="O2605" s="75" t="s">
        <v>9878</v>
      </c>
      <c r="P2605" s="75"/>
      <c r="Q2605" s="75" t="s">
        <v>9879</v>
      </c>
      <c r="R2605" s="75" t="s">
        <v>11612</v>
      </c>
      <c r="S2605" s="75" t="s">
        <v>11613</v>
      </c>
      <c r="T2605" s="75" t="s">
        <v>11614</v>
      </c>
      <c r="U2605" s="75" t="s">
        <v>385</v>
      </c>
    </row>
    <row r="2606" spans="1:21" ht="14.4" x14ac:dyDescent="0.25">
      <c r="A2606" s="74">
        <v>138991</v>
      </c>
      <c r="B2606" s="75" t="s">
        <v>1649</v>
      </c>
      <c r="C2606" s="81">
        <f t="shared" si="124"/>
        <v>0</v>
      </c>
      <c r="D2606" s="74">
        <v>110205</v>
      </c>
      <c r="E2606" s="75" t="s">
        <v>9851</v>
      </c>
      <c r="F2606" s="74">
        <v>111161</v>
      </c>
      <c r="G2606" s="74">
        <v>0</v>
      </c>
      <c r="H2606" s="76">
        <f t="shared" si="125"/>
        <v>138991</v>
      </c>
      <c r="I2606" s="76">
        <f t="shared" si="126"/>
        <v>0</v>
      </c>
      <c r="J2606" s="74">
        <v>15347</v>
      </c>
      <c r="K2606" s="75" t="s">
        <v>9880</v>
      </c>
      <c r="L2606" s="75" t="s">
        <v>9881</v>
      </c>
      <c r="M2606" s="74">
        <v>3680</v>
      </c>
      <c r="N2606" s="75" t="s">
        <v>80</v>
      </c>
      <c r="O2606" s="75" t="s">
        <v>9882</v>
      </c>
      <c r="P2606" s="75"/>
      <c r="Q2606" s="75" t="s">
        <v>9883</v>
      </c>
      <c r="R2606" s="75" t="s">
        <v>11612</v>
      </c>
      <c r="S2606" s="75" t="s">
        <v>11613</v>
      </c>
      <c r="T2606" s="75" t="s">
        <v>11614</v>
      </c>
      <c r="U2606" s="75" t="s">
        <v>385</v>
      </c>
    </row>
    <row r="2607" spans="1:21" ht="14.4" x14ac:dyDescent="0.25">
      <c r="A2607" s="74">
        <v>138991</v>
      </c>
      <c r="B2607" s="75" t="s">
        <v>1649</v>
      </c>
      <c r="C2607" s="81">
        <f t="shared" si="124"/>
        <v>0</v>
      </c>
      <c r="D2607" s="74">
        <v>110205</v>
      </c>
      <c r="E2607" s="75" t="s">
        <v>9851</v>
      </c>
      <c r="F2607" s="74">
        <v>107491</v>
      </c>
      <c r="G2607" s="74">
        <v>0</v>
      </c>
      <c r="H2607" s="76">
        <f t="shared" si="125"/>
        <v>138991</v>
      </c>
      <c r="I2607" s="76">
        <f t="shared" si="126"/>
        <v>0</v>
      </c>
      <c r="J2607" s="74">
        <v>26179</v>
      </c>
      <c r="K2607" s="75" t="s">
        <v>9884</v>
      </c>
      <c r="L2607" s="75" t="s">
        <v>9885</v>
      </c>
      <c r="M2607" s="74">
        <v>3680</v>
      </c>
      <c r="N2607" s="75" t="s">
        <v>80</v>
      </c>
      <c r="O2607" s="75" t="s">
        <v>9886</v>
      </c>
      <c r="P2607" s="75"/>
      <c r="Q2607" s="75" t="s">
        <v>9887</v>
      </c>
      <c r="R2607" s="75" t="s">
        <v>1703</v>
      </c>
      <c r="S2607" s="75" t="s">
        <v>1704</v>
      </c>
      <c r="T2607" s="75" t="s">
        <v>1705</v>
      </c>
      <c r="U2607" s="75" t="s">
        <v>496</v>
      </c>
    </row>
    <row r="2608" spans="1:21" ht="14.4" x14ac:dyDescent="0.25">
      <c r="A2608" s="74">
        <v>138991</v>
      </c>
      <c r="B2608" s="75" t="s">
        <v>1649</v>
      </c>
      <c r="C2608" s="81">
        <f t="shared" si="124"/>
        <v>0</v>
      </c>
      <c r="D2608" s="74">
        <v>110205</v>
      </c>
      <c r="E2608" s="75" t="s">
        <v>9851</v>
      </c>
      <c r="F2608" s="74">
        <v>973776</v>
      </c>
      <c r="G2608" s="74">
        <v>0</v>
      </c>
      <c r="H2608" s="76">
        <f t="shared" si="125"/>
        <v>138991</v>
      </c>
      <c r="I2608" s="76">
        <f t="shared" si="126"/>
        <v>0</v>
      </c>
      <c r="J2608" s="74">
        <v>105461</v>
      </c>
      <c r="K2608" s="75" t="s">
        <v>9888</v>
      </c>
      <c r="L2608" s="75" t="s">
        <v>9889</v>
      </c>
      <c r="M2608" s="74">
        <v>3680</v>
      </c>
      <c r="N2608" s="75" t="s">
        <v>9865</v>
      </c>
      <c r="O2608" s="75" t="s">
        <v>9890</v>
      </c>
      <c r="P2608" s="75"/>
      <c r="Q2608" s="75" t="s">
        <v>9891</v>
      </c>
      <c r="R2608" s="75" t="s">
        <v>11612</v>
      </c>
      <c r="S2608" s="75" t="s">
        <v>11613</v>
      </c>
      <c r="T2608" s="75" t="s">
        <v>11614</v>
      </c>
      <c r="U2608" s="75" t="s">
        <v>385</v>
      </c>
    </row>
    <row r="2609" spans="1:21" ht="14.4" x14ac:dyDescent="0.25">
      <c r="A2609" s="74">
        <v>138991</v>
      </c>
      <c r="B2609" s="75" t="s">
        <v>1649</v>
      </c>
      <c r="C2609" s="81">
        <f t="shared" si="124"/>
        <v>0</v>
      </c>
      <c r="D2609" s="74">
        <v>110205</v>
      </c>
      <c r="E2609" s="75" t="s">
        <v>9851</v>
      </c>
      <c r="F2609" s="74">
        <v>111161</v>
      </c>
      <c r="G2609" s="74">
        <v>0</v>
      </c>
      <c r="H2609" s="76">
        <f t="shared" si="125"/>
        <v>138991</v>
      </c>
      <c r="I2609" s="76">
        <f t="shared" si="126"/>
        <v>0</v>
      </c>
      <c r="J2609" s="74">
        <v>110205</v>
      </c>
      <c r="K2609" s="75" t="s">
        <v>9851</v>
      </c>
      <c r="L2609" s="75" t="s">
        <v>1590</v>
      </c>
      <c r="M2609" s="74">
        <v>3680</v>
      </c>
      <c r="N2609" s="75" t="s">
        <v>80</v>
      </c>
      <c r="O2609" s="75" t="s">
        <v>1591</v>
      </c>
      <c r="P2609" s="75"/>
      <c r="Q2609" s="75" t="s">
        <v>1592</v>
      </c>
      <c r="R2609" s="75" t="s">
        <v>11612</v>
      </c>
      <c r="S2609" s="75" t="s">
        <v>11613</v>
      </c>
      <c r="T2609" s="75" t="s">
        <v>11614</v>
      </c>
      <c r="U2609" s="75" t="s">
        <v>385</v>
      </c>
    </row>
    <row r="2610" spans="1:21" ht="14.4" x14ac:dyDescent="0.25">
      <c r="A2610" s="74">
        <v>139006</v>
      </c>
      <c r="B2610" s="75" t="s">
        <v>1649</v>
      </c>
      <c r="C2610" s="81">
        <f t="shared" si="124"/>
        <v>0</v>
      </c>
      <c r="D2610" s="74">
        <v>12195</v>
      </c>
      <c r="E2610" s="75" t="s">
        <v>9892</v>
      </c>
      <c r="F2610" s="74">
        <v>117507</v>
      </c>
      <c r="G2610" s="74">
        <v>0</v>
      </c>
      <c r="H2610" s="76">
        <f t="shared" si="125"/>
        <v>0</v>
      </c>
      <c r="I2610" s="76">
        <f t="shared" si="126"/>
        <v>0</v>
      </c>
      <c r="J2610" s="74">
        <v>12195</v>
      </c>
      <c r="K2610" s="75" t="s">
        <v>9892</v>
      </c>
      <c r="L2610" s="75" t="s">
        <v>12042</v>
      </c>
      <c r="M2610" s="74">
        <v>3000</v>
      </c>
      <c r="N2610" s="75" t="s">
        <v>165</v>
      </c>
      <c r="O2610" s="75" t="s">
        <v>12043</v>
      </c>
      <c r="P2610" s="75"/>
      <c r="Q2610" s="75" t="s">
        <v>1596</v>
      </c>
      <c r="R2610" s="75" t="s">
        <v>3065</v>
      </c>
      <c r="S2610" s="75" t="s">
        <v>3066</v>
      </c>
      <c r="T2610" s="75" t="s">
        <v>3067</v>
      </c>
      <c r="U2610" s="75" t="s">
        <v>385</v>
      </c>
    </row>
    <row r="2611" spans="1:21" ht="14.4" x14ac:dyDescent="0.25">
      <c r="A2611" s="74">
        <v>139006</v>
      </c>
      <c r="B2611" s="75" t="s">
        <v>1649</v>
      </c>
      <c r="C2611" s="81">
        <f t="shared" si="124"/>
        <v>0</v>
      </c>
      <c r="D2611" s="74">
        <v>12195</v>
      </c>
      <c r="E2611" s="75" t="s">
        <v>9892</v>
      </c>
      <c r="F2611" s="74">
        <v>970889</v>
      </c>
      <c r="G2611" s="74">
        <v>0</v>
      </c>
      <c r="H2611" s="76">
        <f t="shared" si="125"/>
        <v>139006</v>
      </c>
      <c r="I2611" s="76">
        <f t="shared" si="126"/>
        <v>0</v>
      </c>
      <c r="J2611" s="74">
        <v>12211</v>
      </c>
      <c r="K2611" s="75" t="s">
        <v>9893</v>
      </c>
      <c r="L2611" s="75" t="s">
        <v>9894</v>
      </c>
      <c r="M2611" s="74">
        <v>3000</v>
      </c>
      <c r="N2611" s="75" t="s">
        <v>165</v>
      </c>
      <c r="O2611" s="75" t="s">
        <v>9895</v>
      </c>
      <c r="P2611" s="75"/>
      <c r="Q2611" s="75" t="s">
        <v>9896</v>
      </c>
      <c r="R2611" s="75" t="s">
        <v>3065</v>
      </c>
      <c r="S2611" s="75" t="s">
        <v>3066</v>
      </c>
      <c r="T2611" s="75" t="s">
        <v>3067</v>
      </c>
      <c r="U2611" s="75" t="s">
        <v>385</v>
      </c>
    </row>
    <row r="2612" spans="1:21" ht="14.4" x14ac:dyDescent="0.25">
      <c r="A2612" s="74">
        <v>139006</v>
      </c>
      <c r="B2612" s="75" t="s">
        <v>1649</v>
      </c>
      <c r="C2612" s="81">
        <f t="shared" si="124"/>
        <v>0</v>
      </c>
      <c r="D2612" s="74">
        <v>12195</v>
      </c>
      <c r="E2612" s="75" t="s">
        <v>9892</v>
      </c>
      <c r="F2612" s="74">
        <v>970889</v>
      </c>
      <c r="G2612" s="74">
        <v>0</v>
      </c>
      <c r="H2612" s="76">
        <f t="shared" si="125"/>
        <v>0</v>
      </c>
      <c r="I2612" s="76">
        <f t="shared" si="126"/>
        <v>0</v>
      </c>
      <c r="J2612" s="74">
        <v>12229</v>
      </c>
      <c r="K2612" s="75" t="s">
        <v>8020</v>
      </c>
      <c r="L2612" s="75" t="s">
        <v>9897</v>
      </c>
      <c r="M2612" s="74">
        <v>3000</v>
      </c>
      <c r="N2612" s="75" t="s">
        <v>165</v>
      </c>
      <c r="O2612" s="75" t="s">
        <v>9898</v>
      </c>
      <c r="P2612" s="75"/>
      <c r="Q2612" s="75" t="s">
        <v>9899</v>
      </c>
      <c r="R2612" s="75" t="s">
        <v>3065</v>
      </c>
      <c r="S2612" s="75" t="s">
        <v>3066</v>
      </c>
      <c r="T2612" s="75" t="s">
        <v>3067</v>
      </c>
      <c r="U2612" s="75" t="s">
        <v>385</v>
      </c>
    </row>
    <row r="2613" spans="1:21" ht="14.4" x14ac:dyDescent="0.25">
      <c r="A2613" s="74">
        <v>139006</v>
      </c>
      <c r="B2613" s="75" t="s">
        <v>1649</v>
      </c>
      <c r="C2613" s="81">
        <f t="shared" si="124"/>
        <v>0</v>
      </c>
      <c r="D2613" s="74">
        <v>12195</v>
      </c>
      <c r="E2613" s="75" t="s">
        <v>9892</v>
      </c>
      <c r="F2613" s="74">
        <v>964361</v>
      </c>
      <c r="G2613" s="74">
        <v>0</v>
      </c>
      <c r="H2613" s="76">
        <f t="shared" si="125"/>
        <v>139006</v>
      </c>
      <c r="I2613" s="76">
        <f t="shared" si="126"/>
        <v>0</v>
      </c>
      <c r="J2613" s="74">
        <v>12311</v>
      </c>
      <c r="K2613" s="75" t="s">
        <v>9900</v>
      </c>
      <c r="L2613" s="75" t="s">
        <v>9901</v>
      </c>
      <c r="M2613" s="74">
        <v>3012</v>
      </c>
      <c r="N2613" s="75" t="s">
        <v>5686</v>
      </c>
      <c r="O2613" s="75" t="s">
        <v>9902</v>
      </c>
      <c r="P2613" s="75"/>
      <c r="Q2613" s="75" t="s">
        <v>9903</v>
      </c>
      <c r="R2613" s="75" t="s">
        <v>3065</v>
      </c>
      <c r="S2613" s="75" t="s">
        <v>3066</v>
      </c>
      <c r="T2613" s="75" t="s">
        <v>3067</v>
      </c>
      <c r="U2613" s="75" t="s">
        <v>385</v>
      </c>
    </row>
    <row r="2614" spans="1:21" ht="14.4" x14ac:dyDescent="0.25">
      <c r="A2614" s="74">
        <v>139006</v>
      </c>
      <c r="B2614" s="75" t="s">
        <v>1649</v>
      </c>
      <c r="C2614" s="81">
        <f t="shared" si="124"/>
        <v>0</v>
      </c>
      <c r="D2614" s="74">
        <v>12195</v>
      </c>
      <c r="E2614" s="75" t="s">
        <v>9892</v>
      </c>
      <c r="F2614" s="74">
        <v>964429</v>
      </c>
      <c r="G2614" s="74">
        <v>0</v>
      </c>
      <c r="H2614" s="76">
        <f t="shared" si="125"/>
        <v>139006</v>
      </c>
      <c r="I2614" s="76">
        <f t="shared" si="126"/>
        <v>0</v>
      </c>
      <c r="J2614" s="74">
        <v>12385</v>
      </c>
      <c r="K2614" s="75" t="s">
        <v>9904</v>
      </c>
      <c r="L2614" s="75" t="s">
        <v>9905</v>
      </c>
      <c r="M2614" s="74">
        <v>3001</v>
      </c>
      <c r="N2614" s="75" t="s">
        <v>269</v>
      </c>
      <c r="O2614" s="75" t="s">
        <v>9906</v>
      </c>
      <c r="P2614" s="75"/>
      <c r="Q2614" s="75" t="s">
        <v>9907</v>
      </c>
      <c r="R2614" s="75" t="s">
        <v>3065</v>
      </c>
      <c r="S2614" s="75" t="s">
        <v>3066</v>
      </c>
      <c r="T2614" s="75" t="s">
        <v>3067</v>
      </c>
      <c r="U2614" s="75" t="s">
        <v>385</v>
      </c>
    </row>
    <row r="2615" spans="1:21" ht="14.4" x14ac:dyDescent="0.25">
      <c r="A2615" s="74">
        <v>139006</v>
      </c>
      <c r="B2615" s="75" t="s">
        <v>1649</v>
      </c>
      <c r="C2615" s="81">
        <f t="shared" si="124"/>
        <v>0</v>
      </c>
      <c r="D2615" s="74">
        <v>12195</v>
      </c>
      <c r="E2615" s="75" t="s">
        <v>9892</v>
      </c>
      <c r="F2615" s="74">
        <v>964437</v>
      </c>
      <c r="G2615" s="74">
        <v>0</v>
      </c>
      <c r="H2615" s="76">
        <f t="shared" si="125"/>
        <v>139006</v>
      </c>
      <c r="I2615" s="76">
        <f t="shared" si="126"/>
        <v>0</v>
      </c>
      <c r="J2615" s="74">
        <v>12435</v>
      </c>
      <c r="K2615" s="75" t="s">
        <v>9908</v>
      </c>
      <c r="L2615" s="75" t="s">
        <v>4753</v>
      </c>
      <c r="M2615" s="74">
        <v>3360</v>
      </c>
      <c r="N2615" s="75" t="s">
        <v>9909</v>
      </c>
      <c r="O2615" s="75" t="s">
        <v>9910</v>
      </c>
      <c r="P2615" s="75"/>
      <c r="Q2615" s="75" t="s">
        <v>11497</v>
      </c>
      <c r="R2615" s="75" t="s">
        <v>3065</v>
      </c>
      <c r="S2615" s="75" t="s">
        <v>3066</v>
      </c>
      <c r="T2615" s="75" t="s">
        <v>3067</v>
      </c>
      <c r="U2615" s="75" t="s">
        <v>385</v>
      </c>
    </row>
    <row r="2616" spans="1:21" ht="14.4" x14ac:dyDescent="0.25">
      <c r="A2616" s="74">
        <v>139006</v>
      </c>
      <c r="B2616" s="75" t="s">
        <v>1649</v>
      </c>
      <c r="C2616" s="81">
        <f t="shared" si="124"/>
        <v>0</v>
      </c>
      <c r="D2616" s="74">
        <v>12195</v>
      </c>
      <c r="E2616" s="75" t="s">
        <v>9892</v>
      </c>
      <c r="F2616" s="74">
        <v>973701</v>
      </c>
      <c r="G2616" s="74">
        <v>0</v>
      </c>
      <c r="H2616" s="76">
        <f t="shared" si="125"/>
        <v>139006</v>
      </c>
      <c r="I2616" s="76">
        <f t="shared" si="126"/>
        <v>0</v>
      </c>
      <c r="J2616" s="74">
        <v>12468</v>
      </c>
      <c r="K2616" s="75" t="s">
        <v>9911</v>
      </c>
      <c r="L2616" s="75" t="s">
        <v>9912</v>
      </c>
      <c r="M2616" s="74">
        <v>3360</v>
      </c>
      <c r="N2616" s="75" t="s">
        <v>8353</v>
      </c>
      <c r="O2616" s="75" t="s">
        <v>9913</v>
      </c>
      <c r="P2616" s="75"/>
      <c r="Q2616" s="75" t="s">
        <v>9914</v>
      </c>
      <c r="R2616" s="75" t="s">
        <v>3065</v>
      </c>
      <c r="S2616" s="75" t="s">
        <v>3066</v>
      </c>
      <c r="T2616" s="75" t="s">
        <v>3067</v>
      </c>
      <c r="U2616" s="75" t="s">
        <v>385</v>
      </c>
    </row>
    <row r="2617" spans="1:21" ht="14.4" x14ac:dyDescent="0.25">
      <c r="A2617" s="74">
        <v>139006</v>
      </c>
      <c r="B2617" s="75" t="s">
        <v>1649</v>
      </c>
      <c r="C2617" s="81">
        <f t="shared" si="124"/>
        <v>0</v>
      </c>
      <c r="D2617" s="74">
        <v>12195</v>
      </c>
      <c r="E2617" s="75" t="s">
        <v>9892</v>
      </c>
      <c r="F2617" s="74">
        <v>964643</v>
      </c>
      <c r="G2617" s="74">
        <v>0</v>
      </c>
      <c r="H2617" s="76">
        <f t="shared" si="125"/>
        <v>139006</v>
      </c>
      <c r="I2617" s="76">
        <f t="shared" si="126"/>
        <v>0</v>
      </c>
      <c r="J2617" s="74">
        <v>13052</v>
      </c>
      <c r="K2617" s="75" t="s">
        <v>4093</v>
      </c>
      <c r="L2617" s="75" t="s">
        <v>9915</v>
      </c>
      <c r="M2617" s="74">
        <v>3210</v>
      </c>
      <c r="N2617" s="75" t="s">
        <v>8361</v>
      </c>
      <c r="O2617" s="75" t="s">
        <v>9916</v>
      </c>
      <c r="P2617" s="75"/>
      <c r="Q2617" s="75" t="s">
        <v>9917</v>
      </c>
      <c r="R2617" s="75" t="s">
        <v>3065</v>
      </c>
      <c r="S2617" s="75" t="s">
        <v>3066</v>
      </c>
      <c r="T2617" s="75" t="s">
        <v>3067</v>
      </c>
      <c r="U2617" s="75" t="s">
        <v>385</v>
      </c>
    </row>
    <row r="2618" spans="1:21" ht="14.4" x14ac:dyDescent="0.25">
      <c r="A2618" s="74">
        <v>139006</v>
      </c>
      <c r="B2618" s="75" t="s">
        <v>1649</v>
      </c>
      <c r="C2618" s="81">
        <f t="shared" si="124"/>
        <v>0</v>
      </c>
      <c r="D2618" s="74">
        <v>12195</v>
      </c>
      <c r="E2618" s="75" t="s">
        <v>9892</v>
      </c>
      <c r="F2618" s="74">
        <v>973909</v>
      </c>
      <c r="G2618" s="74">
        <v>0</v>
      </c>
      <c r="H2618" s="76">
        <f t="shared" si="125"/>
        <v>139006</v>
      </c>
      <c r="I2618" s="76">
        <f t="shared" si="126"/>
        <v>0</v>
      </c>
      <c r="J2618" s="74">
        <v>13061</v>
      </c>
      <c r="K2618" s="75" t="s">
        <v>3930</v>
      </c>
      <c r="L2618" s="75" t="s">
        <v>9918</v>
      </c>
      <c r="M2618" s="74">
        <v>3390</v>
      </c>
      <c r="N2618" s="75" t="s">
        <v>8369</v>
      </c>
      <c r="O2618" s="75" t="s">
        <v>9919</v>
      </c>
      <c r="P2618" s="75"/>
      <c r="Q2618" s="75" t="s">
        <v>9920</v>
      </c>
      <c r="R2618" s="75" t="s">
        <v>3065</v>
      </c>
      <c r="S2618" s="75" t="s">
        <v>3066</v>
      </c>
      <c r="T2618" s="75" t="s">
        <v>3067</v>
      </c>
      <c r="U2618" s="75" t="s">
        <v>385</v>
      </c>
    </row>
    <row r="2619" spans="1:21" ht="14.4" x14ac:dyDescent="0.25">
      <c r="A2619" s="74">
        <v>139006</v>
      </c>
      <c r="B2619" s="75" t="s">
        <v>1649</v>
      </c>
      <c r="C2619" s="81">
        <f t="shared" si="124"/>
        <v>0</v>
      </c>
      <c r="D2619" s="74">
        <v>12195</v>
      </c>
      <c r="E2619" s="75" t="s">
        <v>9892</v>
      </c>
      <c r="F2619" s="74">
        <v>964668</v>
      </c>
      <c r="G2619" s="74">
        <v>0</v>
      </c>
      <c r="H2619" s="76">
        <f t="shared" si="125"/>
        <v>139006</v>
      </c>
      <c r="I2619" s="76">
        <f t="shared" si="126"/>
        <v>0</v>
      </c>
      <c r="J2619" s="74">
        <v>13086</v>
      </c>
      <c r="K2619" s="75" t="s">
        <v>9444</v>
      </c>
      <c r="L2619" s="75" t="s">
        <v>9921</v>
      </c>
      <c r="M2619" s="74">
        <v>3210</v>
      </c>
      <c r="N2619" s="75" t="s">
        <v>9922</v>
      </c>
      <c r="O2619" s="75" t="s">
        <v>9923</v>
      </c>
      <c r="P2619" s="75"/>
      <c r="Q2619" s="75" t="s">
        <v>9924</v>
      </c>
      <c r="R2619" s="75" t="s">
        <v>3065</v>
      </c>
      <c r="S2619" s="75" t="s">
        <v>3066</v>
      </c>
      <c r="T2619" s="75" t="s">
        <v>3067</v>
      </c>
      <c r="U2619" s="75" t="s">
        <v>385</v>
      </c>
    </row>
    <row r="2620" spans="1:21" ht="14.4" x14ac:dyDescent="0.25">
      <c r="A2620" s="74">
        <v>139006</v>
      </c>
      <c r="B2620" s="75" t="s">
        <v>1649</v>
      </c>
      <c r="C2620" s="81">
        <f t="shared" si="124"/>
        <v>0</v>
      </c>
      <c r="D2620" s="74">
        <v>12195</v>
      </c>
      <c r="E2620" s="75" t="s">
        <v>9892</v>
      </c>
      <c r="F2620" s="74">
        <v>964916</v>
      </c>
      <c r="G2620" s="74">
        <v>0</v>
      </c>
      <c r="H2620" s="76">
        <f t="shared" si="125"/>
        <v>139006</v>
      </c>
      <c r="I2620" s="76">
        <f t="shared" si="126"/>
        <v>0</v>
      </c>
      <c r="J2620" s="74">
        <v>13599</v>
      </c>
      <c r="K2620" s="75" t="s">
        <v>7414</v>
      </c>
      <c r="L2620" s="75" t="s">
        <v>9925</v>
      </c>
      <c r="M2620" s="74">
        <v>3370</v>
      </c>
      <c r="N2620" s="75" t="s">
        <v>5742</v>
      </c>
      <c r="O2620" s="75" t="s">
        <v>9926</v>
      </c>
      <c r="P2620" s="75"/>
      <c r="Q2620" s="75" t="s">
        <v>9927</v>
      </c>
      <c r="R2620" s="75" t="s">
        <v>3065</v>
      </c>
      <c r="S2620" s="75" t="s">
        <v>3066</v>
      </c>
      <c r="T2620" s="75" t="s">
        <v>3067</v>
      </c>
      <c r="U2620" s="75" t="s">
        <v>385</v>
      </c>
    </row>
    <row r="2621" spans="1:21" ht="14.4" x14ac:dyDescent="0.25">
      <c r="A2621" s="74">
        <v>139006</v>
      </c>
      <c r="B2621" s="75" t="s">
        <v>1649</v>
      </c>
      <c r="C2621" s="81">
        <f t="shared" si="124"/>
        <v>0</v>
      </c>
      <c r="D2621" s="78">
        <v>12195</v>
      </c>
      <c r="E2621" s="75" t="s">
        <v>9892</v>
      </c>
      <c r="F2621" s="74">
        <v>972414</v>
      </c>
      <c r="G2621" s="74">
        <v>0</v>
      </c>
      <c r="H2621" s="76">
        <f t="shared" si="125"/>
        <v>139006</v>
      </c>
      <c r="I2621" s="76">
        <f t="shared" si="126"/>
        <v>0</v>
      </c>
      <c r="J2621" s="74">
        <v>25924</v>
      </c>
      <c r="K2621" s="75" t="s">
        <v>9928</v>
      </c>
      <c r="L2621" s="75" t="s">
        <v>9929</v>
      </c>
      <c r="M2621" s="74">
        <v>3001</v>
      </c>
      <c r="N2621" s="75" t="s">
        <v>269</v>
      </c>
      <c r="O2621" s="75" t="s">
        <v>209</v>
      </c>
      <c r="P2621" s="75"/>
      <c r="Q2621" s="75" t="s">
        <v>9930</v>
      </c>
      <c r="R2621" s="75" t="s">
        <v>1703</v>
      </c>
      <c r="S2621" s="75" t="s">
        <v>1704</v>
      </c>
      <c r="T2621" s="75" t="s">
        <v>1705</v>
      </c>
      <c r="U2621" s="75" t="s">
        <v>496</v>
      </c>
    </row>
    <row r="2622" spans="1:21" ht="14.4" x14ac:dyDescent="0.25">
      <c r="A2622" s="74">
        <v>139006</v>
      </c>
      <c r="B2622" s="75" t="s">
        <v>1649</v>
      </c>
      <c r="C2622" s="81">
        <f t="shared" si="124"/>
        <v>0</v>
      </c>
      <c r="D2622" s="74">
        <v>12195</v>
      </c>
      <c r="E2622" s="75" t="s">
        <v>9892</v>
      </c>
      <c r="F2622" s="74">
        <v>117481</v>
      </c>
      <c r="G2622" s="74">
        <v>0</v>
      </c>
      <c r="H2622" s="76">
        <f t="shared" si="125"/>
        <v>139006</v>
      </c>
      <c r="I2622" s="76">
        <f t="shared" si="126"/>
        <v>0</v>
      </c>
      <c r="J2622" s="74">
        <v>25932</v>
      </c>
      <c r="K2622" s="75" t="s">
        <v>9931</v>
      </c>
      <c r="L2622" s="75" t="s">
        <v>9932</v>
      </c>
      <c r="M2622" s="74">
        <v>3360</v>
      </c>
      <c r="N2622" s="75" t="s">
        <v>9933</v>
      </c>
      <c r="O2622" s="75" t="s">
        <v>9934</v>
      </c>
      <c r="P2622" s="75"/>
      <c r="Q2622" s="75" t="s">
        <v>9935</v>
      </c>
      <c r="R2622" s="75" t="s">
        <v>1703</v>
      </c>
      <c r="S2622" s="75" t="s">
        <v>1704</v>
      </c>
      <c r="T2622" s="75" t="s">
        <v>1705</v>
      </c>
      <c r="U2622" s="75" t="s">
        <v>496</v>
      </c>
    </row>
    <row r="2623" spans="1:21" ht="14.4" x14ac:dyDescent="0.25">
      <c r="A2623" s="74">
        <v>139006</v>
      </c>
      <c r="B2623" s="75" t="s">
        <v>1649</v>
      </c>
      <c r="C2623" s="81">
        <f t="shared" si="124"/>
        <v>0</v>
      </c>
      <c r="D2623" s="74">
        <v>12195</v>
      </c>
      <c r="E2623" s="75" t="s">
        <v>9892</v>
      </c>
      <c r="F2623" s="74">
        <v>104737</v>
      </c>
      <c r="G2623" s="74">
        <v>0</v>
      </c>
      <c r="H2623" s="76">
        <f t="shared" si="125"/>
        <v>139006</v>
      </c>
      <c r="I2623" s="76">
        <f t="shared" si="126"/>
        <v>0</v>
      </c>
      <c r="J2623" s="74">
        <v>45831</v>
      </c>
      <c r="K2623" s="75" t="s">
        <v>9936</v>
      </c>
      <c r="L2623" s="75" t="s">
        <v>9937</v>
      </c>
      <c r="M2623" s="74">
        <v>3018</v>
      </c>
      <c r="N2623" s="75" t="s">
        <v>3977</v>
      </c>
      <c r="O2623" s="75" t="s">
        <v>9938</v>
      </c>
      <c r="P2623" s="75"/>
      <c r="Q2623" s="75" t="s">
        <v>9939</v>
      </c>
      <c r="R2623" s="75" t="s">
        <v>3065</v>
      </c>
      <c r="S2623" s="75" t="s">
        <v>3066</v>
      </c>
      <c r="T2623" s="75" t="s">
        <v>3067</v>
      </c>
      <c r="U2623" s="75" t="s">
        <v>385</v>
      </c>
    </row>
    <row r="2624" spans="1:21" ht="14.4" x14ac:dyDescent="0.25">
      <c r="A2624" s="74">
        <v>139006</v>
      </c>
      <c r="B2624" s="75" t="s">
        <v>1649</v>
      </c>
      <c r="C2624" s="81">
        <f t="shared" si="124"/>
        <v>0</v>
      </c>
      <c r="D2624" s="74">
        <v>12195</v>
      </c>
      <c r="E2624" s="75" t="s">
        <v>9892</v>
      </c>
      <c r="F2624" s="74">
        <v>970889</v>
      </c>
      <c r="G2624" s="74">
        <v>0</v>
      </c>
      <c r="H2624" s="76">
        <f t="shared" si="125"/>
        <v>139006</v>
      </c>
      <c r="I2624" s="76">
        <f t="shared" si="126"/>
        <v>0</v>
      </c>
      <c r="J2624" s="74">
        <v>53199</v>
      </c>
      <c r="K2624" s="75" t="s">
        <v>11498</v>
      </c>
      <c r="L2624" s="75" t="s">
        <v>9940</v>
      </c>
      <c r="M2624" s="74">
        <v>3000</v>
      </c>
      <c r="N2624" s="75" t="s">
        <v>165</v>
      </c>
      <c r="O2624" s="75" t="s">
        <v>9941</v>
      </c>
      <c r="P2624" s="75"/>
      <c r="Q2624" s="75" t="s">
        <v>9942</v>
      </c>
      <c r="R2624" s="75" t="s">
        <v>3065</v>
      </c>
      <c r="S2624" s="75" t="s">
        <v>3066</v>
      </c>
      <c r="T2624" s="75" t="s">
        <v>3067</v>
      </c>
      <c r="U2624" s="75" t="s">
        <v>385</v>
      </c>
    </row>
    <row r="2625" spans="1:21" ht="14.4" x14ac:dyDescent="0.25">
      <c r="A2625" s="74">
        <v>139006</v>
      </c>
      <c r="B2625" s="75" t="s">
        <v>1649</v>
      </c>
      <c r="C2625" s="81">
        <f t="shared" si="124"/>
        <v>0</v>
      </c>
      <c r="D2625" s="74">
        <v>12195</v>
      </c>
      <c r="E2625" s="75" t="s">
        <v>9892</v>
      </c>
      <c r="F2625" s="74">
        <v>970889</v>
      </c>
      <c r="G2625" s="74">
        <v>0</v>
      </c>
      <c r="H2625" s="76">
        <f t="shared" si="125"/>
        <v>0</v>
      </c>
      <c r="I2625" s="76">
        <f t="shared" si="126"/>
        <v>0</v>
      </c>
      <c r="J2625" s="74">
        <v>115485</v>
      </c>
      <c r="K2625" s="75" t="s">
        <v>8024</v>
      </c>
      <c r="L2625" s="75" t="s">
        <v>9943</v>
      </c>
      <c r="M2625" s="74">
        <v>3000</v>
      </c>
      <c r="N2625" s="75" t="s">
        <v>165</v>
      </c>
      <c r="O2625" s="75" t="s">
        <v>9944</v>
      </c>
      <c r="P2625" s="75"/>
      <c r="Q2625" s="75" t="s">
        <v>9945</v>
      </c>
      <c r="R2625" s="75" t="s">
        <v>3065</v>
      </c>
      <c r="S2625" s="75" t="s">
        <v>3066</v>
      </c>
      <c r="T2625" s="75" t="s">
        <v>3067</v>
      </c>
      <c r="U2625" s="75" t="s">
        <v>385</v>
      </c>
    </row>
    <row r="2626" spans="1:21" ht="14.4" x14ac:dyDescent="0.25">
      <c r="A2626" s="74">
        <v>139006</v>
      </c>
      <c r="B2626" s="75" t="s">
        <v>1649</v>
      </c>
      <c r="C2626" s="81">
        <f t="shared" si="124"/>
        <v>0</v>
      </c>
      <c r="D2626" s="74">
        <v>12195</v>
      </c>
      <c r="E2626" s="75" t="s">
        <v>9892</v>
      </c>
      <c r="F2626" s="74">
        <v>964429</v>
      </c>
      <c r="G2626" s="74">
        <v>0</v>
      </c>
      <c r="H2626" s="76">
        <f t="shared" si="125"/>
        <v>139006</v>
      </c>
      <c r="I2626" s="76">
        <f t="shared" si="126"/>
        <v>0</v>
      </c>
      <c r="J2626" s="74">
        <v>115568</v>
      </c>
      <c r="K2626" s="75" t="s">
        <v>11499</v>
      </c>
      <c r="L2626" s="75" t="s">
        <v>9905</v>
      </c>
      <c r="M2626" s="74">
        <v>3001</v>
      </c>
      <c r="N2626" s="75" t="s">
        <v>269</v>
      </c>
      <c r="O2626" s="75" t="s">
        <v>9906</v>
      </c>
      <c r="P2626" s="75"/>
      <c r="Q2626" s="75" t="s">
        <v>9907</v>
      </c>
      <c r="R2626" s="75" t="s">
        <v>3065</v>
      </c>
      <c r="S2626" s="75" t="s">
        <v>3066</v>
      </c>
      <c r="T2626" s="75" t="s">
        <v>3067</v>
      </c>
      <c r="U2626" s="75" t="s">
        <v>385</v>
      </c>
    </row>
    <row r="2627" spans="1:21" ht="14.4" x14ac:dyDescent="0.25">
      <c r="A2627" s="74">
        <v>139014</v>
      </c>
      <c r="B2627" s="75" t="s">
        <v>1649</v>
      </c>
      <c r="C2627" s="81">
        <f t="shared" si="124"/>
        <v>0</v>
      </c>
      <c r="D2627" s="74">
        <v>21031</v>
      </c>
      <c r="E2627" s="75" t="s">
        <v>9946</v>
      </c>
      <c r="F2627" s="74">
        <v>139741</v>
      </c>
      <c r="G2627" s="74">
        <v>0</v>
      </c>
      <c r="H2627" s="76">
        <f t="shared" si="125"/>
        <v>0</v>
      </c>
      <c r="I2627" s="76">
        <f t="shared" si="126"/>
        <v>0</v>
      </c>
      <c r="J2627" s="74">
        <v>20991</v>
      </c>
      <c r="K2627" s="75" t="s">
        <v>9947</v>
      </c>
      <c r="L2627" s="75" t="s">
        <v>9948</v>
      </c>
      <c r="M2627" s="74">
        <v>9000</v>
      </c>
      <c r="N2627" s="75" t="s">
        <v>120</v>
      </c>
      <c r="O2627" s="75" t="s">
        <v>1599</v>
      </c>
      <c r="P2627" s="75"/>
      <c r="Q2627" s="75" t="s">
        <v>9949</v>
      </c>
      <c r="R2627" s="75" t="s">
        <v>1654</v>
      </c>
      <c r="S2627" s="75" t="s">
        <v>1655</v>
      </c>
      <c r="T2627" s="75" t="s">
        <v>1656</v>
      </c>
      <c r="U2627" s="75" t="s">
        <v>385</v>
      </c>
    </row>
    <row r="2628" spans="1:21" ht="14.4" x14ac:dyDescent="0.25">
      <c r="A2628" s="74">
        <v>139014</v>
      </c>
      <c r="B2628" s="75" t="s">
        <v>1649</v>
      </c>
      <c r="C2628" s="81">
        <f t="shared" si="124"/>
        <v>0</v>
      </c>
      <c r="D2628" s="74">
        <v>21031</v>
      </c>
      <c r="E2628" s="75" t="s">
        <v>9946</v>
      </c>
      <c r="F2628" s="74">
        <v>139741</v>
      </c>
      <c r="G2628" s="74">
        <v>0</v>
      </c>
      <c r="H2628" s="76">
        <f t="shared" si="125"/>
        <v>0</v>
      </c>
      <c r="I2628" s="76">
        <f t="shared" si="126"/>
        <v>0</v>
      </c>
      <c r="J2628" s="74">
        <v>21031</v>
      </c>
      <c r="K2628" s="75" t="s">
        <v>9946</v>
      </c>
      <c r="L2628" s="75" t="s">
        <v>9950</v>
      </c>
      <c r="M2628" s="74">
        <v>9000</v>
      </c>
      <c r="N2628" s="75" t="s">
        <v>120</v>
      </c>
      <c r="O2628" s="75" t="s">
        <v>9951</v>
      </c>
      <c r="P2628" s="75"/>
      <c r="Q2628" s="75" t="s">
        <v>1600</v>
      </c>
      <c r="R2628" s="75" t="s">
        <v>1654</v>
      </c>
      <c r="S2628" s="75" t="s">
        <v>1655</v>
      </c>
      <c r="T2628" s="75" t="s">
        <v>1656</v>
      </c>
      <c r="U2628" s="75" t="s">
        <v>385</v>
      </c>
    </row>
    <row r="2629" spans="1:21" ht="14.4" x14ac:dyDescent="0.25">
      <c r="A2629" s="74">
        <v>139014</v>
      </c>
      <c r="B2629" s="75" t="s">
        <v>1649</v>
      </c>
      <c r="C2629" s="81">
        <f t="shared" si="124"/>
        <v>0</v>
      </c>
      <c r="D2629" s="74">
        <v>21031</v>
      </c>
      <c r="E2629" s="75" t="s">
        <v>9946</v>
      </c>
      <c r="F2629" s="74">
        <v>139741</v>
      </c>
      <c r="G2629" s="74">
        <v>0</v>
      </c>
      <c r="H2629" s="76">
        <f t="shared" si="125"/>
        <v>0</v>
      </c>
      <c r="I2629" s="76">
        <f t="shared" si="126"/>
        <v>0</v>
      </c>
      <c r="J2629" s="74">
        <v>21048</v>
      </c>
      <c r="K2629" s="75" t="s">
        <v>9952</v>
      </c>
      <c r="L2629" s="75" t="s">
        <v>9953</v>
      </c>
      <c r="M2629" s="74">
        <v>9000</v>
      </c>
      <c r="N2629" s="75" t="s">
        <v>120</v>
      </c>
      <c r="O2629" s="75" t="s">
        <v>9954</v>
      </c>
      <c r="P2629" s="75"/>
      <c r="Q2629" s="75" t="s">
        <v>9955</v>
      </c>
      <c r="R2629" s="75" t="s">
        <v>1654</v>
      </c>
      <c r="S2629" s="75" t="s">
        <v>1655</v>
      </c>
      <c r="T2629" s="75" t="s">
        <v>1656</v>
      </c>
      <c r="U2629" s="75" t="s">
        <v>385</v>
      </c>
    </row>
    <row r="2630" spans="1:21" ht="14.4" x14ac:dyDescent="0.25">
      <c r="A2630" s="74">
        <v>139014</v>
      </c>
      <c r="B2630" s="75" t="s">
        <v>1649</v>
      </c>
      <c r="C2630" s="81">
        <f t="shared" si="124"/>
        <v>0</v>
      </c>
      <c r="D2630" s="74">
        <v>21031</v>
      </c>
      <c r="E2630" s="75" t="s">
        <v>9946</v>
      </c>
      <c r="F2630" s="74">
        <v>139741</v>
      </c>
      <c r="G2630" s="74">
        <v>0</v>
      </c>
      <c r="H2630" s="76">
        <f t="shared" si="125"/>
        <v>0</v>
      </c>
      <c r="I2630" s="76">
        <f t="shared" si="126"/>
        <v>0</v>
      </c>
      <c r="J2630" s="74">
        <v>21261</v>
      </c>
      <c r="K2630" s="75" t="s">
        <v>9956</v>
      </c>
      <c r="L2630" s="75" t="s">
        <v>9957</v>
      </c>
      <c r="M2630" s="74">
        <v>9000</v>
      </c>
      <c r="N2630" s="75" t="s">
        <v>120</v>
      </c>
      <c r="O2630" s="75" t="s">
        <v>9958</v>
      </c>
      <c r="P2630" s="75"/>
      <c r="Q2630" s="75" t="s">
        <v>9959</v>
      </c>
      <c r="R2630" s="75" t="s">
        <v>1654</v>
      </c>
      <c r="S2630" s="75" t="s">
        <v>1655</v>
      </c>
      <c r="T2630" s="75" t="s">
        <v>1656</v>
      </c>
      <c r="U2630" s="75" t="s">
        <v>385</v>
      </c>
    </row>
    <row r="2631" spans="1:21" ht="14.4" x14ac:dyDescent="0.25">
      <c r="A2631" s="74">
        <v>139014</v>
      </c>
      <c r="B2631" s="75" t="s">
        <v>1649</v>
      </c>
      <c r="C2631" s="81">
        <f t="shared" si="124"/>
        <v>0</v>
      </c>
      <c r="D2631" s="74">
        <v>21031</v>
      </c>
      <c r="E2631" s="75" t="s">
        <v>9946</v>
      </c>
      <c r="F2631" s="74">
        <v>139741</v>
      </c>
      <c r="G2631" s="74">
        <v>0</v>
      </c>
      <c r="H2631" s="76">
        <f t="shared" si="125"/>
        <v>0</v>
      </c>
      <c r="I2631" s="76">
        <f t="shared" si="126"/>
        <v>0</v>
      </c>
      <c r="J2631" s="74">
        <v>22351</v>
      </c>
      <c r="K2631" s="75" t="s">
        <v>8705</v>
      </c>
      <c r="L2631" s="75" t="s">
        <v>9960</v>
      </c>
      <c r="M2631" s="74">
        <v>9050</v>
      </c>
      <c r="N2631" s="75" t="s">
        <v>324</v>
      </c>
      <c r="O2631" s="75" t="s">
        <v>9961</v>
      </c>
      <c r="P2631" s="75"/>
      <c r="Q2631" s="75" t="s">
        <v>11500</v>
      </c>
      <c r="R2631" s="75" t="s">
        <v>1654</v>
      </c>
      <c r="S2631" s="75" t="s">
        <v>1655</v>
      </c>
      <c r="T2631" s="75" t="s">
        <v>1656</v>
      </c>
      <c r="U2631" s="75" t="s">
        <v>385</v>
      </c>
    </row>
    <row r="2632" spans="1:21" ht="14.4" x14ac:dyDescent="0.25">
      <c r="A2632" s="74">
        <v>139014</v>
      </c>
      <c r="B2632" s="75" t="s">
        <v>1649</v>
      </c>
      <c r="C2632" s="81">
        <f t="shared" si="124"/>
        <v>0</v>
      </c>
      <c r="D2632" s="74">
        <v>21031</v>
      </c>
      <c r="E2632" s="75" t="s">
        <v>9946</v>
      </c>
      <c r="F2632" s="74">
        <v>139741</v>
      </c>
      <c r="G2632" s="74">
        <v>0</v>
      </c>
      <c r="H2632" s="76">
        <f t="shared" si="125"/>
        <v>0</v>
      </c>
      <c r="I2632" s="76">
        <f t="shared" si="126"/>
        <v>0</v>
      </c>
      <c r="J2632" s="74">
        <v>22368</v>
      </c>
      <c r="K2632" s="75" t="s">
        <v>4017</v>
      </c>
      <c r="L2632" s="75" t="s">
        <v>9962</v>
      </c>
      <c r="M2632" s="74">
        <v>9050</v>
      </c>
      <c r="N2632" s="75" t="s">
        <v>285</v>
      </c>
      <c r="O2632" s="75" t="s">
        <v>9963</v>
      </c>
      <c r="P2632" s="75"/>
      <c r="Q2632" s="75" t="s">
        <v>9964</v>
      </c>
      <c r="R2632" s="75" t="s">
        <v>1654</v>
      </c>
      <c r="S2632" s="75" t="s">
        <v>1655</v>
      </c>
      <c r="T2632" s="75" t="s">
        <v>1656</v>
      </c>
      <c r="U2632" s="75" t="s">
        <v>385</v>
      </c>
    </row>
    <row r="2633" spans="1:21" ht="14.4" x14ac:dyDescent="0.25">
      <c r="A2633" s="74">
        <v>139014</v>
      </c>
      <c r="B2633" s="75" t="s">
        <v>1649</v>
      </c>
      <c r="C2633" s="81">
        <f t="shared" si="124"/>
        <v>0</v>
      </c>
      <c r="D2633" s="78">
        <v>21031</v>
      </c>
      <c r="E2633" s="75" t="s">
        <v>9946</v>
      </c>
      <c r="F2633" s="74">
        <v>139741</v>
      </c>
      <c r="G2633" s="74">
        <v>0</v>
      </c>
      <c r="H2633" s="76">
        <f t="shared" si="125"/>
        <v>0</v>
      </c>
      <c r="I2633" s="76">
        <f t="shared" si="126"/>
        <v>0</v>
      </c>
      <c r="J2633" s="74">
        <v>24877</v>
      </c>
      <c r="K2633" s="75" t="s">
        <v>9965</v>
      </c>
      <c r="L2633" s="75" t="s">
        <v>9966</v>
      </c>
      <c r="M2633" s="74">
        <v>9030</v>
      </c>
      <c r="N2633" s="75" t="s">
        <v>309</v>
      </c>
      <c r="O2633" s="75" t="s">
        <v>9967</v>
      </c>
      <c r="P2633" s="75"/>
      <c r="Q2633" s="75" t="s">
        <v>9968</v>
      </c>
      <c r="R2633" s="75" t="s">
        <v>1654</v>
      </c>
      <c r="S2633" s="75" t="s">
        <v>1655</v>
      </c>
      <c r="T2633" s="75" t="s">
        <v>1656</v>
      </c>
      <c r="U2633" s="75" t="s">
        <v>385</v>
      </c>
    </row>
    <row r="2634" spans="1:21" ht="14.4" x14ac:dyDescent="0.25">
      <c r="A2634" s="74">
        <v>139014</v>
      </c>
      <c r="B2634" s="75" t="s">
        <v>1649</v>
      </c>
      <c r="C2634" s="81">
        <f t="shared" si="124"/>
        <v>0</v>
      </c>
      <c r="D2634" s="74">
        <v>21031</v>
      </c>
      <c r="E2634" s="75" t="s">
        <v>9946</v>
      </c>
      <c r="F2634" s="74">
        <v>139741</v>
      </c>
      <c r="G2634" s="74">
        <v>0</v>
      </c>
      <c r="H2634" s="76">
        <f t="shared" si="125"/>
        <v>0</v>
      </c>
      <c r="I2634" s="76">
        <f t="shared" si="126"/>
        <v>0</v>
      </c>
      <c r="J2634" s="74">
        <v>24885</v>
      </c>
      <c r="K2634" s="75" t="s">
        <v>9969</v>
      </c>
      <c r="L2634" s="75" t="s">
        <v>9970</v>
      </c>
      <c r="M2634" s="74">
        <v>9030</v>
      </c>
      <c r="N2634" s="75" t="s">
        <v>309</v>
      </c>
      <c r="O2634" s="75" t="s">
        <v>9971</v>
      </c>
      <c r="P2634" s="75"/>
      <c r="Q2634" s="75" t="s">
        <v>9972</v>
      </c>
      <c r="R2634" s="75" t="s">
        <v>1654</v>
      </c>
      <c r="S2634" s="75" t="s">
        <v>1655</v>
      </c>
      <c r="T2634" s="75" t="s">
        <v>1656</v>
      </c>
      <c r="U2634" s="75" t="s">
        <v>385</v>
      </c>
    </row>
    <row r="2635" spans="1:21" ht="14.4" x14ac:dyDescent="0.25">
      <c r="A2635" s="74">
        <v>139014</v>
      </c>
      <c r="B2635" s="75" t="s">
        <v>1649</v>
      </c>
      <c r="C2635" s="81">
        <f t="shared" si="124"/>
        <v>0</v>
      </c>
      <c r="D2635" s="74">
        <v>21031</v>
      </c>
      <c r="E2635" s="75" t="s">
        <v>9946</v>
      </c>
      <c r="F2635" s="74">
        <v>139741</v>
      </c>
      <c r="G2635" s="74">
        <v>0</v>
      </c>
      <c r="H2635" s="76">
        <f t="shared" si="125"/>
        <v>0</v>
      </c>
      <c r="I2635" s="76">
        <f t="shared" si="126"/>
        <v>0</v>
      </c>
      <c r="J2635" s="74">
        <v>26815</v>
      </c>
      <c r="K2635" s="75" t="s">
        <v>9973</v>
      </c>
      <c r="L2635" s="75" t="s">
        <v>9974</v>
      </c>
      <c r="M2635" s="74">
        <v>9031</v>
      </c>
      <c r="N2635" s="75" t="s">
        <v>5941</v>
      </c>
      <c r="O2635" s="75" t="s">
        <v>9975</v>
      </c>
      <c r="P2635" s="75"/>
      <c r="Q2635" s="75" t="s">
        <v>9976</v>
      </c>
      <c r="R2635" s="75" t="s">
        <v>1703</v>
      </c>
      <c r="S2635" s="75" t="s">
        <v>1704</v>
      </c>
      <c r="T2635" s="75" t="s">
        <v>1705</v>
      </c>
      <c r="U2635" s="75" t="s">
        <v>496</v>
      </c>
    </row>
    <row r="2636" spans="1:21" ht="14.4" x14ac:dyDescent="0.25">
      <c r="A2636" s="74">
        <v>139014</v>
      </c>
      <c r="B2636" s="75" t="s">
        <v>1649</v>
      </c>
      <c r="C2636" s="81">
        <f t="shared" si="124"/>
        <v>0</v>
      </c>
      <c r="D2636" s="74">
        <v>21031</v>
      </c>
      <c r="E2636" s="75" t="s">
        <v>9946</v>
      </c>
      <c r="F2636" s="74">
        <v>139741</v>
      </c>
      <c r="G2636" s="74">
        <v>0</v>
      </c>
      <c r="H2636" s="76">
        <f t="shared" si="125"/>
        <v>0</v>
      </c>
      <c r="I2636" s="76">
        <f t="shared" si="126"/>
        <v>0</v>
      </c>
      <c r="J2636" s="74">
        <v>26823</v>
      </c>
      <c r="K2636" s="75" t="s">
        <v>9977</v>
      </c>
      <c r="L2636" s="75" t="s">
        <v>9978</v>
      </c>
      <c r="M2636" s="74">
        <v>9041</v>
      </c>
      <c r="N2636" s="75" t="s">
        <v>273</v>
      </c>
      <c r="O2636" s="75" t="s">
        <v>9979</v>
      </c>
      <c r="P2636" s="75"/>
      <c r="Q2636" s="75" t="s">
        <v>9980</v>
      </c>
      <c r="R2636" s="75" t="s">
        <v>1703</v>
      </c>
      <c r="S2636" s="75" t="s">
        <v>1704</v>
      </c>
      <c r="T2636" s="75" t="s">
        <v>1705</v>
      </c>
      <c r="U2636" s="75" t="s">
        <v>496</v>
      </c>
    </row>
    <row r="2637" spans="1:21" ht="14.4" x14ac:dyDescent="0.25">
      <c r="A2637" s="74">
        <v>139014</v>
      </c>
      <c r="B2637" s="75" t="s">
        <v>1649</v>
      </c>
      <c r="C2637" s="81">
        <f t="shared" si="124"/>
        <v>0</v>
      </c>
      <c r="D2637" s="78">
        <v>21031</v>
      </c>
      <c r="E2637" s="75" t="s">
        <v>9946</v>
      </c>
      <c r="F2637" s="74">
        <v>139741</v>
      </c>
      <c r="G2637" s="74">
        <v>0</v>
      </c>
      <c r="H2637" s="76">
        <f t="shared" si="125"/>
        <v>0</v>
      </c>
      <c r="I2637" s="76">
        <f t="shared" si="126"/>
        <v>0</v>
      </c>
      <c r="J2637" s="74">
        <v>26831</v>
      </c>
      <c r="K2637" s="75" t="s">
        <v>9981</v>
      </c>
      <c r="L2637" s="75" t="s">
        <v>9982</v>
      </c>
      <c r="M2637" s="74">
        <v>9000</v>
      </c>
      <c r="N2637" s="75" t="s">
        <v>120</v>
      </c>
      <c r="O2637" s="75" t="s">
        <v>9986</v>
      </c>
      <c r="P2637" s="75"/>
      <c r="Q2637" s="75" t="s">
        <v>9983</v>
      </c>
      <c r="R2637" s="75" t="s">
        <v>1703</v>
      </c>
      <c r="S2637" s="75" t="s">
        <v>1704</v>
      </c>
      <c r="T2637" s="75" t="s">
        <v>1705</v>
      </c>
      <c r="U2637" s="75" t="s">
        <v>496</v>
      </c>
    </row>
    <row r="2638" spans="1:21" ht="14.4" x14ac:dyDescent="0.25">
      <c r="A2638" s="74">
        <v>139014</v>
      </c>
      <c r="B2638" s="75" t="s">
        <v>1649</v>
      </c>
      <c r="C2638" s="81">
        <f t="shared" si="124"/>
        <v>0</v>
      </c>
      <c r="D2638" s="74">
        <v>21031</v>
      </c>
      <c r="E2638" s="75" t="s">
        <v>9946</v>
      </c>
      <c r="F2638" s="74">
        <v>139741</v>
      </c>
      <c r="G2638" s="74">
        <v>0</v>
      </c>
      <c r="H2638" s="76">
        <f t="shared" si="125"/>
        <v>0</v>
      </c>
      <c r="I2638" s="76">
        <f t="shared" si="126"/>
        <v>0</v>
      </c>
      <c r="J2638" s="74">
        <v>26849</v>
      </c>
      <c r="K2638" s="75" t="s">
        <v>9984</v>
      </c>
      <c r="L2638" s="75" t="s">
        <v>9985</v>
      </c>
      <c r="M2638" s="74">
        <v>9000</v>
      </c>
      <c r="N2638" s="75" t="s">
        <v>120</v>
      </c>
      <c r="O2638" s="75" t="s">
        <v>9986</v>
      </c>
      <c r="P2638" s="75"/>
      <c r="Q2638" s="75" t="s">
        <v>9983</v>
      </c>
      <c r="R2638" s="75" t="s">
        <v>1703</v>
      </c>
      <c r="S2638" s="75" t="s">
        <v>1704</v>
      </c>
      <c r="T2638" s="75" t="s">
        <v>1705</v>
      </c>
      <c r="U2638" s="75" t="s">
        <v>496</v>
      </c>
    </row>
    <row r="2639" spans="1:21" ht="14.4" x14ac:dyDescent="0.25">
      <c r="A2639" s="74">
        <v>139014</v>
      </c>
      <c r="B2639" s="75" t="s">
        <v>1649</v>
      </c>
      <c r="C2639" s="81">
        <f t="shared" si="124"/>
        <v>0</v>
      </c>
      <c r="D2639" s="74">
        <v>21031</v>
      </c>
      <c r="E2639" s="75" t="s">
        <v>9946</v>
      </c>
      <c r="F2639" s="74">
        <v>139741</v>
      </c>
      <c r="G2639" s="74">
        <v>0</v>
      </c>
      <c r="H2639" s="76">
        <f t="shared" si="125"/>
        <v>0</v>
      </c>
      <c r="I2639" s="76">
        <f t="shared" si="126"/>
        <v>0</v>
      </c>
      <c r="J2639" s="74">
        <v>57174</v>
      </c>
      <c r="K2639" s="75" t="s">
        <v>9987</v>
      </c>
      <c r="L2639" s="75" t="s">
        <v>9988</v>
      </c>
      <c r="M2639" s="74">
        <v>9000</v>
      </c>
      <c r="N2639" s="75" t="s">
        <v>120</v>
      </c>
      <c r="O2639" s="75" t="s">
        <v>9989</v>
      </c>
      <c r="P2639" s="75"/>
      <c r="Q2639" s="75" t="s">
        <v>9990</v>
      </c>
      <c r="R2639" s="75" t="s">
        <v>1654</v>
      </c>
      <c r="S2639" s="75" t="s">
        <v>1655</v>
      </c>
      <c r="T2639" s="75" t="s">
        <v>1656</v>
      </c>
      <c r="U2639" s="75" t="s">
        <v>385</v>
      </c>
    </row>
    <row r="2640" spans="1:21" ht="14.4" x14ac:dyDescent="0.25">
      <c r="A2640" s="74">
        <v>139014</v>
      </c>
      <c r="B2640" s="75" t="s">
        <v>1649</v>
      </c>
      <c r="C2640" s="81">
        <f t="shared" si="124"/>
        <v>0</v>
      </c>
      <c r="D2640" s="74">
        <v>21031</v>
      </c>
      <c r="E2640" s="75" t="s">
        <v>9946</v>
      </c>
      <c r="F2640" s="74">
        <v>139741</v>
      </c>
      <c r="G2640" s="74">
        <v>0</v>
      </c>
      <c r="H2640" s="76">
        <f t="shared" si="125"/>
        <v>0</v>
      </c>
      <c r="I2640" s="76">
        <f t="shared" si="126"/>
        <v>0</v>
      </c>
      <c r="J2640" s="74">
        <v>107789</v>
      </c>
      <c r="K2640" s="75" t="s">
        <v>9946</v>
      </c>
      <c r="L2640" s="75" t="s">
        <v>9991</v>
      </c>
      <c r="M2640" s="74">
        <v>9000</v>
      </c>
      <c r="N2640" s="75" t="s">
        <v>120</v>
      </c>
      <c r="O2640" s="75" t="s">
        <v>9992</v>
      </c>
      <c r="P2640" s="75"/>
      <c r="Q2640" s="75" t="s">
        <v>1600</v>
      </c>
      <c r="R2640" s="75" t="s">
        <v>1654</v>
      </c>
      <c r="S2640" s="75" t="s">
        <v>1655</v>
      </c>
      <c r="T2640" s="75" t="s">
        <v>1656</v>
      </c>
      <c r="U2640" s="75" t="s">
        <v>385</v>
      </c>
    </row>
    <row r="2641" spans="1:21" ht="14.4" x14ac:dyDescent="0.25">
      <c r="A2641" s="74">
        <v>139031</v>
      </c>
      <c r="B2641" s="75" t="s">
        <v>1649</v>
      </c>
      <c r="C2641" s="81">
        <f t="shared" si="124"/>
        <v>0</v>
      </c>
      <c r="D2641" s="74">
        <v>26385</v>
      </c>
      <c r="E2641" s="75" t="s">
        <v>9993</v>
      </c>
      <c r="F2641" s="74">
        <v>974584</v>
      </c>
      <c r="G2641" s="74">
        <v>0</v>
      </c>
      <c r="H2641" s="76">
        <f t="shared" si="125"/>
        <v>0</v>
      </c>
      <c r="I2641" s="76">
        <f t="shared" si="126"/>
        <v>0</v>
      </c>
      <c r="J2641" s="74">
        <v>17285</v>
      </c>
      <c r="K2641" s="75" t="s">
        <v>1692</v>
      </c>
      <c r="L2641" s="75" t="s">
        <v>9994</v>
      </c>
      <c r="M2641" s="74">
        <v>8610</v>
      </c>
      <c r="N2641" s="75" t="s">
        <v>4</v>
      </c>
      <c r="O2641" s="75" t="s">
        <v>9995</v>
      </c>
      <c r="P2641" s="75"/>
      <c r="Q2641" s="75" t="s">
        <v>9996</v>
      </c>
      <c r="R2641" s="75" t="s">
        <v>11615</v>
      </c>
      <c r="S2641" s="75" t="s">
        <v>11616</v>
      </c>
      <c r="T2641" s="75" t="s">
        <v>11617</v>
      </c>
      <c r="U2641" s="75" t="s">
        <v>385</v>
      </c>
    </row>
    <row r="2642" spans="1:21" ht="14.4" x14ac:dyDescent="0.25">
      <c r="A2642" s="74">
        <v>139031</v>
      </c>
      <c r="B2642" s="75" t="s">
        <v>1649</v>
      </c>
      <c r="C2642" s="81">
        <f t="shared" si="124"/>
        <v>0</v>
      </c>
      <c r="D2642" s="74">
        <v>26385</v>
      </c>
      <c r="E2642" s="75" t="s">
        <v>9993</v>
      </c>
      <c r="F2642" s="74">
        <v>974584</v>
      </c>
      <c r="G2642" s="74">
        <v>0</v>
      </c>
      <c r="H2642" s="76">
        <f t="shared" si="125"/>
        <v>0</v>
      </c>
      <c r="I2642" s="76">
        <f t="shared" si="126"/>
        <v>0</v>
      </c>
      <c r="J2642" s="74">
        <v>17293</v>
      </c>
      <c r="K2642" s="75" t="s">
        <v>12044</v>
      </c>
      <c r="L2642" s="75" t="s">
        <v>9997</v>
      </c>
      <c r="M2642" s="74">
        <v>8610</v>
      </c>
      <c r="N2642" s="75" t="s">
        <v>4</v>
      </c>
      <c r="O2642" s="75" t="s">
        <v>9998</v>
      </c>
      <c r="P2642" s="75"/>
      <c r="Q2642" s="75" t="s">
        <v>9999</v>
      </c>
      <c r="R2642" s="75" t="s">
        <v>11615</v>
      </c>
      <c r="S2642" s="75" t="s">
        <v>11616</v>
      </c>
      <c r="T2642" s="75" t="s">
        <v>11617</v>
      </c>
      <c r="U2642" s="75" t="s">
        <v>385</v>
      </c>
    </row>
    <row r="2643" spans="1:21" ht="14.4" x14ac:dyDescent="0.25">
      <c r="A2643" s="74">
        <v>139031</v>
      </c>
      <c r="B2643" s="75" t="s">
        <v>1649</v>
      </c>
      <c r="C2643" s="81">
        <f t="shared" si="124"/>
        <v>0</v>
      </c>
      <c r="D2643" s="74">
        <v>26385</v>
      </c>
      <c r="E2643" s="75" t="s">
        <v>9993</v>
      </c>
      <c r="F2643" s="74">
        <v>128959</v>
      </c>
      <c r="G2643" s="74">
        <v>0</v>
      </c>
      <c r="H2643" s="76">
        <f t="shared" si="125"/>
        <v>139031</v>
      </c>
      <c r="I2643" s="76">
        <f t="shared" si="126"/>
        <v>0</v>
      </c>
      <c r="J2643" s="74">
        <v>26311</v>
      </c>
      <c r="K2643" s="75" t="s">
        <v>10000</v>
      </c>
      <c r="L2643" s="75" t="s">
        <v>10001</v>
      </c>
      <c r="M2643" s="74">
        <v>8000</v>
      </c>
      <c r="N2643" s="75" t="s">
        <v>90</v>
      </c>
      <c r="O2643" s="75" t="s">
        <v>10002</v>
      </c>
      <c r="P2643" s="75"/>
      <c r="Q2643" s="75" t="s">
        <v>11501</v>
      </c>
      <c r="R2643" s="75" t="s">
        <v>10772</v>
      </c>
      <c r="S2643" s="75" t="s">
        <v>10773</v>
      </c>
      <c r="T2643" s="75" t="s">
        <v>10774</v>
      </c>
      <c r="U2643" s="75" t="s">
        <v>496</v>
      </c>
    </row>
    <row r="2644" spans="1:21" ht="14.4" x14ac:dyDescent="0.25">
      <c r="A2644" s="74">
        <v>139031</v>
      </c>
      <c r="B2644" s="75" t="s">
        <v>1649</v>
      </c>
      <c r="C2644" s="81">
        <f t="shared" si="124"/>
        <v>0</v>
      </c>
      <c r="D2644" s="74">
        <v>26385</v>
      </c>
      <c r="E2644" s="75" t="s">
        <v>9993</v>
      </c>
      <c r="F2644" s="74">
        <v>128959</v>
      </c>
      <c r="G2644" s="74">
        <v>0</v>
      </c>
      <c r="H2644" s="76">
        <f t="shared" si="125"/>
        <v>0</v>
      </c>
      <c r="I2644" s="76">
        <f t="shared" si="126"/>
        <v>0</v>
      </c>
      <c r="J2644" s="74">
        <v>26377</v>
      </c>
      <c r="K2644" s="75" t="s">
        <v>10003</v>
      </c>
      <c r="L2644" s="75" t="s">
        <v>10004</v>
      </c>
      <c r="M2644" s="74">
        <v>8200</v>
      </c>
      <c r="N2644" s="75" t="s">
        <v>270</v>
      </c>
      <c r="O2644" s="75" t="s">
        <v>10005</v>
      </c>
      <c r="P2644" s="75"/>
      <c r="Q2644" s="75" t="s">
        <v>11502</v>
      </c>
      <c r="R2644" s="75" t="s">
        <v>10772</v>
      </c>
      <c r="S2644" s="75" t="s">
        <v>10773</v>
      </c>
      <c r="T2644" s="75" t="s">
        <v>10774</v>
      </c>
      <c r="U2644" s="75" t="s">
        <v>496</v>
      </c>
    </row>
    <row r="2645" spans="1:21" ht="14.4" x14ac:dyDescent="0.25">
      <c r="A2645" s="74">
        <v>139031</v>
      </c>
      <c r="B2645" s="75" t="s">
        <v>1649</v>
      </c>
      <c r="C2645" s="81">
        <f t="shared" si="124"/>
        <v>0</v>
      </c>
      <c r="D2645" s="74">
        <v>26385</v>
      </c>
      <c r="E2645" s="75" t="s">
        <v>9993</v>
      </c>
      <c r="F2645" s="74">
        <v>128959</v>
      </c>
      <c r="G2645" s="74">
        <v>0</v>
      </c>
      <c r="H2645" s="76">
        <f t="shared" si="125"/>
        <v>0</v>
      </c>
      <c r="I2645" s="76">
        <f t="shared" si="126"/>
        <v>0</v>
      </c>
      <c r="J2645" s="74">
        <v>26385</v>
      </c>
      <c r="K2645" s="75" t="s">
        <v>9993</v>
      </c>
      <c r="L2645" s="75" t="s">
        <v>10006</v>
      </c>
      <c r="M2645" s="74">
        <v>8200</v>
      </c>
      <c r="N2645" s="75" t="s">
        <v>281</v>
      </c>
      <c r="O2645" s="75" t="s">
        <v>10007</v>
      </c>
      <c r="P2645" s="75"/>
      <c r="Q2645" s="75" t="s">
        <v>1604</v>
      </c>
      <c r="R2645" s="75" t="s">
        <v>10772</v>
      </c>
      <c r="S2645" s="75" t="s">
        <v>10773</v>
      </c>
      <c r="T2645" s="75" t="s">
        <v>10774</v>
      </c>
      <c r="U2645" s="75" t="s">
        <v>496</v>
      </c>
    </row>
    <row r="2646" spans="1:21" ht="14.4" x14ac:dyDescent="0.25">
      <c r="A2646" s="74">
        <v>139031</v>
      </c>
      <c r="B2646" s="75" t="s">
        <v>1649</v>
      </c>
      <c r="C2646" s="81">
        <f t="shared" si="124"/>
        <v>0</v>
      </c>
      <c r="D2646" s="74">
        <v>26385</v>
      </c>
      <c r="E2646" s="75" t="s">
        <v>9993</v>
      </c>
      <c r="F2646" s="74">
        <v>111286</v>
      </c>
      <c r="G2646" s="74">
        <v>0</v>
      </c>
      <c r="H2646" s="76">
        <f t="shared" si="125"/>
        <v>139031</v>
      </c>
      <c r="I2646" s="76">
        <f t="shared" si="126"/>
        <v>0</v>
      </c>
      <c r="J2646" s="74">
        <v>26419</v>
      </c>
      <c r="K2646" s="75" t="s">
        <v>10008</v>
      </c>
      <c r="L2646" s="75" t="s">
        <v>10009</v>
      </c>
      <c r="M2646" s="74">
        <v>8211</v>
      </c>
      <c r="N2646" s="75" t="s">
        <v>4757</v>
      </c>
      <c r="O2646" s="75" t="s">
        <v>10010</v>
      </c>
      <c r="P2646" s="75"/>
      <c r="Q2646" s="75" t="s">
        <v>10011</v>
      </c>
      <c r="R2646" s="75" t="s">
        <v>10772</v>
      </c>
      <c r="S2646" s="75" t="s">
        <v>10773</v>
      </c>
      <c r="T2646" s="75" t="s">
        <v>10774</v>
      </c>
      <c r="U2646" s="75" t="s">
        <v>496</v>
      </c>
    </row>
    <row r="2647" spans="1:21" ht="14.4" x14ac:dyDescent="0.25">
      <c r="A2647" s="74">
        <v>139031</v>
      </c>
      <c r="B2647" s="75" t="s">
        <v>1649</v>
      </c>
      <c r="C2647" s="81">
        <f t="shared" si="124"/>
        <v>0</v>
      </c>
      <c r="D2647" s="74">
        <v>26385</v>
      </c>
      <c r="E2647" s="75" t="s">
        <v>9993</v>
      </c>
      <c r="F2647" s="74">
        <v>972679</v>
      </c>
      <c r="G2647" s="74">
        <v>0</v>
      </c>
      <c r="H2647" s="76">
        <f t="shared" si="125"/>
        <v>139031</v>
      </c>
      <c r="I2647" s="76">
        <f t="shared" si="126"/>
        <v>0</v>
      </c>
      <c r="J2647" s="74">
        <v>26741</v>
      </c>
      <c r="K2647" s="75" t="s">
        <v>10012</v>
      </c>
      <c r="L2647" s="75" t="s">
        <v>10013</v>
      </c>
      <c r="M2647" s="74">
        <v>8830</v>
      </c>
      <c r="N2647" s="75" t="s">
        <v>284</v>
      </c>
      <c r="O2647" s="75" t="s">
        <v>10014</v>
      </c>
      <c r="P2647" s="75"/>
      <c r="Q2647" s="75" t="s">
        <v>10015</v>
      </c>
      <c r="R2647" s="75" t="s">
        <v>10772</v>
      </c>
      <c r="S2647" s="75" t="s">
        <v>10773</v>
      </c>
      <c r="T2647" s="75" t="s">
        <v>10774</v>
      </c>
      <c r="U2647" s="75" t="s">
        <v>496</v>
      </c>
    </row>
    <row r="2648" spans="1:21" ht="14.4" x14ac:dyDescent="0.25">
      <c r="A2648" s="74">
        <v>139031</v>
      </c>
      <c r="B2648" s="75" t="s">
        <v>1649</v>
      </c>
      <c r="C2648" s="81">
        <f t="shared" si="124"/>
        <v>0</v>
      </c>
      <c r="D2648" s="74">
        <v>26385</v>
      </c>
      <c r="E2648" s="75" t="s">
        <v>9993</v>
      </c>
      <c r="F2648" s="74">
        <v>128959</v>
      </c>
      <c r="G2648" s="74">
        <v>0</v>
      </c>
      <c r="H2648" s="76">
        <f t="shared" si="125"/>
        <v>139031</v>
      </c>
      <c r="I2648" s="76">
        <f t="shared" si="126"/>
        <v>0</v>
      </c>
      <c r="J2648" s="74">
        <v>146027</v>
      </c>
      <c r="K2648" s="75" t="s">
        <v>12045</v>
      </c>
      <c r="L2648" s="75" t="s">
        <v>12046</v>
      </c>
      <c r="M2648" s="74">
        <v>8310</v>
      </c>
      <c r="N2648" s="75" t="s">
        <v>301</v>
      </c>
      <c r="O2648" s="75" t="s">
        <v>12047</v>
      </c>
      <c r="P2648" s="75"/>
      <c r="Q2648" s="75" t="s">
        <v>12048</v>
      </c>
      <c r="R2648" s="75" t="s">
        <v>10772</v>
      </c>
      <c r="S2648" s="75" t="s">
        <v>10773</v>
      </c>
      <c r="T2648" s="75" t="s">
        <v>10774</v>
      </c>
      <c r="U2648" s="75" t="s">
        <v>496</v>
      </c>
    </row>
    <row r="2649" spans="1:21" ht="14.4" x14ac:dyDescent="0.25">
      <c r="A2649" s="74">
        <v>139048</v>
      </c>
      <c r="B2649" s="75" t="s">
        <v>1649</v>
      </c>
      <c r="C2649" s="81">
        <f t="shared" si="124"/>
        <v>0</v>
      </c>
      <c r="D2649" s="74">
        <v>4796</v>
      </c>
      <c r="E2649" s="75" t="s">
        <v>3229</v>
      </c>
      <c r="F2649" s="74">
        <v>962217</v>
      </c>
      <c r="G2649" s="74">
        <v>0</v>
      </c>
      <c r="H2649" s="76">
        <f t="shared" si="125"/>
        <v>0</v>
      </c>
      <c r="I2649" s="76">
        <f t="shared" si="126"/>
        <v>0</v>
      </c>
      <c r="J2649" s="74">
        <v>4614</v>
      </c>
      <c r="K2649" s="75" t="s">
        <v>12049</v>
      </c>
      <c r="L2649" s="75" t="s">
        <v>10016</v>
      </c>
      <c r="M2649" s="74">
        <v>1500</v>
      </c>
      <c r="N2649" s="75" t="s">
        <v>23</v>
      </c>
      <c r="O2649" s="75" t="s">
        <v>10017</v>
      </c>
      <c r="P2649" s="75"/>
      <c r="Q2649" s="75" t="s">
        <v>11503</v>
      </c>
      <c r="R2649" s="75" t="s">
        <v>1786</v>
      </c>
      <c r="S2649" s="75" t="s">
        <v>1787</v>
      </c>
      <c r="T2649" s="75" t="s">
        <v>1788</v>
      </c>
      <c r="U2649" s="75" t="s">
        <v>385</v>
      </c>
    </row>
    <row r="2650" spans="1:21" ht="14.4" x14ac:dyDescent="0.25">
      <c r="A2650" s="74">
        <v>139048</v>
      </c>
      <c r="B2650" s="75" t="s">
        <v>1649</v>
      </c>
      <c r="C2650" s="81">
        <f t="shared" si="124"/>
        <v>0</v>
      </c>
      <c r="D2650" s="74">
        <v>4796</v>
      </c>
      <c r="E2650" s="75" t="s">
        <v>3229</v>
      </c>
      <c r="F2650" s="74">
        <v>963314</v>
      </c>
      <c r="G2650" s="74">
        <v>0</v>
      </c>
      <c r="H2650" s="76">
        <f t="shared" si="125"/>
        <v>139048</v>
      </c>
      <c r="I2650" s="76">
        <f t="shared" si="126"/>
        <v>0</v>
      </c>
      <c r="J2650" s="74">
        <v>4697</v>
      </c>
      <c r="K2650" s="75" t="s">
        <v>10018</v>
      </c>
      <c r="L2650" s="75" t="s">
        <v>10019</v>
      </c>
      <c r="M2650" s="74">
        <v>1502</v>
      </c>
      <c r="N2650" s="75" t="s">
        <v>299</v>
      </c>
      <c r="O2650" s="75" t="s">
        <v>10020</v>
      </c>
      <c r="P2650" s="75"/>
      <c r="Q2650" s="75" t="s">
        <v>10021</v>
      </c>
      <c r="R2650" s="75" t="s">
        <v>1786</v>
      </c>
      <c r="S2650" s="75" t="s">
        <v>1787</v>
      </c>
      <c r="T2650" s="75" t="s">
        <v>1788</v>
      </c>
      <c r="U2650" s="75" t="s">
        <v>385</v>
      </c>
    </row>
    <row r="2651" spans="1:21" ht="14.4" x14ac:dyDescent="0.25">
      <c r="A2651" s="74">
        <v>139048</v>
      </c>
      <c r="B2651" s="75" t="s">
        <v>1649</v>
      </c>
      <c r="C2651" s="81">
        <f t="shared" si="124"/>
        <v>0</v>
      </c>
      <c r="D2651" s="74">
        <v>4796</v>
      </c>
      <c r="E2651" s="75" t="s">
        <v>3229</v>
      </c>
      <c r="F2651" s="74">
        <v>962217</v>
      </c>
      <c r="G2651" s="74">
        <v>0</v>
      </c>
      <c r="H2651" s="76">
        <f t="shared" si="125"/>
        <v>139048</v>
      </c>
      <c r="I2651" s="76">
        <f t="shared" si="126"/>
        <v>0</v>
      </c>
      <c r="J2651" s="74">
        <v>4796</v>
      </c>
      <c r="K2651" s="75" t="s">
        <v>3229</v>
      </c>
      <c r="L2651" s="75" t="s">
        <v>1606</v>
      </c>
      <c r="M2651" s="74">
        <v>1600</v>
      </c>
      <c r="N2651" s="75" t="s">
        <v>1607</v>
      </c>
      <c r="O2651" s="75" t="s">
        <v>10022</v>
      </c>
      <c r="P2651" s="75"/>
      <c r="Q2651" s="75" t="s">
        <v>10023</v>
      </c>
      <c r="R2651" s="75" t="s">
        <v>1786</v>
      </c>
      <c r="S2651" s="75" t="s">
        <v>1787</v>
      </c>
      <c r="T2651" s="75" t="s">
        <v>1788</v>
      </c>
      <c r="U2651" s="75" t="s">
        <v>385</v>
      </c>
    </row>
    <row r="2652" spans="1:21" ht="14.4" x14ac:dyDescent="0.25">
      <c r="A2652" s="74">
        <v>139048</v>
      </c>
      <c r="B2652" s="75" t="s">
        <v>1649</v>
      </c>
      <c r="C2652" s="81">
        <f t="shared" si="124"/>
        <v>0</v>
      </c>
      <c r="D2652" s="74">
        <v>4796</v>
      </c>
      <c r="E2652" s="75" t="s">
        <v>3229</v>
      </c>
      <c r="F2652" s="74">
        <v>61846</v>
      </c>
      <c r="G2652" s="74">
        <v>0</v>
      </c>
      <c r="H2652" s="76">
        <f t="shared" si="125"/>
        <v>139048</v>
      </c>
      <c r="I2652" s="76">
        <f t="shared" si="126"/>
        <v>0</v>
      </c>
      <c r="J2652" s="74">
        <v>5025</v>
      </c>
      <c r="K2652" s="75" t="s">
        <v>10024</v>
      </c>
      <c r="L2652" s="75" t="s">
        <v>10025</v>
      </c>
      <c r="M2652" s="74">
        <v>1755</v>
      </c>
      <c r="N2652" s="75" t="s">
        <v>10026</v>
      </c>
      <c r="O2652" s="75" t="s">
        <v>10027</v>
      </c>
      <c r="P2652" s="75"/>
      <c r="Q2652" s="75" t="s">
        <v>12050</v>
      </c>
      <c r="R2652" s="75" t="s">
        <v>1786</v>
      </c>
      <c r="S2652" s="75" t="s">
        <v>1787</v>
      </c>
      <c r="T2652" s="75" t="s">
        <v>1788</v>
      </c>
      <c r="U2652" s="75" t="s">
        <v>385</v>
      </c>
    </row>
    <row r="2653" spans="1:21" ht="14.4" x14ac:dyDescent="0.25">
      <c r="A2653" s="74">
        <v>139048</v>
      </c>
      <c r="B2653" s="75" t="s">
        <v>1649</v>
      </c>
      <c r="C2653" s="81">
        <f t="shared" si="124"/>
        <v>0</v>
      </c>
      <c r="D2653" s="74">
        <v>4796</v>
      </c>
      <c r="E2653" s="75" t="s">
        <v>3229</v>
      </c>
      <c r="F2653" s="74">
        <v>962531</v>
      </c>
      <c r="G2653" s="74">
        <v>0</v>
      </c>
      <c r="H2653" s="76">
        <f t="shared" si="125"/>
        <v>139048</v>
      </c>
      <c r="I2653" s="76">
        <f t="shared" si="126"/>
        <v>0</v>
      </c>
      <c r="J2653" s="74">
        <v>5141</v>
      </c>
      <c r="K2653" s="75" t="s">
        <v>10028</v>
      </c>
      <c r="L2653" s="75" t="s">
        <v>6570</v>
      </c>
      <c r="M2653" s="74">
        <v>1602</v>
      </c>
      <c r="N2653" s="75" t="s">
        <v>334</v>
      </c>
      <c r="O2653" s="75" t="s">
        <v>10029</v>
      </c>
      <c r="P2653" s="75"/>
      <c r="Q2653" s="75" t="s">
        <v>10030</v>
      </c>
      <c r="R2653" s="75" t="s">
        <v>1786</v>
      </c>
      <c r="S2653" s="75" t="s">
        <v>1787</v>
      </c>
      <c r="T2653" s="75" t="s">
        <v>1788</v>
      </c>
      <c r="U2653" s="75" t="s">
        <v>385</v>
      </c>
    </row>
    <row r="2654" spans="1:21" ht="14.4" x14ac:dyDescent="0.25">
      <c r="A2654" s="74">
        <v>139048</v>
      </c>
      <c r="B2654" s="75" t="s">
        <v>1649</v>
      </c>
      <c r="C2654" s="81">
        <f t="shared" si="124"/>
        <v>0</v>
      </c>
      <c r="D2654" s="74">
        <v>4796</v>
      </c>
      <c r="E2654" s="75" t="s">
        <v>3229</v>
      </c>
      <c r="F2654" s="74">
        <v>962217</v>
      </c>
      <c r="G2654" s="74">
        <v>0</v>
      </c>
      <c r="H2654" s="76">
        <f t="shared" si="125"/>
        <v>139048</v>
      </c>
      <c r="I2654" s="76">
        <f t="shared" si="126"/>
        <v>0</v>
      </c>
      <c r="J2654" s="74">
        <v>25304</v>
      </c>
      <c r="K2654" s="75" t="s">
        <v>10031</v>
      </c>
      <c r="L2654" s="75" t="s">
        <v>10016</v>
      </c>
      <c r="M2654" s="74">
        <v>1500</v>
      </c>
      <c r="N2654" s="75" t="s">
        <v>23</v>
      </c>
      <c r="O2654" s="75" t="s">
        <v>10032</v>
      </c>
      <c r="P2654" s="75"/>
      <c r="Q2654" s="75" t="s">
        <v>11504</v>
      </c>
      <c r="R2654" s="75" t="s">
        <v>1703</v>
      </c>
      <c r="S2654" s="75" t="s">
        <v>1704</v>
      </c>
      <c r="T2654" s="75" t="s">
        <v>1705</v>
      </c>
      <c r="U2654" s="75" t="s">
        <v>496</v>
      </c>
    </row>
    <row r="2655" spans="1:21" ht="14.4" x14ac:dyDescent="0.25">
      <c r="A2655" s="74">
        <v>139048</v>
      </c>
      <c r="B2655" s="75" t="s">
        <v>1649</v>
      </c>
      <c r="C2655" s="81">
        <f t="shared" si="124"/>
        <v>0</v>
      </c>
      <c r="D2655" s="74">
        <v>4796</v>
      </c>
      <c r="E2655" s="75" t="s">
        <v>3229</v>
      </c>
      <c r="F2655" s="74">
        <v>972241</v>
      </c>
      <c r="G2655" s="74">
        <v>0</v>
      </c>
      <c r="H2655" s="76">
        <f t="shared" si="125"/>
        <v>139048</v>
      </c>
      <c r="I2655" s="76">
        <f t="shared" si="126"/>
        <v>0</v>
      </c>
      <c r="J2655" s="74">
        <v>25379</v>
      </c>
      <c r="K2655" s="75" t="s">
        <v>1697</v>
      </c>
      <c r="L2655" s="75" t="s">
        <v>1698</v>
      </c>
      <c r="M2655" s="74">
        <v>1602</v>
      </c>
      <c r="N2655" s="75" t="s">
        <v>334</v>
      </c>
      <c r="O2655" s="75" t="s">
        <v>11505</v>
      </c>
      <c r="P2655" s="75"/>
      <c r="Q2655" s="75" t="s">
        <v>1699</v>
      </c>
      <c r="R2655" s="75" t="s">
        <v>1703</v>
      </c>
      <c r="S2655" s="75" t="s">
        <v>1704</v>
      </c>
      <c r="T2655" s="75" t="s">
        <v>1705</v>
      </c>
      <c r="U2655" s="75" t="s">
        <v>496</v>
      </c>
    </row>
    <row r="2656" spans="1:21" ht="14.4" x14ac:dyDescent="0.25">
      <c r="A2656" s="74">
        <v>139048</v>
      </c>
      <c r="B2656" s="75" t="s">
        <v>1649</v>
      </c>
      <c r="C2656" s="81">
        <f t="shared" si="124"/>
        <v>0</v>
      </c>
      <c r="D2656" s="74">
        <v>4796</v>
      </c>
      <c r="E2656" s="75" t="s">
        <v>3229</v>
      </c>
      <c r="F2656" s="74">
        <v>963314</v>
      </c>
      <c r="G2656" s="74">
        <v>0</v>
      </c>
      <c r="H2656" s="76">
        <f t="shared" si="125"/>
        <v>139048</v>
      </c>
      <c r="I2656" s="76">
        <f t="shared" si="126"/>
        <v>0</v>
      </c>
      <c r="J2656" s="74">
        <v>61986</v>
      </c>
      <c r="K2656" s="75" t="s">
        <v>10033</v>
      </c>
      <c r="L2656" s="75" t="s">
        <v>10034</v>
      </c>
      <c r="M2656" s="74">
        <v>1502</v>
      </c>
      <c r="N2656" s="75" t="s">
        <v>299</v>
      </c>
      <c r="O2656" s="75" t="s">
        <v>10035</v>
      </c>
      <c r="P2656" s="75"/>
      <c r="Q2656" s="75" t="s">
        <v>10036</v>
      </c>
      <c r="R2656" s="75" t="s">
        <v>1786</v>
      </c>
      <c r="S2656" s="75" t="s">
        <v>1787</v>
      </c>
      <c r="T2656" s="75" t="s">
        <v>1788</v>
      </c>
      <c r="U2656" s="75" t="s">
        <v>385</v>
      </c>
    </row>
    <row r="2657" spans="1:21" ht="14.4" x14ac:dyDescent="0.25">
      <c r="A2657" s="74">
        <v>139048</v>
      </c>
      <c r="B2657" s="75" t="s">
        <v>1649</v>
      </c>
      <c r="C2657" s="81">
        <f t="shared" si="124"/>
        <v>0</v>
      </c>
      <c r="D2657" s="74">
        <v>4796</v>
      </c>
      <c r="E2657" s="75" t="s">
        <v>3229</v>
      </c>
      <c r="F2657" s="74">
        <v>962217</v>
      </c>
      <c r="G2657" s="74">
        <v>0</v>
      </c>
      <c r="H2657" s="76">
        <f t="shared" si="125"/>
        <v>139048</v>
      </c>
      <c r="I2657" s="76">
        <f t="shared" si="126"/>
        <v>0</v>
      </c>
      <c r="J2657" s="74">
        <v>115626</v>
      </c>
      <c r="K2657" s="75" t="s">
        <v>12051</v>
      </c>
      <c r="L2657" s="75" t="s">
        <v>10016</v>
      </c>
      <c r="M2657" s="74">
        <v>1500</v>
      </c>
      <c r="N2657" s="75" t="s">
        <v>23</v>
      </c>
      <c r="O2657" s="75" t="s">
        <v>10017</v>
      </c>
      <c r="P2657" s="75"/>
      <c r="Q2657" s="75" t="s">
        <v>10037</v>
      </c>
      <c r="R2657" s="75" t="s">
        <v>1786</v>
      </c>
      <c r="S2657" s="75" t="s">
        <v>1787</v>
      </c>
      <c r="T2657" s="75" t="s">
        <v>1788</v>
      </c>
      <c r="U2657" s="75" t="s">
        <v>385</v>
      </c>
    </row>
    <row r="2658" spans="1:21" ht="14.4" x14ac:dyDescent="0.25">
      <c r="A2658" s="74">
        <v>139055</v>
      </c>
      <c r="B2658" s="75" t="s">
        <v>1679</v>
      </c>
      <c r="C2658" s="81">
        <f t="shared" si="124"/>
        <v>0</v>
      </c>
      <c r="D2658" s="74">
        <v>5132</v>
      </c>
      <c r="E2658" s="75" t="s">
        <v>10038</v>
      </c>
      <c r="F2658" s="74">
        <v>960377</v>
      </c>
      <c r="G2658" s="74">
        <v>0</v>
      </c>
      <c r="H2658" s="76">
        <f t="shared" si="125"/>
        <v>0</v>
      </c>
      <c r="I2658" s="76">
        <f t="shared" si="126"/>
        <v>0</v>
      </c>
      <c r="J2658" s="74">
        <v>5132</v>
      </c>
      <c r="K2658" s="75" t="s">
        <v>10038</v>
      </c>
      <c r="L2658" s="75" t="s">
        <v>1611</v>
      </c>
      <c r="M2658" s="74">
        <v>1700</v>
      </c>
      <c r="N2658" s="75" t="s">
        <v>26</v>
      </c>
      <c r="O2658" s="75" t="s">
        <v>10039</v>
      </c>
      <c r="P2658" s="75"/>
      <c r="Q2658" s="75" t="s">
        <v>1613</v>
      </c>
      <c r="R2658" s="75" t="s">
        <v>3065</v>
      </c>
      <c r="S2658" s="75" t="s">
        <v>3066</v>
      </c>
      <c r="T2658" s="75" t="s">
        <v>3067</v>
      </c>
      <c r="U2658" s="75" t="s">
        <v>385</v>
      </c>
    </row>
    <row r="2659" spans="1:21" ht="14.4" x14ac:dyDescent="0.25">
      <c r="A2659" s="74">
        <v>139055</v>
      </c>
      <c r="B2659" s="75" t="s">
        <v>1679</v>
      </c>
      <c r="C2659" s="81">
        <f t="shared" si="124"/>
        <v>0</v>
      </c>
      <c r="D2659" s="74">
        <v>5132</v>
      </c>
      <c r="E2659" s="75" t="s">
        <v>10038</v>
      </c>
      <c r="F2659" s="74">
        <v>960377</v>
      </c>
      <c r="G2659" s="74">
        <v>0</v>
      </c>
      <c r="H2659" s="76">
        <f t="shared" si="125"/>
        <v>0</v>
      </c>
      <c r="I2659" s="76">
        <f t="shared" si="126"/>
        <v>0</v>
      </c>
      <c r="J2659" s="74">
        <v>5272</v>
      </c>
      <c r="K2659" s="75" t="s">
        <v>11506</v>
      </c>
      <c r="L2659" s="75" t="s">
        <v>10040</v>
      </c>
      <c r="M2659" s="74">
        <v>1700</v>
      </c>
      <c r="N2659" s="75" t="s">
        <v>8511</v>
      </c>
      <c r="O2659" s="75" t="s">
        <v>10041</v>
      </c>
      <c r="P2659" s="75"/>
      <c r="Q2659" s="75" t="s">
        <v>10042</v>
      </c>
      <c r="R2659" s="75" t="s">
        <v>3065</v>
      </c>
      <c r="S2659" s="75" t="s">
        <v>3066</v>
      </c>
      <c r="T2659" s="75" t="s">
        <v>3067</v>
      </c>
      <c r="U2659" s="75" t="s">
        <v>385</v>
      </c>
    </row>
    <row r="2660" spans="1:21" ht="14.4" x14ac:dyDescent="0.25">
      <c r="A2660" s="74">
        <v>139055</v>
      </c>
      <c r="B2660" s="75" t="s">
        <v>1679</v>
      </c>
      <c r="C2660" s="81">
        <f t="shared" si="124"/>
        <v>0</v>
      </c>
      <c r="D2660" s="74">
        <v>5132</v>
      </c>
      <c r="E2660" s="75" t="s">
        <v>10038</v>
      </c>
      <c r="F2660" s="74">
        <v>960377</v>
      </c>
      <c r="G2660" s="74">
        <v>0</v>
      </c>
      <c r="H2660" s="76">
        <f t="shared" si="125"/>
        <v>0</v>
      </c>
      <c r="I2660" s="76">
        <f t="shared" si="126"/>
        <v>0</v>
      </c>
      <c r="J2660" s="74">
        <v>5298</v>
      </c>
      <c r="K2660" s="75" t="s">
        <v>10043</v>
      </c>
      <c r="L2660" s="75" t="s">
        <v>10044</v>
      </c>
      <c r="M2660" s="74">
        <v>1703</v>
      </c>
      <c r="N2660" s="75" t="s">
        <v>8516</v>
      </c>
      <c r="O2660" s="75" t="s">
        <v>10045</v>
      </c>
      <c r="P2660" s="75"/>
      <c r="Q2660" s="75" t="s">
        <v>10046</v>
      </c>
      <c r="R2660" s="75" t="s">
        <v>3065</v>
      </c>
      <c r="S2660" s="75" t="s">
        <v>3066</v>
      </c>
      <c r="T2660" s="75" t="s">
        <v>3067</v>
      </c>
      <c r="U2660" s="75" t="s">
        <v>385</v>
      </c>
    </row>
    <row r="2661" spans="1:21" ht="14.4" x14ac:dyDescent="0.25">
      <c r="A2661" s="74">
        <v>139055</v>
      </c>
      <c r="B2661" s="75" t="s">
        <v>1679</v>
      </c>
      <c r="C2661" s="81">
        <f t="shared" si="124"/>
        <v>0</v>
      </c>
      <c r="D2661" s="74">
        <v>5132</v>
      </c>
      <c r="E2661" s="75" t="s">
        <v>10038</v>
      </c>
      <c r="F2661" s="74">
        <v>960377</v>
      </c>
      <c r="G2661" s="74">
        <v>0</v>
      </c>
      <c r="H2661" s="76">
        <f t="shared" si="125"/>
        <v>0</v>
      </c>
      <c r="I2661" s="76">
        <f t="shared" si="126"/>
        <v>0</v>
      </c>
      <c r="J2661" s="74">
        <v>128785</v>
      </c>
      <c r="K2661" s="75" t="s">
        <v>11507</v>
      </c>
      <c r="L2661" s="75" t="s">
        <v>10047</v>
      </c>
      <c r="M2661" s="74">
        <v>1701</v>
      </c>
      <c r="N2661" s="75" t="s">
        <v>10048</v>
      </c>
      <c r="O2661" s="75" t="s">
        <v>10049</v>
      </c>
      <c r="P2661" s="75"/>
      <c r="Q2661" s="75" t="s">
        <v>11508</v>
      </c>
      <c r="R2661" s="75" t="s">
        <v>3065</v>
      </c>
      <c r="S2661" s="75" t="s">
        <v>3066</v>
      </c>
      <c r="T2661" s="75" t="s">
        <v>3067</v>
      </c>
      <c r="U2661" s="75" t="s">
        <v>385</v>
      </c>
    </row>
    <row r="2662" spans="1:21" ht="14.4" x14ac:dyDescent="0.25">
      <c r="A2662" s="74">
        <v>139063</v>
      </c>
      <c r="B2662" s="75" t="s">
        <v>1649</v>
      </c>
      <c r="C2662" s="81">
        <f t="shared" si="124"/>
        <v>0</v>
      </c>
      <c r="D2662" s="74">
        <v>10421</v>
      </c>
      <c r="E2662" s="75" t="s">
        <v>10050</v>
      </c>
      <c r="F2662" s="74">
        <v>962977</v>
      </c>
      <c r="G2662" s="74">
        <v>0</v>
      </c>
      <c r="H2662" s="76">
        <f t="shared" si="125"/>
        <v>0</v>
      </c>
      <c r="I2662" s="76">
        <f t="shared" si="126"/>
        <v>0</v>
      </c>
      <c r="J2662" s="74">
        <v>6387</v>
      </c>
      <c r="K2662" s="75" t="s">
        <v>9987</v>
      </c>
      <c r="L2662" s="75" t="s">
        <v>10051</v>
      </c>
      <c r="M2662" s="74">
        <v>2000</v>
      </c>
      <c r="N2662" s="75" t="s">
        <v>258</v>
      </c>
      <c r="O2662" s="75" t="s">
        <v>184</v>
      </c>
      <c r="P2662" s="75"/>
      <c r="Q2662" s="75" t="s">
        <v>10060</v>
      </c>
      <c r="R2662" s="75" t="s">
        <v>1662</v>
      </c>
      <c r="S2662" s="75" t="s">
        <v>1663</v>
      </c>
      <c r="T2662" s="75" t="s">
        <v>1664</v>
      </c>
      <c r="U2662" s="75" t="s">
        <v>385</v>
      </c>
    </row>
    <row r="2663" spans="1:21" ht="14.4" x14ac:dyDescent="0.25">
      <c r="A2663" s="74">
        <v>139063</v>
      </c>
      <c r="B2663" s="75" t="s">
        <v>1649</v>
      </c>
      <c r="C2663" s="81">
        <f t="shared" si="124"/>
        <v>0</v>
      </c>
      <c r="D2663" s="74">
        <v>10421</v>
      </c>
      <c r="E2663" s="75" t="s">
        <v>10050</v>
      </c>
      <c r="F2663" s="74">
        <v>970723</v>
      </c>
      <c r="G2663" s="74">
        <v>0</v>
      </c>
      <c r="H2663" s="76">
        <f t="shared" si="125"/>
        <v>139063</v>
      </c>
      <c r="I2663" s="76">
        <f t="shared" si="126"/>
        <v>0</v>
      </c>
      <c r="J2663" s="74">
        <v>10405</v>
      </c>
      <c r="K2663" s="75" t="s">
        <v>1842</v>
      </c>
      <c r="L2663" s="75" t="s">
        <v>10052</v>
      </c>
      <c r="M2663" s="74">
        <v>2610</v>
      </c>
      <c r="N2663" s="75" t="s">
        <v>321</v>
      </c>
      <c r="O2663" s="75" t="s">
        <v>1616</v>
      </c>
      <c r="P2663" s="75"/>
      <c r="Q2663" s="75" t="s">
        <v>10053</v>
      </c>
      <c r="R2663" s="75" t="s">
        <v>1662</v>
      </c>
      <c r="S2663" s="75" t="s">
        <v>1663</v>
      </c>
      <c r="T2663" s="75" t="s">
        <v>1664</v>
      </c>
      <c r="U2663" s="75" t="s">
        <v>385</v>
      </c>
    </row>
    <row r="2664" spans="1:21" ht="14.4" x14ac:dyDescent="0.25">
      <c r="A2664" s="74">
        <v>139063</v>
      </c>
      <c r="B2664" s="75" t="s">
        <v>1649</v>
      </c>
      <c r="C2664" s="81">
        <f t="shared" si="124"/>
        <v>0</v>
      </c>
      <c r="D2664" s="74">
        <v>10421</v>
      </c>
      <c r="E2664" s="75" t="s">
        <v>10050</v>
      </c>
      <c r="F2664" s="74">
        <v>970723</v>
      </c>
      <c r="G2664" s="74">
        <v>0</v>
      </c>
      <c r="H2664" s="76">
        <f t="shared" si="125"/>
        <v>0</v>
      </c>
      <c r="I2664" s="76">
        <f t="shared" si="126"/>
        <v>0</v>
      </c>
      <c r="J2664" s="74">
        <v>10413</v>
      </c>
      <c r="K2664" s="75" t="s">
        <v>7709</v>
      </c>
      <c r="L2664" s="75" t="s">
        <v>10054</v>
      </c>
      <c r="M2664" s="74">
        <v>2610</v>
      </c>
      <c r="N2664" s="75" t="s">
        <v>321</v>
      </c>
      <c r="O2664" s="75" t="s">
        <v>10055</v>
      </c>
      <c r="P2664" s="75"/>
      <c r="Q2664" s="75" t="s">
        <v>10056</v>
      </c>
      <c r="R2664" s="75" t="s">
        <v>1662</v>
      </c>
      <c r="S2664" s="75" t="s">
        <v>1663</v>
      </c>
      <c r="T2664" s="75" t="s">
        <v>1664</v>
      </c>
      <c r="U2664" s="75" t="s">
        <v>385</v>
      </c>
    </row>
    <row r="2665" spans="1:21" ht="14.4" x14ac:dyDescent="0.25">
      <c r="A2665" s="74">
        <v>139063</v>
      </c>
      <c r="B2665" s="75" t="s">
        <v>1649</v>
      </c>
      <c r="C2665" s="81">
        <f t="shared" si="124"/>
        <v>0</v>
      </c>
      <c r="D2665" s="74">
        <v>10421</v>
      </c>
      <c r="E2665" s="75" t="s">
        <v>10050</v>
      </c>
      <c r="F2665" s="74">
        <v>970723</v>
      </c>
      <c r="G2665" s="74">
        <v>0</v>
      </c>
      <c r="H2665" s="76">
        <f t="shared" si="125"/>
        <v>0</v>
      </c>
      <c r="I2665" s="76">
        <f t="shared" si="126"/>
        <v>0</v>
      </c>
      <c r="J2665" s="74">
        <v>10421</v>
      </c>
      <c r="K2665" s="75" t="s">
        <v>10050</v>
      </c>
      <c r="L2665" s="75" t="s">
        <v>1615</v>
      </c>
      <c r="M2665" s="74">
        <v>2610</v>
      </c>
      <c r="N2665" s="75" t="s">
        <v>321</v>
      </c>
      <c r="O2665" s="75" t="s">
        <v>1616</v>
      </c>
      <c r="P2665" s="75"/>
      <c r="Q2665" s="75" t="s">
        <v>1617</v>
      </c>
      <c r="R2665" s="75" t="s">
        <v>1662</v>
      </c>
      <c r="S2665" s="75" t="s">
        <v>1663</v>
      </c>
      <c r="T2665" s="75" t="s">
        <v>1664</v>
      </c>
      <c r="U2665" s="75" t="s">
        <v>385</v>
      </c>
    </row>
    <row r="2666" spans="1:21" ht="14.4" x14ac:dyDescent="0.25">
      <c r="A2666" s="74">
        <v>139063</v>
      </c>
      <c r="B2666" s="75" t="s">
        <v>1649</v>
      </c>
      <c r="C2666" s="81">
        <f t="shared" si="124"/>
        <v>0</v>
      </c>
      <c r="D2666" s="74">
        <v>10421</v>
      </c>
      <c r="E2666" s="75" t="s">
        <v>10050</v>
      </c>
      <c r="F2666" s="74">
        <v>970723</v>
      </c>
      <c r="G2666" s="74">
        <v>0</v>
      </c>
      <c r="H2666" s="76">
        <f t="shared" si="125"/>
        <v>0</v>
      </c>
      <c r="I2666" s="76">
        <f t="shared" si="126"/>
        <v>0</v>
      </c>
      <c r="J2666" s="74">
        <v>10538</v>
      </c>
      <c r="K2666" s="75" t="s">
        <v>1842</v>
      </c>
      <c r="L2666" s="75" t="s">
        <v>10057</v>
      </c>
      <c r="M2666" s="74">
        <v>2630</v>
      </c>
      <c r="N2666" s="75" t="s">
        <v>1427</v>
      </c>
      <c r="O2666" s="75" t="s">
        <v>10058</v>
      </c>
      <c r="P2666" s="75"/>
      <c r="Q2666" s="75" t="s">
        <v>12052</v>
      </c>
      <c r="R2666" s="75" t="s">
        <v>1662</v>
      </c>
      <c r="S2666" s="75" t="s">
        <v>1663</v>
      </c>
      <c r="T2666" s="75" t="s">
        <v>1664</v>
      </c>
      <c r="U2666" s="75" t="s">
        <v>385</v>
      </c>
    </row>
    <row r="2667" spans="1:21" ht="14.4" x14ac:dyDescent="0.25">
      <c r="A2667" s="74">
        <v>139063</v>
      </c>
      <c r="B2667" s="75" t="s">
        <v>1649</v>
      </c>
      <c r="C2667" s="81">
        <f t="shared" si="124"/>
        <v>0</v>
      </c>
      <c r="D2667" s="74">
        <v>10421</v>
      </c>
      <c r="E2667" s="75" t="s">
        <v>10050</v>
      </c>
      <c r="F2667" s="74">
        <v>962977</v>
      </c>
      <c r="G2667" s="74">
        <v>0</v>
      </c>
      <c r="H2667" s="76">
        <f t="shared" si="125"/>
        <v>139063</v>
      </c>
      <c r="I2667" s="76">
        <f t="shared" si="126"/>
        <v>0</v>
      </c>
      <c r="J2667" s="74">
        <v>118414</v>
      </c>
      <c r="K2667" s="75" t="s">
        <v>9987</v>
      </c>
      <c r="L2667" s="75" t="s">
        <v>10059</v>
      </c>
      <c r="M2667" s="74">
        <v>2000</v>
      </c>
      <c r="N2667" s="75" t="s">
        <v>258</v>
      </c>
      <c r="O2667" s="75" t="s">
        <v>184</v>
      </c>
      <c r="P2667" s="75"/>
      <c r="Q2667" s="75" t="s">
        <v>12053</v>
      </c>
      <c r="R2667" s="75" t="s">
        <v>1662</v>
      </c>
      <c r="S2667" s="75" t="s">
        <v>1663</v>
      </c>
      <c r="T2667" s="75" t="s">
        <v>1664</v>
      </c>
      <c r="U2667" s="75" t="s">
        <v>385</v>
      </c>
    </row>
    <row r="2668" spans="1:21" ht="14.4" x14ac:dyDescent="0.25">
      <c r="A2668" s="74">
        <v>139071</v>
      </c>
      <c r="B2668" s="75" t="s">
        <v>1649</v>
      </c>
      <c r="C2668" s="81">
        <f t="shared" si="124"/>
        <v>0</v>
      </c>
      <c r="D2668" s="78">
        <v>117887</v>
      </c>
      <c r="E2668" s="75" t="s">
        <v>10061</v>
      </c>
      <c r="F2668" s="74">
        <v>55137</v>
      </c>
      <c r="G2668" s="74">
        <v>0</v>
      </c>
      <c r="H2668" s="76">
        <f t="shared" si="125"/>
        <v>0</v>
      </c>
      <c r="I2668" s="76">
        <f t="shared" si="126"/>
        <v>0</v>
      </c>
      <c r="J2668" s="74">
        <v>4606</v>
      </c>
      <c r="K2668" s="75" t="s">
        <v>11509</v>
      </c>
      <c r="L2668" s="75" t="s">
        <v>10062</v>
      </c>
      <c r="M2668" s="74">
        <v>1500</v>
      </c>
      <c r="N2668" s="75" t="s">
        <v>23</v>
      </c>
      <c r="O2668" s="75" t="s">
        <v>10063</v>
      </c>
      <c r="P2668" s="75"/>
      <c r="Q2668" s="75" t="s">
        <v>10064</v>
      </c>
      <c r="R2668" s="75" t="s">
        <v>3065</v>
      </c>
      <c r="S2668" s="75" t="s">
        <v>3066</v>
      </c>
      <c r="T2668" s="75" t="s">
        <v>3067</v>
      </c>
      <c r="U2668" s="75" t="s">
        <v>385</v>
      </c>
    </row>
    <row r="2669" spans="1:21" ht="14.4" x14ac:dyDescent="0.25">
      <c r="A2669" s="74">
        <v>139071</v>
      </c>
      <c r="B2669" s="75" t="s">
        <v>1649</v>
      </c>
      <c r="C2669" s="81">
        <f t="shared" ref="C2669:C2730" si="127">IF(A2669&lt;&gt;A2668,0,IF(AND(A2669=A2668,B2669&lt;&gt;B2668),A2669,0))</f>
        <v>0</v>
      </c>
      <c r="D2669" s="74">
        <v>117887</v>
      </c>
      <c r="E2669" s="75" t="s">
        <v>10061</v>
      </c>
      <c r="F2669" s="74">
        <v>55137</v>
      </c>
      <c r="G2669" s="74">
        <v>0</v>
      </c>
      <c r="H2669" s="76">
        <f t="shared" ref="H2669:H2712" si="128">IF(A2669&lt;&gt;A2668,0,IF(AND(A2669=A2668,F2669&lt;&gt;F2668),A2669,0))</f>
        <v>0</v>
      </c>
      <c r="I2669" s="76">
        <f t="shared" ref="I2669:I2712" si="129">IF(A2669&lt;&gt;A2668,0,IF(AND(H2669&lt;&gt;0,B2669&lt;&gt;B2668),A2669,0))</f>
        <v>0</v>
      </c>
      <c r="J2669" s="74">
        <v>4771</v>
      </c>
      <c r="K2669" s="75" t="s">
        <v>11510</v>
      </c>
      <c r="L2669" s="75" t="s">
        <v>10065</v>
      </c>
      <c r="M2669" s="74">
        <v>1600</v>
      </c>
      <c r="N2669" s="75" t="s">
        <v>1607</v>
      </c>
      <c r="O2669" s="75" t="s">
        <v>10066</v>
      </c>
      <c r="P2669" s="75"/>
      <c r="Q2669" s="75" t="s">
        <v>10067</v>
      </c>
      <c r="R2669" s="75" t="s">
        <v>3065</v>
      </c>
      <c r="S2669" s="75" t="s">
        <v>3066</v>
      </c>
      <c r="T2669" s="75" t="s">
        <v>3067</v>
      </c>
      <c r="U2669" s="75" t="s">
        <v>385</v>
      </c>
    </row>
    <row r="2670" spans="1:21" ht="14.4" x14ac:dyDescent="0.25">
      <c r="A2670" s="74">
        <v>139071</v>
      </c>
      <c r="B2670" s="75" t="s">
        <v>1649</v>
      </c>
      <c r="C2670" s="81">
        <f t="shared" si="127"/>
        <v>0</v>
      </c>
      <c r="D2670" s="74">
        <v>117887</v>
      </c>
      <c r="E2670" s="75" t="s">
        <v>10061</v>
      </c>
      <c r="F2670" s="74">
        <v>55137</v>
      </c>
      <c r="G2670" s="74">
        <v>0</v>
      </c>
      <c r="H2670" s="76">
        <f t="shared" si="128"/>
        <v>0</v>
      </c>
      <c r="I2670" s="76">
        <f t="shared" si="129"/>
        <v>0</v>
      </c>
      <c r="J2670" s="74">
        <v>4788</v>
      </c>
      <c r="K2670" s="75" t="s">
        <v>10068</v>
      </c>
      <c r="L2670" s="75" t="s">
        <v>10069</v>
      </c>
      <c r="M2670" s="74">
        <v>1600</v>
      </c>
      <c r="N2670" s="75" t="s">
        <v>1607</v>
      </c>
      <c r="O2670" s="75" t="s">
        <v>10070</v>
      </c>
      <c r="P2670" s="75"/>
      <c r="Q2670" s="75" t="s">
        <v>10071</v>
      </c>
      <c r="R2670" s="75" t="s">
        <v>3065</v>
      </c>
      <c r="S2670" s="75" t="s">
        <v>3066</v>
      </c>
      <c r="T2670" s="75" t="s">
        <v>3067</v>
      </c>
      <c r="U2670" s="75" t="s">
        <v>385</v>
      </c>
    </row>
    <row r="2671" spans="1:21" ht="14.4" x14ac:dyDescent="0.25">
      <c r="A2671" s="74">
        <v>139071</v>
      </c>
      <c r="B2671" s="75" t="s">
        <v>1649</v>
      </c>
      <c r="C2671" s="81">
        <f t="shared" si="127"/>
        <v>0</v>
      </c>
      <c r="D2671" s="74">
        <v>117887</v>
      </c>
      <c r="E2671" s="75" t="s">
        <v>10061</v>
      </c>
      <c r="F2671" s="74">
        <v>55137</v>
      </c>
      <c r="G2671" s="74">
        <v>0</v>
      </c>
      <c r="H2671" s="76">
        <f t="shared" si="128"/>
        <v>0</v>
      </c>
      <c r="I2671" s="76">
        <f t="shared" si="129"/>
        <v>0</v>
      </c>
      <c r="J2671" s="74">
        <v>4812</v>
      </c>
      <c r="K2671" s="75" t="s">
        <v>10072</v>
      </c>
      <c r="L2671" s="75" t="s">
        <v>10073</v>
      </c>
      <c r="M2671" s="74">
        <v>1601</v>
      </c>
      <c r="N2671" s="75" t="s">
        <v>1564</v>
      </c>
      <c r="O2671" s="75" t="s">
        <v>10074</v>
      </c>
      <c r="P2671" s="75"/>
      <c r="Q2671" s="75" t="s">
        <v>11511</v>
      </c>
      <c r="R2671" s="75" t="s">
        <v>3065</v>
      </c>
      <c r="S2671" s="75" t="s">
        <v>3066</v>
      </c>
      <c r="T2671" s="75" t="s">
        <v>3067</v>
      </c>
      <c r="U2671" s="75" t="s">
        <v>385</v>
      </c>
    </row>
    <row r="2672" spans="1:21" ht="14.4" x14ac:dyDescent="0.25">
      <c r="A2672" s="74">
        <v>139071</v>
      </c>
      <c r="B2672" s="75" t="s">
        <v>1649</v>
      </c>
      <c r="C2672" s="81">
        <f t="shared" si="127"/>
        <v>0</v>
      </c>
      <c r="D2672" s="74">
        <v>117887</v>
      </c>
      <c r="E2672" s="75" t="s">
        <v>10061</v>
      </c>
      <c r="F2672" s="74">
        <v>55137</v>
      </c>
      <c r="G2672" s="74">
        <v>0</v>
      </c>
      <c r="H2672" s="76">
        <f t="shared" si="128"/>
        <v>0</v>
      </c>
      <c r="I2672" s="76">
        <f t="shared" si="129"/>
        <v>0</v>
      </c>
      <c r="J2672" s="74">
        <v>4853</v>
      </c>
      <c r="K2672" s="75" t="s">
        <v>11512</v>
      </c>
      <c r="L2672" s="75" t="s">
        <v>10075</v>
      </c>
      <c r="M2672" s="74">
        <v>1640</v>
      </c>
      <c r="N2672" s="75" t="s">
        <v>147</v>
      </c>
      <c r="O2672" s="75" t="s">
        <v>223</v>
      </c>
      <c r="P2672" s="75"/>
      <c r="Q2672" s="75" t="s">
        <v>10076</v>
      </c>
      <c r="R2672" s="75" t="s">
        <v>3065</v>
      </c>
      <c r="S2672" s="75" t="s">
        <v>3066</v>
      </c>
      <c r="T2672" s="75" t="s">
        <v>3067</v>
      </c>
      <c r="U2672" s="75" t="s">
        <v>385</v>
      </c>
    </row>
    <row r="2673" spans="1:21" ht="14.4" x14ac:dyDescent="0.25">
      <c r="A2673" s="74">
        <v>139071</v>
      </c>
      <c r="B2673" s="75" t="s">
        <v>1649</v>
      </c>
      <c r="C2673" s="81">
        <f t="shared" si="127"/>
        <v>0</v>
      </c>
      <c r="D2673" s="74">
        <v>117887</v>
      </c>
      <c r="E2673" s="75" t="s">
        <v>10061</v>
      </c>
      <c r="F2673" s="74">
        <v>55137</v>
      </c>
      <c r="G2673" s="74">
        <v>0</v>
      </c>
      <c r="H2673" s="76">
        <f t="shared" si="128"/>
        <v>0</v>
      </c>
      <c r="I2673" s="76">
        <f t="shared" si="129"/>
        <v>0</v>
      </c>
      <c r="J2673" s="74">
        <v>4937</v>
      </c>
      <c r="K2673" s="75" t="s">
        <v>10077</v>
      </c>
      <c r="L2673" s="75" t="s">
        <v>10078</v>
      </c>
      <c r="M2673" s="74">
        <v>1670</v>
      </c>
      <c r="N2673" s="75" t="s">
        <v>10079</v>
      </c>
      <c r="O2673" s="75" t="s">
        <v>10080</v>
      </c>
      <c r="P2673" s="75"/>
      <c r="Q2673" s="75" t="s">
        <v>10081</v>
      </c>
      <c r="R2673" s="75" t="s">
        <v>3065</v>
      </c>
      <c r="S2673" s="75" t="s">
        <v>3066</v>
      </c>
      <c r="T2673" s="75" t="s">
        <v>3067</v>
      </c>
      <c r="U2673" s="75" t="s">
        <v>385</v>
      </c>
    </row>
    <row r="2674" spans="1:21" ht="14.4" x14ac:dyDescent="0.25">
      <c r="A2674" s="74">
        <v>139071</v>
      </c>
      <c r="B2674" s="75" t="s">
        <v>1649</v>
      </c>
      <c r="C2674" s="81">
        <f t="shared" si="127"/>
        <v>0</v>
      </c>
      <c r="D2674" s="74">
        <v>117887</v>
      </c>
      <c r="E2674" s="75" t="s">
        <v>10061</v>
      </c>
      <c r="F2674" s="74">
        <v>55137</v>
      </c>
      <c r="G2674" s="74">
        <v>0</v>
      </c>
      <c r="H2674" s="76">
        <f t="shared" si="128"/>
        <v>0</v>
      </c>
      <c r="I2674" s="76">
        <f t="shared" si="129"/>
        <v>0</v>
      </c>
      <c r="J2674" s="74">
        <v>4961</v>
      </c>
      <c r="K2674" s="75" t="s">
        <v>11513</v>
      </c>
      <c r="L2674" s="75" t="s">
        <v>11514</v>
      </c>
      <c r="M2674" s="74">
        <v>1500</v>
      </c>
      <c r="N2674" s="75" t="s">
        <v>23</v>
      </c>
      <c r="O2674" s="75" t="s">
        <v>11515</v>
      </c>
      <c r="P2674" s="75"/>
      <c r="Q2674" s="75" t="s">
        <v>11516</v>
      </c>
      <c r="R2674" s="75" t="s">
        <v>3065</v>
      </c>
      <c r="S2674" s="75" t="s">
        <v>3066</v>
      </c>
      <c r="T2674" s="75" t="s">
        <v>3067</v>
      </c>
      <c r="U2674" s="75" t="s">
        <v>385</v>
      </c>
    </row>
    <row r="2675" spans="1:21" ht="14.4" x14ac:dyDescent="0.25">
      <c r="A2675" s="74">
        <v>139071</v>
      </c>
      <c r="B2675" s="75" t="s">
        <v>1649</v>
      </c>
      <c r="C2675" s="81">
        <f t="shared" si="127"/>
        <v>0</v>
      </c>
      <c r="D2675" s="74">
        <v>117887</v>
      </c>
      <c r="E2675" s="75" t="s">
        <v>10061</v>
      </c>
      <c r="F2675" s="74">
        <v>55137</v>
      </c>
      <c r="G2675" s="74">
        <v>0</v>
      </c>
      <c r="H2675" s="76">
        <f t="shared" si="128"/>
        <v>0</v>
      </c>
      <c r="I2675" s="76">
        <f t="shared" si="129"/>
        <v>0</v>
      </c>
      <c r="J2675" s="74">
        <v>55723</v>
      </c>
      <c r="K2675" s="75" t="s">
        <v>11517</v>
      </c>
      <c r="L2675" s="75" t="s">
        <v>10086</v>
      </c>
      <c r="M2675" s="74">
        <v>1500</v>
      </c>
      <c r="N2675" s="75" t="s">
        <v>23</v>
      </c>
      <c r="O2675" s="75" t="s">
        <v>10087</v>
      </c>
      <c r="P2675" s="75"/>
      <c r="Q2675" s="75" t="s">
        <v>10088</v>
      </c>
      <c r="R2675" s="75" t="s">
        <v>3065</v>
      </c>
      <c r="S2675" s="75" t="s">
        <v>3066</v>
      </c>
      <c r="T2675" s="75" t="s">
        <v>3067</v>
      </c>
      <c r="U2675" s="75" t="s">
        <v>385</v>
      </c>
    </row>
    <row r="2676" spans="1:21" ht="14.4" x14ac:dyDescent="0.25">
      <c r="A2676" s="74">
        <v>139071</v>
      </c>
      <c r="B2676" s="75" t="s">
        <v>1649</v>
      </c>
      <c r="C2676" s="81">
        <f t="shared" si="127"/>
        <v>0</v>
      </c>
      <c r="D2676" s="74">
        <v>117887</v>
      </c>
      <c r="E2676" s="75" t="s">
        <v>10061</v>
      </c>
      <c r="F2676" s="74">
        <v>55137</v>
      </c>
      <c r="G2676" s="74">
        <v>0</v>
      </c>
      <c r="H2676" s="76">
        <f t="shared" si="128"/>
        <v>0</v>
      </c>
      <c r="I2676" s="76">
        <f t="shared" si="129"/>
        <v>0</v>
      </c>
      <c r="J2676" s="74">
        <v>102525</v>
      </c>
      <c r="K2676" s="75" t="s">
        <v>11518</v>
      </c>
      <c r="L2676" s="75" t="s">
        <v>10089</v>
      </c>
      <c r="M2676" s="74">
        <v>1640</v>
      </c>
      <c r="N2676" s="75" t="s">
        <v>147</v>
      </c>
      <c r="O2676" s="75" t="s">
        <v>223</v>
      </c>
      <c r="P2676" s="75"/>
      <c r="Q2676" s="75" t="s">
        <v>10090</v>
      </c>
      <c r="R2676" s="75" t="s">
        <v>3065</v>
      </c>
      <c r="S2676" s="75" t="s">
        <v>3066</v>
      </c>
      <c r="T2676" s="75" t="s">
        <v>3067</v>
      </c>
      <c r="U2676" s="75" t="s">
        <v>385</v>
      </c>
    </row>
    <row r="2677" spans="1:21" ht="14.4" x14ac:dyDescent="0.25">
      <c r="A2677" s="74">
        <v>139071</v>
      </c>
      <c r="B2677" s="75" t="s">
        <v>1649</v>
      </c>
      <c r="C2677" s="81">
        <f t="shared" si="127"/>
        <v>0</v>
      </c>
      <c r="D2677" s="74">
        <v>117887</v>
      </c>
      <c r="E2677" s="75" t="s">
        <v>10061</v>
      </c>
      <c r="F2677" s="74">
        <v>55137</v>
      </c>
      <c r="G2677" s="74">
        <v>0</v>
      </c>
      <c r="H2677" s="76">
        <f t="shared" si="128"/>
        <v>0</v>
      </c>
      <c r="I2677" s="76">
        <f t="shared" si="129"/>
        <v>0</v>
      </c>
      <c r="J2677" s="74">
        <v>117887</v>
      </c>
      <c r="K2677" s="75" t="s">
        <v>10061</v>
      </c>
      <c r="L2677" s="75" t="s">
        <v>1619</v>
      </c>
      <c r="M2677" s="74">
        <v>1500</v>
      </c>
      <c r="N2677" s="75" t="s">
        <v>23</v>
      </c>
      <c r="O2677" s="75" t="s">
        <v>12054</v>
      </c>
      <c r="P2677" s="75"/>
      <c r="Q2677" s="75" t="s">
        <v>10091</v>
      </c>
      <c r="R2677" s="75" t="s">
        <v>3065</v>
      </c>
      <c r="S2677" s="75" t="s">
        <v>3066</v>
      </c>
      <c r="T2677" s="75" t="s">
        <v>3067</v>
      </c>
      <c r="U2677" s="75" t="s">
        <v>385</v>
      </c>
    </row>
    <row r="2678" spans="1:21" ht="14.4" x14ac:dyDescent="0.25">
      <c r="A2678" s="74">
        <v>139071</v>
      </c>
      <c r="B2678" s="75" t="s">
        <v>1649</v>
      </c>
      <c r="C2678" s="81">
        <f t="shared" si="127"/>
        <v>0</v>
      </c>
      <c r="D2678" s="74">
        <v>117887</v>
      </c>
      <c r="E2678" s="75" t="s">
        <v>10061</v>
      </c>
      <c r="F2678" s="74">
        <v>55137</v>
      </c>
      <c r="G2678" s="74">
        <v>0</v>
      </c>
      <c r="H2678" s="76">
        <f t="shared" si="128"/>
        <v>0</v>
      </c>
      <c r="I2678" s="76">
        <f t="shared" si="129"/>
        <v>0</v>
      </c>
      <c r="J2678" s="74">
        <v>131573</v>
      </c>
      <c r="K2678" s="75" t="s">
        <v>11519</v>
      </c>
      <c r="L2678" s="75" t="s">
        <v>10092</v>
      </c>
      <c r="M2678" s="74">
        <v>1640</v>
      </c>
      <c r="N2678" s="75" t="s">
        <v>147</v>
      </c>
      <c r="O2678" s="75" t="s">
        <v>10093</v>
      </c>
      <c r="P2678" s="75"/>
      <c r="Q2678" s="75" t="s">
        <v>10094</v>
      </c>
      <c r="R2678" s="75" t="s">
        <v>3065</v>
      </c>
      <c r="S2678" s="75" t="s">
        <v>3066</v>
      </c>
      <c r="T2678" s="75" t="s">
        <v>3067</v>
      </c>
      <c r="U2678" s="75" t="s">
        <v>385</v>
      </c>
    </row>
    <row r="2679" spans="1:21" ht="14.4" x14ac:dyDescent="0.25">
      <c r="A2679" s="74">
        <v>139071</v>
      </c>
      <c r="B2679" s="75" t="s">
        <v>1649</v>
      </c>
      <c r="C2679" s="81">
        <f t="shared" si="127"/>
        <v>0</v>
      </c>
      <c r="D2679" s="74">
        <v>117887</v>
      </c>
      <c r="E2679" s="75" t="s">
        <v>10061</v>
      </c>
      <c r="F2679" s="74">
        <v>55137</v>
      </c>
      <c r="G2679" s="74">
        <v>0</v>
      </c>
      <c r="H2679" s="76">
        <f t="shared" si="128"/>
        <v>0</v>
      </c>
      <c r="I2679" s="76">
        <f t="shared" si="129"/>
        <v>0</v>
      </c>
      <c r="J2679" s="74">
        <v>143552</v>
      </c>
      <c r="K2679" s="75" t="s">
        <v>10082</v>
      </c>
      <c r="L2679" s="75" t="s">
        <v>10083</v>
      </c>
      <c r="M2679" s="74">
        <v>1674</v>
      </c>
      <c r="N2679" s="75" t="s">
        <v>10084</v>
      </c>
      <c r="O2679" s="75" t="s">
        <v>10085</v>
      </c>
      <c r="P2679" s="75"/>
      <c r="Q2679" s="75" t="s">
        <v>10095</v>
      </c>
      <c r="R2679" s="75" t="s">
        <v>3065</v>
      </c>
      <c r="S2679" s="75" t="s">
        <v>3066</v>
      </c>
      <c r="T2679" s="75" t="s">
        <v>3067</v>
      </c>
      <c r="U2679" s="75" t="s">
        <v>385</v>
      </c>
    </row>
    <row r="2680" spans="1:21" ht="14.4" x14ac:dyDescent="0.25">
      <c r="A2680" s="74">
        <v>139089</v>
      </c>
      <c r="B2680" s="75" t="s">
        <v>1901</v>
      </c>
      <c r="C2680" s="81">
        <f t="shared" si="127"/>
        <v>0</v>
      </c>
      <c r="D2680" s="74">
        <v>1561</v>
      </c>
      <c r="E2680" s="75" t="s">
        <v>10771</v>
      </c>
      <c r="F2680" s="74">
        <v>113936</v>
      </c>
      <c r="G2680" s="74">
        <v>113936</v>
      </c>
      <c r="H2680" s="76">
        <f t="shared" si="128"/>
        <v>0</v>
      </c>
      <c r="I2680" s="76">
        <f t="shared" si="129"/>
        <v>0</v>
      </c>
      <c r="J2680" s="74">
        <v>1438</v>
      </c>
      <c r="K2680" s="75" t="s">
        <v>11520</v>
      </c>
      <c r="L2680" s="75" t="s">
        <v>10096</v>
      </c>
      <c r="M2680" s="74">
        <v>3530</v>
      </c>
      <c r="N2680" s="75" t="s">
        <v>73</v>
      </c>
      <c r="O2680" s="75" t="s">
        <v>10097</v>
      </c>
      <c r="P2680" s="75"/>
      <c r="Q2680" s="75" t="s">
        <v>10098</v>
      </c>
      <c r="R2680" s="75" t="s">
        <v>11612</v>
      </c>
      <c r="S2680" s="75" t="s">
        <v>11613</v>
      </c>
      <c r="T2680" s="75" t="s">
        <v>11614</v>
      </c>
      <c r="U2680" s="75" t="s">
        <v>385</v>
      </c>
    </row>
    <row r="2681" spans="1:21" ht="14.4" x14ac:dyDescent="0.25">
      <c r="A2681" s="74">
        <v>139089</v>
      </c>
      <c r="B2681" s="75" t="s">
        <v>1901</v>
      </c>
      <c r="C2681" s="81">
        <f t="shared" si="127"/>
        <v>0</v>
      </c>
      <c r="D2681" s="74">
        <v>1561</v>
      </c>
      <c r="E2681" s="75" t="s">
        <v>10771</v>
      </c>
      <c r="F2681" s="74">
        <v>113936</v>
      </c>
      <c r="G2681" s="74">
        <v>113936</v>
      </c>
      <c r="H2681" s="76">
        <f t="shared" si="128"/>
        <v>0</v>
      </c>
      <c r="I2681" s="76">
        <f t="shared" si="129"/>
        <v>0</v>
      </c>
      <c r="J2681" s="74">
        <v>1495</v>
      </c>
      <c r="K2681" s="75" t="s">
        <v>10099</v>
      </c>
      <c r="L2681" s="75" t="s">
        <v>10100</v>
      </c>
      <c r="M2681" s="74">
        <v>3670</v>
      </c>
      <c r="N2681" s="75" t="s">
        <v>484</v>
      </c>
      <c r="O2681" s="75" t="s">
        <v>10101</v>
      </c>
      <c r="P2681" s="75"/>
      <c r="Q2681" s="75" t="s">
        <v>10102</v>
      </c>
      <c r="R2681" s="75" t="s">
        <v>11612</v>
      </c>
      <c r="S2681" s="75" t="s">
        <v>11613</v>
      </c>
      <c r="T2681" s="75" t="s">
        <v>11614</v>
      </c>
      <c r="U2681" s="75" t="s">
        <v>385</v>
      </c>
    </row>
    <row r="2682" spans="1:21" ht="14.4" x14ac:dyDescent="0.25">
      <c r="A2682" s="74">
        <v>139089</v>
      </c>
      <c r="B2682" s="75" t="s">
        <v>1901</v>
      </c>
      <c r="C2682" s="81">
        <f t="shared" si="127"/>
        <v>0</v>
      </c>
      <c r="D2682" s="74">
        <v>1561</v>
      </c>
      <c r="E2682" s="75" t="s">
        <v>10771</v>
      </c>
      <c r="F2682" s="74">
        <v>113936</v>
      </c>
      <c r="G2682" s="74">
        <v>113936</v>
      </c>
      <c r="H2682" s="76">
        <f t="shared" si="128"/>
        <v>0</v>
      </c>
      <c r="I2682" s="76">
        <f t="shared" si="129"/>
        <v>0</v>
      </c>
      <c r="J2682" s="74">
        <v>1537</v>
      </c>
      <c r="K2682" s="75" t="s">
        <v>10103</v>
      </c>
      <c r="L2682" s="75" t="s">
        <v>10104</v>
      </c>
      <c r="M2682" s="74">
        <v>3600</v>
      </c>
      <c r="N2682" s="75" t="s">
        <v>77</v>
      </c>
      <c r="O2682" s="75" t="s">
        <v>10105</v>
      </c>
      <c r="P2682" s="75"/>
      <c r="Q2682" s="75" t="s">
        <v>10106</v>
      </c>
      <c r="R2682" s="75" t="s">
        <v>11612</v>
      </c>
      <c r="S2682" s="75" t="s">
        <v>11613</v>
      </c>
      <c r="T2682" s="75" t="s">
        <v>11614</v>
      </c>
      <c r="U2682" s="75" t="s">
        <v>385</v>
      </c>
    </row>
    <row r="2683" spans="1:21" ht="14.4" x14ac:dyDescent="0.25">
      <c r="A2683" s="74">
        <v>139089</v>
      </c>
      <c r="B2683" s="75" t="s">
        <v>1901</v>
      </c>
      <c r="C2683" s="81">
        <f t="shared" si="127"/>
        <v>0</v>
      </c>
      <c r="D2683" s="78">
        <v>1561</v>
      </c>
      <c r="E2683" s="75" t="s">
        <v>10771</v>
      </c>
      <c r="F2683" s="74">
        <v>113936</v>
      </c>
      <c r="G2683" s="74">
        <v>113936</v>
      </c>
      <c r="H2683" s="76">
        <f t="shared" si="128"/>
        <v>0</v>
      </c>
      <c r="I2683" s="76">
        <f t="shared" si="129"/>
        <v>0</v>
      </c>
      <c r="J2683" s="74">
        <v>1545</v>
      </c>
      <c r="K2683" s="75" t="s">
        <v>10107</v>
      </c>
      <c r="L2683" s="75" t="s">
        <v>10108</v>
      </c>
      <c r="M2683" s="74">
        <v>3600</v>
      </c>
      <c r="N2683" s="75" t="s">
        <v>77</v>
      </c>
      <c r="O2683" s="75" t="s">
        <v>10109</v>
      </c>
      <c r="P2683" s="75"/>
      <c r="Q2683" s="75" t="s">
        <v>12055</v>
      </c>
      <c r="R2683" s="75" t="s">
        <v>11612</v>
      </c>
      <c r="S2683" s="75" t="s">
        <v>11613</v>
      </c>
      <c r="T2683" s="75" t="s">
        <v>11614</v>
      </c>
      <c r="U2683" s="75" t="s">
        <v>385</v>
      </c>
    </row>
    <row r="2684" spans="1:21" ht="14.4" x14ac:dyDescent="0.25">
      <c r="A2684" s="74">
        <v>139089</v>
      </c>
      <c r="B2684" s="75" t="s">
        <v>1901</v>
      </c>
      <c r="C2684" s="81">
        <f t="shared" si="127"/>
        <v>0</v>
      </c>
      <c r="D2684" s="74">
        <v>1561</v>
      </c>
      <c r="E2684" s="75" t="s">
        <v>10771</v>
      </c>
      <c r="F2684" s="74">
        <v>113936</v>
      </c>
      <c r="G2684" s="74">
        <v>113936</v>
      </c>
      <c r="H2684" s="76">
        <f t="shared" si="128"/>
        <v>0</v>
      </c>
      <c r="I2684" s="76">
        <f t="shared" si="129"/>
        <v>0</v>
      </c>
      <c r="J2684" s="74">
        <v>1552</v>
      </c>
      <c r="K2684" s="75" t="s">
        <v>11521</v>
      </c>
      <c r="L2684" s="75" t="s">
        <v>10110</v>
      </c>
      <c r="M2684" s="74">
        <v>3600</v>
      </c>
      <c r="N2684" s="75" t="s">
        <v>77</v>
      </c>
      <c r="O2684" s="75" t="s">
        <v>10111</v>
      </c>
      <c r="P2684" s="75"/>
      <c r="Q2684" s="75" t="s">
        <v>10112</v>
      </c>
      <c r="R2684" s="75" t="s">
        <v>11612</v>
      </c>
      <c r="S2684" s="75" t="s">
        <v>11613</v>
      </c>
      <c r="T2684" s="75" t="s">
        <v>11614</v>
      </c>
      <c r="U2684" s="75" t="s">
        <v>385</v>
      </c>
    </row>
    <row r="2685" spans="1:21" ht="14.4" x14ac:dyDescent="0.25">
      <c r="A2685" s="74">
        <v>139089</v>
      </c>
      <c r="B2685" s="75" t="s">
        <v>1901</v>
      </c>
      <c r="C2685" s="81">
        <f t="shared" si="127"/>
        <v>0</v>
      </c>
      <c r="D2685" s="74">
        <v>1561</v>
      </c>
      <c r="E2685" s="75" t="s">
        <v>10771</v>
      </c>
      <c r="F2685" s="74">
        <v>113936</v>
      </c>
      <c r="G2685" s="74">
        <v>113936</v>
      </c>
      <c r="H2685" s="76">
        <f t="shared" si="128"/>
        <v>0</v>
      </c>
      <c r="I2685" s="76">
        <f t="shared" si="129"/>
        <v>0</v>
      </c>
      <c r="J2685" s="74">
        <v>1561</v>
      </c>
      <c r="K2685" s="75" t="s">
        <v>10771</v>
      </c>
      <c r="L2685" s="75" t="s">
        <v>1622</v>
      </c>
      <c r="M2685" s="74">
        <v>3600</v>
      </c>
      <c r="N2685" s="75" t="s">
        <v>77</v>
      </c>
      <c r="O2685" s="75" t="s">
        <v>10113</v>
      </c>
      <c r="P2685" s="75"/>
      <c r="Q2685" s="75" t="s">
        <v>1624</v>
      </c>
      <c r="R2685" s="75" t="s">
        <v>11612</v>
      </c>
      <c r="S2685" s="75" t="s">
        <v>11613</v>
      </c>
      <c r="T2685" s="75" t="s">
        <v>11614</v>
      </c>
      <c r="U2685" s="75" t="s">
        <v>385</v>
      </c>
    </row>
    <row r="2686" spans="1:21" ht="14.4" x14ac:dyDescent="0.25">
      <c r="A2686" s="74">
        <v>139089</v>
      </c>
      <c r="B2686" s="75" t="s">
        <v>1901</v>
      </c>
      <c r="C2686" s="81">
        <f t="shared" si="127"/>
        <v>0</v>
      </c>
      <c r="D2686" s="78">
        <v>1561</v>
      </c>
      <c r="E2686" s="75" t="s">
        <v>10771</v>
      </c>
      <c r="F2686" s="74">
        <v>113936</v>
      </c>
      <c r="G2686" s="74">
        <v>113936</v>
      </c>
      <c r="H2686" s="76">
        <f t="shared" si="128"/>
        <v>0</v>
      </c>
      <c r="I2686" s="76">
        <f t="shared" si="129"/>
        <v>0</v>
      </c>
      <c r="J2686" s="74">
        <v>1578</v>
      </c>
      <c r="K2686" s="75" t="s">
        <v>11522</v>
      </c>
      <c r="L2686" s="75" t="s">
        <v>10114</v>
      </c>
      <c r="M2686" s="74">
        <v>3600</v>
      </c>
      <c r="N2686" s="75" t="s">
        <v>77</v>
      </c>
      <c r="O2686" s="75" t="s">
        <v>10115</v>
      </c>
      <c r="P2686" s="75"/>
      <c r="Q2686" s="75" t="s">
        <v>10116</v>
      </c>
      <c r="R2686" s="75" t="s">
        <v>11612</v>
      </c>
      <c r="S2686" s="75" t="s">
        <v>11613</v>
      </c>
      <c r="T2686" s="75" t="s">
        <v>11614</v>
      </c>
      <c r="U2686" s="75" t="s">
        <v>385</v>
      </c>
    </row>
    <row r="2687" spans="1:21" ht="14.4" x14ac:dyDescent="0.25">
      <c r="A2687" s="74">
        <v>139089</v>
      </c>
      <c r="B2687" s="75" t="s">
        <v>1901</v>
      </c>
      <c r="C2687" s="81">
        <f t="shared" si="127"/>
        <v>0</v>
      </c>
      <c r="D2687" s="74">
        <v>1561</v>
      </c>
      <c r="E2687" s="75" t="s">
        <v>10771</v>
      </c>
      <c r="F2687" s="74">
        <v>113936</v>
      </c>
      <c r="G2687" s="74">
        <v>113936</v>
      </c>
      <c r="H2687" s="76">
        <f t="shared" si="128"/>
        <v>0</v>
      </c>
      <c r="I2687" s="76">
        <f t="shared" si="129"/>
        <v>0</v>
      </c>
      <c r="J2687" s="74">
        <v>1602</v>
      </c>
      <c r="K2687" s="75" t="s">
        <v>10117</v>
      </c>
      <c r="L2687" s="75" t="s">
        <v>10118</v>
      </c>
      <c r="M2687" s="74">
        <v>3630</v>
      </c>
      <c r="N2687" s="75" t="s">
        <v>78</v>
      </c>
      <c r="O2687" s="75" t="s">
        <v>10119</v>
      </c>
      <c r="P2687" s="75"/>
      <c r="Q2687" s="75" t="s">
        <v>10120</v>
      </c>
      <c r="R2687" s="75" t="s">
        <v>11612</v>
      </c>
      <c r="S2687" s="75" t="s">
        <v>11613</v>
      </c>
      <c r="T2687" s="75" t="s">
        <v>11614</v>
      </c>
      <c r="U2687" s="75" t="s">
        <v>385</v>
      </c>
    </row>
    <row r="2688" spans="1:21" ht="14.4" x14ac:dyDescent="0.25">
      <c r="A2688" s="74">
        <v>139089</v>
      </c>
      <c r="B2688" s="75" t="s">
        <v>1901</v>
      </c>
      <c r="C2688" s="81">
        <f t="shared" si="127"/>
        <v>0</v>
      </c>
      <c r="D2688" s="74">
        <v>1561</v>
      </c>
      <c r="E2688" s="75" t="s">
        <v>10771</v>
      </c>
      <c r="F2688" s="74">
        <v>113936</v>
      </c>
      <c r="G2688" s="74">
        <v>113936</v>
      </c>
      <c r="H2688" s="76">
        <f t="shared" si="128"/>
        <v>0</v>
      </c>
      <c r="I2688" s="76">
        <f t="shared" si="129"/>
        <v>0</v>
      </c>
      <c r="J2688" s="74">
        <v>1611</v>
      </c>
      <c r="K2688" s="75" t="s">
        <v>11523</v>
      </c>
      <c r="L2688" s="75" t="s">
        <v>10121</v>
      </c>
      <c r="M2688" s="74">
        <v>3630</v>
      </c>
      <c r="N2688" s="75" t="s">
        <v>1886</v>
      </c>
      <c r="O2688" s="75" t="s">
        <v>10122</v>
      </c>
      <c r="P2688" s="75"/>
      <c r="Q2688" s="75" t="s">
        <v>10123</v>
      </c>
      <c r="R2688" s="75" t="s">
        <v>11612</v>
      </c>
      <c r="S2688" s="75" t="s">
        <v>11613</v>
      </c>
      <c r="T2688" s="75" t="s">
        <v>11614</v>
      </c>
      <c r="U2688" s="75" t="s">
        <v>385</v>
      </c>
    </row>
    <row r="2689" spans="1:21" ht="14.4" x14ac:dyDescent="0.25">
      <c r="A2689" s="74">
        <v>139089</v>
      </c>
      <c r="B2689" s="75" t="s">
        <v>1901</v>
      </c>
      <c r="C2689" s="81">
        <f t="shared" si="127"/>
        <v>0</v>
      </c>
      <c r="D2689" s="78">
        <v>1561</v>
      </c>
      <c r="E2689" s="75" t="s">
        <v>10771</v>
      </c>
      <c r="F2689" s="74">
        <v>113936</v>
      </c>
      <c r="G2689" s="74">
        <v>113936</v>
      </c>
      <c r="H2689" s="76">
        <f t="shared" si="128"/>
        <v>0</v>
      </c>
      <c r="I2689" s="76">
        <f t="shared" si="129"/>
        <v>0</v>
      </c>
      <c r="J2689" s="74">
        <v>1628</v>
      </c>
      <c r="K2689" s="75" t="s">
        <v>11524</v>
      </c>
      <c r="L2689" s="75" t="s">
        <v>10124</v>
      </c>
      <c r="M2689" s="74">
        <v>3630</v>
      </c>
      <c r="N2689" s="75" t="s">
        <v>78</v>
      </c>
      <c r="O2689" s="75" t="s">
        <v>10125</v>
      </c>
      <c r="P2689" s="75"/>
      <c r="Q2689" s="75" t="s">
        <v>10126</v>
      </c>
      <c r="R2689" s="75" t="s">
        <v>11612</v>
      </c>
      <c r="S2689" s="75" t="s">
        <v>11613</v>
      </c>
      <c r="T2689" s="75" t="s">
        <v>11614</v>
      </c>
      <c r="U2689" s="75" t="s">
        <v>385</v>
      </c>
    </row>
    <row r="2690" spans="1:21" ht="14.4" x14ac:dyDescent="0.25">
      <c r="A2690" s="74">
        <v>139089</v>
      </c>
      <c r="B2690" s="75" t="s">
        <v>1901</v>
      </c>
      <c r="C2690" s="81">
        <f t="shared" si="127"/>
        <v>0</v>
      </c>
      <c r="D2690" s="78">
        <v>1561</v>
      </c>
      <c r="E2690" s="75" t="s">
        <v>10771</v>
      </c>
      <c r="F2690" s="74">
        <v>113936</v>
      </c>
      <c r="G2690" s="74">
        <v>113936</v>
      </c>
      <c r="H2690" s="76">
        <f t="shared" si="128"/>
        <v>0</v>
      </c>
      <c r="I2690" s="76">
        <f t="shared" si="129"/>
        <v>0</v>
      </c>
      <c r="J2690" s="74">
        <v>1636</v>
      </c>
      <c r="K2690" s="75" t="s">
        <v>11525</v>
      </c>
      <c r="L2690" s="75" t="s">
        <v>10127</v>
      </c>
      <c r="M2690" s="74">
        <v>3650</v>
      </c>
      <c r="N2690" s="75" t="s">
        <v>79</v>
      </c>
      <c r="O2690" s="75" t="s">
        <v>10128</v>
      </c>
      <c r="P2690" s="75"/>
      <c r="Q2690" s="75" t="s">
        <v>12056</v>
      </c>
      <c r="R2690" s="75" t="s">
        <v>11612</v>
      </c>
      <c r="S2690" s="75" t="s">
        <v>11613</v>
      </c>
      <c r="T2690" s="75" t="s">
        <v>11614</v>
      </c>
      <c r="U2690" s="75" t="s">
        <v>385</v>
      </c>
    </row>
    <row r="2691" spans="1:21" ht="14.4" x14ac:dyDescent="0.25">
      <c r="A2691" s="74">
        <v>139089</v>
      </c>
      <c r="B2691" s="75" t="s">
        <v>1901</v>
      </c>
      <c r="C2691" s="81">
        <f t="shared" si="127"/>
        <v>0</v>
      </c>
      <c r="D2691" s="74">
        <v>1561</v>
      </c>
      <c r="E2691" s="75" t="s">
        <v>10771</v>
      </c>
      <c r="F2691" s="74">
        <v>113936</v>
      </c>
      <c r="G2691" s="74">
        <v>113936</v>
      </c>
      <c r="H2691" s="76">
        <f t="shared" si="128"/>
        <v>0</v>
      </c>
      <c r="I2691" s="76">
        <f t="shared" si="129"/>
        <v>0</v>
      </c>
      <c r="J2691" s="74">
        <v>1644</v>
      </c>
      <c r="K2691" s="75" t="s">
        <v>11526</v>
      </c>
      <c r="L2691" s="75" t="s">
        <v>10130</v>
      </c>
      <c r="M2691" s="74">
        <v>3660</v>
      </c>
      <c r="N2691" s="75" t="s">
        <v>484</v>
      </c>
      <c r="O2691" s="75" t="s">
        <v>10131</v>
      </c>
      <c r="P2691" s="75"/>
      <c r="Q2691" s="75" t="s">
        <v>10132</v>
      </c>
      <c r="R2691" s="75" t="s">
        <v>11612</v>
      </c>
      <c r="S2691" s="75" t="s">
        <v>11613</v>
      </c>
      <c r="T2691" s="75" t="s">
        <v>11614</v>
      </c>
      <c r="U2691" s="75" t="s">
        <v>385</v>
      </c>
    </row>
    <row r="2692" spans="1:21" ht="14.4" x14ac:dyDescent="0.25">
      <c r="A2692" s="74">
        <v>139089</v>
      </c>
      <c r="B2692" s="75" t="s">
        <v>1901</v>
      </c>
      <c r="C2692" s="81">
        <f t="shared" si="127"/>
        <v>0</v>
      </c>
      <c r="D2692" s="74">
        <v>1561</v>
      </c>
      <c r="E2692" s="75" t="s">
        <v>10771</v>
      </c>
      <c r="F2692" s="74">
        <v>113936</v>
      </c>
      <c r="G2692" s="74">
        <v>113936</v>
      </c>
      <c r="H2692" s="76">
        <f t="shared" si="128"/>
        <v>0</v>
      </c>
      <c r="I2692" s="76">
        <f t="shared" si="129"/>
        <v>0</v>
      </c>
      <c r="J2692" s="74">
        <v>1651</v>
      </c>
      <c r="K2692" s="75" t="s">
        <v>11527</v>
      </c>
      <c r="L2692" s="75" t="s">
        <v>8650</v>
      </c>
      <c r="M2692" s="74">
        <v>3665</v>
      </c>
      <c r="N2692" s="75" t="s">
        <v>1883</v>
      </c>
      <c r="O2692" s="75" t="s">
        <v>10133</v>
      </c>
      <c r="P2692" s="75"/>
      <c r="Q2692" s="75" t="s">
        <v>10134</v>
      </c>
      <c r="R2692" s="75" t="s">
        <v>11612</v>
      </c>
      <c r="S2692" s="75" t="s">
        <v>11613</v>
      </c>
      <c r="T2692" s="75" t="s">
        <v>11614</v>
      </c>
      <c r="U2692" s="75" t="s">
        <v>385</v>
      </c>
    </row>
    <row r="2693" spans="1:21" ht="14.4" x14ac:dyDescent="0.25">
      <c r="A2693" s="74">
        <v>139089</v>
      </c>
      <c r="B2693" s="75" t="s">
        <v>1901</v>
      </c>
      <c r="C2693" s="81">
        <f t="shared" si="127"/>
        <v>0</v>
      </c>
      <c r="D2693" s="74">
        <v>1561</v>
      </c>
      <c r="E2693" s="75" t="s">
        <v>10771</v>
      </c>
      <c r="F2693" s="74">
        <v>113936</v>
      </c>
      <c r="G2693" s="74">
        <v>113936</v>
      </c>
      <c r="H2693" s="76">
        <f t="shared" si="128"/>
        <v>0</v>
      </c>
      <c r="I2693" s="76">
        <f t="shared" si="129"/>
        <v>0</v>
      </c>
      <c r="J2693" s="74">
        <v>1669</v>
      </c>
      <c r="K2693" s="75" t="s">
        <v>5366</v>
      </c>
      <c r="L2693" s="75" t="s">
        <v>10135</v>
      </c>
      <c r="M2693" s="74">
        <v>3680</v>
      </c>
      <c r="N2693" s="75" t="s">
        <v>80</v>
      </c>
      <c r="O2693" s="75" t="s">
        <v>10136</v>
      </c>
      <c r="P2693" s="75"/>
      <c r="Q2693" s="75" t="s">
        <v>10137</v>
      </c>
      <c r="R2693" s="75" t="s">
        <v>11612</v>
      </c>
      <c r="S2693" s="75" t="s">
        <v>11613</v>
      </c>
      <c r="T2693" s="75" t="s">
        <v>11614</v>
      </c>
      <c r="U2693" s="75" t="s">
        <v>385</v>
      </c>
    </row>
    <row r="2694" spans="1:21" ht="14.4" x14ac:dyDescent="0.25">
      <c r="A2694" s="74">
        <v>139089</v>
      </c>
      <c r="B2694" s="75" t="s">
        <v>1901</v>
      </c>
      <c r="C2694" s="81">
        <f t="shared" si="127"/>
        <v>0</v>
      </c>
      <c r="D2694" s="74">
        <v>1561</v>
      </c>
      <c r="E2694" s="75" t="s">
        <v>10771</v>
      </c>
      <c r="F2694" s="74">
        <v>113936</v>
      </c>
      <c r="G2694" s="74">
        <v>113936</v>
      </c>
      <c r="H2694" s="76">
        <f t="shared" si="128"/>
        <v>0</v>
      </c>
      <c r="I2694" s="76">
        <f t="shared" si="129"/>
        <v>0</v>
      </c>
      <c r="J2694" s="74">
        <v>1677</v>
      </c>
      <c r="K2694" s="75" t="s">
        <v>11528</v>
      </c>
      <c r="L2694" s="75" t="s">
        <v>10138</v>
      </c>
      <c r="M2694" s="74">
        <v>3680</v>
      </c>
      <c r="N2694" s="75" t="s">
        <v>80</v>
      </c>
      <c r="O2694" s="75" t="s">
        <v>10139</v>
      </c>
      <c r="P2694" s="75"/>
      <c r="Q2694" s="75" t="s">
        <v>10140</v>
      </c>
      <c r="R2694" s="75" t="s">
        <v>11612</v>
      </c>
      <c r="S2694" s="75" t="s">
        <v>11613</v>
      </c>
      <c r="T2694" s="75" t="s">
        <v>11614</v>
      </c>
      <c r="U2694" s="75" t="s">
        <v>385</v>
      </c>
    </row>
    <row r="2695" spans="1:21" ht="14.4" x14ac:dyDescent="0.25">
      <c r="A2695" s="74">
        <v>139089</v>
      </c>
      <c r="B2695" s="75" t="s">
        <v>1901</v>
      </c>
      <c r="C2695" s="81">
        <f t="shared" si="127"/>
        <v>0</v>
      </c>
      <c r="D2695" s="74">
        <v>1561</v>
      </c>
      <c r="E2695" s="75" t="s">
        <v>10771</v>
      </c>
      <c r="F2695" s="74">
        <v>113936</v>
      </c>
      <c r="G2695" s="74">
        <v>113936</v>
      </c>
      <c r="H2695" s="76">
        <f t="shared" si="128"/>
        <v>0</v>
      </c>
      <c r="I2695" s="76">
        <f t="shared" si="129"/>
        <v>0</v>
      </c>
      <c r="J2695" s="74">
        <v>1685</v>
      </c>
      <c r="K2695" s="75" t="s">
        <v>10141</v>
      </c>
      <c r="L2695" s="75" t="s">
        <v>10142</v>
      </c>
      <c r="M2695" s="74">
        <v>3960</v>
      </c>
      <c r="N2695" s="75" t="s">
        <v>81</v>
      </c>
      <c r="O2695" s="75" t="s">
        <v>10143</v>
      </c>
      <c r="P2695" s="75"/>
      <c r="Q2695" s="75" t="s">
        <v>10144</v>
      </c>
      <c r="R2695" s="75" t="s">
        <v>11612</v>
      </c>
      <c r="S2695" s="75" t="s">
        <v>11613</v>
      </c>
      <c r="T2695" s="75" t="s">
        <v>11614</v>
      </c>
      <c r="U2695" s="75" t="s">
        <v>385</v>
      </c>
    </row>
    <row r="2696" spans="1:21" ht="14.4" x14ac:dyDescent="0.25">
      <c r="A2696" s="74">
        <v>139089</v>
      </c>
      <c r="B2696" s="75" t="s">
        <v>1901</v>
      </c>
      <c r="C2696" s="81">
        <f t="shared" si="127"/>
        <v>0</v>
      </c>
      <c r="D2696" s="74">
        <v>1561</v>
      </c>
      <c r="E2696" s="75" t="s">
        <v>10771</v>
      </c>
      <c r="F2696" s="74">
        <v>113936</v>
      </c>
      <c r="G2696" s="74">
        <v>113936</v>
      </c>
      <c r="H2696" s="76">
        <f t="shared" si="128"/>
        <v>0</v>
      </c>
      <c r="I2696" s="76">
        <f t="shared" si="129"/>
        <v>0</v>
      </c>
      <c r="J2696" s="74">
        <v>3442</v>
      </c>
      <c r="K2696" s="75" t="s">
        <v>12057</v>
      </c>
      <c r="L2696" s="75" t="s">
        <v>10145</v>
      </c>
      <c r="M2696" s="74">
        <v>3600</v>
      </c>
      <c r="N2696" s="75" t="s">
        <v>77</v>
      </c>
      <c r="O2696" s="75" t="s">
        <v>10146</v>
      </c>
      <c r="P2696" s="75"/>
      <c r="Q2696" s="75" t="s">
        <v>12058</v>
      </c>
      <c r="R2696" s="75" t="s">
        <v>1703</v>
      </c>
      <c r="S2696" s="75" t="s">
        <v>1704</v>
      </c>
      <c r="T2696" s="75" t="s">
        <v>1705</v>
      </c>
      <c r="U2696" s="75" t="s">
        <v>496</v>
      </c>
    </row>
    <row r="2697" spans="1:21" ht="14.4" x14ac:dyDescent="0.25">
      <c r="A2697" s="74">
        <v>139089</v>
      </c>
      <c r="B2697" s="75" t="s">
        <v>1901</v>
      </c>
      <c r="C2697" s="81">
        <f t="shared" si="127"/>
        <v>0</v>
      </c>
      <c r="D2697" s="74">
        <v>1561</v>
      </c>
      <c r="E2697" s="75" t="s">
        <v>10771</v>
      </c>
      <c r="F2697" s="74">
        <v>113936</v>
      </c>
      <c r="G2697" s="74">
        <v>113936</v>
      </c>
      <c r="H2697" s="76">
        <f t="shared" si="128"/>
        <v>0</v>
      </c>
      <c r="I2697" s="76">
        <f t="shared" si="129"/>
        <v>0</v>
      </c>
      <c r="J2697" s="74">
        <v>3459</v>
      </c>
      <c r="K2697" s="75" t="s">
        <v>11529</v>
      </c>
      <c r="L2697" s="75" t="s">
        <v>10147</v>
      </c>
      <c r="M2697" s="74">
        <v>3630</v>
      </c>
      <c r="N2697" s="75" t="s">
        <v>78</v>
      </c>
      <c r="O2697" s="75" t="s">
        <v>10148</v>
      </c>
      <c r="P2697" s="75"/>
      <c r="Q2697" s="75" t="s">
        <v>10149</v>
      </c>
      <c r="R2697" s="75" t="s">
        <v>1703</v>
      </c>
      <c r="S2697" s="75" t="s">
        <v>1704</v>
      </c>
      <c r="T2697" s="75" t="s">
        <v>1705</v>
      </c>
      <c r="U2697" s="75" t="s">
        <v>496</v>
      </c>
    </row>
    <row r="2698" spans="1:21" ht="14.4" x14ac:dyDescent="0.25">
      <c r="A2698" s="74">
        <v>139089</v>
      </c>
      <c r="B2698" s="75" t="s">
        <v>1901</v>
      </c>
      <c r="C2698" s="81">
        <f t="shared" si="127"/>
        <v>0</v>
      </c>
      <c r="D2698" s="74">
        <v>1561</v>
      </c>
      <c r="E2698" s="75" t="s">
        <v>10771</v>
      </c>
      <c r="F2698" s="74">
        <v>113936</v>
      </c>
      <c r="G2698" s="74">
        <v>113936</v>
      </c>
      <c r="H2698" s="76">
        <f t="shared" si="128"/>
        <v>0</v>
      </c>
      <c r="I2698" s="76">
        <f t="shared" si="129"/>
        <v>0</v>
      </c>
      <c r="J2698" s="74">
        <v>53348</v>
      </c>
      <c r="K2698" s="75" t="s">
        <v>11530</v>
      </c>
      <c r="L2698" s="75" t="s">
        <v>10150</v>
      </c>
      <c r="M2698" s="74">
        <v>3630</v>
      </c>
      <c r="N2698" s="75" t="s">
        <v>78</v>
      </c>
      <c r="O2698" s="75" t="s">
        <v>10151</v>
      </c>
      <c r="P2698" s="75"/>
      <c r="Q2698" s="75" t="s">
        <v>10152</v>
      </c>
      <c r="R2698" s="75" t="s">
        <v>11612</v>
      </c>
      <c r="S2698" s="75" t="s">
        <v>11613</v>
      </c>
      <c r="T2698" s="75" t="s">
        <v>11614</v>
      </c>
      <c r="U2698" s="75" t="s">
        <v>385</v>
      </c>
    </row>
    <row r="2699" spans="1:21" ht="14.4" x14ac:dyDescent="0.25">
      <c r="A2699" s="74">
        <v>139089</v>
      </c>
      <c r="B2699" s="75" t="s">
        <v>1901</v>
      </c>
      <c r="C2699" s="81">
        <f t="shared" si="127"/>
        <v>0</v>
      </c>
      <c r="D2699" s="74">
        <v>1561</v>
      </c>
      <c r="E2699" s="75" t="s">
        <v>10771</v>
      </c>
      <c r="F2699" s="74">
        <v>113936</v>
      </c>
      <c r="G2699" s="74">
        <v>113936</v>
      </c>
      <c r="H2699" s="76">
        <f t="shared" si="128"/>
        <v>0</v>
      </c>
      <c r="I2699" s="76">
        <f t="shared" si="129"/>
        <v>0</v>
      </c>
      <c r="J2699" s="74">
        <v>61218</v>
      </c>
      <c r="K2699" s="75" t="s">
        <v>11531</v>
      </c>
      <c r="L2699" s="75" t="s">
        <v>10153</v>
      </c>
      <c r="M2699" s="74">
        <v>3640</v>
      </c>
      <c r="N2699" s="75" t="s">
        <v>171</v>
      </c>
      <c r="O2699" s="75" t="s">
        <v>10154</v>
      </c>
      <c r="P2699" s="75"/>
      <c r="Q2699" s="75" t="s">
        <v>10155</v>
      </c>
      <c r="R2699" s="75" t="s">
        <v>11612</v>
      </c>
      <c r="S2699" s="75" t="s">
        <v>11613</v>
      </c>
      <c r="T2699" s="75" t="s">
        <v>11614</v>
      </c>
      <c r="U2699" s="75" t="s">
        <v>385</v>
      </c>
    </row>
    <row r="2700" spans="1:21" ht="14.4" x14ac:dyDescent="0.25">
      <c r="A2700" s="74">
        <v>139089</v>
      </c>
      <c r="B2700" s="75" t="s">
        <v>1901</v>
      </c>
      <c r="C2700" s="81">
        <f t="shared" si="127"/>
        <v>0</v>
      </c>
      <c r="D2700" s="74">
        <v>1561</v>
      </c>
      <c r="E2700" s="75" t="s">
        <v>10771</v>
      </c>
      <c r="F2700" s="74">
        <v>113936</v>
      </c>
      <c r="G2700" s="74">
        <v>113936</v>
      </c>
      <c r="H2700" s="76">
        <f t="shared" si="128"/>
        <v>0</v>
      </c>
      <c r="I2700" s="76">
        <f t="shared" si="129"/>
        <v>0</v>
      </c>
      <c r="J2700" s="74">
        <v>138421</v>
      </c>
      <c r="K2700" s="75" t="s">
        <v>10156</v>
      </c>
      <c r="L2700" s="75" t="s">
        <v>10157</v>
      </c>
      <c r="M2700" s="74">
        <v>3650</v>
      </c>
      <c r="N2700" s="75" t="s">
        <v>79</v>
      </c>
      <c r="O2700" s="75" t="s">
        <v>10158</v>
      </c>
      <c r="P2700" s="75"/>
      <c r="Q2700" s="75" t="s">
        <v>10159</v>
      </c>
      <c r="R2700" s="75" t="s">
        <v>11612</v>
      </c>
      <c r="S2700" s="75" t="s">
        <v>11613</v>
      </c>
      <c r="T2700" s="75" t="s">
        <v>11614</v>
      </c>
      <c r="U2700" s="75" t="s">
        <v>385</v>
      </c>
    </row>
    <row r="2701" spans="1:21" ht="14.4" x14ac:dyDescent="0.25">
      <c r="A2701" s="74">
        <v>139097</v>
      </c>
      <c r="B2701" s="75" t="s">
        <v>1679</v>
      </c>
      <c r="C2701" s="81">
        <f t="shared" si="127"/>
        <v>0</v>
      </c>
      <c r="D2701" s="74">
        <v>16345</v>
      </c>
      <c r="E2701" s="75" t="s">
        <v>7311</v>
      </c>
      <c r="F2701" s="74">
        <v>961771</v>
      </c>
      <c r="G2701" s="74">
        <v>0</v>
      </c>
      <c r="H2701" s="76">
        <f t="shared" si="128"/>
        <v>0</v>
      </c>
      <c r="I2701" s="76">
        <f t="shared" si="129"/>
        <v>0</v>
      </c>
      <c r="J2701" s="74">
        <v>16337</v>
      </c>
      <c r="K2701" s="75" t="s">
        <v>10160</v>
      </c>
      <c r="L2701" s="75" t="s">
        <v>10161</v>
      </c>
      <c r="M2701" s="74">
        <v>3920</v>
      </c>
      <c r="N2701" s="75" t="s">
        <v>85</v>
      </c>
      <c r="O2701" s="75" t="s">
        <v>10162</v>
      </c>
      <c r="P2701" s="75"/>
      <c r="Q2701" s="75" t="s">
        <v>10163</v>
      </c>
      <c r="R2701" s="75" t="s">
        <v>11612</v>
      </c>
      <c r="S2701" s="75" t="s">
        <v>11613</v>
      </c>
      <c r="T2701" s="75" t="s">
        <v>11614</v>
      </c>
      <c r="U2701" s="75" t="s">
        <v>385</v>
      </c>
    </row>
    <row r="2702" spans="1:21" ht="14.4" x14ac:dyDescent="0.25">
      <c r="A2702" s="74">
        <v>139097</v>
      </c>
      <c r="B2702" s="75" t="s">
        <v>1649</v>
      </c>
      <c r="C2702" s="81">
        <f t="shared" si="127"/>
        <v>139097</v>
      </c>
      <c r="D2702" s="74">
        <v>16345</v>
      </c>
      <c r="E2702" s="75" t="s">
        <v>7311</v>
      </c>
      <c r="F2702" s="74">
        <v>132035</v>
      </c>
      <c r="G2702" s="74">
        <v>0</v>
      </c>
      <c r="H2702" s="76">
        <f t="shared" si="128"/>
        <v>139097</v>
      </c>
      <c r="I2702" s="76">
        <f t="shared" si="129"/>
        <v>139097</v>
      </c>
      <c r="J2702" s="74">
        <v>16345</v>
      </c>
      <c r="K2702" s="75" t="s">
        <v>7311</v>
      </c>
      <c r="L2702" s="75" t="s">
        <v>10164</v>
      </c>
      <c r="M2702" s="74">
        <v>3920</v>
      </c>
      <c r="N2702" s="75" t="s">
        <v>85</v>
      </c>
      <c r="O2702" s="75" t="s">
        <v>10165</v>
      </c>
      <c r="P2702" s="75"/>
      <c r="Q2702" s="75" t="s">
        <v>10166</v>
      </c>
      <c r="R2702" s="75" t="s">
        <v>11612</v>
      </c>
      <c r="S2702" s="75" t="s">
        <v>11613</v>
      </c>
      <c r="T2702" s="75" t="s">
        <v>11614</v>
      </c>
      <c r="U2702" s="75" t="s">
        <v>385</v>
      </c>
    </row>
    <row r="2703" spans="1:21" ht="14.4" x14ac:dyDescent="0.25">
      <c r="A2703" s="74">
        <v>139097</v>
      </c>
      <c r="B2703" s="75" t="s">
        <v>1649</v>
      </c>
      <c r="C2703" s="81">
        <f t="shared" si="127"/>
        <v>0</v>
      </c>
      <c r="D2703" s="74">
        <v>16345</v>
      </c>
      <c r="E2703" s="75" t="s">
        <v>7311</v>
      </c>
      <c r="F2703" s="74">
        <v>132035</v>
      </c>
      <c r="G2703" s="74">
        <v>0</v>
      </c>
      <c r="H2703" s="76">
        <f t="shared" si="128"/>
        <v>0</v>
      </c>
      <c r="I2703" s="76">
        <f t="shared" si="129"/>
        <v>0</v>
      </c>
      <c r="J2703" s="74">
        <v>16352</v>
      </c>
      <c r="K2703" s="75" t="s">
        <v>10167</v>
      </c>
      <c r="L2703" s="75" t="s">
        <v>10168</v>
      </c>
      <c r="M2703" s="74">
        <v>3920</v>
      </c>
      <c r="N2703" s="75" t="s">
        <v>85</v>
      </c>
      <c r="O2703" s="75" t="s">
        <v>10169</v>
      </c>
      <c r="P2703" s="75"/>
      <c r="Q2703" s="75" t="s">
        <v>10170</v>
      </c>
      <c r="R2703" s="75" t="s">
        <v>11612</v>
      </c>
      <c r="S2703" s="75" t="s">
        <v>11613</v>
      </c>
      <c r="T2703" s="75" t="s">
        <v>11614</v>
      </c>
      <c r="U2703" s="75" t="s">
        <v>385</v>
      </c>
    </row>
    <row r="2704" spans="1:21" ht="14.4" x14ac:dyDescent="0.25">
      <c r="A2704" s="74">
        <v>139097</v>
      </c>
      <c r="B2704" s="75" t="s">
        <v>1649</v>
      </c>
      <c r="C2704" s="81">
        <f t="shared" si="127"/>
        <v>0</v>
      </c>
      <c r="D2704" s="74">
        <v>16345</v>
      </c>
      <c r="E2704" s="75" t="s">
        <v>7311</v>
      </c>
      <c r="F2704" s="74">
        <v>132035</v>
      </c>
      <c r="G2704" s="74">
        <v>0</v>
      </c>
      <c r="H2704" s="76">
        <f t="shared" si="128"/>
        <v>0</v>
      </c>
      <c r="I2704" s="76">
        <f t="shared" si="129"/>
        <v>0</v>
      </c>
      <c r="J2704" s="74">
        <v>16361</v>
      </c>
      <c r="K2704" s="75" t="s">
        <v>10171</v>
      </c>
      <c r="L2704" s="75" t="s">
        <v>10172</v>
      </c>
      <c r="M2704" s="74">
        <v>3920</v>
      </c>
      <c r="N2704" s="75" t="s">
        <v>85</v>
      </c>
      <c r="O2704" s="75" t="s">
        <v>10173</v>
      </c>
      <c r="P2704" s="75"/>
      <c r="Q2704" s="75" t="s">
        <v>10174</v>
      </c>
      <c r="R2704" s="75" t="s">
        <v>11612</v>
      </c>
      <c r="S2704" s="75" t="s">
        <v>11613</v>
      </c>
      <c r="T2704" s="75" t="s">
        <v>11614</v>
      </c>
      <c r="U2704" s="75" t="s">
        <v>385</v>
      </c>
    </row>
    <row r="2705" spans="1:21" ht="14.4" x14ac:dyDescent="0.25">
      <c r="A2705" s="74">
        <v>139097</v>
      </c>
      <c r="B2705" s="75" t="s">
        <v>1649</v>
      </c>
      <c r="C2705" s="81">
        <f t="shared" si="127"/>
        <v>0</v>
      </c>
      <c r="D2705" s="74">
        <v>16345</v>
      </c>
      <c r="E2705" s="75" t="s">
        <v>7311</v>
      </c>
      <c r="F2705" s="74">
        <v>132035</v>
      </c>
      <c r="G2705" s="74">
        <v>0</v>
      </c>
      <c r="H2705" s="76">
        <f t="shared" si="128"/>
        <v>0</v>
      </c>
      <c r="I2705" s="76">
        <f t="shared" si="129"/>
        <v>0</v>
      </c>
      <c r="J2705" s="74">
        <v>16378</v>
      </c>
      <c r="K2705" s="75" t="s">
        <v>10175</v>
      </c>
      <c r="L2705" s="75" t="s">
        <v>4330</v>
      </c>
      <c r="M2705" s="74">
        <v>3920</v>
      </c>
      <c r="N2705" s="75" t="s">
        <v>85</v>
      </c>
      <c r="O2705" s="75" t="s">
        <v>10176</v>
      </c>
      <c r="P2705" s="75"/>
      <c r="Q2705" s="75" t="s">
        <v>10177</v>
      </c>
      <c r="R2705" s="75" t="s">
        <v>11612</v>
      </c>
      <c r="S2705" s="75" t="s">
        <v>11613</v>
      </c>
      <c r="T2705" s="75" t="s">
        <v>11614</v>
      </c>
      <c r="U2705" s="75" t="s">
        <v>385</v>
      </c>
    </row>
    <row r="2706" spans="1:21" ht="14.4" x14ac:dyDescent="0.25">
      <c r="A2706" s="74">
        <v>139097</v>
      </c>
      <c r="B2706" s="75" t="s">
        <v>1649</v>
      </c>
      <c r="C2706" s="81">
        <f t="shared" si="127"/>
        <v>0</v>
      </c>
      <c r="D2706" s="74">
        <v>16345</v>
      </c>
      <c r="E2706" s="75" t="s">
        <v>7311</v>
      </c>
      <c r="F2706" s="74">
        <v>132035</v>
      </c>
      <c r="G2706" s="74">
        <v>0</v>
      </c>
      <c r="H2706" s="76">
        <f t="shared" si="128"/>
        <v>0</v>
      </c>
      <c r="I2706" s="76">
        <f t="shared" si="129"/>
        <v>0</v>
      </c>
      <c r="J2706" s="74">
        <v>16386</v>
      </c>
      <c r="K2706" s="75" t="s">
        <v>1898</v>
      </c>
      <c r="L2706" s="75" t="s">
        <v>10178</v>
      </c>
      <c r="M2706" s="74">
        <v>3920</v>
      </c>
      <c r="N2706" s="75" t="s">
        <v>85</v>
      </c>
      <c r="O2706" s="75" t="s">
        <v>10179</v>
      </c>
      <c r="P2706" s="75"/>
      <c r="Q2706" s="75" t="s">
        <v>11532</v>
      </c>
      <c r="R2706" s="75" t="s">
        <v>11612</v>
      </c>
      <c r="S2706" s="75" t="s">
        <v>11613</v>
      </c>
      <c r="T2706" s="75" t="s">
        <v>11614</v>
      </c>
      <c r="U2706" s="75" t="s">
        <v>385</v>
      </c>
    </row>
    <row r="2707" spans="1:21" ht="14.4" x14ac:dyDescent="0.25">
      <c r="A2707" s="74">
        <v>139097</v>
      </c>
      <c r="B2707" s="75" t="s">
        <v>1649</v>
      </c>
      <c r="C2707" s="81">
        <f t="shared" si="127"/>
        <v>0</v>
      </c>
      <c r="D2707" s="74">
        <v>16345</v>
      </c>
      <c r="E2707" s="75" t="s">
        <v>7311</v>
      </c>
      <c r="F2707" s="74">
        <v>132035</v>
      </c>
      <c r="G2707" s="74">
        <v>0</v>
      </c>
      <c r="H2707" s="76">
        <f t="shared" si="128"/>
        <v>0</v>
      </c>
      <c r="I2707" s="76">
        <f t="shared" si="129"/>
        <v>0</v>
      </c>
      <c r="J2707" s="74">
        <v>16394</v>
      </c>
      <c r="K2707" s="75" t="s">
        <v>10180</v>
      </c>
      <c r="L2707" s="75" t="s">
        <v>10181</v>
      </c>
      <c r="M2707" s="74">
        <v>3920</v>
      </c>
      <c r="N2707" s="75" t="s">
        <v>85</v>
      </c>
      <c r="O2707" s="75" t="s">
        <v>10182</v>
      </c>
      <c r="P2707" s="75"/>
      <c r="Q2707" s="75" t="s">
        <v>10183</v>
      </c>
      <c r="R2707" s="75" t="s">
        <v>11612</v>
      </c>
      <c r="S2707" s="75" t="s">
        <v>11613</v>
      </c>
      <c r="T2707" s="75" t="s">
        <v>11614</v>
      </c>
      <c r="U2707" s="75" t="s">
        <v>385</v>
      </c>
    </row>
    <row r="2708" spans="1:21" ht="14.4" x14ac:dyDescent="0.25">
      <c r="A2708" s="74">
        <v>139097</v>
      </c>
      <c r="B2708" s="75" t="s">
        <v>1649</v>
      </c>
      <c r="C2708" s="81">
        <f t="shared" si="127"/>
        <v>0</v>
      </c>
      <c r="D2708" s="74">
        <v>16345</v>
      </c>
      <c r="E2708" s="75" t="s">
        <v>7311</v>
      </c>
      <c r="F2708" s="74">
        <v>132035</v>
      </c>
      <c r="G2708" s="74">
        <v>0</v>
      </c>
      <c r="H2708" s="76">
        <f t="shared" si="128"/>
        <v>0</v>
      </c>
      <c r="I2708" s="76">
        <f t="shared" si="129"/>
        <v>0</v>
      </c>
      <c r="J2708" s="74">
        <v>16402</v>
      </c>
      <c r="K2708" s="75" t="s">
        <v>2904</v>
      </c>
      <c r="L2708" s="75" t="s">
        <v>10184</v>
      </c>
      <c r="M2708" s="74">
        <v>3920</v>
      </c>
      <c r="N2708" s="75" t="s">
        <v>85</v>
      </c>
      <c r="O2708" s="75" t="s">
        <v>10185</v>
      </c>
      <c r="P2708" s="75"/>
      <c r="Q2708" s="75" t="s">
        <v>10186</v>
      </c>
      <c r="R2708" s="75" t="s">
        <v>11612</v>
      </c>
      <c r="S2708" s="75" t="s">
        <v>11613</v>
      </c>
      <c r="T2708" s="75" t="s">
        <v>11614</v>
      </c>
      <c r="U2708" s="75" t="s">
        <v>385</v>
      </c>
    </row>
    <row r="2709" spans="1:21" ht="14.4" x14ac:dyDescent="0.25">
      <c r="A2709" s="74">
        <v>139097</v>
      </c>
      <c r="B2709" s="75" t="s">
        <v>1649</v>
      </c>
      <c r="C2709" s="81">
        <f t="shared" si="127"/>
        <v>0</v>
      </c>
      <c r="D2709" s="74">
        <v>16345</v>
      </c>
      <c r="E2709" s="75" t="s">
        <v>7311</v>
      </c>
      <c r="F2709" s="74">
        <v>132035</v>
      </c>
      <c r="G2709" s="74">
        <v>0</v>
      </c>
      <c r="H2709" s="76">
        <f t="shared" si="128"/>
        <v>0</v>
      </c>
      <c r="I2709" s="76">
        <f t="shared" si="129"/>
        <v>0</v>
      </c>
      <c r="J2709" s="74">
        <v>16411</v>
      </c>
      <c r="K2709" s="75" t="s">
        <v>10187</v>
      </c>
      <c r="L2709" s="75" t="s">
        <v>10188</v>
      </c>
      <c r="M2709" s="74">
        <v>3920</v>
      </c>
      <c r="N2709" s="75" t="s">
        <v>85</v>
      </c>
      <c r="O2709" s="75" t="s">
        <v>10189</v>
      </c>
      <c r="P2709" s="75"/>
      <c r="Q2709" s="75" t="s">
        <v>10190</v>
      </c>
      <c r="R2709" s="75" t="s">
        <v>11612</v>
      </c>
      <c r="S2709" s="75" t="s">
        <v>11613</v>
      </c>
      <c r="T2709" s="75" t="s">
        <v>11614</v>
      </c>
      <c r="U2709" s="75" t="s">
        <v>385</v>
      </c>
    </row>
    <row r="2710" spans="1:21" ht="14.4" x14ac:dyDescent="0.25">
      <c r="A2710" s="74">
        <v>139097</v>
      </c>
      <c r="B2710" s="75" t="s">
        <v>1679</v>
      </c>
      <c r="C2710" s="81">
        <f t="shared" si="127"/>
        <v>139097</v>
      </c>
      <c r="D2710" s="74">
        <v>16345</v>
      </c>
      <c r="E2710" s="75" t="s">
        <v>7311</v>
      </c>
      <c r="F2710" s="74">
        <v>961771</v>
      </c>
      <c r="G2710" s="74">
        <v>0</v>
      </c>
      <c r="H2710" s="76">
        <f t="shared" si="128"/>
        <v>139097</v>
      </c>
      <c r="I2710" s="76">
        <f t="shared" si="129"/>
        <v>139097</v>
      </c>
      <c r="J2710" s="74">
        <v>16428</v>
      </c>
      <c r="K2710" s="75" t="s">
        <v>11533</v>
      </c>
      <c r="L2710" s="75" t="s">
        <v>10191</v>
      </c>
      <c r="M2710" s="74">
        <v>3920</v>
      </c>
      <c r="N2710" s="75" t="s">
        <v>85</v>
      </c>
      <c r="O2710" s="75" t="s">
        <v>10192</v>
      </c>
      <c r="P2710" s="75"/>
      <c r="Q2710" s="75" t="s">
        <v>10193</v>
      </c>
      <c r="R2710" s="75" t="s">
        <v>11612</v>
      </c>
      <c r="S2710" s="75" t="s">
        <v>11613</v>
      </c>
      <c r="T2710" s="75" t="s">
        <v>11614</v>
      </c>
      <c r="U2710" s="75" t="s">
        <v>385</v>
      </c>
    </row>
    <row r="2711" spans="1:21" ht="14.4" x14ac:dyDescent="0.25">
      <c r="A2711" s="74">
        <v>139097</v>
      </c>
      <c r="B2711" s="75" t="s">
        <v>1649</v>
      </c>
      <c r="C2711" s="81">
        <f t="shared" si="127"/>
        <v>139097</v>
      </c>
      <c r="D2711" s="78">
        <v>16345</v>
      </c>
      <c r="E2711" s="75" t="s">
        <v>7311</v>
      </c>
      <c r="F2711" s="74">
        <v>132035</v>
      </c>
      <c r="G2711" s="74">
        <v>0</v>
      </c>
      <c r="H2711" s="76">
        <f t="shared" si="128"/>
        <v>139097</v>
      </c>
      <c r="I2711" s="76">
        <f t="shared" si="129"/>
        <v>139097</v>
      </c>
      <c r="J2711" s="74">
        <v>26252</v>
      </c>
      <c r="K2711" s="75" t="s">
        <v>10194</v>
      </c>
      <c r="L2711" s="75" t="s">
        <v>10195</v>
      </c>
      <c r="M2711" s="74">
        <v>3920</v>
      </c>
      <c r="N2711" s="75" t="s">
        <v>85</v>
      </c>
      <c r="O2711" s="75" t="s">
        <v>10196</v>
      </c>
      <c r="P2711" s="75"/>
      <c r="Q2711" s="75" t="s">
        <v>10197</v>
      </c>
      <c r="R2711" s="75" t="s">
        <v>1703</v>
      </c>
      <c r="S2711" s="75" t="s">
        <v>1704</v>
      </c>
      <c r="T2711" s="75" t="s">
        <v>1705</v>
      </c>
      <c r="U2711" s="75" t="s">
        <v>496</v>
      </c>
    </row>
    <row r="2712" spans="1:21" ht="14.4" x14ac:dyDescent="0.25">
      <c r="A2712" s="74">
        <v>139105</v>
      </c>
      <c r="B2712" s="75" t="s">
        <v>1649</v>
      </c>
      <c r="C2712" s="81">
        <f t="shared" si="127"/>
        <v>0</v>
      </c>
      <c r="D2712" s="74">
        <v>124339</v>
      </c>
      <c r="E2712" s="75" t="s">
        <v>10198</v>
      </c>
      <c r="F2712" s="74">
        <v>122416</v>
      </c>
      <c r="G2712" s="74">
        <v>0</v>
      </c>
      <c r="H2712" s="76">
        <f t="shared" si="128"/>
        <v>0</v>
      </c>
      <c r="I2712" s="76">
        <f t="shared" si="129"/>
        <v>0</v>
      </c>
      <c r="J2712" s="74">
        <v>124339</v>
      </c>
      <c r="K2712" s="75" t="s">
        <v>10198</v>
      </c>
      <c r="L2712" s="75" t="s">
        <v>10199</v>
      </c>
      <c r="M2712" s="74">
        <v>1070</v>
      </c>
      <c r="N2712" s="75" t="s">
        <v>145</v>
      </c>
      <c r="O2712" s="75" t="s">
        <v>1631</v>
      </c>
      <c r="P2712" s="75"/>
      <c r="Q2712" s="75" t="s">
        <v>10686</v>
      </c>
      <c r="R2712" s="75" t="s">
        <v>3065</v>
      </c>
      <c r="S2712" s="75" t="s">
        <v>3066</v>
      </c>
      <c r="T2712" s="75" t="s">
        <v>3067</v>
      </c>
      <c r="U2712" s="75" t="s">
        <v>385</v>
      </c>
    </row>
    <row r="2713" spans="1:21" ht="14.4" x14ac:dyDescent="0.25">
      <c r="A2713" s="26">
        <v>139105</v>
      </c>
      <c r="B2713" s="26" t="s">
        <v>1649</v>
      </c>
      <c r="C2713" s="82">
        <f t="shared" si="127"/>
        <v>0</v>
      </c>
      <c r="D2713" s="26">
        <v>124339</v>
      </c>
      <c r="E2713" s="26" t="s">
        <v>10198</v>
      </c>
      <c r="F2713" s="26">
        <v>122416</v>
      </c>
      <c r="G2713" s="26">
        <v>0</v>
      </c>
      <c r="H2713" s="76">
        <f t="shared" ref="H2713" si="130">IF(A2713&lt;&gt;A2712,0,IF(AND(A2713=A2712,F2713&lt;&gt;F2712),A2713,0))</f>
        <v>0</v>
      </c>
      <c r="I2713" s="76">
        <f t="shared" ref="I2713" si="131">IF(A2713&lt;&gt;A2712,0,IF(AND(H2713&lt;&gt;0,B2713&lt;&gt;B2712),A2713,0))</f>
        <v>0</v>
      </c>
      <c r="J2713" s="26">
        <v>128256</v>
      </c>
      <c r="K2713" s="26" t="s">
        <v>10200</v>
      </c>
      <c r="L2713" s="26" t="s">
        <v>10201</v>
      </c>
      <c r="M2713" s="26">
        <v>2660</v>
      </c>
      <c r="N2713" s="26" t="s">
        <v>291</v>
      </c>
      <c r="O2713" s="26" t="s">
        <v>10202</v>
      </c>
      <c r="Q2713" s="26" t="s">
        <v>10203</v>
      </c>
      <c r="R2713" s="26" t="s">
        <v>3065</v>
      </c>
      <c r="S2713" s="26" t="s">
        <v>3066</v>
      </c>
      <c r="T2713" s="26" t="s">
        <v>3067</v>
      </c>
      <c r="U2713" s="26" t="s">
        <v>385</v>
      </c>
    </row>
    <row r="2714" spans="1:21" ht="14.4" x14ac:dyDescent="0.25">
      <c r="A2714" s="26">
        <v>139105</v>
      </c>
      <c r="B2714" s="26" t="s">
        <v>1649</v>
      </c>
      <c r="C2714" s="82">
        <f t="shared" si="127"/>
        <v>0</v>
      </c>
      <c r="D2714" s="26">
        <v>124339</v>
      </c>
      <c r="E2714" s="26" t="s">
        <v>10198</v>
      </c>
      <c r="F2714" s="26">
        <v>122416</v>
      </c>
      <c r="G2714" s="26">
        <v>0</v>
      </c>
      <c r="H2714" s="76">
        <f t="shared" ref="H2714:H2730" si="132">IF(A2714&lt;&gt;A2713,0,IF(AND(A2714=A2713,F2714&lt;&gt;F2713),A2714,0))</f>
        <v>0</v>
      </c>
      <c r="I2714" s="76">
        <f t="shared" ref="I2714:I2730" si="133">IF(A2714&lt;&gt;A2713,0,IF(AND(H2714&lt;&gt;0,B2714&lt;&gt;B2713),A2714,0))</f>
        <v>0</v>
      </c>
      <c r="J2714" s="26">
        <v>130948</v>
      </c>
      <c r="K2714" s="26" t="s">
        <v>10200</v>
      </c>
      <c r="L2714" s="26" t="s">
        <v>12059</v>
      </c>
      <c r="M2714" s="26">
        <v>3530</v>
      </c>
      <c r="N2714" s="26" t="s">
        <v>73</v>
      </c>
      <c r="O2714" s="26" t="s">
        <v>10204</v>
      </c>
      <c r="Q2714" s="26" t="s">
        <v>12060</v>
      </c>
      <c r="R2714" s="26" t="s">
        <v>3065</v>
      </c>
      <c r="S2714" s="26" t="s">
        <v>3066</v>
      </c>
      <c r="T2714" s="26" t="s">
        <v>3067</v>
      </c>
      <c r="U2714" s="26" t="s">
        <v>385</v>
      </c>
    </row>
    <row r="2715" spans="1:21" ht="14.4" x14ac:dyDescent="0.25">
      <c r="A2715" s="26">
        <v>139105</v>
      </c>
      <c r="B2715" s="26" t="s">
        <v>1649</v>
      </c>
      <c r="C2715" s="82">
        <f t="shared" si="127"/>
        <v>0</v>
      </c>
      <c r="D2715" s="26">
        <v>124339</v>
      </c>
      <c r="E2715" s="26" t="s">
        <v>10198</v>
      </c>
      <c r="F2715" s="26">
        <v>122416</v>
      </c>
      <c r="G2715" s="26">
        <v>0</v>
      </c>
      <c r="H2715" s="76">
        <f t="shared" si="132"/>
        <v>0</v>
      </c>
      <c r="I2715" s="76">
        <f t="shared" si="133"/>
        <v>0</v>
      </c>
      <c r="J2715" s="26">
        <v>132076</v>
      </c>
      <c r="K2715" s="26" t="s">
        <v>10205</v>
      </c>
      <c r="L2715" s="26" t="s">
        <v>10206</v>
      </c>
      <c r="M2715" s="26">
        <v>2200</v>
      </c>
      <c r="N2715" s="26" t="s">
        <v>50</v>
      </c>
      <c r="O2715" s="26" t="s">
        <v>10207</v>
      </c>
      <c r="Q2715" s="26" t="s">
        <v>10208</v>
      </c>
      <c r="R2715" s="26" t="s">
        <v>3065</v>
      </c>
      <c r="S2715" s="26" t="s">
        <v>3066</v>
      </c>
      <c r="T2715" s="26" t="s">
        <v>3067</v>
      </c>
      <c r="U2715" s="26" t="s">
        <v>385</v>
      </c>
    </row>
    <row r="2716" spans="1:21" ht="14.4" x14ac:dyDescent="0.25">
      <c r="A2716" s="26">
        <v>139139</v>
      </c>
      <c r="B2716" s="26" t="s">
        <v>1649</v>
      </c>
      <c r="C2716" s="82">
        <f t="shared" si="127"/>
        <v>0</v>
      </c>
      <c r="D2716" s="26">
        <v>22889</v>
      </c>
      <c r="E2716" s="26" t="s">
        <v>4059</v>
      </c>
      <c r="F2716" s="26">
        <v>962654</v>
      </c>
      <c r="G2716" s="26">
        <v>0</v>
      </c>
      <c r="H2716" s="76">
        <f t="shared" si="132"/>
        <v>0</v>
      </c>
      <c r="I2716" s="76">
        <f t="shared" si="133"/>
        <v>0</v>
      </c>
      <c r="J2716" s="26">
        <v>5389</v>
      </c>
      <c r="K2716" s="26" t="s">
        <v>1692</v>
      </c>
      <c r="L2716" s="26" t="s">
        <v>10209</v>
      </c>
      <c r="M2716" s="26">
        <v>1790</v>
      </c>
      <c r="N2716" s="26" t="s">
        <v>9428</v>
      </c>
      <c r="O2716" s="26" t="s">
        <v>10210</v>
      </c>
      <c r="Q2716" s="26" t="s">
        <v>10211</v>
      </c>
      <c r="R2716" s="26" t="s">
        <v>1654</v>
      </c>
      <c r="S2716" s="26" t="s">
        <v>1655</v>
      </c>
      <c r="T2716" s="26" t="s">
        <v>1656</v>
      </c>
      <c r="U2716" s="26" t="s">
        <v>385</v>
      </c>
    </row>
    <row r="2717" spans="1:21" ht="14.4" x14ac:dyDescent="0.25">
      <c r="A2717" s="26">
        <v>139139</v>
      </c>
      <c r="B2717" s="26" t="s">
        <v>1649</v>
      </c>
      <c r="C2717" s="82">
        <f t="shared" si="127"/>
        <v>0</v>
      </c>
      <c r="D2717" s="26">
        <v>22889</v>
      </c>
      <c r="E2717" s="26" t="s">
        <v>4059</v>
      </c>
      <c r="F2717" s="26">
        <v>968818</v>
      </c>
      <c r="G2717" s="26">
        <v>0</v>
      </c>
      <c r="H2717" s="76">
        <f t="shared" si="132"/>
        <v>139139</v>
      </c>
      <c r="I2717" s="76">
        <f t="shared" si="133"/>
        <v>0</v>
      </c>
      <c r="J2717" s="26">
        <v>22871</v>
      </c>
      <c r="K2717" s="26" t="s">
        <v>6003</v>
      </c>
      <c r="L2717" s="26" t="s">
        <v>10212</v>
      </c>
      <c r="M2717" s="26">
        <v>9308</v>
      </c>
      <c r="N2717" s="26" t="s">
        <v>310</v>
      </c>
      <c r="O2717" s="26" t="s">
        <v>1634</v>
      </c>
      <c r="Q2717" s="26" t="s">
        <v>1635</v>
      </c>
      <c r="R2717" s="26" t="s">
        <v>1654</v>
      </c>
      <c r="S2717" s="26" t="s">
        <v>1655</v>
      </c>
      <c r="T2717" s="26" t="s">
        <v>1656</v>
      </c>
      <c r="U2717" s="26" t="s">
        <v>385</v>
      </c>
    </row>
    <row r="2718" spans="1:21" ht="14.4" x14ac:dyDescent="0.25">
      <c r="A2718" s="26">
        <v>139139</v>
      </c>
      <c r="B2718" s="26" t="s">
        <v>1649</v>
      </c>
      <c r="C2718" s="82">
        <f t="shared" si="127"/>
        <v>0</v>
      </c>
      <c r="D2718" s="26">
        <v>22889</v>
      </c>
      <c r="E2718" s="26" t="s">
        <v>4059</v>
      </c>
      <c r="F2718" s="26">
        <v>968768</v>
      </c>
      <c r="G2718" s="26">
        <v>0</v>
      </c>
      <c r="H2718" s="76">
        <f t="shared" si="132"/>
        <v>139139</v>
      </c>
      <c r="I2718" s="76">
        <f t="shared" si="133"/>
        <v>0</v>
      </c>
      <c r="J2718" s="26">
        <v>22889</v>
      </c>
      <c r="K2718" s="26" t="s">
        <v>4059</v>
      </c>
      <c r="L2718" s="26" t="s">
        <v>10213</v>
      </c>
      <c r="M2718" s="26">
        <v>9308</v>
      </c>
      <c r="N2718" s="26" t="s">
        <v>3097</v>
      </c>
      <c r="O2718" s="26" t="s">
        <v>10214</v>
      </c>
      <c r="Q2718" s="26" t="s">
        <v>10215</v>
      </c>
      <c r="R2718" s="26" t="s">
        <v>1654</v>
      </c>
      <c r="S2718" s="26" t="s">
        <v>1655</v>
      </c>
      <c r="T2718" s="26" t="s">
        <v>1656</v>
      </c>
      <c r="U2718" s="26" t="s">
        <v>385</v>
      </c>
    </row>
    <row r="2719" spans="1:21" ht="14.4" x14ac:dyDescent="0.25">
      <c r="A2719" s="26">
        <v>139139</v>
      </c>
      <c r="B2719" s="26" t="s">
        <v>1649</v>
      </c>
      <c r="C2719" s="82">
        <f t="shared" si="127"/>
        <v>0</v>
      </c>
      <c r="D2719" s="26">
        <v>22889</v>
      </c>
      <c r="E2719" s="26" t="s">
        <v>4059</v>
      </c>
      <c r="F2719" s="26">
        <v>974824</v>
      </c>
      <c r="G2719" s="26">
        <v>0</v>
      </c>
      <c r="H2719" s="76">
        <f t="shared" si="132"/>
        <v>139139</v>
      </c>
      <c r="I2719" s="76">
        <f t="shared" si="133"/>
        <v>0</v>
      </c>
      <c r="J2719" s="26">
        <v>23333</v>
      </c>
      <c r="K2719" s="26" t="s">
        <v>2669</v>
      </c>
      <c r="L2719" s="26" t="s">
        <v>10216</v>
      </c>
      <c r="M2719" s="26">
        <v>9420</v>
      </c>
      <c r="N2719" s="26" t="s">
        <v>311</v>
      </c>
      <c r="O2719" s="26" t="s">
        <v>10217</v>
      </c>
      <c r="Q2719" s="26" t="s">
        <v>10218</v>
      </c>
      <c r="R2719" s="26" t="s">
        <v>1654</v>
      </c>
      <c r="S2719" s="26" t="s">
        <v>1655</v>
      </c>
      <c r="T2719" s="26" t="s">
        <v>1656</v>
      </c>
      <c r="U2719" s="26" t="s">
        <v>385</v>
      </c>
    </row>
    <row r="2720" spans="1:21" ht="14.4" x14ac:dyDescent="0.25">
      <c r="A2720" s="26">
        <v>139139</v>
      </c>
      <c r="B2720" s="26" t="s">
        <v>1649</v>
      </c>
      <c r="C2720" s="82">
        <f t="shared" si="127"/>
        <v>0</v>
      </c>
      <c r="D2720" s="26">
        <v>22889</v>
      </c>
      <c r="E2720" s="26" t="s">
        <v>4059</v>
      </c>
      <c r="F2720" s="26">
        <v>974824</v>
      </c>
      <c r="G2720" s="26">
        <v>0</v>
      </c>
      <c r="H2720" s="76">
        <f t="shared" si="132"/>
        <v>0</v>
      </c>
      <c r="I2720" s="76">
        <f t="shared" si="133"/>
        <v>0</v>
      </c>
      <c r="J2720" s="26">
        <v>23341</v>
      </c>
      <c r="K2720" s="26" t="s">
        <v>4093</v>
      </c>
      <c r="L2720" s="26" t="s">
        <v>10219</v>
      </c>
      <c r="M2720" s="26">
        <v>9320</v>
      </c>
      <c r="N2720" s="26" t="s">
        <v>4433</v>
      </c>
      <c r="O2720" s="26" t="s">
        <v>10220</v>
      </c>
      <c r="Q2720" s="26" t="s">
        <v>10221</v>
      </c>
      <c r="R2720" s="26" t="s">
        <v>1654</v>
      </c>
      <c r="S2720" s="26" t="s">
        <v>1655</v>
      </c>
      <c r="T2720" s="26" t="s">
        <v>1656</v>
      </c>
      <c r="U2720" s="26" t="s">
        <v>385</v>
      </c>
    </row>
    <row r="2721" spans="1:21" ht="14.4" x14ac:dyDescent="0.25">
      <c r="A2721" s="26">
        <v>139139</v>
      </c>
      <c r="B2721" s="26" t="s">
        <v>1649</v>
      </c>
      <c r="C2721" s="82">
        <f t="shared" si="127"/>
        <v>0</v>
      </c>
      <c r="D2721" s="26">
        <v>22889</v>
      </c>
      <c r="E2721" s="26" t="s">
        <v>4059</v>
      </c>
      <c r="F2721" s="26">
        <v>973974</v>
      </c>
      <c r="G2721" s="26">
        <v>0</v>
      </c>
      <c r="H2721" s="76">
        <f t="shared" si="132"/>
        <v>139139</v>
      </c>
      <c r="I2721" s="76">
        <f t="shared" si="133"/>
        <v>0</v>
      </c>
      <c r="J2721" s="26">
        <v>23366</v>
      </c>
      <c r="K2721" s="26" t="s">
        <v>10222</v>
      </c>
      <c r="L2721" s="26" t="s">
        <v>10223</v>
      </c>
      <c r="M2721" s="26">
        <v>9320</v>
      </c>
      <c r="N2721" s="26" t="s">
        <v>606</v>
      </c>
      <c r="O2721" s="26" t="s">
        <v>10224</v>
      </c>
      <c r="Q2721" s="26" t="s">
        <v>10225</v>
      </c>
      <c r="R2721" s="26" t="s">
        <v>1654</v>
      </c>
      <c r="S2721" s="26" t="s">
        <v>1655</v>
      </c>
      <c r="T2721" s="26" t="s">
        <v>1656</v>
      </c>
      <c r="U2721" s="26" t="s">
        <v>385</v>
      </c>
    </row>
    <row r="2722" spans="1:21" ht="14.4" x14ac:dyDescent="0.25">
      <c r="A2722" s="26">
        <v>139139</v>
      </c>
      <c r="B2722" s="26" t="s">
        <v>1649</v>
      </c>
      <c r="C2722" s="82">
        <f t="shared" si="127"/>
        <v>0</v>
      </c>
      <c r="D2722" s="26">
        <v>22889</v>
      </c>
      <c r="E2722" s="26" t="s">
        <v>4059</v>
      </c>
      <c r="F2722" s="26">
        <v>107961</v>
      </c>
      <c r="G2722" s="26">
        <v>0</v>
      </c>
      <c r="H2722" s="76">
        <f t="shared" si="132"/>
        <v>139139</v>
      </c>
      <c r="I2722" s="76">
        <f t="shared" si="133"/>
        <v>0</v>
      </c>
      <c r="J2722" s="26">
        <v>23374</v>
      </c>
      <c r="K2722" s="26" t="s">
        <v>10959</v>
      </c>
      <c r="L2722" s="26" t="s">
        <v>10226</v>
      </c>
      <c r="M2722" s="26">
        <v>9320</v>
      </c>
      <c r="N2722" s="26" t="s">
        <v>606</v>
      </c>
      <c r="O2722" s="26" t="s">
        <v>10227</v>
      </c>
      <c r="Q2722" s="26" t="s">
        <v>10228</v>
      </c>
      <c r="R2722" s="26" t="s">
        <v>1654</v>
      </c>
      <c r="S2722" s="26" t="s">
        <v>1655</v>
      </c>
      <c r="T2722" s="26" t="s">
        <v>1656</v>
      </c>
      <c r="U2722" s="26" t="s">
        <v>385</v>
      </c>
    </row>
    <row r="2723" spans="1:21" ht="14.4" x14ac:dyDescent="0.25">
      <c r="A2723" s="26">
        <v>139139</v>
      </c>
      <c r="B2723" s="26" t="s">
        <v>1649</v>
      </c>
      <c r="C2723" s="82">
        <f t="shared" si="127"/>
        <v>0</v>
      </c>
      <c r="D2723" s="26">
        <v>22889</v>
      </c>
      <c r="E2723" s="26" t="s">
        <v>4059</v>
      </c>
      <c r="F2723" s="26">
        <v>55038</v>
      </c>
      <c r="G2723" s="26">
        <v>0</v>
      </c>
      <c r="H2723" s="76">
        <f t="shared" si="132"/>
        <v>139139</v>
      </c>
      <c r="I2723" s="76">
        <f t="shared" si="133"/>
        <v>0</v>
      </c>
      <c r="J2723" s="26">
        <v>23424</v>
      </c>
      <c r="K2723" s="26" t="s">
        <v>6003</v>
      </c>
      <c r="L2723" s="26" t="s">
        <v>10229</v>
      </c>
      <c r="M2723" s="26">
        <v>9420</v>
      </c>
      <c r="N2723" s="26" t="s">
        <v>10230</v>
      </c>
      <c r="O2723" s="26" t="s">
        <v>10231</v>
      </c>
      <c r="Q2723" s="26" t="s">
        <v>10232</v>
      </c>
      <c r="R2723" s="26" t="s">
        <v>1654</v>
      </c>
      <c r="S2723" s="26" t="s">
        <v>1655</v>
      </c>
      <c r="T2723" s="26" t="s">
        <v>1656</v>
      </c>
      <c r="U2723" s="26" t="s">
        <v>385</v>
      </c>
    </row>
    <row r="2724" spans="1:21" ht="14.4" x14ac:dyDescent="0.25">
      <c r="A2724" s="26">
        <v>139139</v>
      </c>
      <c r="B2724" s="26" t="s">
        <v>1649</v>
      </c>
      <c r="C2724" s="82">
        <f t="shared" si="127"/>
        <v>0</v>
      </c>
      <c r="D2724" s="26">
        <v>22889</v>
      </c>
      <c r="E2724" s="26" t="s">
        <v>4059</v>
      </c>
      <c r="F2724" s="26">
        <v>974824</v>
      </c>
      <c r="G2724" s="26">
        <v>0</v>
      </c>
      <c r="H2724" s="76">
        <f t="shared" si="132"/>
        <v>139139</v>
      </c>
      <c r="I2724" s="76">
        <f t="shared" si="133"/>
        <v>0</v>
      </c>
      <c r="J2724" s="26">
        <v>27011</v>
      </c>
      <c r="K2724" s="26" t="s">
        <v>10031</v>
      </c>
      <c r="L2724" s="26" t="s">
        <v>10233</v>
      </c>
      <c r="M2724" s="26">
        <v>9300</v>
      </c>
      <c r="N2724" s="26" t="s">
        <v>127</v>
      </c>
      <c r="O2724" s="26" t="s">
        <v>10234</v>
      </c>
      <c r="Q2724" s="26" t="s">
        <v>10235</v>
      </c>
      <c r="R2724" s="26" t="s">
        <v>1703</v>
      </c>
      <c r="S2724" s="26" t="s">
        <v>1704</v>
      </c>
      <c r="T2724" s="26" t="s">
        <v>1705</v>
      </c>
      <c r="U2724" s="26" t="s">
        <v>496</v>
      </c>
    </row>
    <row r="2725" spans="1:21" ht="14.4" x14ac:dyDescent="0.25">
      <c r="A2725" s="26">
        <v>139139</v>
      </c>
      <c r="B2725" s="26" t="s">
        <v>1649</v>
      </c>
      <c r="C2725" s="82">
        <f t="shared" si="127"/>
        <v>0</v>
      </c>
      <c r="D2725" s="26">
        <v>22889</v>
      </c>
      <c r="E2725" s="26" t="s">
        <v>4059</v>
      </c>
      <c r="F2725" s="26">
        <v>122556</v>
      </c>
      <c r="G2725" s="26">
        <v>0</v>
      </c>
      <c r="H2725" s="76">
        <f t="shared" si="132"/>
        <v>139139</v>
      </c>
      <c r="I2725" s="76">
        <f t="shared" si="133"/>
        <v>0</v>
      </c>
      <c r="J2725" s="26">
        <v>104851</v>
      </c>
      <c r="K2725" s="26" t="s">
        <v>10236</v>
      </c>
      <c r="L2725" s="26" t="s">
        <v>10237</v>
      </c>
      <c r="M2725" s="26">
        <v>9300</v>
      </c>
      <c r="N2725" s="26" t="s">
        <v>127</v>
      </c>
      <c r="O2725" s="26" t="s">
        <v>10238</v>
      </c>
      <c r="Q2725" s="26" t="s">
        <v>10239</v>
      </c>
      <c r="R2725" s="26" t="s">
        <v>1654</v>
      </c>
      <c r="S2725" s="26" t="s">
        <v>1655</v>
      </c>
      <c r="T2725" s="26" t="s">
        <v>1656</v>
      </c>
      <c r="U2725" s="26" t="s">
        <v>385</v>
      </c>
    </row>
    <row r="2726" spans="1:21" ht="14.4" x14ac:dyDescent="0.25">
      <c r="A2726" s="26">
        <v>139147</v>
      </c>
      <c r="B2726" s="26" t="s">
        <v>1649</v>
      </c>
      <c r="C2726" s="82">
        <f t="shared" si="127"/>
        <v>0</v>
      </c>
      <c r="D2726" s="26">
        <v>12856</v>
      </c>
      <c r="E2726" s="26" t="s">
        <v>3720</v>
      </c>
      <c r="F2726" s="26">
        <v>970913</v>
      </c>
      <c r="G2726" s="26">
        <v>0</v>
      </c>
      <c r="H2726" s="76">
        <f t="shared" si="132"/>
        <v>0</v>
      </c>
      <c r="I2726" s="76">
        <f t="shared" si="133"/>
        <v>0</v>
      </c>
      <c r="J2726" s="26">
        <v>12831</v>
      </c>
      <c r="K2726" s="26" t="s">
        <v>4760</v>
      </c>
      <c r="L2726" s="26" t="s">
        <v>10240</v>
      </c>
      <c r="M2726" s="26">
        <v>2235</v>
      </c>
      <c r="N2726" s="26" t="s">
        <v>10241</v>
      </c>
      <c r="O2726" s="26" t="s">
        <v>10242</v>
      </c>
      <c r="Q2726" s="26" t="s">
        <v>12061</v>
      </c>
      <c r="R2726" s="26" t="s">
        <v>11612</v>
      </c>
      <c r="S2726" s="26" t="s">
        <v>11613</v>
      </c>
      <c r="T2726" s="26" t="s">
        <v>11614</v>
      </c>
      <c r="U2726" s="26" t="s">
        <v>385</v>
      </c>
    </row>
    <row r="2727" spans="1:21" ht="14.4" x14ac:dyDescent="0.25">
      <c r="A2727" s="26">
        <v>139147</v>
      </c>
      <c r="B2727" s="26" t="s">
        <v>1649</v>
      </c>
      <c r="C2727" s="82">
        <f t="shared" si="127"/>
        <v>0</v>
      </c>
      <c r="D2727" s="26">
        <v>12856</v>
      </c>
      <c r="E2727" s="26" t="s">
        <v>3720</v>
      </c>
      <c r="F2727" s="26">
        <v>970913</v>
      </c>
      <c r="G2727" s="26">
        <v>0</v>
      </c>
      <c r="H2727" s="76">
        <f t="shared" si="132"/>
        <v>0</v>
      </c>
      <c r="I2727" s="76">
        <f t="shared" si="133"/>
        <v>0</v>
      </c>
      <c r="J2727" s="26">
        <v>12856</v>
      </c>
      <c r="K2727" s="26" t="s">
        <v>3720</v>
      </c>
      <c r="L2727" s="26" t="s">
        <v>1637</v>
      </c>
      <c r="M2727" s="26">
        <v>2230</v>
      </c>
      <c r="N2727" s="26" t="s">
        <v>1481</v>
      </c>
      <c r="O2727" s="26" t="s">
        <v>1638</v>
      </c>
      <c r="Q2727" s="26" t="s">
        <v>1639</v>
      </c>
      <c r="R2727" s="26" t="s">
        <v>11612</v>
      </c>
      <c r="S2727" s="26" t="s">
        <v>11613</v>
      </c>
      <c r="T2727" s="26" t="s">
        <v>11614</v>
      </c>
      <c r="U2727" s="26" t="s">
        <v>385</v>
      </c>
    </row>
    <row r="2728" spans="1:21" ht="14.4" x14ac:dyDescent="0.25">
      <c r="A2728" s="26">
        <v>139147</v>
      </c>
      <c r="B2728" s="26" t="s">
        <v>1649</v>
      </c>
      <c r="C2728" s="82">
        <f t="shared" si="127"/>
        <v>0</v>
      </c>
      <c r="D2728" s="26">
        <v>12856</v>
      </c>
      <c r="E2728" s="26" t="s">
        <v>3720</v>
      </c>
      <c r="F2728" s="26">
        <v>970913</v>
      </c>
      <c r="G2728" s="26">
        <v>0</v>
      </c>
      <c r="H2728" s="76">
        <f t="shared" si="132"/>
        <v>0</v>
      </c>
      <c r="I2728" s="76">
        <f t="shared" si="133"/>
        <v>0</v>
      </c>
      <c r="J2728" s="26">
        <v>12864</v>
      </c>
      <c r="K2728" s="26" t="s">
        <v>10243</v>
      </c>
      <c r="L2728" s="26" t="s">
        <v>10244</v>
      </c>
      <c r="M2728" s="26">
        <v>2230</v>
      </c>
      <c r="N2728" s="26" t="s">
        <v>1481</v>
      </c>
      <c r="O2728" s="26" t="s">
        <v>10245</v>
      </c>
      <c r="Q2728" s="26" t="s">
        <v>10246</v>
      </c>
      <c r="R2728" s="26" t="s">
        <v>11612</v>
      </c>
      <c r="S2728" s="26" t="s">
        <v>11613</v>
      </c>
      <c r="T2728" s="26" t="s">
        <v>11614</v>
      </c>
      <c r="U2728" s="26" t="s">
        <v>385</v>
      </c>
    </row>
    <row r="2729" spans="1:21" ht="14.4" x14ac:dyDescent="0.25">
      <c r="A2729" s="26">
        <v>139147</v>
      </c>
      <c r="B2729" s="26" t="s">
        <v>1649</v>
      </c>
      <c r="C2729" s="82">
        <f t="shared" si="127"/>
        <v>0</v>
      </c>
      <c r="D2729" s="26">
        <v>12856</v>
      </c>
      <c r="E2729" s="26" t="s">
        <v>3720</v>
      </c>
      <c r="F2729" s="26">
        <v>970913</v>
      </c>
      <c r="G2729" s="26">
        <v>0</v>
      </c>
      <c r="H2729" s="76">
        <f t="shared" si="132"/>
        <v>0</v>
      </c>
      <c r="I2729" s="76">
        <f t="shared" si="133"/>
        <v>0</v>
      </c>
      <c r="J2729" s="26">
        <v>12914</v>
      </c>
      <c r="K2729" s="26" t="s">
        <v>10247</v>
      </c>
      <c r="L2729" s="26" t="s">
        <v>10248</v>
      </c>
      <c r="M2729" s="26">
        <v>2260</v>
      </c>
      <c r="N2729" s="26" t="s">
        <v>10249</v>
      </c>
      <c r="O2729" s="26" t="s">
        <v>10250</v>
      </c>
      <c r="Q2729" s="26" t="s">
        <v>10251</v>
      </c>
      <c r="R2729" s="26" t="s">
        <v>11612</v>
      </c>
      <c r="S2729" s="26" t="s">
        <v>11613</v>
      </c>
      <c r="T2729" s="26" t="s">
        <v>11614</v>
      </c>
      <c r="U2729" s="26" t="s">
        <v>385</v>
      </c>
    </row>
    <row r="2730" spans="1:21" ht="14.4" x14ac:dyDescent="0.25">
      <c r="A2730" s="26">
        <v>139147</v>
      </c>
      <c r="B2730" s="26" t="s">
        <v>1649</v>
      </c>
      <c r="C2730" s="82">
        <f t="shared" si="127"/>
        <v>0</v>
      </c>
      <c r="D2730" s="26">
        <v>12856</v>
      </c>
      <c r="E2730" s="26" t="s">
        <v>3720</v>
      </c>
      <c r="F2730" s="26">
        <v>972463</v>
      </c>
      <c r="G2730" s="26">
        <v>0</v>
      </c>
      <c r="H2730" s="76">
        <f t="shared" si="132"/>
        <v>139147</v>
      </c>
      <c r="I2730" s="76">
        <f t="shared" si="133"/>
        <v>0</v>
      </c>
      <c r="J2730" s="26">
        <v>25973</v>
      </c>
      <c r="K2730" s="26" t="s">
        <v>10252</v>
      </c>
      <c r="L2730" s="26" t="s">
        <v>10253</v>
      </c>
      <c r="M2730" s="26">
        <v>2260</v>
      </c>
      <c r="N2730" s="26" t="s">
        <v>66</v>
      </c>
      <c r="O2730" s="26" t="s">
        <v>10254</v>
      </c>
      <c r="Q2730" s="26" t="s">
        <v>10255</v>
      </c>
      <c r="R2730" s="26" t="s">
        <v>10772</v>
      </c>
      <c r="S2730" s="26" t="s">
        <v>10773</v>
      </c>
      <c r="T2730" s="26" t="s">
        <v>10774</v>
      </c>
      <c r="U2730" s="26" t="s">
        <v>496</v>
      </c>
    </row>
    <row r="2731" spans="1:21" x14ac:dyDescent="0.25">
      <c r="A2731" s="26">
        <v>0</v>
      </c>
      <c r="B2731" s="26" t="s">
        <v>1901</v>
      </c>
      <c r="C2731" s="84"/>
      <c r="E2731" s="26" t="s">
        <v>333</v>
      </c>
      <c r="F2731" s="26">
        <v>114025</v>
      </c>
      <c r="G2731" s="26">
        <v>114025</v>
      </c>
      <c r="J2731" s="26">
        <v>27334</v>
      </c>
      <c r="K2731" s="26" t="s">
        <v>12167</v>
      </c>
      <c r="L2731" s="26" t="s">
        <v>12168</v>
      </c>
      <c r="M2731" s="26">
        <v>9940</v>
      </c>
      <c r="N2731" s="26" t="s">
        <v>121</v>
      </c>
      <c r="O2731" s="26" t="s">
        <v>12169</v>
      </c>
      <c r="P2731" s="26" t="s">
        <v>333</v>
      </c>
      <c r="Q2731" s="26" t="s">
        <v>12170</v>
      </c>
      <c r="R2731" s="26" t="s">
        <v>12171</v>
      </c>
      <c r="S2731" s="26" t="s">
        <v>12172</v>
      </c>
      <c r="T2731" s="26" t="s">
        <v>12173</v>
      </c>
      <c r="U2731" s="26" t="s">
        <v>496</v>
      </c>
    </row>
    <row r="2732" spans="1:21" x14ac:dyDescent="0.25">
      <c r="A2732" s="26">
        <v>0</v>
      </c>
      <c r="B2732" s="26" t="s">
        <v>1649</v>
      </c>
      <c r="C2732" s="84"/>
      <c r="E2732" s="26" t="s">
        <v>333</v>
      </c>
      <c r="F2732" s="26">
        <v>972273</v>
      </c>
      <c r="G2732" s="26">
        <v>0</v>
      </c>
      <c r="J2732" s="26">
        <v>27491</v>
      </c>
      <c r="K2732" s="26" t="s">
        <v>12174</v>
      </c>
      <c r="L2732" s="26" t="s">
        <v>12175</v>
      </c>
      <c r="M2732" s="26">
        <v>2018</v>
      </c>
      <c r="N2732" s="26" t="s">
        <v>258</v>
      </c>
      <c r="O2732" s="26" t="s">
        <v>12176</v>
      </c>
      <c r="P2732" s="26" t="s">
        <v>333</v>
      </c>
      <c r="Q2732" s="26" t="s">
        <v>12177</v>
      </c>
      <c r="R2732" s="26" t="s">
        <v>12171</v>
      </c>
      <c r="S2732" s="26" t="s">
        <v>12172</v>
      </c>
      <c r="T2732" s="26" t="s">
        <v>12173</v>
      </c>
      <c r="U2732" s="26" t="s">
        <v>496</v>
      </c>
    </row>
    <row r="2733" spans="1:21" x14ac:dyDescent="0.25">
      <c r="A2733" s="26">
        <v>0</v>
      </c>
      <c r="B2733" s="26" t="s">
        <v>1649</v>
      </c>
      <c r="C2733" s="84"/>
      <c r="E2733" s="26" t="s">
        <v>333</v>
      </c>
      <c r="F2733" s="26">
        <v>962936</v>
      </c>
      <c r="G2733" s="26">
        <v>0</v>
      </c>
      <c r="J2733" s="26">
        <v>27508</v>
      </c>
      <c r="K2733" s="26" t="s">
        <v>12178</v>
      </c>
      <c r="L2733" s="26" t="s">
        <v>12179</v>
      </c>
      <c r="M2733" s="26">
        <v>2060</v>
      </c>
      <c r="N2733" s="26" t="s">
        <v>258</v>
      </c>
      <c r="O2733" s="26" t="s">
        <v>12180</v>
      </c>
      <c r="P2733" s="26" t="s">
        <v>333</v>
      </c>
      <c r="Q2733" s="26" t="s">
        <v>12181</v>
      </c>
      <c r="R2733" s="26" t="s">
        <v>12171</v>
      </c>
      <c r="S2733" s="26" t="s">
        <v>12172</v>
      </c>
      <c r="T2733" s="26" t="s">
        <v>12173</v>
      </c>
      <c r="U2733" s="26" t="s">
        <v>496</v>
      </c>
    </row>
    <row r="2734" spans="1:21" x14ac:dyDescent="0.25">
      <c r="A2734" s="26">
        <v>0</v>
      </c>
      <c r="B2734" s="26" t="s">
        <v>1649</v>
      </c>
      <c r="C2734" s="84"/>
      <c r="E2734" s="26" t="s">
        <v>333</v>
      </c>
      <c r="F2734" s="26">
        <v>126482</v>
      </c>
      <c r="G2734" s="26">
        <v>0</v>
      </c>
      <c r="J2734" s="26">
        <v>27516</v>
      </c>
      <c r="K2734" s="26" t="s">
        <v>12182</v>
      </c>
      <c r="L2734" s="26" t="s">
        <v>12183</v>
      </c>
      <c r="M2734" s="26">
        <v>2018</v>
      </c>
      <c r="N2734" s="26" t="s">
        <v>258</v>
      </c>
      <c r="O2734" s="26" t="s">
        <v>12184</v>
      </c>
      <c r="P2734" s="26" t="s">
        <v>333</v>
      </c>
      <c r="Q2734" s="26" t="s">
        <v>12185</v>
      </c>
      <c r="R2734" s="26" t="s">
        <v>12171</v>
      </c>
      <c r="S2734" s="26" t="s">
        <v>12172</v>
      </c>
      <c r="T2734" s="26" t="s">
        <v>12173</v>
      </c>
      <c r="U2734" s="26" t="s">
        <v>496</v>
      </c>
    </row>
    <row r="2735" spans="1:21" x14ac:dyDescent="0.25">
      <c r="A2735" s="26">
        <v>0</v>
      </c>
      <c r="B2735" s="26" t="s">
        <v>1649</v>
      </c>
      <c r="C2735" s="84"/>
      <c r="E2735" s="26" t="s">
        <v>333</v>
      </c>
      <c r="F2735" s="26">
        <v>962936</v>
      </c>
      <c r="G2735" s="26">
        <v>0</v>
      </c>
      <c r="J2735" s="26">
        <v>27541</v>
      </c>
      <c r="K2735" s="26" t="s">
        <v>12178</v>
      </c>
      <c r="L2735" s="26" t="s">
        <v>12186</v>
      </c>
      <c r="M2735" s="26">
        <v>2000</v>
      </c>
      <c r="N2735" s="26" t="s">
        <v>258</v>
      </c>
      <c r="O2735" s="26" t="s">
        <v>12187</v>
      </c>
      <c r="P2735" s="26" t="s">
        <v>333</v>
      </c>
      <c r="Q2735" s="26" t="s">
        <v>12188</v>
      </c>
      <c r="R2735" s="26" t="s">
        <v>12171</v>
      </c>
      <c r="S2735" s="26" t="s">
        <v>12172</v>
      </c>
      <c r="T2735" s="26" t="s">
        <v>12173</v>
      </c>
      <c r="U2735" s="26" t="s">
        <v>496</v>
      </c>
    </row>
    <row r="2736" spans="1:21" x14ac:dyDescent="0.25">
      <c r="A2736" s="26">
        <v>0</v>
      </c>
      <c r="B2736" s="26" t="s">
        <v>1649</v>
      </c>
      <c r="C2736" s="84"/>
      <c r="E2736" s="26" t="s">
        <v>333</v>
      </c>
      <c r="F2736" s="26">
        <v>972307</v>
      </c>
      <c r="G2736" s="26">
        <v>0</v>
      </c>
      <c r="J2736" s="26">
        <v>27623</v>
      </c>
      <c r="K2736" s="26" t="s">
        <v>12189</v>
      </c>
      <c r="L2736" s="26" t="s">
        <v>1700</v>
      </c>
      <c r="M2736" s="26">
        <v>2242</v>
      </c>
      <c r="N2736" s="26" t="s">
        <v>277</v>
      </c>
      <c r="O2736" s="26" t="s">
        <v>12190</v>
      </c>
      <c r="P2736" s="26" t="s">
        <v>333</v>
      </c>
      <c r="Q2736" s="26" t="s">
        <v>12191</v>
      </c>
      <c r="R2736" s="26" t="s">
        <v>12171</v>
      </c>
      <c r="S2736" s="26" t="s">
        <v>12172</v>
      </c>
      <c r="T2736" s="26" t="s">
        <v>12173</v>
      </c>
      <c r="U2736" s="26" t="s">
        <v>496</v>
      </c>
    </row>
    <row r="2737" spans="1:21" x14ac:dyDescent="0.25">
      <c r="A2737" s="26">
        <v>0</v>
      </c>
      <c r="B2737" s="26" t="s">
        <v>1679</v>
      </c>
      <c r="C2737" s="84"/>
      <c r="E2737" s="26" t="s">
        <v>333</v>
      </c>
      <c r="F2737" s="26">
        <v>960849</v>
      </c>
      <c r="G2737" s="26">
        <v>0</v>
      </c>
      <c r="J2737" s="26">
        <v>27631</v>
      </c>
      <c r="K2737" s="26" t="s">
        <v>12192</v>
      </c>
      <c r="L2737" s="26" t="s">
        <v>12193</v>
      </c>
      <c r="M2737" s="26">
        <v>2400</v>
      </c>
      <c r="N2737" s="26" t="s">
        <v>49</v>
      </c>
      <c r="O2737" s="26" t="s">
        <v>12194</v>
      </c>
      <c r="P2737" s="26" t="s">
        <v>333</v>
      </c>
      <c r="Q2737" s="26" t="s">
        <v>12195</v>
      </c>
      <c r="R2737" s="26" t="s">
        <v>12171</v>
      </c>
      <c r="S2737" s="26" t="s">
        <v>12172</v>
      </c>
      <c r="T2737" s="26" t="s">
        <v>12173</v>
      </c>
      <c r="U2737" s="26" t="s">
        <v>496</v>
      </c>
    </row>
    <row r="2738" spans="1:21" x14ac:dyDescent="0.25">
      <c r="A2738" s="26">
        <v>0</v>
      </c>
      <c r="B2738" s="26" t="s">
        <v>1649</v>
      </c>
      <c r="C2738" s="84"/>
      <c r="E2738" s="26" t="s">
        <v>333</v>
      </c>
      <c r="F2738" s="26">
        <v>972323</v>
      </c>
      <c r="G2738" s="26">
        <v>0</v>
      </c>
      <c r="J2738" s="26">
        <v>27649</v>
      </c>
      <c r="K2738" s="26" t="s">
        <v>12196</v>
      </c>
      <c r="L2738" s="26" t="s">
        <v>7354</v>
      </c>
      <c r="M2738" s="26">
        <v>2440</v>
      </c>
      <c r="N2738" s="26" t="s">
        <v>51</v>
      </c>
      <c r="O2738" s="26" t="s">
        <v>12197</v>
      </c>
      <c r="P2738" s="26" t="s">
        <v>333</v>
      </c>
      <c r="Q2738" s="26" t="s">
        <v>12198</v>
      </c>
      <c r="R2738" s="26" t="s">
        <v>12171</v>
      </c>
      <c r="S2738" s="26" t="s">
        <v>12172</v>
      </c>
      <c r="T2738" s="26" t="s">
        <v>12173</v>
      </c>
      <c r="U2738" s="26" t="s">
        <v>496</v>
      </c>
    </row>
    <row r="2739" spans="1:21" x14ac:dyDescent="0.25">
      <c r="A2739" s="26">
        <v>0</v>
      </c>
      <c r="B2739" s="26" t="s">
        <v>1649</v>
      </c>
      <c r="C2739" s="84"/>
      <c r="E2739" s="26" t="s">
        <v>333</v>
      </c>
      <c r="F2739" s="26">
        <v>972463</v>
      </c>
      <c r="G2739" s="26">
        <v>0</v>
      </c>
      <c r="J2739" s="26">
        <v>27763</v>
      </c>
      <c r="K2739" s="26" t="s">
        <v>12199</v>
      </c>
      <c r="L2739" s="26" t="s">
        <v>10253</v>
      </c>
      <c r="M2739" s="26">
        <v>2260</v>
      </c>
      <c r="N2739" s="26" t="s">
        <v>66</v>
      </c>
      <c r="O2739" s="26" t="s">
        <v>12200</v>
      </c>
      <c r="P2739" s="26" t="s">
        <v>333</v>
      </c>
      <c r="Q2739" s="26" t="s">
        <v>12201</v>
      </c>
      <c r="R2739" s="26" t="s">
        <v>12171</v>
      </c>
      <c r="S2739" s="26" t="s">
        <v>12172</v>
      </c>
      <c r="T2739" s="26" t="s">
        <v>12173</v>
      </c>
      <c r="U2739" s="26" t="s">
        <v>496</v>
      </c>
    </row>
    <row r="2740" spans="1:21" x14ac:dyDescent="0.25">
      <c r="A2740" s="26">
        <v>0</v>
      </c>
      <c r="B2740" s="26" t="s">
        <v>1649</v>
      </c>
      <c r="C2740" s="84"/>
      <c r="E2740" s="26" t="s">
        <v>333</v>
      </c>
      <c r="F2740" s="26">
        <v>972471</v>
      </c>
      <c r="G2740" s="26">
        <v>0</v>
      </c>
      <c r="J2740" s="26">
        <v>27789</v>
      </c>
      <c r="K2740" s="26" t="s">
        <v>12202</v>
      </c>
      <c r="L2740" s="26" t="s">
        <v>9421</v>
      </c>
      <c r="M2740" s="26">
        <v>3294</v>
      </c>
      <c r="N2740" s="26" t="s">
        <v>278</v>
      </c>
      <c r="O2740" s="26" t="s">
        <v>210</v>
      </c>
      <c r="P2740" s="26" t="s">
        <v>333</v>
      </c>
      <c r="Q2740" s="26" t="s">
        <v>12203</v>
      </c>
      <c r="R2740" s="26" t="s">
        <v>12171</v>
      </c>
      <c r="S2740" s="26" t="s">
        <v>12172</v>
      </c>
      <c r="T2740" s="26" t="s">
        <v>12173</v>
      </c>
      <c r="U2740" s="26" t="s">
        <v>496</v>
      </c>
    </row>
    <row r="2741" spans="1:21" x14ac:dyDescent="0.25">
      <c r="A2741" s="26">
        <v>0</v>
      </c>
      <c r="B2741" s="26" t="s">
        <v>1649</v>
      </c>
      <c r="C2741" s="84"/>
      <c r="E2741" s="26" t="s">
        <v>333</v>
      </c>
      <c r="F2741" s="26">
        <v>107491</v>
      </c>
      <c r="G2741" s="26">
        <v>0</v>
      </c>
      <c r="J2741" s="26">
        <v>27888</v>
      </c>
      <c r="K2741" s="26" t="s">
        <v>12204</v>
      </c>
      <c r="L2741" s="26" t="s">
        <v>12205</v>
      </c>
      <c r="M2741" s="26">
        <v>3650</v>
      </c>
      <c r="N2741" s="26" t="s">
        <v>79</v>
      </c>
      <c r="O2741" s="26" t="s">
        <v>12206</v>
      </c>
      <c r="P2741" s="26" t="s">
        <v>333</v>
      </c>
      <c r="Q2741" s="26" t="s">
        <v>12207</v>
      </c>
      <c r="R2741" s="26" t="s">
        <v>12171</v>
      </c>
      <c r="S2741" s="26" t="s">
        <v>12172</v>
      </c>
      <c r="T2741" s="26" t="s">
        <v>12173</v>
      </c>
      <c r="U2741" s="26" t="s">
        <v>496</v>
      </c>
    </row>
    <row r="2742" spans="1:21" x14ac:dyDescent="0.25">
      <c r="A2742" s="26">
        <v>0</v>
      </c>
      <c r="B2742" s="26" t="s">
        <v>1649</v>
      </c>
      <c r="C2742" s="84"/>
      <c r="E2742" s="26" t="s">
        <v>333</v>
      </c>
      <c r="F2742" s="26">
        <v>107491</v>
      </c>
      <c r="G2742" s="26">
        <v>0</v>
      </c>
      <c r="J2742" s="26">
        <v>27896</v>
      </c>
      <c r="K2742" s="26" t="s">
        <v>12208</v>
      </c>
      <c r="L2742" s="26" t="s">
        <v>12209</v>
      </c>
      <c r="M2742" s="26">
        <v>3680</v>
      </c>
      <c r="N2742" s="26" t="s">
        <v>80</v>
      </c>
      <c r="O2742" s="26" t="s">
        <v>12210</v>
      </c>
      <c r="P2742" s="26" t="s">
        <v>333</v>
      </c>
      <c r="Q2742" s="26" t="s">
        <v>12211</v>
      </c>
      <c r="R2742" s="26" t="s">
        <v>12171</v>
      </c>
      <c r="S2742" s="26" t="s">
        <v>12172</v>
      </c>
      <c r="T2742" s="26" t="s">
        <v>12173</v>
      </c>
      <c r="U2742" s="26" t="s">
        <v>496</v>
      </c>
    </row>
    <row r="2743" spans="1:21" x14ac:dyDescent="0.25">
      <c r="A2743" s="26">
        <v>0</v>
      </c>
      <c r="B2743" s="26" t="s">
        <v>1649</v>
      </c>
      <c r="C2743" s="84"/>
      <c r="E2743" s="26" t="s">
        <v>333</v>
      </c>
      <c r="F2743" s="26">
        <v>107491</v>
      </c>
      <c r="G2743" s="26">
        <v>0</v>
      </c>
      <c r="J2743" s="26">
        <v>27904</v>
      </c>
      <c r="K2743" s="26" t="s">
        <v>12212</v>
      </c>
      <c r="L2743" s="26" t="s">
        <v>12213</v>
      </c>
      <c r="M2743" s="26">
        <v>3680</v>
      </c>
      <c r="N2743" s="26" t="s">
        <v>80</v>
      </c>
      <c r="O2743" s="26" t="s">
        <v>12214</v>
      </c>
      <c r="P2743" s="26" t="s">
        <v>333</v>
      </c>
      <c r="Q2743" s="26" t="s">
        <v>12215</v>
      </c>
      <c r="R2743" s="26" t="s">
        <v>12171</v>
      </c>
      <c r="S2743" s="26" t="s">
        <v>12172</v>
      </c>
      <c r="T2743" s="26" t="s">
        <v>12173</v>
      </c>
      <c r="U2743" s="26" t="s">
        <v>496</v>
      </c>
    </row>
    <row r="2744" spans="1:21" x14ac:dyDescent="0.25">
      <c r="A2744" s="26">
        <v>0</v>
      </c>
      <c r="B2744" s="26" t="s">
        <v>1649</v>
      </c>
      <c r="C2744" s="84"/>
      <c r="E2744" s="26" t="s">
        <v>333</v>
      </c>
      <c r="F2744" s="26">
        <v>972571</v>
      </c>
      <c r="G2744" s="26">
        <v>0</v>
      </c>
      <c r="J2744" s="26">
        <v>28027</v>
      </c>
      <c r="K2744" s="26" t="s">
        <v>12216</v>
      </c>
      <c r="L2744" s="26" t="s">
        <v>1720</v>
      </c>
      <c r="M2744" s="26">
        <v>8650</v>
      </c>
      <c r="N2744" s="26" t="s">
        <v>280</v>
      </c>
      <c r="O2744" s="26" t="s">
        <v>212</v>
      </c>
      <c r="P2744" s="26" t="s">
        <v>333</v>
      </c>
      <c r="Q2744" s="26" t="s">
        <v>340</v>
      </c>
      <c r="R2744" s="26" t="s">
        <v>12171</v>
      </c>
      <c r="S2744" s="26" t="s">
        <v>12172</v>
      </c>
      <c r="T2744" s="26" t="s">
        <v>12173</v>
      </c>
      <c r="U2744" s="26" t="s">
        <v>496</v>
      </c>
    </row>
    <row r="2745" spans="1:21" x14ac:dyDescent="0.25">
      <c r="A2745" s="26">
        <v>0</v>
      </c>
      <c r="B2745" s="26" t="s">
        <v>1649</v>
      </c>
      <c r="C2745" s="84"/>
      <c r="E2745" s="26" t="s">
        <v>333</v>
      </c>
      <c r="F2745" s="26">
        <v>972679</v>
      </c>
      <c r="G2745" s="26">
        <v>0</v>
      </c>
      <c r="J2745" s="26">
        <v>28134</v>
      </c>
      <c r="K2745" s="26" t="s">
        <v>12217</v>
      </c>
      <c r="L2745" s="26" t="s">
        <v>12218</v>
      </c>
      <c r="M2745" s="26">
        <v>8830</v>
      </c>
      <c r="N2745" s="26" t="s">
        <v>284</v>
      </c>
      <c r="O2745" s="26" t="s">
        <v>12219</v>
      </c>
      <c r="P2745" s="26" t="s">
        <v>333</v>
      </c>
      <c r="Q2745" s="26" t="s">
        <v>12220</v>
      </c>
      <c r="R2745" s="26" t="s">
        <v>12171</v>
      </c>
      <c r="S2745" s="26" t="s">
        <v>12172</v>
      </c>
      <c r="T2745" s="26" t="s">
        <v>12173</v>
      </c>
      <c r="U2745" s="26" t="s">
        <v>496</v>
      </c>
    </row>
    <row r="2746" spans="1:21" x14ac:dyDescent="0.25">
      <c r="A2746" s="26">
        <v>0</v>
      </c>
      <c r="B2746" s="26" t="s">
        <v>1649</v>
      </c>
      <c r="C2746" s="84"/>
      <c r="E2746" s="26" t="s">
        <v>333</v>
      </c>
      <c r="F2746" s="26">
        <v>968751</v>
      </c>
      <c r="G2746" s="26">
        <v>0</v>
      </c>
      <c r="J2746" s="26">
        <v>28258</v>
      </c>
      <c r="K2746" s="26" t="s">
        <v>12221</v>
      </c>
      <c r="L2746" s="26" t="s">
        <v>9453</v>
      </c>
      <c r="M2746" s="26">
        <v>9300</v>
      </c>
      <c r="N2746" s="26" t="s">
        <v>127</v>
      </c>
      <c r="O2746" s="26" t="s">
        <v>12222</v>
      </c>
      <c r="P2746" s="26" t="s">
        <v>333</v>
      </c>
      <c r="Q2746" s="26" t="s">
        <v>12223</v>
      </c>
      <c r="R2746" s="26" t="s">
        <v>12171</v>
      </c>
      <c r="S2746" s="26" t="s">
        <v>12172</v>
      </c>
      <c r="T2746" s="26" t="s">
        <v>12173</v>
      </c>
      <c r="U2746" s="26" t="s">
        <v>496</v>
      </c>
    </row>
    <row r="2747" spans="1:21" x14ac:dyDescent="0.25">
      <c r="A2747" s="26">
        <v>0</v>
      </c>
      <c r="B2747" s="26" t="s">
        <v>1649</v>
      </c>
      <c r="C2747" s="84"/>
      <c r="E2747" s="26" t="s">
        <v>333</v>
      </c>
      <c r="F2747" s="26">
        <v>972811</v>
      </c>
      <c r="G2747" s="26">
        <v>0</v>
      </c>
      <c r="J2747" s="26">
        <v>28357</v>
      </c>
      <c r="K2747" s="26" t="s">
        <v>12224</v>
      </c>
      <c r="L2747" s="26" t="s">
        <v>12225</v>
      </c>
      <c r="M2747" s="26">
        <v>9920</v>
      </c>
      <c r="N2747" s="26" t="s">
        <v>341</v>
      </c>
      <c r="O2747" s="26" t="s">
        <v>12226</v>
      </c>
      <c r="P2747" s="26" t="s">
        <v>333</v>
      </c>
      <c r="Q2747" s="26" t="s">
        <v>12227</v>
      </c>
      <c r="R2747" s="26" t="s">
        <v>12171</v>
      </c>
      <c r="S2747" s="26" t="s">
        <v>12172</v>
      </c>
      <c r="T2747" s="26" t="s">
        <v>12173</v>
      </c>
      <c r="U2747" s="26" t="s">
        <v>496</v>
      </c>
    </row>
    <row r="2748" spans="1:21" x14ac:dyDescent="0.25">
      <c r="A2748" s="26">
        <v>0</v>
      </c>
      <c r="B2748" s="26" t="s">
        <v>1649</v>
      </c>
      <c r="C2748" s="84"/>
      <c r="E2748" s="26" t="s">
        <v>333</v>
      </c>
      <c r="F2748" s="26">
        <v>111112</v>
      </c>
      <c r="G2748" s="26">
        <v>0</v>
      </c>
      <c r="J2748" s="26">
        <v>28951</v>
      </c>
      <c r="K2748" s="26" t="s">
        <v>12228</v>
      </c>
      <c r="L2748" s="26" t="s">
        <v>1666</v>
      </c>
      <c r="M2748" s="26">
        <v>2018</v>
      </c>
      <c r="N2748" s="26" t="s">
        <v>258</v>
      </c>
      <c r="O2748" s="26" t="s">
        <v>12229</v>
      </c>
      <c r="P2748" s="26" t="s">
        <v>333</v>
      </c>
      <c r="Q2748" s="26" t="s">
        <v>12230</v>
      </c>
      <c r="R2748" s="26" t="s">
        <v>12231</v>
      </c>
      <c r="S2748" s="26" t="s">
        <v>12232</v>
      </c>
      <c r="T2748" s="26" t="s">
        <v>12233</v>
      </c>
      <c r="U2748" s="26" t="s">
        <v>385</v>
      </c>
    </row>
    <row r="2749" spans="1:21" x14ac:dyDescent="0.25">
      <c r="A2749" s="26">
        <v>0</v>
      </c>
      <c r="B2749" s="26" t="s">
        <v>1649</v>
      </c>
      <c r="C2749" s="84"/>
      <c r="E2749" s="26" t="s">
        <v>333</v>
      </c>
      <c r="F2749" s="26">
        <v>962951</v>
      </c>
      <c r="G2749" s="26">
        <v>0</v>
      </c>
      <c r="J2749" s="26">
        <v>29041</v>
      </c>
      <c r="K2749" s="26" t="s">
        <v>12234</v>
      </c>
      <c r="L2749" s="26" t="s">
        <v>12235</v>
      </c>
      <c r="M2749" s="26">
        <v>2018</v>
      </c>
      <c r="N2749" s="26" t="s">
        <v>258</v>
      </c>
      <c r="O2749" s="26" t="s">
        <v>1661</v>
      </c>
      <c r="P2749" s="26" t="s">
        <v>333</v>
      </c>
      <c r="Q2749" s="26" t="s">
        <v>12236</v>
      </c>
      <c r="R2749" s="26" t="s">
        <v>12231</v>
      </c>
      <c r="S2749" s="26" t="s">
        <v>12232</v>
      </c>
      <c r="T2749" s="26" t="s">
        <v>12233</v>
      </c>
      <c r="U2749" s="26" t="s">
        <v>385</v>
      </c>
    </row>
    <row r="2750" spans="1:21" x14ac:dyDescent="0.25">
      <c r="A2750" s="26">
        <v>0</v>
      </c>
      <c r="B2750" s="26" t="s">
        <v>1649</v>
      </c>
      <c r="C2750" s="84"/>
      <c r="E2750" s="26" t="s">
        <v>333</v>
      </c>
      <c r="F2750" s="26">
        <v>974238</v>
      </c>
      <c r="G2750" s="26">
        <v>0</v>
      </c>
      <c r="J2750" s="26">
        <v>29521</v>
      </c>
      <c r="K2750" s="26" t="s">
        <v>12237</v>
      </c>
      <c r="L2750" s="26" t="s">
        <v>12238</v>
      </c>
      <c r="M2750" s="26">
        <v>2600</v>
      </c>
      <c r="N2750" s="26" t="s">
        <v>289</v>
      </c>
      <c r="O2750" s="26" t="s">
        <v>12239</v>
      </c>
      <c r="P2750" s="26" t="s">
        <v>333</v>
      </c>
      <c r="Q2750" s="26" t="s">
        <v>12240</v>
      </c>
      <c r="R2750" s="26" t="s">
        <v>12231</v>
      </c>
      <c r="S2750" s="26" t="s">
        <v>12232</v>
      </c>
      <c r="T2750" s="26" t="s">
        <v>12233</v>
      </c>
      <c r="U2750" s="26" t="s">
        <v>385</v>
      </c>
    </row>
    <row r="2751" spans="1:21" x14ac:dyDescent="0.25">
      <c r="A2751" s="26">
        <v>0</v>
      </c>
      <c r="B2751" s="26" t="s">
        <v>1649</v>
      </c>
      <c r="C2751" s="84"/>
      <c r="E2751" s="26" t="s">
        <v>333</v>
      </c>
      <c r="F2751" s="26">
        <v>62191</v>
      </c>
      <c r="G2751" s="26">
        <v>0</v>
      </c>
      <c r="J2751" s="26">
        <v>35394</v>
      </c>
      <c r="K2751" s="26" t="s">
        <v>12241</v>
      </c>
      <c r="L2751" s="26" t="s">
        <v>12242</v>
      </c>
      <c r="M2751" s="26">
        <v>8800</v>
      </c>
      <c r="N2751" s="26" t="s">
        <v>116</v>
      </c>
      <c r="O2751" s="26" t="s">
        <v>12243</v>
      </c>
      <c r="P2751" s="26" t="s">
        <v>333</v>
      </c>
      <c r="Q2751" s="26" t="s">
        <v>12244</v>
      </c>
      <c r="R2751" s="26" t="s">
        <v>12245</v>
      </c>
      <c r="S2751" s="26" t="s">
        <v>12246</v>
      </c>
      <c r="T2751" s="26" t="s">
        <v>12247</v>
      </c>
      <c r="U2751" s="26" t="s">
        <v>385</v>
      </c>
    </row>
    <row r="2752" spans="1:21" x14ac:dyDescent="0.25">
      <c r="A2752" s="26">
        <v>0</v>
      </c>
      <c r="B2752" s="26" t="s">
        <v>1649</v>
      </c>
      <c r="C2752" s="84"/>
      <c r="E2752" s="26" t="s">
        <v>333</v>
      </c>
      <c r="F2752" s="26">
        <v>972745</v>
      </c>
      <c r="G2752" s="26">
        <v>0</v>
      </c>
      <c r="J2752" s="26">
        <v>46003</v>
      </c>
      <c r="K2752" s="26" t="s">
        <v>12248</v>
      </c>
      <c r="L2752" s="26" t="s">
        <v>1731</v>
      </c>
      <c r="M2752" s="26">
        <v>9255</v>
      </c>
      <c r="N2752" s="26" t="s">
        <v>130</v>
      </c>
      <c r="O2752" s="26" t="s">
        <v>12249</v>
      </c>
      <c r="P2752" s="26" t="s">
        <v>333</v>
      </c>
      <c r="Q2752" s="26" t="s">
        <v>12250</v>
      </c>
      <c r="R2752" s="26" t="s">
        <v>12171</v>
      </c>
      <c r="S2752" s="26" t="s">
        <v>12172</v>
      </c>
      <c r="T2752" s="26" t="s">
        <v>12173</v>
      </c>
      <c r="U2752" s="26" t="s">
        <v>496</v>
      </c>
    </row>
    <row r="2753" spans="1:21" x14ac:dyDescent="0.25">
      <c r="A2753" s="26">
        <v>0</v>
      </c>
      <c r="B2753" s="26" t="s">
        <v>1649</v>
      </c>
      <c r="C2753" s="84"/>
      <c r="E2753" s="26" t="s">
        <v>333</v>
      </c>
      <c r="F2753" s="26">
        <v>963009</v>
      </c>
      <c r="G2753" s="26">
        <v>0</v>
      </c>
      <c r="J2753" s="26">
        <v>46821</v>
      </c>
      <c r="K2753" s="26" t="s">
        <v>12251</v>
      </c>
      <c r="L2753" s="26" t="s">
        <v>1673</v>
      </c>
      <c r="M2753" s="26">
        <v>2018</v>
      </c>
      <c r="N2753" s="26" t="s">
        <v>258</v>
      </c>
      <c r="O2753" s="26" t="s">
        <v>185</v>
      </c>
      <c r="P2753" s="26" t="s">
        <v>333</v>
      </c>
      <c r="Q2753" s="26" t="s">
        <v>12252</v>
      </c>
      <c r="R2753" s="26" t="s">
        <v>12231</v>
      </c>
      <c r="S2753" s="26" t="s">
        <v>12232</v>
      </c>
      <c r="T2753" s="26" t="s">
        <v>12233</v>
      </c>
      <c r="U2753" s="26" t="s">
        <v>385</v>
      </c>
    </row>
    <row r="2754" spans="1:21" x14ac:dyDescent="0.25">
      <c r="A2754" s="26">
        <v>0</v>
      </c>
      <c r="B2754" s="26" t="s">
        <v>1679</v>
      </c>
      <c r="C2754" s="84"/>
      <c r="E2754" s="26" t="s">
        <v>333</v>
      </c>
      <c r="F2754" s="26">
        <v>960757</v>
      </c>
      <c r="G2754" s="26">
        <v>0</v>
      </c>
      <c r="J2754" s="26">
        <v>48091</v>
      </c>
      <c r="K2754" s="26" t="s">
        <v>12253</v>
      </c>
      <c r="L2754" s="26" t="s">
        <v>12254</v>
      </c>
      <c r="M2754" s="26">
        <v>2300</v>
      </c>
      <c r="N2754" s="26" t="s">
        <v>47</v>
      </c>
      <c r="O2754" s="26" t="s">
        <v>12255</v>
      </c>
      <c r="P2754" s="26" t="s">
        <v>333</v>
      </c>
      <c r="Q2754" s="26" t="s">
        <v>12256</v>
      </c>
      <c r="R2754" s="26" t="s">
        <v>12231</v>
      </c>
      <c r="S2754" s="26" t="s">
        <v>12232</v>
      </c>
      <c r="T2754" s="26" t="s">
        <v>12233</v>
      </c>
      <c r="U2754" s="26" t="s">
        <v>385</v>
      </c>
    </row>
    <row r="2755" spans="1:21" x14ac:dyDescent="0.25">
      <c r="A2755" s="26">
        <v>0</v>
      </c>
      <c r="B2755" s="26" t="s">
        <v>1679</v>
      </c>
      <c r="C2755" s="84"/>
      <c r="E2755" s="26" t="s">
        <v>333</v>
      </c>
      <c r="F2755" s="26">
        <v>975292</v>
      </c>
      <c r="G2755" s="26">
        <v>0</v>
      </c>
      <c r="J2755" s="26">
        <v>50336</v>
      </c>
      <c r="K2755" s="26" t="s">
        <v>12257</v>
      </c>
      <c r="L2755" s="26" t="s">
        <v>12258</v>
      </c>
      <c r="M2755" s="26">
        <v>8000</v>
      </c>
      <c r="N2755" s="26" t="s">
        <v>90</v>
      </c>
      <c r="O2755" s="26" t="s">
        <v>12259</v>
      </c>
      <c r="P2755" s="26" t="s">
        <v>333</v>
      </c>
      <c r="Q2755" s="26" t="s">
        <v>12260</v>
      </c>
      <c r="R2755" s="26" t="s">
        <v>12245</v>
      </c>
      <c r="S2755" s="26" t="s">
        <v>12246</v>
      </c>
      <c r="T2755" s="26" t="s">
        <v>12247</v>
      </c>
      <c r="U2755" s="26" t="s">
        <v>385</v>
      </c>
    </row>
    <row r="2756" spans="1:21" x14ac:dyDescent="0.25">
      <c r="A2756" s="26">
        <v>0</v>
      </c>
      <c r="B2756" s="26" t="s">
        <v>1649</v>
      </c>
      <c r="C2756" s="84"/>
      <c r="E2756" s="26" t="s">
        <v>333</v>
      </c>
      <c r="F2756" s="26">
        <v>60558</v>
      </c>
      <c r="G2756" s="26">
        <v>0</v>
      </c>
      <c r="J2756" s="26">
        <v>51003</v>
      </c>
      <c r="K2756" s="26" t="s">
        <v>12261</v>
      </c>
      <c r="L2756" s="26" t="s">
        <v>12262</v>
      </c>
      <c r="M2756" s="26">
        <v>3000</v>
      </c>
      <c r="N2756" s="26" t="s">
        <v>165</v>
      </c>
      <c r="O2756" s="26" t="s">
        <v>12263</v>
      </c>
      <c r="P2756" s="26" t="s">
        <v>333</v>
      </c>
      <c r="Q2756" s="26" t="s">
        <v>12264</v>
      </c>
      <c r="R2756" s="26" t="s">
        <v>12265</v>
      </c>
      <c r="S2756" s="26" t="s">
        <v>12266</v>
      </c>
      <c r="T2756" s="26" t="s">
        <v>12267</v>
      </c>
      <c r="U2756" s="26" t="s">
        <v>385</v>
      </c>
    </row>
    <row r="2757" spans="1:21" x14ac:dyDescent="0.25">
      <c r="A2757" s="26">
        <v>0</v>
      </c>
      <c r="B2757" s="26" t="s">
        <v>1679</v>
      </c>
      <c r="C2757" s="84"/>
      <c r="E2757" s="26" t="s">
        <v>333</v>
      </c>
      <c r="F2757" s="26">
        <v>975979</v>
      </c>
      <c r="G2757" s="26">
        <v>0</v>
      </c>
      <c r="J2757" s="26">
        <v>51086</v>
      </c>
      <c r="K2757" s="26" t="s">
        <v>12268</v>
      </c>
      <c r="L2757" s="26" t="s">
        <v>12269</v>
      </c>
      <c r="M2757" s="26">
        <v>9300</v>
      </c>
      <c r="N2757" s="26" t="s">
        <v>127</v>
      </c>
      <c r="O2757" s="26" t="s">
        <v>12270</v>
      </c>
      <c r="P2757" s="26" t="s">
        <v>333</v>
      </c>
      <c r="Q2757" s="26" t="s">
        <v>12271</v>
      </c>
      <c r="R2757" s="26" t="s">
        <v>12272</v>
      </c>
      <c r="S2757" s="26" t="s">
        <v>12273</v>
      </c>
      <c r="T2757" s="26" t="s">
        <v>12274</v>
      </c>
      <c r="U2757" s="26" t="s">
        <v>385</v>
      </c>
    </row>
    <row r="2758" spans="1:21" x14ac:dyDescent="0.25">
      <c r="A2758" s="26">
        <v>0</v>
      </c>
      <c r="B2758" s="26" t="s">
        <v>1649</v>
      </c>
      <c r="C2758" s="84"/>
      <c r="E2758" s="26" t="s">
        <v>333</v>
      </c>
      <c r="F2758" s="26">
        <v>966952</v>
      </c>
      <c r="G2758" s="26">
        <v>0</v>
      </c>
      <c r="J2758" s="26">
        <v>53124</v>
      </c>
      <c r="K2758" s="26" t="s">
        <v>12275</v>
      </c>
      <c r="L2758" s="26" t="s">
        <v>1691</v>
      </c>
      <c r="M2758" s="26">
        <v>8450</v>
      </c>
      <c r="N2758" s="26" t="s">
        <v>5</v>
      </c>
      <c r="O2758" s="26" t="s">
        <v>193</v>
      </c>
      <c r="P2758" s="26" t="s">
        <v>333</v>
      </c>
      <c r="Q2758" s="26" t="s">
        <v>262</v>
      </c>
      <c r="R2758" s="26" t="s">
        <v>12245</v>
      </c>
      <c r="S2758" s="26" t="s">
        <v>12246</v>
      </c>
      <c r="T2758" s="26" t="s">
        <v>12247</v>
      </c>
      <c r="U2758" s="26" t="s">
        <v>385</v>
      </c>
    </row>
    <row r="2759" spans="1:21" x14ac:dyDescent="0.25">
      <c r="A2759" s="26">
        <v>0</v>
      </c>
      <c r="B2759" s="26" t="s">
        <v>1649</v>
      </c>
      <c r="C2759" s="85"/>
      <c r="E2759" s="26" t="s">
        <v>333</v>
      </c>
      <c r="F2759" s="26">
        <v>128959</v>
      </c>
      <c r="G2759" s="26">
        <v>0</v>
      </c>
      <c r="J2759" s="26">
        <v>61085</v>
      </c>
      <c r="K2759" s="26" t="s">
        <v>12276</v>
      </c>
      <c r="L2759" s="26" t="s">
        <v>12277</v>
      </c>
      <c r="M2759" s="26">
        <v>8000</v>
      </c>
      <c r="N2759" s="26" t="s">
        <v>90</v>
      </c>
      <c r="O2759" s="26" t="s">
        <v>12278</v>
      </c>
      <c r="P2759" s="26" t="s">
        <v>333</v>
      </c>
      <c r="Q2759" s="26" t="s">
        <v>12279</v>
      </c>
      <c r="R2759" s="26" t="s">
        <v>12171</v>
      </c>
      <c r="S2759" s="26" t="s">
        <v>12172</v>
      </c>
      <c r="T2759" s="26" t="s">
        <v>12173</v>
      </c>
      <c r="U2759" s="26" t="s">
        <v>496</v>
      </c>
    </row>
    <row r="2760" spans="1:21" ht="14.4" x14ac:dyDescent="0.25">
      <c r="A2760" s="26">
        <v>0</v>
      </c>
      <c r="B2760" s="26" t="s">
        <v>1649</v>
      </c>
      <c r="C2760" s="83"/>
      <c r="E2760" s="26" t="s">
        <v>333</v>
      </c>
      <c r="F2760" s="26">
        <v>962936</v>
      </c>
      <c r="G2760" s="26">
        <v>0</v>
      </c>
      <c r="H2760" s="76"/>
      <c r="I2760" s="76"/>
      <c r="J2760" s="26">
        <v>111278</v>
      </c>
      <c r="K2760" s="26" t="s">
        <v>12280</v>
      </c>
      <c r="L2760" s="26" t="s">
        <v>12281</v>
      </c>
      <c r="M2760" s="26">
        <v>2030</v>
      </c>
      <c r="N2760" s="26" t="s">
        <v>258</v>
      </c>
      <c r="O2760" s="26" t="s">
        <v>12282</v>
      </c>
      <c r="P2760" s="26" t="s">
        <v>333</v>
      </c>
      <c r="Q2760" s="26" t="s">
        <v>12283</v>
      </c>
      <c r="R2760" s="26" t="s">
        <v>12171</v>
      </c>
      <c r="S2760" s="26" t="s">
        <v>12172</v>
      </c>
      <c r="T2760" s="26" t="s">
        <v>12173</v>
      </c>
      <c r="U2760" s="26" t="s">
        <v>496</v>
      </c>
    </row>
    <row r="2761" spans="1:21" ht="14.4" x14ac:dyDescent="0.25">
      <c r="A2761" s="26">
        <v>0</v>
      </c>
      <c r="B2761" s="26" t="s">
        <v>1649</v>
      </c>
      <c r="C2761" s="81"/>
      <c r="E2761" s="26" t="s">
        <v>333</v>
      </c>
      <c r="F2761" s="26">
        <v>122416</v>
      </c>
      <c r="G2761" s="26">
        <v>0</v>
      </c>
      <c r="H2761" s="76"/>
      <c r="I2761" s="76"/>
      <c r="J2761" s="26">
        <v>122382</v>
      </c>
      <c r="K2761" s="26" t="s">
        <v>12284</v>
      </c>
      <c r="L2761" s="26" t="s">
        <v>1630</v>
      </c>
      <c r="M2761" s="26">
        <v>1070</v>
      </c>
      <c r="N2761" s="26" t="s">
        <v>145</v>
      </c>
      <c r="O2761" s="26" t="s">
        <v>12285</v>
      </c>
      <c r="P2761" s="26" t="s">
        <v>333</v>
      </c>
      <c r="Q2761" s="26" t="s">
        <v>12286</v>
      </c>
      <c r="R2761" s="26" t="s">
        <v>12272</v>
      </c>
      <c r="S2761" s="26" t="s">
        <v>12273</v>
      </c>
      <c r="T2761" s="26" t="s">
        <v>12274</v>
      </c>
      <c r="U2761" s="26" t="s">
        <v>385</v>
      </c>
    </row>
    <row r="2762" spans="1:21" ht="14.4" x14ac:dyDescent="0.25">
      <c r="A2762" s="26">
        <v>0</v>
      </c>
      <c r="B2762" s="26" t="s">
        <v>1649</v>
      </c>
      <c r="C2762" s="81"/>
      <c r="E2762" s="26" t="s">
        <v>333</v>
      </c>
      <c r="F2762" s="26">
        <v>962936</v>
      </c>
      <c r="G2762" s="26">
        <v>0</v>
      </c>
      <c r="H2762" s="76"/>
      <c r="I2762" s="76"/>
      <c r="J2762" s="26">
        <v>129429</v>
      </c>
      <c r="K2762" s="26" t="s">
        <v>12287</v>
      </c>
      <c r="L2762" s="26" t="s">
        <v>12288</v>
      </c>
      <c r="M2762" s="26">
        <v>2030</v>
      </c>
      <c r="N2762" s="26" t="s">
        <v>258</v>
      </c>
      <c r="O2762" s="26" t="s">
        <v>12289</v>
      </c>
      <c r="P2762" s="26" t="s">
        <v>333</v>
      </c>
      <c r="Q2762" s="26" t="s">
        <v>12290</v>
      </c>
      <c r="R2762" s="26" t="s">
        <v>12171</v>
      </c>
      <c r="S2762" s="26" t="s">
        <v>12172</v>
      </c>
      <c r="T2762" s="26" t="s">
        <v>12173</v>
      </c>
      <c r="U2762" s="26" t="s">
        <v>496</v>
      </c>
    </row>
    <row r="2763" spans="1:21" ht="14.4" x14ac:dyDescent="0.25">
      <c r="A2763" s="26">
        <v>0</v>
      </c>
      <c r="B2763" s="26" t="s">
        <v>1649</v>
      </c>
      <c r="C2763" s="81"/>
      <c r="E2763" s="26" t="s">
        <v>333</v>
      </c>
      <c r="F2763" s="26">
        <v>128959</v>
      </c>
      <c r="G2763" s="26">
        <v>0</v>
      </c>
      <c r="H2763" s="76"/>
      <c r="I2763" s="76"/>
      <c r="J2763" s="26">
        <v>129957</v>
      </c>
      <c r="K2763" s="26" t="s">
        <v>12291</v>
      </c>
      <c r="L2763" s="26" t="s">
        <v>12292</v>
      </c>
      <c r="M2763" s="26">
        <v>8000</v>
      </c>
      <c r="N2763" s="26" t="s">
        <v>90</v>
      </c>
      <c r="O2763" s="26" t="s">
        <v>12293</v>
      </c>
      <c r="P2763" s="26" t="s">
        <v>333</v>
      </c>
      <c r="Q2763" s="26" t="s">
        <v>12279</v>
      </c>
      <c r="R2763" s="26" t="s">
        <v>12171</v>
      </c>
      <c r="S2763" s="26" t="s">
        <v>12172</v>
      </c>
      <c r="T2763" s="26" t="s">
        <v>12173</v>
      </c>
      <c r="U2763" s="26" t="s">
        <v>496</v>
      </c>
    </row>
    <row r="2764" spans="1:21" ht="14.4" x14ac:dyDescent="0.25">
      <c r="A2764" s="26">
        <v>0</v>
      </c>
      <c r="B2764" s="26" t="s">
        <v>1679</v>
      </c>
      <c r="C2764" s="81"/>
      <c r="E2764" s="26" t="s">
        <v>333</v>
      </c>
      <c r="F2764" s="26">
        <v>975789</v>
      </c>
      <c r="G2764" s="26">
        <v>0</v>
      </c>
      <c r="H2764" s="76"/>
      <c r="I2764" s="76"/>
      <c r="J2764" s="26">
        <v>130799</v>
      </c>
      <c r="K2764" s="26" t="s">
        <v>12294</v>
      </c>
      <c r="L2764" s="26" t="s">
        <v>7539</v>
      </c>
      <c r="M2764" s="26">
        <v>9000</v>
      </c>
      <c r="N2764" s="26" t="s">
        <v>120</v>
      </c>
      <c r="O2764" s="26" t="s">
        <v>337</v>
      </c>
      <c r="P2764" s="26" t="s">
        <v>333</v>
      </c>
      <c r="Q2764" s="26" t="s">
        <v>12295</v>
      </c>
      <c r="R2764" s="26" t="s">
        <v>12171</v>
      </c>
      <c r="S2764" s="26" t="s">
        <v>12172</v>
      </c>
      <c r="T2764" s="26" t="s">
        <v>12173</v>
      </c>
      <c r="U2764" s="26" t="s">
        <v>496</v>
      </c>
    </row>
    <row r="2765" spans="1:21" ht="14.4" x14ac:dyDescent="0.25">
      <c r="A2765" s="26">
        <v>0</v>
      </c>
      <c r="B2765" s="26" t="s">
        <v>1649</v>
      </c>
      <c r="C2765" s="81"/>
      <c r="E2765" s="26" t="s">
        <v>333</v>
      </c>
      <c r="F2765" s="26">
        <v>128959</v>
      </c>
      <c r="G2765" s="26">
        <v>0</v>
      </c>
      <c r="H2765" s="76"/>
      <c r="I2765" s="76"/>
      <c r="J2765" s="26">
        <v>132175</v>
      </c>
      <c r="K2765" s="26" t="s">
        <v>12296</v>
      </c>
      <c r="L2765" s="26" t="s">
        <v>12277</v>
      </c>
      <c r="M2765" s="26">
        <v>8000</v>
      </c>
      <c r="N2765" s="26" t="s">
        <v>90</v>
      </c>
      <c r="O2765" s="26" t="s">
        <v>12293</v>
      </c>
      <c r="P2765" s="26" t="s">
        <v>333</v>
      </c>
      <c r="Q2765" s="26" t="s">
        <v>12279</v>
      </c>
      <c r="R2765" s="26" t="s">
        <v>12171</v>
      </c>
      <c r="S2765" s="26" t="s">
        <v>12172</v>
      </c>
      <c r="T2765" s="26" t="s">
        <v>12173</v>
      </c>
      <c r="U2765" s="26" t="s">
        <v>496</v>
      </c>
    </row>
    <row r="2766" spans="1:21" ht="14.4" x14ac:dyDescent="0.25">
      <c r="A2766" s="26">
        <v>0</v>
      </c>
      <c r="B2766" s="26" t="s">
        <v>1649</v>
      </c>
      <c r="C2766" s="81"/>
      <c r="E2766" s="26" t="s">
        <v>333</v>
      </c>
      <c r="F2766" s="26">
        <v>132217</v>
      </c>
      <c r="G2766" s="26">
        <v>0</v>
      </c>
      <c r="H2766" s="76"/>
      <c r="I2766" s="76"/>
      <c r="J2766" s="26">
        <v>132225</v>
      </c>
      <c r="K2766" s="26" t="s">
        <v>12297</v>
      </c>
      <c r="L2766" s="26" t="s">
        <v>12298</v>
      </c>
      <c r="M2766" s="26">
        <v>2890</v>
      </c>
      <c r="N2766" s="26" t="s">
        <v>338</v>
      </c>
      <c r="O2766" s="26" t="s">
        <v>12299</v>
      </c>
      <c r="P2766" s="26" t="s">
        <v>333</v>
      </c>
      <c r="Q2766" s="26" t="s">
        <v>12300</v>
      </c>
      <c r="R2766" s="26" t="s">
        <v>12231</v>
      </c>
      <c r="S2766" s="26" t="s">
        <v>12232</v>
      </c>
      <c r="T2766" s="26" t="s">
        <v>12233</v>
      </c>
      <c r="U2766" s="26" t="s">
        <v>385</v>
      </c>
    </row>
    <row r="2767" spans="1:21" ht="14.4" x14ac:dyDescent="0.25">
      <c r="A2767" s="26">
        <v>0</v>
      </c>
      <c r="B2767" s="26" t="s">
        <v>1649</v>
      </c>
      <c r="C2767" s="81"/>
      <c r="E2767" s="26" t="s">
        <v>333</v>
      </c>
      <c r="F2767" s="26">
        <v>137356</v>
      </c>
      <c r="G2767" s="26">
        <v>0</v>
      </c>
      <c r="H2767" s="76"/>
      <c r="I2767" s="76"/>
      <c r="J2767" s="26">
        <v>137364</v>
      </c>
      <c r="K2767" s="26" t="s">
        <v>12301</v>
      </c>
      <c r="L2767" s="26" t="s">
        <v>12302</v>
      </c>
      <c r="M2767" s="26">
        <v>3390</v>
      </c>
      <c r="N2767" s="26" t="s">
        <v>8369</v>
      </c>
      <c r="O2767" s="26" t="s">
        <v>12303</v>
      </c>
      <c r="P2767" s="26" t="s">
        <v>333</v>
      </c>
      <c r="Q2767" s="26" t="s">
        <v>12304</v>
      </c>
      <c r="R2767" s="26" t="s">
        <v>12265</v>
      </c>
      <c r="S2767" s="26" t="s">
        <v>12266</v>
      </c>
      <c r="T2767" s="26" t="s">
        <v>12267</v>
      </c>
      <c r="U2767" s="26" t="s">
        <v>385</v>
      </c>
    </row>
    <row r="2768" spans="1:21" ht="14.4" x14ac:dyDescent="0.25">
      <c r="A2768" s="26">
        <v>0</v>
      </c>
      <c r="B2768" s="26" t="s">
        <v>1649</v>
      </c>
      <c r="C2768" s="81"/>
      <c r="E2768" s="26" t="s">
        <v>333</v>
      </c>
      <c r="F2768" s="26">
        <v>137372</v>
      </c>
      <c r="G2768" s="26">
        <v>0</v>
      </c>
      <c r="H2768" s="76"/>
      <c r="I2768" s="76"/>
      <c r="J2768" s="26">
        <v>137381</v>
      </c>
      <c r="K2768" s="26" t="s">
        <v>12305</v>
      </c>
      <c r="L2768" s="26" t="s">
        <v>12306</v>
      </c>
      <c r="M2768" s="26">
        <v>1190</v>
      </c>
      <c r="N2768" s="26" t="s">
        <v>347</v>
      </c>
      <c r="O2768" s="26" t="s">
        <v>12307</v>
      </c>
      <c r="P2768" s="26" t="s">
        <v>333</v>
      </c>
      <c r="Q2768" s="26" t="s">
        <v>12308</v>
      </c>
      <c r="R2768" s="26" t="s">
        <v>12272</v>
      </c>
      <c r="S2768" s="26" t="s">
        <v>12273</v>
      </c>
      <c r="T2768" s="26" t="s">
        <v>12274</v>
      </c>
      <c r="U2768" s="26" t="s">
        <v>385</v>
      </c>
    </row>
    <row r="2769" spans="1:21" ht="14.4" x14ac:dyDescent="0.25">
      <c r="A2769" s="26">
        <v>0</v>
      </c>
      <c r="B2769" s="26" t="s">
        <v>1649</v>
      </c>
      <c r="C2769" s="81"/>
      <c r="E2769" s="26" t="s">
        <v>333</v>
      </c>
      <c r="F2769" s="26">
        <v>968081</v>
      </c>
      <c r="G2769" s="26">
        <v>0</v>
      </c>
      <c r="H2769" s="76"/>
      <c r="I2769" s="76"/>
      <c r="J2769" s="26">
        <v>137422</v>
      </c>
      <c r="K2769" s="26" t="s">
        <v>12309</v>
      </c>
      <c r="L2769" s="26" t="s">
        <v>12310</v>
      </c>
      <c r="M2769" s="26">
        <v>3300</v>
      </c>
      <c r="N2769" s="26" t="s">
        <v>69</v>
      </c>
      <c r="O2769" s="26" t="s">
        <v>12311</v>
      </c>
      <c r="P2769" s="26" t="s">
        <v>333</v>
      </c>
      <c r="Q2769" s="26" t="s">
        <v>12312</v>
      </c>
      <c r="R2769" s="26" t="s">
        <v>12171</v>
      </c>
      <c r="S2769" s="26" t="s">
        <v>12172</v>
      </c>
      <c r="T2769" s="26" t="s">
        <v>12173</v>
      </c>
      <c r="U2769" s="26" t="s">
        <v>496</v>
      </c>
    </row>
    <row r="2770" spans="1:21" ht="14.4" x14ac:dyDescent="0.25">
      <c r="A2770" s="26">
        <v>0</v>
      </c>
      <c r="B2770" s="26" t="s">
        <v>1649</v>
      </c>
      <c r="C2770" s="81"/>
      <c r="E2770" s="26" t="s">
        <v>333</v>
      </c>
      <c r="F2770" s="26">
        <v>968081</v>
      </c>
      <c r="G2770" s="26">
        <v>0</v>
      </c>
      <c r="H2770" s="76"/>
      <c r="I2770" s="76"/>
      <c r="J2770" s="26">
        <v>137431</v>
      </c>
      <c r="K2770" s="26" t="s">
        <v>12313</v>
      </c>
      <c r="L2770" s="26" t="s">
        <v>8030</v>
      </c>
      <c r="M2770" s="26">
        <v>1200</v>
      </c>
      <c r="N2770" s="26" t="s">
        <v>22</v>
      </c>
      <c r="O2770" s="26" t="s">
        <v>12314</v>
      </c>
      <c r="P2770" s="26" t="s">
        <v>333</v>
      </c>
      <c r="Q2770" s="26" t="s">
        <v>12315</v>
      </c>
      <c r="R2770" s="26" t="s">
        <v>12171</v>
      </c>
      <c r="S2770" s="26" t="s">
        <v>12172</v>
      </c>
      <c r="T2770" s="26" t="s">
        <v>12173</v>
      </c>
      <c r="U2770" s="26" t="s">
        <v>496</v>
      </c>
    </row>
    <row r="2771" spans="1:21" ht="14.4" x14ac:dyDescent="0.25">
      <c r="A2771" s="26">
        <v>0</v>
      </c>
      <c r="B2771" s="26" t="s">
        <v>1649</v>
      </c>
      <c r="C2771" s="81"/>
      <c r="E2771" s="26" t="s">
        <v>333</v>
      </c>
      <c r="F2771" s="26">
        <v>122416</v>
      </c>
      <c r="G2771" s="26">
        <v>0</v>
      </c>
      <c r="H2771" s="76"/>
      <c r="I2771" s="76"/>
      <c r="J2771" s="26">
        <v>138263</v>
      </c>
      <c r="K2771" s="26" t="s">
        <v>12316</v>
      </c>
      <c r="L2771" s="26" t="s">
        <v>1630</v>
      </c>
      <c r="M2771" s="26">
        <v>1070</v>
      </c>
      <c r="N2771" s="26" t="s">
        <v>145</v>
      </c>
      <c r="O2771" s="26" t="s">
        <v>12317</v>
      </c>
      <c r="P2771" s="26" t="s">
        <v>333</v>
      </c>
      <c r="Q2771" s="26" t="s">
        <v>12318</v>
      </c>
      <c r="R2771" s="26" t="s">
        <v>12272</v>
      </c>
      <c r="S2771" s="26" t="s">
        <v>12273</v>
      </c>
      <c r="T2771" s="26" t="s">
        <v>12274</v>
      </c>
      <c r="U2771" s="26" t="s">
        <v>385</v>
      </c>
    </row>
    <row r="2772" spans="1:21" ht="14.4" x14ac:dyDescent="0.25">
      <c r="A2772" s="26">
        <v>0</v>
      </c>
      <c r="B2772" s="26" t="s">
        <v>1649</v>
      </c>
      <c r="C2772" s="81"/>
      <c r="E2772" s="26" t="s">
        <v>333</v>
      </c>
      <c r="F2772" s="26">
        <v>972679</v>
      </c>
      <c r="G2772" s="26">
        <v>0</v>
      </c>
      <c r="H2772" s="76"/>
      <c r="I2772" s="76"/>
      <c r="J2772" s="26">
        <v>138677</v>
      </c>
      <c r="K2772" s="26" t="s">
        <v>12319</v>
      </c>
      <c r="L2772" s="26" t="s">
        <v>12218</v>
      </c>
      <c r="M2772" s="26">
        <v>8830</v>
      </c>
      <c r="N2772" s="26" t="s">
        <v>284</v>
      </c>
      <c r="O2772" s="26" t="s">
        <v>12219</v>
      </c>
      <c r="P2772" s="26" t="s">
        <v>333</v>
      </c>
      <c r="Q2772" s="26" t="s">
        <v>12220</v>
      </c>
      <c r="R2772" s="26" t="s">
        <v>12171</v>
      </c>
      <c r="S2772" s="26" t="s">
        <v>12172</v>
      </c>
      <c r="T2772" s="26" t="s">
        <v>12173</v>
      </c>
      <c r="U2772" s="26" t="s">
        <v>496</v>
      </c>
    </row>
    <row r="2773" spans="1:21" ht="14.4" x14ac:dyDescent="0.25">
      <c r="A2773" s="26">
        <v>0</v>
      </c>
      <c r="B2773" s="26" t="s">
        <v>1901</v>
      </c>
      <c r="C2773" s="81"/>
      <c r="E2773" s="26" t="s">
        <v>333</v>
      </c>
      <c r="F2773" s="26">
        <v>114041</v>
      </c>
      <c r="G2773" s="26">
        <v>114041</v>
      </c>
      <c r="H2773" s="76"/>
      <c r="I2773" s="76"/>
      <c r="J2773" s="26">
        <v>143801</v>
      </c>
      <c r="K2773" s="26" t="s">
        <v>12320</v>
      </c>
      <c r="L2773" s="26" t="s">
        <v>12321</v>
      </c>
      <c r="M2773" s="26">
        <v>8740</v>
      </c>
      <c r="N2773" s="26" t="s">
        <v>3188</v>
      </c>
      <c r="O2773" s="26" t="s">
        <v>12322</v>
      </c>
      <c r="P2773" s="26" t="s">
        <v>333</v>
      </c>
      <c r="Q2773" s="26" t="s">
        <v>12323</v>
      </c>
      <c r="R2773" s="26" t="s">
        <v>12171</v>
      </c>
      <c r="S2773" s="26" t="s">
        <v>12172</v>
      </c>
      <c r="T2773" s="26" t="s">
        <v>12173</v>
      </c>
      <c r="U2773" s="26" t="s">
        <v>496</v>
      </c>
    </row>
    <row r="2774" spans="1:21" ht="14.4" x14ac:dyDescent="0.25">
      <c r="A2774" s="26">
        <v>0</v>
      </c>
      <c r="B2774" s="26" t="s">
        <v>1649</v>
      </c>
      <c r="C2774" s="81"/>
      <c r="E2774" s="26" t="s">
        <v>333</v>
      </c>
      <c r="F2774" s="26">
        <v>143297</v>
      </c>
      <c r="G2774" s="26">
        <v>0</v>
      </c>
      <c r="H2774" s="76"/>
      <c r="I2774" s="76"/>
      <c r="J2774" s="26">
        <v>143909</v>
      </c>
      <c r="K2774" s="26" t="s">
        <v>12324</v>
      </c>
      <c r="L2774" s="26" t="s">
        <v>12325</v>
      </c>
      <c r="M2774" s="26">
        <v>9100</v>
      </c>
      <c r="N2774" s="26" t="s">
        <v>62</v>
      </c>
      <c r="O2774" s="26" t="s">
        <v>12326</v>
      </c>
      <c r="P2774" s="26" t="s">
        <v>333</v>
      </c>
      <c r="Q2774" s="26" t="s">
        <v>12327</v>
      </c>
      <c r="R2774" s="26" t="s">
        <v>12272</v>
      </c>
      <c r="S2774" s="26" t="s">
        <v>12273</v>
      </c>
      <c r="T2774" s="26" t="s">
        <v>12274</v>
      </c>
      <c r="U2774" s="26" t="s">
        <v>385</v>
      </c>
    </row>
    <row r="2775" spans="1:21" ht="14.4" x14ac:dyDescent="0.25">
      <c r="A2775" s="26">
        <v>0</v>
      </c>
      <c r="B2775" s="26" t="s">
        <v>1649</v>
      </c>
      <c r="C2775" s="81"/>
      <c r="D2775" s="26">
        <v>0</v>
      </c>
      <c r="E2775" s="26" t="s">
        <v>333</v>
      </c>
      <c r="F2775" s="26">
        <v>131235</v>
      </c>
      <c r="G2775" s="26">
        <v>0</v>
      </c>
      <c r="H2775" s="76"/>
      <c r="I2775" s="76"/>
      <c r="J2775" s="26">
        <v>145698</v>
      </c>
      <c r="K2775" s="26" t="s">
        <v>12328</v>
      </c>
      <c r="L2775" s="26" t="s">
        <v>12329</v>
      </c>
      <c r="M2775" s="26">
        <v>2800</v>
      </c>
      <c r="N2775" s="26" t="s">
        <v>12330</v>
      </c>
      <c r="O2775" s="26" t="s">
        <v>12331</v>
      </c>
      <c r="P2775" s="26" t="s">
        <v>333</v>
      </c>
      <c r="Q2775" s="26" t="s">
        <v>333</v>
      </c>
      <c r="U2775" s="26" t="s">
        <v>385</v>
      </c>
    </row>
    <row r="2776" spans="1:21" ht="14.4" x14ac:dyDescent="0.25">
      <c r="A2776" s="26">
        <v>0</v>
      </c>
      <c r="B2776" s="26" t="s">
        <v>1649</v>
      </c>
      <c r="C2776" s="81"/>
      <c r="D2776" s="26">
        <v>0</v>
      </c>
      <c r="E2776" s="26" t="s">
        <v>333</v>
      </c>
      <c r="F2776" s="26">
        <v>143305</v>
      </c>
      <c r="G2776" s="26">
        <v>0</v>
      </c>
      <c r="H2776" s="76"/>
      <c r="I2776" s="76"/>
      <c r="J2776" s="26">
        <v>145813</v>
      </c>
      <c r="K2776" s="26" t="s">
        <v>12332</v>
      </c>
      <c r="L2776" s="26" t="s">
        <v>12333</v>
      </c>
      <c r="M2776" s="26">
        <v>1800</v>
      </c>
      <c r="N2776" s="26" t="s">
        <v>12334</v>
      </c>
      <c r="O2776" s="26" t="s">
        <v>12335</v>
      </c>
      <c r="P2776" s="26" t="s">
        <v>333</v>
      </c>
      <c r="Q2776" s="26" t="s">
        <v>333</v>
      </c>
      <c r="U2776" s="26" t="s">
        <v>385</v>
      </c>
    </row>
    <row r="2777" spans="1:21" ht="14.4" x14ac:dyDescent="0.25">
      <c r="A2777" s="26">
        <v>0</v>
      </c>
      <c r="B2777" s="26" t="s">
        <v>1649</v>
      </c>
      <c r="C2777" s="81"/>
      <c r="D2777" s="26">
        <v>0</v>
      </c>
      <c r="E2777" s="26" t="s">
        <v>333</v>
      </c>
      <c r="F2777" s="26">
        <v>970971</v>
      </c>
      <c r="G2777" s="26">
        <v>0</v>
      </c>
      <c r="H2777" s="76"/>
      <c r="I2777" s="76"/>
      <c r="J2777" s="26">
        <v>145938</v>
      </c>
      <c r="K2777" s="26" t="s">
        <v>12336</v>
      </c>
      <c r="L2777" s="26" t="s">
        <v>12337</v>
      </c>
      <c r="M2777" s="26">
        <v>3500</v>
      </c>
      <c r="N2777" s="26" t="s">
        <v>12338</v>
      </c>
      <c r="O2777" s="26" t="s">
        <v>12339</v>
      </c>
      <c r="P2777" s="26" t="s">
        <v>333</v>
      </c>
      <c r="Q2777" s="26" t="s">
        <v>333</v>
      </c>
      <c r="U2777" s="26" t="s">
        <v>385</v>
      </c>
    </row>
    <row r="2778" spans="1:21" ht="14.4" x14ac:dyDescent="0.25">
      <c r="A2778" s="26">
        <v>0</v>
      </c>
      <c r="B2778" s="26" t="s">
        <v>1679</v>
      </c>
      <c r="C2778" s="81"/>
      <c r="E2778" s="26" t="s">
        <v>333</v>
      </c>
      <c r="F2778" s="26">
        <v>128728</v>
      </c>
      <c r="G2778" s="26">
        <v>0</v>
      </c>
      <c r="H2778" s="76"/>
      <c r="I2778" s="76"/>
      <c r="J2778" s="26">
        <v>145979</v>
      </c>
      <c r="K2778" s="26" t="s">
        <v>12340</v>
      </c>
      <c r="L2778" s="26" t="s">
        <v>2633</v>
      </c>
      <c r="M2778" s="26">
        <v>2030</v>
      </c>
      <c r="N2778" s="26" t="s">
        <v>258</v>
      </c>
      <c r="O2778" s="26" t="s">
        <v>12341</v>
      </c>
      <c r="P2778" s="26" t="s">
        <v>333</v>
      </c>
      <c r="Q2778" s="26" t="s">
        <v>12342</v>
      </c>
      <c r="R2778" s="26" t="s">
        <v>12171</v>
      </c>
      <c r="S2778" s="26" t="s">
        <v>12172</v>
      </c>
      <c r="T2778" s="26" t="s">
        <v>12173</v>
      </c>
      <c r="U2778" s="26" t="s">
        <v>496</v>
      </c>
    </row>
    <row r="2779" spans="1:21" ht="14.4" x14ac:dyDescent="0.25">
      <c r="A2779" s="26">
        <v>0</v>
      </c>
      <c r="B2779" s="26" t="s">
        <v>1649</v>
      </c>
      <c r="C2779" s="81"/>
      <c r="E2779" s="26" t="s">
        <v>333</v>
      </c>
      <c r="F2779" s="26">
        <v>972414</v>
      </c>
      <c r="G2779" s="26">
        <v>0</v>
      </c>
      <c r="H2779" s="76"/>
      <c r="I2779" s="76"/>
      <c r="J2779" s="26">
        <v>145987</v>
      </c>
      <c r="K2779" s="26" t="s">
        <v>12343</v>
      </c>
      <c r="L2779" s="26" t="s">
        <v>9932</v>
      </c>
      <c r="M2779" s="26">
        <v>3360</v>
      </c>
      <c r="N2779" s="26" t="s">
        <v>8353</v>
      </c>
      <c r="O2779" s="26" t="s">
        <v>12344</v>
      </c>
      <c r="P2779" s="26" t="s">
        <v>333</v>
      </c>
      <c r="Q2779" s="26" t="s">
        <v>12345</v>
      </c>
      <c r="R2779" s="26" t="s">
        <v>12171</v>
      </c>
      <c r="S2779" s="26" t="s">
        <v>12172</v>
      </c>
      <c r="T2779" s="26" t="s">
        <v>12173</v>
      </c>
      <c r="U2779" s="26" t="s">
        <v>496</v>
      </c>
    </row>
    <row r="2780" spans="1:21" ht="14.4" x14ac:dyDescent="0.25">
      <c r="A2780" s="26">
        <v>111336</v>
      </c>
      <c r="B2780" s="26" t="s">
        <v>1649</v>
      </c>
      <c r="C2780" s="81">
        <f t="shared" ref="C2780:C2822" si="134">IF(A2780&lt;&gt;A2779,0,IF(AND(A2780=A2779,B2780&lt;&gt;B2779),A2780,0))</f>
        <v>0</v>
      </c>
      <c r="D2780" s="26">
        <v>137398</v>
      </c>
      <c r="E2780" s="26" t="s">
        <v>12062</v>
      </c>
      <c r="F2780" s="26">
        <v>133314</v>
      </c>
      <c r="G2780" s="26">
        <v>0</v>
      </c>
      <c r="H2780" s="76">
        <f t="shared" ref="H2780:H2822" si="135">IF(A2780&lt;&gt;A2779,0,IF(AND(A2780=A2779,F2780&lt;&gt;F2779),A2780,0))</f>
        <v>0</v>
      </c>
      <c r="I2780" s="76">
        <f t="shared" ref="I2780:I2822" si="136">IF(A2780&lt;&gt;A2779,0,IF(AND(H2780&lt;&gt;0,B2780&lt;&gt;B2779),A2780,0))</f>
        <v>0</v>
      </c>
      <c r="J2780" s="26">
        <v>28217</v>
      </c>
      <c r="K2780" s="26" t="s">
        <v>12346</v>
      </c>
      <c r="L2780" s="26" t="s">
        <v>12347</v>
      </c>
      <c r="M2780" s="26">
        <v>9160</v>
      </c>
      <c r="N2780" s="26" t="s">
        <v>123</v>
      </c>
      <c r="O2780" s="26" t="s">
        <v>12348</v>
      </c>
      <c r="P2780" s="26" t="s">
        <v>333</v>
      </c>
      <c r="Q2780" s="26" t="s">
        <v>12349</v>
      </c>
      <c r="R2780" s="26" t="s">
        <v>12171</v>
      </c>
      <c r="S2780" s="26" t="s">
        <v>12172</v>
      </c>
      <c r="T2780" s="26" t="s">
        <v>12173</v>
      </c>
      <c r="U2780" s="26" t="s">
        <v>496</v>
      </c>
    </row>
    <row r="2781" spans="1:21" ht="14.4" x14ac:dyDescent="0.25">
      <c r="A2781" s="26">
        <v>111336</v>
      </c>
      <c r="B2781" s="26" t="s">
        <v>1649</v>
      </c>
      <c r="C2781" s="81">
        <f t="shared" si="134"/>
        <v>0</v>
      </c>
      <c r="D2781" s="26">
        <v>137398</v>
      </c>
      <c r="E2781" s="26" t="s">
        <v>12062</v>
      </c>
      <c r="F2781" s="26">
        <v>971937</v>
      </c>
      <c r="G2781" s="26">
        <v>0</v>
      </c>
      <c r="H2781" s="76">
        <f t="shared" si="135"/>
        <v>111336</v>
      </c>
      <c r="I2781" s="76">
        <f t="shared" si="136"/>
        <v>0</v>
      </c>
      <c r="J2781" s="26">
        <v>36491</v>
      </c>
      <c r="K2781" s="26" t="s">
        <v>12062</v>
      </c>
      <c r="L2781" s="26" t="s">
        <v>12350</v>
      </c>
      <c r="M2781" s="26">
        <v>9160</v>
      </c>
      <c r="N2781" s="26" t="s">
        <v>308</v>
      </c>
      <c r="O2781" s="26" t="s">
        <v>12351</v>
      </c>
      <c r="P2781" s="26" t="s">
        <v>333</v>
      </c>
      <c r="Q2781" s="26" t="s">
        <v>12352</v>
      </c>
      <c r="R2781" s="26" t="s">
        <v>12272</v>
      </c>
      <c r="S2781" s="26" t="s">
        <v>12273</v>
      </c>
      <c r="T2781" s="26" t="s">
        <v>12274</v>
      </c>
      <c r="U2781" s="26" t="s">
        <v>385</v>
      </c>
    </row>
    <row r="2782" spans="1:21" ht="14.4" x14ac:dyDescent="0.25">
      <c r="A2782" s="26">
        <v>111336</v>
      </c>
      <c r="B2782" s="26" t="s">
        <v>1649</v>
      </c>
      <c r="C2782" s="81">
        <f t="shared" si="134"/>
        <v>0</v>
      </c>
      <c r="D2782" s="26">
        <v>137398</v>
      </c>
      <c r="E2782" s="26" t="s">
        <v>12062</v>
      </c>
      <c r="F2782" s="26">
        <v>968511</v>
      </c>
      <c r="G2782" s="26">
        <v>0</v>
      </c>
      <c r="H2782" s="76">
        <f t="shared" si="135"/>
        <v>111336</v>
      </c>
      <c r="I2782" s="76">
        <f t="shared" si="136"/>
        <v>0</v>
      </c>
      <c r="J2782" s="26">
        <v>37309</v>
      </c>
      <c r="K2782" s="26" t="s">
        <v>12353</v>
      </c>
      <c r="L2782" s="26" t="s">
        <v>12354</v>
      </c>
      <c r="M2782" s="26">
        <v>9220</v>
      </c>
      <c r="N2782" s="26" t="s">
        <v>124</v>
      </c>
      <c r="O2782" s="26" t="s">
        <v>12355</v>
      </c>
      <c r="P2782" s="26" t="s">
        <v>333</v>
      </c>
      <c r="Q2782" s="26" t="s">
        <v>12356</v>
      </c>
      <c r="R2782" s="26" t="s">
        <v>12272</v>
      </c>
      <c r="S2782" s="26" t="s">
        <v>12273</v>
      </c>
      <c r="T2782" s="26" t="s">
        <v>12274</v>
      </c>
      <c r="U2782" s="26" t="s">
        <v>385</v>
      </c>
    </row>
    <row r="2783" spans="1:21" ht="14.4" x14ac:dyDescent="0.25">
      <c r="A2783" s="26">
        <v>111336</v>
      </c>
      <c r="B2783" s="26" t="s">
        <v>1649</v>
      </c>
      <c r="C2783" s="81">
        <f t="shared" si="134"/>
        <v>0</v>
      </c>
      <c r="D2783" s="26">
        <v>137398</v>
      </c>
      <c r="E2783" s="26" t="s">
        <v>12062</v>
      </c>
      <c r="F2783" s="26">
        <v>968511</v>
      </c>
      <c r="G2783" s="26">
        <v>0</v>
      </c>
      <c r="H2783" s="76">
        <f t="shared" si="135"/>
        <v>0</v>
      </c>
      <c r="I2783" s="76">
        <f t="shared" si="136"/>
        <v>0</v>
      </c>
      <c r="J2783" s="26">
        <v>37317</v>
      </c>
      <c r="K2783" s="26" t="s">
        <v>12357</v>
      </c>
      <c r="L2783" s="26" t="s">
        <v>6604</v>
      </c>
      <c r="M2783" s="26">
        <v>9220</v>
      </c>
      <c r="N2783" s="26" t="s">
        <v>124</v>
      </c>
      <c r="O2783" s="26" t="s">
        <v>12358</v>
      </c>
      <c r="P2783" s="26" t="s">
        <v>333</v>
      </c>
      <c r="Q2783" s="26" t="s">
        <v>12359</v>
      </c>
      <c r="R2783" s="26" t="s">
        <v>12272</v>
      </c>
      <c r="S2783" s="26" t="s">
        <v>12273</v>
      </c>
      <c r="T2783" s="26" t="s">
        <v>12274</v>
      </c>
      <c r="U2783" s="26" t="s">
        <v>385</v>
      </c>
    </row>
    <row r="2784" spans="1:21" ht="14.4" x14ac:dyDescent="0.25">
      <c r="A2784" s="26">
        <v>111336</v>
      </c>
      <c r="B2784" s="26" t="s">
        <v>1649</v>
      </c>
      <c r="C2784" s="81">
        <f t="shared" si="134"/>
        <v>0</v>
      </c>
      <c r="D2784" s="26">
        <v>137398</v>
      </c>
      <c r="E2784" s="26" t="s">
        <v>12062</v>
      </c>
      <c r="F2784" s="26">
        <v>971937</v>
      </c>
      <c r="G2784" s="26">
        <v>0</v>
      </c>
      <c r="H2784" s="76">
        <f t="shared" si="135"/>
        <v>111336</v>
      </c>
      <c r="I2784" s="76">
        <f t="shared" si="136"/>
        <v>0</v>
      </c>
      <c r="J2784" s="26">
        <v>37499</v>
      </c>
      <c r="K2784" s="26" t="s">
        <v>12062</v>
      </c>
      <c r="L2784" s="26" t="s">
        <v>12360</v>
      </c>
      <c r="M2784" s="26">
        <v>9160</v>
      </c>
      <c r="N2784" s="26" t="s">
        <v>123</v>
      </c>
      <c r="O2784" s="26" t="s">
        <v>12361</v>
      </c>
      <c r="P2784" s="26" t="s">
        <v>333</v>
      </c>
      <c r="Q2784" s="26" t="s">
        <v>12362</v>
      </c>
      <c r="R2784" s="26" t="s">
        <v>12272</v>
      </c>
      <c r="S2784" s="26" t="s">
        <v>12273</v>
      </c>
      <c r="T2784" s="26" t="s">
        <v>12274</v>
      </c>
      <c r="U2784" s="26" t="s">
        <v>385</v>
      </c>
    </row>
    <row r="2785" spans="1:21" ht="14.4" x14ac:dyDescent="0.25">
      <c r="A2785" s="26">
        <v>111336</v>
      </c>
      <c r="B2785" s="26" t="s">
        <v>1649</v>
      </c>
      <c r="C2785" s="81">
        <f t="shared" si="134"/>
        <v>0</v>
      </c>
      <c r="D2785" s="26">
        <v>137398</v>
      </c>
      <c r="E2785" s="26" t="s">
        <v>12062</v>
      </c>
      <c r="F2785" s="26">
        <v>971937</v>
      </c>
      <c r="G2785" s="26">
        <v>0</v>
      </c>
      <c r="H2785" s="76">
        <f t="shared" si="135"/>
        <v>0</v>
      </c>
      <c r="I2785" s="76">
        <f t="shared" si="136"/>
        <v>0</v>
      </c>
      <c r="J2785" s="26">
        <v>37523</v>
      </c>
      <c r="K2785" s="26" t="s">
        <v>12062</v>
      </c>
      <c r="L2785" s="26" t="s">
        <v>12363</v>
      </c>
      <c r="M2785" s="26">
        <v>9160</v>
      </c>
      <c r="N2785" s="26" t="s">
        <v>123</v>
      </c>
      <c r="O2785" s="26" t="s">
        <v>12364</v>
      </c>
      <c r="P2785" s="26" t="s">
        <v>333</v>
      </c>
      <c r="Q2785" s="26" t="s">
        <v>12365</v>
      </c>
      <c r="R2785" s="26" t="s">
        <v>12272</v>
      </c>
      <c r="S2785" s="26" t="s">
        <v>12273</v>
      </c>
      <c r="T2785" s="26" t="s">
        <v>12274</v>
      </c>
      <c r="U2785" s="26" t="s">
        <v>385</v>
      </c>
    </row>
    <row r="2786" spans="1:21" ht="14.4" x14ac:dyDescent="0.25">
      <c r="A2786" s="26">
        <v>111336</v>
      </c>
      <c r="B2786" s="26" t="s">
        <v>1649</v>
      </c>
      <c r="C2786" s="81">
        <f t="shared" si="134"/>
        <v>0</v>
      </c>
      <c r="D2786" s="26">
        <v>137398</v>
      </c>
      <c r="E2786" s="26" t="s">
        <v>12062</v>
      </c>
      <c r="F2786" s="26">
        <v>971937</v>
      </c>
      <c r="G2786" s="26">
        <v>0</v>
      </c>
      <c r="H2786" s="76">
        <f t="shared" si="135"/>
        <v>0</v>
      </c>
      <c r="I2786" s="76">
        <f t="shared" si="136"/>
        <v>0</v>
      </c>
      <c r="J2786" s="26">
        <v>37531</v>
      </c>
      <c r="K2786" s="26" t="s">
        <v>12062</v>
      </c>
      <c r="L2786" s="26" t="s">
        <v>10285</v>
      </c>
      <c r="M2786" s="26">
        <v>9160</v>
      </c>
      <c r="N2786" s="26" t="s">
        <v>123</v>
      </c>
      <c r="O2786" s="26" t="s">
        <v>12366</v>
      </c>
      <c r="P2786" s="26" t="s">
        <v>333</v>
      </c>
      <c r="Q2786" s="26" t="s">
        <v>12367</v>
      </c>
      <c r="R2786" s="26" t="s">
        <v>12272</v>
      </c>
      <c r="S2786" s="26" t="s">
        <v>12273</v>
      </c>
      <c r="T2786" s="26" t="s">
        <v>12274</v>
      </c>
      <c r="U2786" s="26" t="s">
        <v>385</v>
      </c>
    </row>
    <row r="2787" spans="1:21" ht="14.4" x14ac:dyDescent="0.25">
      <c r="A2787" s="26">
        <v>111336</v>
      </c>
      <c r="B2787" s="26" t="s">
        <v>1649</v>
      </c>
      <c r="C2787" s="81">
        <f t="shared" si="134"/>
        <v>0</v>
      </c>
      <c r="D2787" s="26">
        <v>137398</v>
      </c>
      <c r="E2787" s="26" t="s">
        <v>12062</v>
      </c>
      <c r="F2787" s="26">
        <v>968495</v>
      </c>
      <c r="G2787" s="26">
        <v>0</v>
      </c>
      <c r="H2787" s="76">
        <f t="shared" si="135"/>
        <v>111336</v>
      </c>
      <c r="I2787" s="76">
        <f t="shared" si="136"/>
        <v>0</v>
      </c>
      <c r="J2787" s="26">
        <v>38471</v>
      </c>
      <c r="K2787" s="26" t="s">
        <v>12368</v>
      </c>
      <c r="L2787" s="26" t="s">
        <v>7812</v>
      </c>
      <c r="M2787" s="26">
        <v>9240</v>
      </c>
      <c r="N2787" s="26" t="s">
        <v>178</v>
      </c>
      <c r="O2787" s="26" t="s">
        <v>12369</v>
      </c>
      <c r="P2787" s="26" t="s">
        <v>333</v>
      </c>
      <c r="Q2787" s="26" t="s">
        <v>12370</v>
      </c>
      <c r="R2787" s="26" t="s">
        <v>12272</v>
      </c>
      <c r="S2787" s="26" t="s">
        <v>12273</v>
      </c>
      <c r="T2787" s="26" t="s">
        <v>12274</v>
      </c>
      <c r="U2787" s="26" t="s">
        <v>385</v>
      </c>
    </row>
    <row r="2788" spans="1:21" ht="14.4" x14ac:dyDescent="0.25">
      <c r="A2788" s="26">
        <v>111336</v>
      </c>
      <c r="B2788" s="26" t="s">
        <v>1649</v>
      </c>
      <c r="C2788" s="81">
        <f t="shared" si="134"/>
        <v>0</v>
      </c>
      <c r="D2788" s="26">
        <v>137398</v>
      </c>
      <c r="E2788" s="26" t="s">
        <v>12062</v>
      </c>
      <c r="F2788" s="26">
        <v>968495</v>
      </c>
      <c r="G2788" s="26">
        <v>0</v>
      </c>
      <c r="H2788" s="76">
        <f t="shared" si="135"/>
        <v>0</v>
      </c>
      <c r="I2788" s="76">
        <f t="shared" si="136"/>
        <v>0</v>
      </c>
      <c r="J2788" s="26">
        <v>38489</v>
      </c>
      <c r="K2788" s="26" t="s">
        <v>12371</v>
      </c>
      <c r="L2788" s="26" t="s">
        <v>12372</v>
      </c>
      <c r="M2788" s="26">
        <v>9240</v>
      </c>
      <c r="N2788" s="26" t="s">
        <v>178</v>
      </c>
      <c r="O2788" s="26" t="s">
        <v>12373</v>
      </c>
      <c r="P2788" s="26" t="s">
        <v>333</v>
      </c>
      <c r="Q2788" s="26" t="s">
        <v>12374</v>
      </c>
      <c r="R2788" s="26" t="s">
        <v>12272</v>
      </c>
      <c r="S2788" s="26" t="s">
        <v>12273</v>
      </c>
      <c r="T2788" s="26" t="s">
        <v>12274</v>
      </c>
      <c r="U2788" s="26" t="s">
        <v>385</v>
      </c>
    </row>
    <row r="2789" spans="1:21" ht="14.4" x14ac:dyDescent="0.25">
      <c r="A2789" s="26">
        <v>111336</v>
      </c>
      <c r="B2789" s="26" t="s">
        <v>1649</v>
      </c>
      <c r="C2789" s="81">
        <f t="shared" si="134"/>
        <v>0</v>
      </c>
      <c r="D2789" s="26">
        <v>137398</v>
      </c>
      <c r="E2789" s="26" t="s">
        <v>12062</v>
      </c>
      <c r="F2789" s="26">
        <v>971937</v>
      </c>
      <c r="G2789" s="26">
        <v>0</v>
      </c>
      <c r="H2789" s="76">
        <f t="shared" si="135"/>
        <v>111336</v>
      </c>
      <c r="I2789" s="76">
        <f t="shared" si="136"/>
        <v>0</v>
      </c>
      <c r="J2789" s="26">
        <v>125427</v>
      </c>
      <c r="K2789" s="26" t="s">
        <v>12062</v>
      </c>
      <c r="L2789" s="26" t="s">
        <v>12375</v>
      </c>
      <c r="M2789" s="26">
        <v>9160</v>
      </c>
      <c r="N2789" s="26" t="s">
        <v>123</v>
      </c>
      <c r="O2789" s="26" t="s">
        <v>12366</v>
      </c>
      <c r="P2789" s="26" t="s">
        <v>333</v>
      </c>
      <c r="Q2789" s="26" t="s">
        <v>12376</v>
      </c>
      <c r="R2789" s="26" t="s">
        <v>12272</v>
      </c>
      <c r="S2789" s="26" t="s">
        <v>12273</v>
      </c>
      <c r="T2789" s="26" t="s">
        <v>12274</v>
      </c>
      <c r="U2789" s="26" t="s">
        <v>385</v>
      </c>
    </row>
    <row r="2790" spans="1:21" ht="14.4" x14ac:dyDescent="0.25">
      <c r="A2790" s="26">
        <v>111336</v>
      </c>
      <c r="B2790" s="26" t="s">
        <v>1649</v>
      </c>
      <c r="C2790" s="81">
        <f t="shared" si="134"/>
        <v>0</v>
      </c>
      <c r="D2790" s="26">
        <v>137398</v>
      </c>
      <c r="E2790" s="26" t="s">
        <v>12062</v>
      </c>
      <c r="F2790" s="26">
        <v>971937</v>
      </c>
      <c r="G2790" s="26">
        <v>0</v>
      </c>
      <c r="H2790" s="76">
        <f t="shared" si="135"/>
        <v>0</v>
      </c>
      <c r="I2790" s="76">
        <f t="shared" si="136"/>
        <v>0</v>
      </c>
      <c r="J2790" s="26">
        <v>131847</v>
      </c>
      <c r="K2790" s="26" t="s">
        <v>12062</v>
      </c>
      <c r="L2790" s="26" t="s">
        <v>12360</v>
      </c>
      <c r="M2790" s="26">
        <v>9160</v>
      </c>
      <c r="N2790" s="26" t="s">
        <v>123</v>
      </c>
      <c r="O2790" s="26" t="s">
        <v>12366</v>
      </c>
      <c r="P2790" s="26" t="s">
        <v>333</v>
      </c>
      <c r="Q2790" s="26" t="s">
        <v>12376</v>
      </c>
      <c r="R2790" s="26" t="s">
        <v>12272</v>
      </c>
      <c r="S2790" s="26" t="s">
        <v>12273</v>
      </c>
      <c r="T2790" s="26" t="s">
        <v>12274</v>
      </c>
      <c r="U2790" s="26" t="s">
        <v>385</v>
      </c>
    </row>
    <row r="2791" spans="1:21" ht="14.4" x14ac:dyDescent="0.25">
      <c r="A2791" s="26">
        <v>111336</v>
      </c>
      <c r="B2791" s="26" t="s">
        <v>1649</v>
      </c>
      <c r="C2791" s="81">
        <f t="shared" si="134"/>
        <v>0</v>
      </c>
      <c r="D2791" s="26">
        <v>137398</v>
      </c>
      <c r="E2791" s="26" t="s">
        <v>12062</v>
      </c>
      <c r="F2791" s="26">
        <v>971937</v>
      </c>
      <c r="G2791" s="26">
        <v>0</v>
      </c>
      <c r="H2791" s="76">
        <f t="shared" si="135"/>
        <v>0</v>
      </c>
      <c r="I2791" s="76">
        <f t="shared" si="136"/>
        <v>0</v>
      </c>
      <c r="J2791" s="26">
        <v>137398</v>
      </c>
      <c r="K2791" s="26" t="s">
        <v>12062</v>
      </c>
      <c r="L2791" s="26" t="s">
        <v>10285</v>
      </c>
      <c r="M2791" s="26">
        <v>9160</v>
      </c>
      <c r="N2791" s="26" t="s">
        <v>123</v>
      </c>
      <c r="O2791" s="26" t="s">
        <v>12366</v>
      </c>
      <c r="P2791" s="26" t="s">
        <v>333</v>
      </c>
      <c r="Q2791" s="26" t="s">
        <v>12367</v>
      </c>
      <c r="R2791" s="26" t="s">
        <v>12272</v>
      </c>
      <c r="S2791" s="26" t="s">
        <v>12273</v>
      </c>
      <c r="T2791" s="26" t="s">
        <v>12274</v>
      </c>
      <c r="U2791" s="26" t="s">
        <v>385</v>
      </c>
    </row>
    <row r="2792" spans="1:21" ht="14.4" x14ac:dyDescent="0.25">
      <c r="A2792" s="26">
        <v>111336</v>
      </c>
      <c r="B2792" s="26" t="s">
        <v>1649</v>
      </c>
      <c r="C2792" s="81">
        <f t="shared" si="134"/>
        <v>0</v>
      </c>
      <c r="D2792" s="26">
        <v>137398</v>
      </c>
      <c r="E2792" s="26" t="s">
        <v>12062</v>
      </c>
      <c r="F2792" s="26">
        <v>971937</v>
      </c>
      <c r="G2792" s="26">
        <v>0</v>
      </c>
      <c r="H2792" s="76">
        <f t="shared" si="135"/>
        <v>0</v>
      </c>
      <c r="I2792" s="76">
        <f t="shared" si="136"/>
        <v>0</v>
      </c>
      <c r="J2792" s="26">
        <v>138321</v>
      </c>
      <c r="K2792" s="26" t="s">
        <v>12062</v>
      </c>
      <c r="L2792" s="26" t="s">
        <v>10285</v>
      </c>
      <c r="M2792" s="26">
        <v>9160</v>
      </c>
      <c r="N2792" s="26" t="s">
        <v>123</v>
      </c>
      <c r="O2792" s="26" t="s">
        <v>12366</v>
      </c>
      <c r="P2792" s="26" t="s">
        <v>333</v>
      </c>
      <c r="Q2792" s="26" t="s">
        <v>12367</v>
      </c>
      <c r="R2792" s="26" t="s">
        <v>12272</v>
      </c>
      <c r="S2792" s="26" t="s">
        <v>12273</v>
      </c>
      <c r="T2792" s="26" t="s">
        <v>12274</v>
      </c>
      <c r="U2792" s="26" t="s">
        <v>385</v>
      </c>
    </row>
    <row r="2793" spans="1:21" ht="14.4" x14ac:dyDescent="0.25">
      <c r="A2793" s="26">
        <v>111336</v>
      </c>
      <c r="B2793" s="26" t="s">
        <v>1649</v>
      </c>
      <c r="C2793" s="81">
        <f t="shared" si="134"/>
        <v>0</v>
      </c>
      <c r="D2793" s="26">
        <v>0</v>
      </c>
      <c r="E2793" s="26" t="s">
        <v>333</v>
      </c>
      <c r="F2793" s="26">
        <v>968495</v>
      </c>
      <c r="G2793" s="26">
        <v>0</v>
      </c>
      <c r="H2793" s="76">
        <f t="shared" si="135"/>
        <v>111336</v>
      </c>
      <c r="I2793" s="76">
        <f t="shared" si="136"/>
        <v>0</v>
      </c>
      <c r="J2793" s="26">
        <v>145763</v>
      </c>
      <c r="K2793" s="26" t="s">
        <v>12368</v>
      </c>
      <c r="L2793" s="26" t="s">
        <v>12377</v>
      </c>
      <c r="M2793" s="26">
        <v>9240</v>
      </c>
      <c r="N2793" s="26" t="s">
        <v>12378</v>
      </c>
      <c r="O2793" s="26" t="s">
        <v>12369</v>
      </c>
      <c r="P2793" s="26" t="s">
        <v>333</v>
      </c>
      <c r="Q2793" s="26" t="s">
        <v>333</v>
      </c>
      <c r="U2793" s="26" t="s">
        <v>385</v>
      </c>
    </row>
    <row r="2794" spans="1:21" ht="14.4" x14ac:dyDescent="0.25">
      <c r="A2794" s="26">
        <v>111336</v>
      </c>
      <c r="B2794" s="26" t="s">
        <v>1649</v>
      </c>
      <c r="C2794" s="81">
        <f t="shared" si="134"/>
        <v>0</v>
      </c>
      <c r="D2794" s="26">
        <v>0</v>
      </c>
      <c r="E2794" s="26" t="s">
        <v>333</v>
      </c>
      <c r="F2794" s="26">
        <v>971937</v>
      </c>
      <c r="G2794" s="26">
        <v>0</v>
      </c>
      <c r="H2794" s="76">
        <f t="shared" si="135"/>
        <v>111336</v>
      </c>
      <c r="I2794" s="76">
        <f t="shared" si="136"/>
        <v>0</v>
      </c>
      <c r="J2794" s="26">
        <v>145797</v>
      </c>
      <c r="K2794" s="26" t="s">
        <v>12062</v>
      </c>
      <c r="L2794" s="26" t="s">
        <v>12379</v>
      </c>
      <c r="M2794" s="26">
        <v>9160</v>
      </c>
      <c r="N2794" s="26" t="s">
        <v>12380</v>
      </c>
      <c r="O2794" s="26" t="s">
        <v>12351</v>
      </c>
      <c r="P2794" s="26" t="s">
        <v>333</v>
      </c>
      <c r="Q2794" s="26" t="s">
        <v>333</v>
      </c>
      <c r="U2794" s="26" t="s">
        <v>385</v>
      </c>
    </row>
    <row r="2795" spans="1:21" ht="14.4" x14ac:dyDescent="0.25">
      <c r="A2795" s="26">
        <v>111344</v>
      </c>
      <c r="B2795" s="26" t="s">
        <v>1649</v>
      </c>
      <c r="C2795" s="81">
        <f t="shared" si="134"/>
        <v>0</v>
      </c>
      <c r="D2795" s="26">
        <v>110338</v>
      </c>
      <c r="E2795" s="26" t="s">
        <v>12063</v>
      </c>
      <c r="F2795" s="26">
        <v>964858</v>
      </c>
      <c r="G2795" s="26">
        <v>0</v>
      </c>
      <c r="H2795" s="76">
        <f t="shared" si="135"/>
        <v>0</v>
      </c>
      <c r="I2795" s="76">
        <f t="shared" si="136"/>
        <v>0</v>
      </c>
      <c r="J2795" s="26">
        <v>27805</v>
      </c>
      <c r="K2795" s="26" t="s">
        <v>12381</v>
      </c>
      <c r="L2795" s="26" t="s">
        <v>4359</v>
      </c>
      <c r="M2795" s="26">
        <v>3320</v>
      </c>
      <c r="N2795" s="26" t="s">
        <v>167</v>
      </c>
      <c r="O2795" s="26" t="s">
        <v>12382</v>
      </c>
      <c r="P2795" s="26" t="s">
        <v>333</v>
      </c>
      <c r="Q2795" s="26" t="s">
        <v>12383</v>
      </c>
      <c r="R2795" s="26" t="s">
        <v>12171</v>
      </c>
      <c r="S2795" s="26" t="s">
        <v>12172</v>
      </c>
      <c r="T2795" s="26" t="s">
        <v>12173</v>
      </c>
      <c r="U2795" s="26" t="s">
        <v>496</v>
      </c>
    </row>
    <row r="2796" spans="1:21" ht="14.4" x14ac:dyDescent="0.25">
      <c r="A2796" s="26">
        <v>111344</v>
      </c>
      <c r="B2796" s="26" t="s">
        <v>1649</v>
      </c>
      <c r="C2796" s="81">
        <f t="shared" si="134"/>
        <v>0</v>
      </c>
      <c r="D2796" s="26">
        <v>110338</v>
      </c>
      <c r="E2796" s="26" t="s">
        <v>12063</v>
      </c>
      <c r="F2796" s="26">
        <v>964858</v>
      </c>
      <c r="G2796" s="26">
        <v>0</v>
      </c>
      <c r="H2796" s="76">
        <f t="shared" si="135"/>
        <v>0</v>
      </c>
      <c r="I2796" s="76">
        <f t="shared" si="136"/>
        <v>0</v>
      </c>
      <c r="J2796" s="26">
        <v>33886</v>
      </c>
      <c r="K2796" s="26" t="s">
        <v>12384</v>
      </c>
      <c r="L2796" s="26" t="s">
        <v>12385</v>
      </c>
      <c r="M2796" s="26">
        <v>3440</v>
      </c>
      <c r="N2796" s="26" t="s">
        <v>168</v>
      </c>
      <c r="O2796" s="26" t="s">
        <v>12386</v>
      </c>
      <c r="P2796" s="26" t="s">
        <v>333</v>
      </c>
      <c r="Q2796" s="26" t="s">
        <v>12387</v>
      </c>
      <c r="R2796" s="26" t="s">
        <v>12265</v>
      </c>
      <c r="S2796" s="26" t="s">
        <v>12266</v>
      </c>
      <c r="T2796" s="26" t="s">
        <v>12267</v>
      </c>
      <c r="U2796" s="26" t="s">
        <v>385</v>
      </c>
    </row>
    <row r="2797" spans="1:21" ht="14.4" x14ac:dyDescent="0.25">
      <c r="A2797" s="26">
        <v>111344</v>
      </c>
      <c r="B2797" s="26" t="s">
        <v>1649</v>
      </c>
      <c r="C2797" s="81">
        <f t="shared" si="134"/>
        <v>0</v>
      </c>
      <c r="D2797" s="26">
        <v>110338</v>
      </c>
      <c r="E2797" s="26" t="s">
        <v>12063</v>
      </c>
      <c r="F2797" s="26">
        <v>964858</v>
      </c>
      <c r="G2797" s="26">
        <v>0</v>
      </c>
      <c r="H2797" s="76">
        <f t="shared" si="135"/>
        <v>0</v>
      </c>
      <c r="I2797" s="76">
        <f t="shared" si="136"/>
        <v>0</v>
      </c>
      <c r="J2797" s="26">
        <v>33894</v>
      </c>
      <c r="K2797" s="26" t="s">
        <v>12388</v>
      </c>
      <c r="L2797" s="26" t="s">
        <v>12389</v>
      </c>
      <c r="M2797" s="26">
        <v>3440</v>
      </c>
      <c r="N2797" s="26" t="s">
        <v>168</v>
      </c>
      <c r="O2797" s="26" t="s">
        <v>12390</v>
      </c>
      <c r="P2797" s="26" t="s">
        <v>333</v>
      </c>
      <c r="Q2797" s="26" t="s">
        <v>12391</v>
      </c>
      <c r="R2797" s="26" t="s">
        <v>12265</v>
      </c>
      <c r="S2797" s="26" t="s">
        <v>12266</v>
      </c>
      <c r="T2797" s="26" t="s">
        <v>12267</v>
      </c>
      <c r="U2797" s="26" t="s">
        <v>385</v>
      </c>
    </row>
    <row r="2798" spans="1:21" ht="14.4" x14ac:dyDescent="0.25">
      <c r="A2798" s="26">
        <v>111344</v>
      </c>
      <c r="B2798" s="26" t="s">
        <v>1649</v>
      </c>
      <c r="C2798" s="81">
        <f t="shared" si="134"/>
        <v>0</v>
      </c>
      <c r="D2798" s="26">
        <v>110338</v>
      </c>
      <c r="E2798" s="26" t="s">
        <v>12063</v>
      </c>
      <c r="F2798" s="26">
        <v>964981</v>
      </c>
      <c r="G2798" s="26">
        <v>0</v>
      </c>
      <c r="H2798" s="76">
        <f t="shared" si="135"/>
        <v>111344</v>
      </c>
      <c r="I2798" s="76">
        <f t="shared" si="136"/>
        <v>0</v>
      </c>
      <c r="J2798" s="26">
        <v>33928</v>
      </c>
      <c r="K2798" s="26" t="s">
        <v>12392</v>
      </c>
      <c r="L2798" s="26" t="s">
        <v>12393</v>
      </c>
      <c r="M2798" s="26">
        <v>3400</v>
      </c>
      <c r="N2798" s="26" t="s">
        <v>70</v>
      </c>
      <c r="O2798" s="26" t="s">
        <v>12394</v>
      </c>
      <c r="P2798" s="26" t="s">
        <v>333</v>
      </c>
      <c r="Q2798" s="26" t="s">
        <v>12395</v>
      </c>
      <c r="R2798" s="26" t="s">
        <v>12265</v>
      </c>
      <c r="S2798" s="26" t="s">
        <v>12266</v>
      </c>
      <c r="T2798" s="26" t="s">
        <v>12267</v>
      </c>
      <c r="U2798" s="26" t="s">
        <v>385</v>
      </c>
    </row>
    <row r="2799" spans="1:21" ht="14.4" x14ac:dyDescent="0.25">
      <c r="A2799" s="26">
        <v>111344</v>
      </c>
      <c r="B2799" s="26" t="s">
        <v>1649</v>
      </c>
      <c r="C2799" s="81">
        <f t="shared" si="134"/>
        <v>0</v>
      </c>
      <c r="D2799" s="26">
        <v>110338</v>
      </c>
      <c r="E2799" s="26" t="s">
        <v>12063</v>
      </c>
      <c r="F2799" s="26">
        <v>964981</v>
      </c>
      <c r="G2799" s="26">
        <v>0</v>
      </c>
      <c r="H2799" s="76">
        <f t="shared" si="135"/>
        <v>0</v>
      </c>
      <c r="I2799" s="76">
        <f t="shared" si="136"/>
        <v>0</v>
      </c>
      <c r="J2799" s="26">
        <v>33936</v>
      </c>
      <c r="K2799" s="26" t="s">
        <v>12396</v>
      </c>
      <c r="L2799" s="26" t="s">
        <v>12397</v>
      </c>
      <c r="M2799" s="26">
        <v>3400</v>
      </c>
      <c r="N2799" s="26" t="s">
        <v>70</v>
      </c>
      <c r="O2799" s="26" t="s">
        <v>12398</v>
      </c>
      <c r="P2799" s="26" t="s">
        <v>333</v>
      </c>
      <c r="Q2799" s="26" t="s">
        <v>12399</v>
      </c>
      <c r="R2799" s="26" t="s">
        <v>12265</v>
      </c>
      <c r="S2799" s="26" t="s">
        <v>12266</v>
      </c>
      <c r="T2799" s="26" t="s">
        <v>12267</v>
      </c>
      <c r="U2799" s="26" t="s">
        <v>385</v>
      </c>
    </row>
    <row r="2800" spans="1:21" ht="14.4" x14ac:dyDescent="0.25">
      <c r="A2800" s="26">
        <v>111344</v>
      </c>
      <c r="B2800" s="26" t="s">
        <v>1649</v>
      </c>
      <c r="C2800" s="81">
        <f t="shared" si="134"/>
        <v>0</v>
      </c>
      <c r="D2800" s="26">
        <v>110338</v>
      </c>
      <c r="E2800" s="26" t="s">
        <v>12063</v>
      </c>
      <c r="F2800" s="26">
        <v>970962</v>
      </c>
      <c r="G2800" s="26">
        <v>0</v>
      </c>
      <c r="H2800" s="76">
        <f t="shared" si="135"/>
        <v>111344</v>
      </c>
      <c r="I2800" s="76">
        <f t="shared" si="136"/>
        <v>0</v>
      </c>
      <c r="J2800" s="26">
        <v>33951</v>
      </c>
      <c r="K2800" s="26" t="s">
        <v>12400</v>
      </c>
      <c r="L2800" s="26" t="s">
        <v>12401</v>
      </c>
      <c r="M2800" s="26">
        <v>3320</v>
      </c>
      <c r="N2800" s="26" t="s">
        <v>167</v>
      </c>
      <c r="O2800" s="26" t="s">
        <v>12402</v>
      </c>
      <c r="P2800" s="26" t="s">
        <v>333</v>
      </c>
      <c r="Q2800" s="26" t="s">
        <v>12403</v>
      </c>
      <c r="R2800" s="26" t="s">
        <v>12265</v>
      </c>
      <c r="S2800" s="26" t="s">
        <v>12266</v>
      </c>
      <c r="T2800" s="26" t="s">
        <v>12267</v>
      </c>
      <c r="U2800" s="26" t="s">
        <v>385</v>
      </c>
    </row>
    <row r="2801" spans="1:21" ht="14.4" x14ac:dyDescent="0.25">
      <c r="A2801" s="26">
        <v>111344</v>
      </c>
      <c r="B2801" s="26" t="s">
        <v>1649</v>
      </c>
      <c r="C2801" s="81">
        <f t="shared" si="134"/>
        <v>0</v>
      </c>
      <c r="D2801" s="26">
        <v>110338</v>
      </c>
      <c r="E2801" s="26" t="s">
        <v>12063</v>
      </c>
      <c r="F2801" s="26">
        <v>964858</v>
      </c>
      <c r="G2801" s="26">
        <v>0</v>
      </c>
      <c r="H2801" s="76">
        <f t="shared" si="135"/>
        <v>111344</v>
      </c>
      <c r="I2801" s="76">
        <f t="shared" si="136"/>
        <v>0</v>
      </c>
      <c r="J2801" s="26">
        <v>110321</v>
      </c>
      <c r="K2801" s="26" t="s">
        <v>12404</v>
      </c>
      <c r="L2801" s="26" t="s">
        <v>12405</v>
      </c>
      <c r="M2801" s="26">
        <v>3300</v>
      </c>
      <c r="N2801" s="26" t="s">
        <v>69</v>
      </c>
      <c r="O2801" s="26" t="s">
        <v>12406</v>
      </c>
      <c r="P2801" s="26" t="s">
        <v>333</v>
      </c>
      <c r="Q2801" s="26" t="s">
        <v>12407</v>
      </c>
      <c r="R2801" s="26" t="s">
        <v>12265</v>
      </c>
      <c r="S2801" s="26" t="s">
        <v>12266</v>
      </c>
      <c r="T2801" s="26" t="s">
        <v>12267</v>
      </c>
      <c r="U2801" s="26" t="s">
        <v>385</v>
      </c>
    </row>
    <row r="2802" spans="1:21" ht="14.4" x14ac:dyDescent="0.25">
      <c r="A2802" s="26">
        <v>111344</v>
      </c>
      <c r="B2802" s="26" t="s">
        <v>1649</v>
      </c>
      <c r="C2802" s="81">
        <f t="shared" si="134"/>
        <v>0</v>
      </c>
      <c r="D2802" s="26">
        <v>110338</v>
      </c>
      <c r="E2802" s="26" t="s">
        <v>12063</v>
      </c>
      <c r="F2802" s="26">
        <v>964858</v>
      </c>
      <c r="G2802" s="26">
        <v>0</v>
      </c>
      <c r="H2802" s="76">
        <f t="shared" si="135"/>
        <v>0</v>
      </c>
      <c r="I2802" s="76">
        <f t="shared" si="136"/>
        <v>0</v>
      </c>
      <c r="J2802" s="26">
        <v>110338</v>
      </c>
      <c r="K2802" s="26" t="s">
        <v>12063</v>
      </c>
      <c r="L2802" s="26" t="s">
        <v>12408</v>
      </c>
      <c r="M2802" s="26">
        <v>3300</v>
      </c>
      <c r="N2802" s="26" t="s">
        <v>69</v>
      </c>
      <c r="O2802" s="26" t="s">
        <v>12409</v>
      </c>
      <c r="P2802" s="26" t="s">
        <v>333</v>
      </c>
      <c r="Q2802" s="26" t="s">
        <v>12410</v>
      </c>
      <c r="R2802" s="26" t="s">
        <v>12265</v>
      </c>
      <c r="S2802" s="26" t="s">
        <v>12266</v>
      </c>
      <c r="T2802" s="26" t="s">
        <v>12267</v>
      </c>
      <c r="U2802" s="26" t="s">
        <v>385</v>
      </c>
    </row>
    <row r="2803" spans="1:21" ht="14.4" x14ac:dyDescent="0.25">
      <c r="A2803" s="26">
        <v>111344</v>
      </c>
      <c r="B2803" s="26" t="s">
        <v>1649</v>
      </c>
      <c r="C2803" s="81">
        <f t="shared" si="134"/>
        <v>0</v>
      </c>
      <c r="D2803" s="26">
        <v>110338</v>
      </c>
      <c r="E2803" s="26" t="s">
        <v>12063</v>
      </c>
      <c r="F2803" s="26">
        <v>964858</v>
      </c>
      <c r="G2803" s="26">
        <v>0</v>
      </c>
      <c r="H2803" s="76">
        <f t="shared" si="135"/>
        <v>0</v>
      </c>
      <c r="I2803" s="76">
        <f t="shared" si="136"/>
        <v>0</v>
      </c>
      <c r="J2803" s="26">
        <v>127886</v>
      </c>
      <c r="K2803" s="26" t="s">
        <v>12411</v>
      </c>
      <c r="L2803" s="26" t="s">
        <v>12405</v>
      </c>
      <c r="M2803" s="26">
        <v>3300</v>
      </c>
      <c r="N2803" s="26" t="s">
        <v>69</v>
      </c>
      <c r="O2803" s="26" t="s">
        <v>12406</v>
      </c>
      <c r="P2803" s="26" t="s">
        <v>333</v>
      </c>
      <c r="Q2803" s="26" t="s">
        <v>12407</v>
      </c>
      <c r="R2803" s="26" t="s">
        <v>12265</v>
      </c>
      <c r="S2803" s="26" t="s">
        <v>12266</v>
      </c>
      <c r="T2803" s="26" t="s">
        <v>12267</v>
      </c>
      <c r="U2803" s="26" t="s">
        <v>385</v>
      </c>
    </row>
    <row r="2804" spans="1:21" ht="14.4" x14ac:dyDescent="0.25">
      <c r="A2804" s="26">
        <v>111351</v>
      </c>
      <c r="B2804" s="26" t="s">
        <v>1679</v>
      </c>
      <c r="C2804" s="81">
        <f t="shared" si="134"/>
        <v>0</v>
      </c>
      <c r="D2804" s="26">
        <v>41467</v>
      </c>
      <c r="E2804" s="26" t="s">
        <v>12064</v>
      </c>
      <c r="F2804" s="26">
        <v>961383</v>
      </c>
      <c r="G2804" s="26">
        <v>0</v>
      </c>
      <c r="H2804" s="76">
        <f t="shared" si="135"/>
        <v>0</v>
      </c>
      <c r="I2804" s="76">
        <f t="shared" si="136"/>
        <v>0</v>
      </c>
      <c r="J2804" s="26">
        <v>27771</v>
      </c>
      <c r="K2804" s="26" t="s">
        <v>12412</v>
      </c>
      <c r="L2804" s="26" t="s">
        <v>12413</v>
      </c>
      <c r="M2804" s="26">
        <v>3200</v>
      </c>
      <c r="N2804" s="26" t="s">
        <v>67</v>
      </c>
      <c r="O2804" s="26" t="s">
        <v>12414</v>
      </c>
      <c r="P2804" s="26" t="s">
        <v>333</v>
      </c>
      <c r="Q2804" s="26" t="s">
        <v>12415</v>
      </c>
      <c r="R2804" s="26" t="s">
        <v>12171</v>
      </c>
      <c r="S2804" s="26" t="s">
        <v>12172</v>
      </c>
      <c r="T2804" s="26" t="s">
        <v>12173</v>
      </c>
      <c r="U2804" s="26" t="s">
        <v>496</v>
      </c>
    </row>
    <row r="2805" spans="1:21" ht="14.4" x14ac:dyDescent="0.25">
      <c r="A2805" s="26">
        <v>111351</v>
      </c>
      <c r="B2805" s="26" t="s">
        <v>1901</v>
      </c>
      <c r="C2805" s="81">
        <f t="shared" si="134"/>
        <v>111351</v>
      </c>
      <c r="D2805" s="26">
        <v>41467</v>
      </c>
      <c r="E2805" s="26" t="s">
        <v>12064</v>
      </c>
      <c r="F2805" s="26">
        <v>113911</v>
      </c>
      <c r="G2805" s="26">
        <v>113911</v>
      </c>
      <c r="H2805" s="76">
        <f t="shared" si="135"/>
        <v>111351</v>
      </c>
      <c r="I2805" s="76">
        <f t="shared" si="136"/>
        <v>111351</v>
      </c>
      <c r="J2805" s="26">
        <v>31881</v>
      </c>
      <c r="K2805" s="26" t="s">
        <v>12416</v>
      </c>
      <c r="L2805" s="26" t="s">
        <v>12417</v>
      </c>
      <c r="M2805" s="26">
        <v>3200</v>
      </c>
      <c r="N2805" s="26" t="s">
        <v>67</v>
      </c>
      <c r="O2805" s="26" t="s">
        <v>12418</v>
      </c>
      <c r="P2805" s="26" t="s">
        <v>333</v>
      </c>
      <c r="Q2805" s="26" t="s">
        <v>12419</v>
      </c>
      <c r="R2805" s="26" t="s">
        <v>12265</v>
      </c>
      <c r="S2805" s="26" t="s">
        <v>12266</v>
      </c>
      <c r="T2805" s="26" t="s">
        <v>12267</v>
      </c>
      <c r="U2805" s="26" t="s">
        <v>385</v>
      </c>
    </row>
    <row r="2806" spans="1:21" ht="14.4" x14ac:dyDescent="0.25">
      <c r="A2806" s="26">
        <v>111351</v>
      </c>
      <c r="B2806" s="26" t="s">
        <v>1901</v>
      </c>
      <c r="C2806" s="81">
        <f t="shared" si="134"/>
        <v>0</v>
      </c>
      <c r="D2806" s="26">
        <v>41467</v>
      </c>
      <c r="E2806" s="26" t="s">
        <v>12064</v>
      </c>
      <c r="F2806" s="26">
        <v>113911</v>
      </c>
      <c r="G2806" s="26">
        <v>113911</v>
      </c>
      <c r="H2806" s="76">
        <f t="shared" si="135"/>
        <v>0</v>
      </c>
      <c r="I2806" s="76">
        <f t="shared" si="136"/>
        <v>0</v>
      </c>
      <c r="J2806" s="26">
        <v>31906</v>
      </c>
      <c r="K2806" s="26" t="s">
        <v>12420</v>
      </c>
      <c r="L2806" s="26" t="s">
        <v>12421</v>
      </c>
      <c r="M2806" s="26">
        <v>3200</v>
      </c>
      <c r="N2806" s="26" t="s">
        <v>67</v>
      </c>
      <c r="O2806" s="26" t="s">
        <v>12422</v>
      </c>
      <c r="P2806" s="26" t="s">
        <v>333</v>
      </c>
      <c r="Q2806" s="26" t="s">
        <v>12423</v>
      </c>
      <c r="R2806" s="26" t="s">
        <v>12265</v>
      </c>
      <c r="S2806" s="26" t="s">
        <v>12266</v>
      </c>
      <c r="T2806" s="26" t="s">
        <v>12267</v>
      </c>
      <c r="U2806" s="26" t="s">
        <v>385</v>
      </c>
    </row>
    <row r="2807" spans="1:21" ht="14.4" x14ac:dyDescent="0.25">
      <c r="A2807" s="26">
        <v>111351</v>
      </c>
      <c r="B2807" s="26" t="s">
        <v>1901</v>
      </c>
      <c r="C2807" s="81">
        <f t="shared" si="134"/>
        <v>0</v>
      </c>
      <c r="D2807" s="26">
        <v>41467</v>
      </c>
      <c r="E2807" s="26" t="s">
        <v>12064</v>
      </c>
      <c r="F2807" s="26">
        <v>113911</v>
      </c>
      <c r="G2807" s="26">
        <v>113911</v>
      </c>
      <c r="H2807" s="76">
        <f t="shared" si="135"/>
        <v>0</v>
      </c>
      <c r="I2807" s="76">
        <f t="shared" si="136"/>
        <v>0</v>
      </c>
      <c r="J2807" s="26">
        <v>41426</v>
      </c>
      <c r="K2807" s="26" t="s">
        <v>12424</v>
      </c>
      <c r="L2807" s="26" t="s">
        <v>12425</v>
      </c>
      <c r="M2807" s="26">
        <v>3290</v>
      </c>
      <c r="N2807" s="26" t="s">
        <v>68</v>
      </c>
      <c r="O2807" s="26" t="s">
        <v>12426</v>
      </c>
      <c r="P2807" s="26" t="s">
        <v>333</v>
      </c>
      <c r="Q2807" s="26" t="s">
        <v>12427</v>
      </c>
      <c r="R2807" s="26" t="s">
        <v>12265</v>
      </c>
      <c r="S2807" s="26" t="s">
        <v>12266</v>
      </c>
      <c r="T2807" s="26" t="s">
        <v>12267</v>
      </c>
      <c r="U2807" s="26" t="s">
        <v>385</v>
      </c>
    </row>
    <row r="2808" spans="1:21" ht="14.4" x14ac:dyDescent="0.25">
      <c r="A2808" s="26">
        <v>111351</v>
      </c>
      <c r="B2808" s="26" t="s">
        <v>1901</v>
      </c>
      <c r="C2808" s="81">
        <f t="shared" si="134"/>
        <v>0</v>
      </c>
      <c r="D2808" s="26">
        <v>41467</v>
      </c>
      <c r="E2808" s="26" t="s">
        <v>12064</v>
      </c>
      <c r="F2808" s="26">
        <v>113911</v>
      </c>
      <c r="G2808" s="26">
        <v>113911</v>
      </c>
      <c r="H2808" s="76">
        <f t="shared" si="135"/>
        <v>0</v>
      </c>
      <c r="I2808" s="76">
        <f t="shared" si="136"/>
        <v>0</v>
      </c>
      <c r="J2808" s="26">
        <v>41467</v>
      </c>
      <c r="K2808" s="26" t="s">
        <v>12064</v>
      </c>
      <c r="L2808" s="26" t="s">
        <v>12428</v>
      </c>
      <c r="M2808" s="26">
        <v>3290</v>
      </c>
      <c r="N2808" s="26" t="s">
        <v>68</v>
      </c>
      <c r="O2808" s="26" t="s">
        <v>12426</v>
      </c>
      <c r="P2808" s="26" t="s">
        <v>333</v>
      </c>
      <c r="Q2808" s="26" t="s">
        <v>12427</v>
      </c>
      <c r="R2808" s="26" t="s">
        <v>12265</v>
      </c>
      <c r="S2808" s="26" t="s">
        <v>12266</v>
      </c>
      <c r="T2808" s="26" t="s">
        <v>12267</v>
      </c>
      <c r="U2808" s="26" t="s">
        <v>385</v>
      </c>
    </row>
    <row r="2809" spans="1:21" ht="14.4" x14ac:dyDescent="0.25">
      <c r="A2809" s="26">
        <v>111351</v>
      </c>
      <c r="B2809" s="26" t="s">
        <v>1901</v>
      </c>
      <c r="C2809" s="81">
        <f t="shared" si="134"/>
        <v>0</v>
      </c>
      <c r="D2809" s="26">
        <v>41467</v>
      </c>
      <c r="E2809" s="26" t="s">
        <v>12064</v>
      </c>
      <c r="F2809" s="26">
        <v>113911</v>
      </c>
      <c r="G2809" s="26">
        <v>113911</v>
      </c>
      <c r="H2809" s="76">
        <f t="shared" si="135"/>
        <v>0</v>
      </c>
      <c r="I2809" s="76">
        <f t="shared" si="136"/>
        <v>0</v>
      </c>
      <c r="J2809" s="26">
        <v>41475</v>
      </c>
      <c r="K2809" s="26" t="s">
        <v>12424</v>
      </c>
      <c r="L2809" s="26" t="s">
        <v>12425</v>
      </c>
      <c r="M2809" s="26">
        <v>3290</v>
      </c>
      <c r="N2809" s="26" t="s">
        <v>68</v>
      </c>
      <c r="O2809" s="26" t="s">
        <v>12426</v>
      </c>
      <c r="P2809" s="26" t="s">
        <v>333</v>
      </c>
      <c r="Q2809" s="26" t="s">
        <v>12427</v>
      </c>
      <c r="R2809" s="26" t="s">
        <v>12265</v>
      </c>
      <c r="S2809" s="26" t="s">
        <v>12266</v>
      </c>
      <c r="T2809" s="26" t="s">
        <v>12267</v>
      </c>
      <c r="U2809" s="26" t="s">
        <v>385</v>
      </c>
    </row>
    <row r="2810" spans="1:21" ht="14.4" x14ac:dyDescent="0.25">
      <c r="A2810" s="26">
        <v>111351</v>
      </c>
      <c r="B2810" s="26" t="s">
        <v>1901</v>
      </c>
      <c r="C2810" s="81">
        <f t="shared" si="134"/>
        <v>0</v>
      </c>
      <c r="D2810" s="26">
        <v>41467</v>
      </c>
      <c r="E2810" s="26" t="s">
        <v>12064</v>
      </c>
      <c r="F2810" s="26">
        <v>113911</v>
      </c>
      <c r="G2810" s="26">
        <v>113911</v>
      </c>
      <c r="H2810" s="76">
        <f t="shared" si="135"/>
        <v>0</v>
      </c>
      <c r="I2810" s="76">
        <f t="shared" si="136"/>
        <v>0</v>
      </c>
      <c r="J2810" s="26">
        <v>46409</v>
      </c>
      <c r="K2810" s="26" t="s">
        <v>12429</v>
      </c>
      <c r="L2810" s="26" t="s">
        <v>1360</v>
      </c>
      <c r="M2810" s="26">
        <v>3290</v>
      </c>
      <c r="N2810" s="26" t="s">
        <v>68</v>
      </c>
      <c r="O2810" s="26" t="s">
        <v>12426</v>
      </c>
      <c r="P2810" s="26" t="s">
        <v>333</v>
      </c>
      <c r="Q2810" s="26" t="s">
        <v>12427</v>
      </c>
      <c r="R2810" s="26" t="s">
        <v>12265</v>
      </c>
      <c r="S2810" s="26" t="s">
        <v>12266</v>
      </c>
      <c r="T2810" s="26" t="s">
        <v>12267</v>
      </c>
      <c r="U2810" s="26" t="s">
        <v>385</v>
      </c>
    </row>
    <row r="2811" spans="1:21" ht="14.4" x14ac:dyDescent="0.25">
      <c r="A2811" s="26">
        <v>111351</v>
      </c>
      <c r="B2811" s="26" t="s">
        <v>1901</v>
      </c>
      <c r="C2811" s="81">
        <f t="shared" si="134"/>
        <v>0</v>
      </c>
      <c r="D2811" s="26">
        <v>41467</v>
      </c>
      <c r="E2811" s="26" t="s">
        <v>12064</v>
      </c>
      <c r="F2811" s="26">
        <v>113911</v>
      </c>
      <c r="G2811" s="26">
        <v>113911</v>
      </c>
      <c r="H2811" s="76">
        <f t="shared" si="135"/>
        <v>0</v>
      </c>
      <c r="I2811" s="76">
        <f t="shared" si="136"/>
        <v>0</v>
      </c>
      <c r="J2811" s="26">
        <v>131326</v>
      </c>
      <c r="K2811" s="26" t="s">
        <v>12430</v>
      </c>
      <c r="L2811" s="26" t="s">
        <v>12431</v>
      </c>
      <c r="M2811" s="26">
        <v>3200</v>
      </c>
      <c r="N2811" s="26" t="s">
        <v>67</v>
      </c>
      <c r="O2811" s="26" t="s">
        <v>12432</v>
      </c>
      <c r="P2811" s="26" t="s">
        <v>333</v>
      </c>
      <c r="Q2811" s="26" t="s">
        <v>12433</v>
      </c>
      <c r="R2811" s="26" t="s">
        <v>12265</v>
      </c>
      <c r="S2811" s="26" t="s">
        <v>12266</v>
      </c>
      <c r="T2811" s="26" t="s">
        <v>12267</v>
      </c>
      <c r="U2811" s="26" t="s">
        <v>385</v>
      </c>
    </row>
    <row r="2812" spans="1:21" ht="14.4" x14ac:dyDescent="0.25">
      <c r="A2812" s="26">
        <v>111351</v>
      </c>
      <c r="B2812" s="26" t="s">
        <v>1901</v>
      </c>
      <c r="C2812" s="81">
        <f t="shared" si="134"/>
        <v>0</v>
      </c>
      <c r="D2812" s="26">
        <v>41467</v>
      </c>
      <c r="E2812" s="26" t="s">
        <v>12064</v>
      </c>
      <c r="F2812" s="26">
        <v>113911</v>
      </c>
      <c r="G2812" s="26">
        <v>113911</v>
      </c>
      <c r="H2812" s="76">
        <f t="shared" si="135"/>
        <v>0</v>
      </c>
      <c r="I2812" s="76">
        <f t="shared" si="136"/>
        <v>0</v>
      </c>
      <c r="J2812" s="26">
        <v>131334</v>
      </c>
      <c r="K2812" s="26" t="s">
        <v>12434</v>
      </c>
      <c r="L2812" s="26" t="s">
        <v>12435</v>
      </c>
      <c r="M2812" s="26">
        <v>3980</v>
      </c>
      <c r="N2812" s="26" t="s">
        <v>89</v>
      </c>
      <c r="O2812" s="26" t="s">
        <v>12436</v>
      </c>
      <c r="P2812" s="26" t="s">
        <v>333</v>
      </c>
      <c r="Q2812" s="26" t="s">
        <v>12437</v>
      </c>
      <c r="R2812" s="26" t="s">
        <v>12265</v>
      </c>
      <c r="S2812" s="26" t="s">
        <v>12266</v>
      </c>
      <c r="T2812" s="26" t="s">
        <v>12267</v>
      </c>
      <c r="U2812" s="26" t="s">
        <v>385</v>
      </c>
    </row>
    <row r="2813" spans="1:21" ht="14.4" x14ac:dyDescent="0.25">
      <c r="A2813" s="26">
        <v>111369</v>
      </c>
      <c r="B2813" s="26" t="s">
        <v>1649</v>
      </c>
      <c r="C2813" s="81">
        <f t="shared" si="134"/>
        <v>0</v>
      </c>
      <c r="D2813" s="26">
        <v>32813</v>
      </c>
      <c r="E2813" s="26" t="s">
        <v>12065</v>
      </c>
      <c r="F2813" s="26">
        <v>970871</v>
      </c>
      <c r="G2813" s="26">
        <v>0</v>
      </c>
      <c r="H2813" s="76">
        <f t="shared" si="135"/>
        <v>0</v>
      </c>
      <c r="I2813" s="76">
        <f t="shared" si="136"/>
        <v>0</v>
      </c>
      <c r="J2813" s="26">
        <v>32813</v>
      </c>
      <c r="K2813" s="26" t="s">
        <v>12065</v>
      </c>
      <c r="L2813" s="26" t="s">
        <v>10294</v>
      </c>
      <c r="M2813" s="26">
        <v>1880</v>
      </c>
      <c r="N2813" s="26" t="s">
        <v>164</v>
      </c>
      <c r="O2813" s="26" t="s">
        <v>12438</v>
      </c>
      <c r="P2813" s="26" t="s">
        <v>333</v>
      </c>
      <c r="Q2813" s="26" t="s">
        <v>12439</v>
      </c>
      <c r="R2813" s="26" t="s">
        <v>12265</v>
      </c>
      <c r="S2813" s="26" t="s">
        <v>12266</v>
      </c>
      <c r="T2813" s="26" t="s">
        <v>12267</v>
      </c>
      <c r="U2813" s="26" t="s">
        <v>385</v>
      </c>
    </row>
    <row r="2814" spans="1:21" ht="14.4" x14ac:dyDescent="0.25">
      <c r="A2814" s="26">
        <v>111369</v>
      </c>
      <c r="B2814" s="26" t="s">
        <v>1649</v>
      </c>
      <c r="C2814" s="81">
        <f t="shared" si="134"/>
        <v>0</v>
      </c>
      <c r="D2814" s="26">
        <v>32813</v>
      </c>
      <c r="E2814" s="26" t="s">
        <v>12065</v>
      </c>
      <c r="F2814" s="26">
        <v>970871</v>
      </c>
      <c r="G2814" s="26">
        <v>0</v>
      </c>
      <c r="H2814" s="76">
        <f t="shared" si="135"/>
        <v>0</v>
      </c>
      <c r="I2814" s="76">
        <f t="shared" si="136"/>
        <v>0</v>
      </c>
      <c r="J2814" s="26">
        <v>32821</v>
      </c>
      <c r="K2814" s="26" t="s">
        <v>12440</v>
      </c>
      <c r="L2814" s="26" t="s">
        <v>10294</v>
      </c>
      <c r="M2814" s="26">
        <v>1880</v>
      </c>
      <c r="N2814" s="26" t="s">
        <v>164</v>
      </c>
      <c r="O2814" s="26" t="s">
        <v>12441</v>
      </c>
      <c r="P2814" s="26" t="s">
        <v>333</v>
      </c>
      <c r="Q2814" s="26" t="s">
        <v>12439</v>
      </c>
      <c r="R2814" s="26" t="s">
        <v>12265</v>
      </c>
      <c r="S2814" s="26" t="s">
        <v>12266</v>
      </c>
      <c r="T2814" s="26" t="s">
        <v>12267</v>
      </c>
      <c r="U2814" s="26" t="s">
        <v>385</v>
      </c>
    </row>
    <row r="2815" spans="1:21" ht="14.4" x14ac:dyDescent="0.25">
      <c r="A2815" s="26">
        <v>111369</v>
      </c>
      <c r="B2815" s="26" t="s">
        <v>1649</v>
      </c>
      <c r="C2815" s="81">
        <f t="shared" si="134"/>
        <v>0</v>
      </c>
      <c r="D2815" s="26">
        <v>32813</v>
      </c>
      <c r="E2815" s="26" t="s">
        <v>12065</v>
      </c>
      <c r="F2815" s="26">
        <v>964189</v>
      </c>
      <c r="G2815" s="26">
        <v>0</v>
      </c>
      <c r="H2815" s="76">
        <f t="shared" si="135"/>
        <v>111369</v>
      </c>
      <c r="I2815" s="76">
        <f t="shared" si="136"/>
        <v>0</v>
      </c>
      <c r="J2815" s="26">
        <v>33134</v>
      </c>
      <c r="K2815" s="26" t="s">
        <v>12442</v>
      </c>
      <c r="L2815" s="26" t="s">
        <v>12443</v>
      </c>
      <c r="M2815" s="26">
        <v>1840</v>
      </c>
      <c r="N2815" s="26" t="s">
        <v>163</v>
      </c>
      <c r="O2815" s="26" t="s">
        <v>12444</v>
      </c>
      <c r="P2815" s="26" t="s">
        <v>333</v>
      </c>
      <c r="Q2815" s="26" t="s">
        <v>12445</v>
      </c>
      <c r="R2815" s="26" t="s">
        <v>12265</v>
      </c>
      <c r="S2815" s="26" t="s">
        <v>12266</v>
      </c>
      <c r="T2815" s="26" t="s">
        <v>12267</v>
      </c>
      <c r="U2815" s="26" t="s">
        <v>385</v>
      </c>
    </row>
    <row r="2816" spans="1:21" ht="14.4" x14ac:dyDescent="0.25">
      <c r="A2816" s="26">
        <v>111369</v>
      </c>
      <c r="B2816" s="26" t="s">
        <v>1679</v>
      </c>
      <c r="C2816" s="81">
        <f t="shared" si="134"/>
        <v>111369</v>
      </c>
      <c r="D2816" s="26">
        <v>32813</v>
      </c>
      <c r="E2816" s="26" t="s">
        <v>12065</v>
      </c>
      <c r="F2816" s="26">
        <v>961185</v>
      </c>
      <c r="G2816" s="26">
        <v>0</v>
      </c>
      <c r="H2816" s="76">
        <f t="shared" si="135"/>
        <v>111369</v>
      </c>
      <c r="I2816" s="76">
        <f t="shared" si="136"/>
        <v>111369</v>
      </c>
      <c r="J2816" s="26">
        <v>33142</v>
      </c>
      <c r="K2816" s="26" t="s">
        <v>12144</v>
      </c>
      <c r="L2816" s="26" t="s">
        <v>12446</v>
      </c>
      <c r="M2816" s="26">
        <v>1840</v>
      </c>
      <c r="N2816" s="26" t="s">
        <v>163</v>
      </c>
      <c r="O2816" s="26" t="s">
        <v>12447</v>
      </c>
      <c r="P2816" s="26" t="s">
        <v>333</v>
      </c>
      <c r="Q2816" s="26" t="s">
        <v>12448</v>
      </c>
      <c r="R2816" s="26" t="s">
        <v>12265</v>
      </c>
      <c r="S2816" s="26" t="s">
        <v>12266</v>
      </c>
      <c r="T2816" s="26" t="s">
        <v>12267</v>
      </c>
      <c r="U2816" s="26" t="s">
        <v>385</v>
      </c>
    </row>
    <row r="2817" spans="1:21" ht="14.4" x14ac:dyDescent="0.25">
      <c r="A2817" s="26">
        <v>111369</v>
      </c>
      <c r="B2817" s="26" t="s">
        <v>1649</v>
      </c>
      <c r="C2817" s="81">
        <f t="shared" si="134"/>
        <v>111369</v>
      </c>
      <c r="D2817" s="26">
        <v>32813</v>
      </c>
      <c r="E2817" s="26" t="s">
        <v>12065</v>
      </c>
      <c r="F2817" s="26">
        <v>970871</v>
      </c>
      <c r="G2817" s="26">
        <v>0</v>
      </c>
      <c r="H2817" s="76">
        <f t="shared" si="135"/>
        <v>111369</v>
      </c>
      <c r="I2817" s="76">
        <f t="shared" si="136"/>
        <v>111369</v>
      </c>
      <c r="J2817" s="26">
        <v>112094</v>
      </c>
      <c r="K2817" s="26" t="s">
        <v>12449</v>
      </c>
      <c r="L2817" s="26" t="s">
        <v>10294</v>
      </c>
      <c r="M2817" s="26">
        <v>1880</v>
      </c>
      <c r="N2817" s="26" t="s">
        <v>164</v>
      </c>
      <c r="O2817" s="26" t="s">
        <v>12438</v>
      </c>
      <c r="P2817" s="26" t="s">
        <v>333</v>
      </c>
      <c r="Q2817" s="26" t="s">
        <v>12439</v>
      </c>
      <c r="R2817" s="26" t="s">
        <v>12265</v>
      </c>
      <c r="S2817" s="26" t="s">
        <v>12266</v>
      </c>
      <c r="T2817" s="26" t="s">
        <v>12267</v>
      </c>
      <c r="U2817" s="26" t="s">
        <v>385</v>
      </c>
    </row>
    <row r="2818" spans="1:21" ht="14.4" x14ac:dyDescent="0.25">
      <c r="A2818" s="26">
        <v>111369</v>
      </c>
      <c r="B2818" s="26" t="s">
        <v>1649</v>
      </c>
      <c r="C2818" s="81">
        <f t="shared" si="134"/>
        <v>0</v>
      </c>
      <c r="D2818" s="26">
        <v>0</v>
      </c>
      <c r="E2818" s="26" t="s">
        <v>333</v>
      </c>
      <c r="F2818" s="26">
        <v>964189</v>
      </c>
      <c r="G2818" s="26">
        <v>0</v>
      </c>
      <c r="H2818" s="76">
        <f t="shared" si="135"/>
        <v>111369</v>
      </c>
      <c r="I2818" s="76">
        <f t="shared" si="136"/>
        <v>0</v>
      </c>
      <c r="J2818" s="26">
        <v>145193</v>
      </c>
      <c r="K2818" s="26" t="s">
        <v>12450</v>
      </c>
      <c r="L2818" s="26" t="s">
        <v>12451</v>
      </c>
      <c r="M2818" s="26">
        <v>1840</v>
      </c>
      <c r="N2818" s="26" t="s">
        <v>12452</v>
      </c>
      <c r="O2818" s="26" t="s">
        <v>12444</v>
      </c>
      <c r="P2818" s="26" t="s">
        <v>333</v>
      </c>
      <c r="Q2818" s="26" t="s">
        <v>12445</v>
      </c>
      <c r="U2818" s="26" t="s">
        <v>385</v>
      </c>
    </row>
    <row r="2819" spans="1:21" ht="14.4" x14ac:dyDescent="0.25">
      <c r="A2819" s="26">
        <v>111377</v>
      </c>
      <c r="B2819" s="26" t="s">
        <v>1649</v>
      </c>
      <c r="C2819" s="81">
        <f t="shared" si="134"/>
        <v>0</v>
      </c>
      <c r="D2819" s="26">
        <v>31583</v>
      </c>
      <c r="E2819" s="26" t="s">
        <v>12066</v>
      </c>
      <c r="F2819" s="26">
        <v>117911</v>
      </c>
      <c r="G2819" s="26">
        <v>0</v>
      </c>
      <c r="H2819" s="76">
        <f t="shared" si="135"/>
        <v>0</v>
      </c>
      <c r="I2819" s="76">
        <f t="shared" si="136"/>
        <v>0</v>
      </c>
      <c r="J2819" s="26">
        <v>31187</v>
      </c>
      <c r="K2819" s="26" t="s">
        <v>12453</v>
      </c>
      <c r="L2819" s="26" t="s">
        <v>7061</v>
      </c>
      <c r="M2819" s="26">
        <v>2560</v>
      </c>
      <c r="N2819" s="26" t="s">
        <v>46</v>
      </c>
      <c r="O2819" s="26" t="s">
        <v>12454</v>
      </c>
      <c r="P2819" s="26" t="s">
        <v>333</v>
      </c>
      <c r="Q2819" s="26" t="s">
        <v>12455</v>
      </c>
      <c r="R2819" s="26" t="s">
        <v>12231</v>
      </c>
      <c r="S2819" s="26" t="s">
        <v>12232</v>
      </c>
      <c r="T2819" s="26" t="s">
        <v>12233</v>
      </c>
      <c r="U2819" s="26" t="s">
        <v>385</v>
      </c>
    </row>
    <row r="2820" spans="1:21" ht="14.4" x14ac:dyDescent="0.25">
      <c r="A2820" s="26">
        <v>111377</v>
      </c>
      <c r="B2820" s="26" t="s">
        <v>1649</v>
      </c>
      <c r="C2820" s="81">
        <f t="shared" si="134"/>
        <v>0</v>
      </c>
      <c r="D2820" s="26">
        <v>31583</v>
      </c>
      <c r="E2820" s="26" t="s">
        <v>12066</v>
      </c>
      <c r="F2820" s="26">
        <v>117911</v>
      </c>
      <c r="G2820" s="26">
        <v>0</v>
      </c>
      <c r="H2820" s="76">
        <f t="shared" si="135"/>
        <v>0</v>
      </c>
      <c r="I2820" s="76">
        <f t="shared" si="136"/>
        <v>0</v>
      </c>
      <c r="J2820" s="26">
        <v>31583</v>
      </c>
      <c r="K2820" s="26" t="s">
        <v>12066</v>
      </c>
      <c r="L2820" s="26" t="s">
        <v>10298</v>
      </c>
      <c r="M2820" s="26">
        <v>2290</v>
      </c>
      <c r="N2820" s="26" t="s">
        <v>153</v>
      </c>
      <c r="O2820" s="26" t="s">
        <v>220</v>
      </c>
      <c r="P2820" s="26" t="s">
        <v>333</v>
      </c>
      <c r="Q2820" s="26" t="s">
        <v>12456</v>
      </c>
      <c r="R2820" s="26" t="s">
        <v>12231</v>
      </c>
      <c r="S2820" s="26" t="s">
        <v>12232</v>
      </c>
      <c r="T2820" s="26" t="s">
        <v>12233</v>
      </c>
      <c r="U2820" s="26" t="s">
        <v>385</v>
      </c>
    </row>
    <row r="2821" spans="1:21" ht="14.4" x14ac:dyDescent="0.25">
      <c r="A2821" s="26">
        <v>111377</v>
      </c>
      <c r="B2821" s="26" t="s">
        <v>1649</v>
      </c>
      <c r="C2821" s="81">
        <f t="shared" si="134"/>
        <v>0</v>
      </c>
      <c r="D2821" s="26">
        <v>31583</v>
      </c>
      <c r="E2821" s="26" t="s">
        <v>12066</v>
      </c>
      <c r="F2821" s="26">
        <v>117911</v>
      </c>
      <c r="G2821" s="26">
        <v>0</v>
      </c>
      <c r="H2821" s="76">
        <f t="shared" si="135"/>
        <v>0</v>
      </c>
      <c r="I2821" s="76">
        <f t="shared" si="136"/>
        <v>0</v>
      </c>
      <c r="J2821" s="26">
        <v>31591</v>
      </c>
      <c r="K2821" s="26" t="s">
        <v>12457</v>
      </c>
      <c r="L2821" s="26" t="s">
        <v>10298</v>
      </c>
      <c r="M2821" s="26">
        <v>2290</v>
      </c>
      <c r="N2821" s="26" t="s">
        <v>153</v>
      </c>
      <c r="O2821" s="26" t="s">
        <v>220</v>
      </c>
      <c r="P2821" s="26" t="s">
        <v>333</v>
      </c>
      <c r="Q2821" s="26" t="s">
        <v>12456</v>
      </c>
      <c r="R2821" s="26" t="s">
        <v>12231</v>
      </c>
      <c r="S2821" s="26" t="s">
        <v>12232</v>
      </c>
      <c r="T2821" s="26" t="s">
        <v>12233</v>
      </c>
      <c r="U2821" s="26" t="s">
        <v>385</v>
      </c>
    </row>
    <row r="2822" spans="1:21" ht="14.4" x14ac:dyDescent="0.25">
      <c r="A2822" s="26">
        <v>111377</v>
      </c>
      <c r="B2822" s="26" t="s">
        <v>1649</v>
      </c>
      <c r="C2822" s="81">
        <f t="shared" si="134"/>
        <v>0</v>
      </c>
      <c r="D2822" s="26">
        <v>31583</v>
      </c>
      <c r="E2822" s="26" t="s">
        <v>12066</v>
      </c>
      <c r="F2822" s="26">
        <v>117911</v>
      </c>
      <c r="G2822" s="26">
        <v>0</v>
      </c>
      <c r="H2822" s="76">
        <f t="shared" si="135"/>
        <v>0</v>
      </c>
      <c r="I2822" s="76">
        <f t="shared" si="136"/>
        <v>0</v>
      </c>
      <c r="J2822" s="26">
        <v>122762</v>
      </c>
      <c r="K2822" s="26" t="s">
        <v>12458</v>
      </c>
      <c r="L2822" s="26" t="s">
        <v>10298</v>
      </c>
      <c r="M2822" s="26">
        <v>2290</v>
      </c>
      <c r="N2822" s="26" t="s">
        <v>153</v>
      </c>
      <c r="O2822" s="26" t="s">
        <v>220</v>
      </c>
      <c r="P2822" s="26" t="s">
        <v>333</v>
      </c>
      <c r="Q2822" s="26" t="s">
        <v>12456</v>
      </c>
      <c r="R2822" s="26" t="s">
        <v>12231</v>
      </c>
      <c r="S2822" s="26" t="s">
        <v>12232</v>
      </c>
      <c r="T2822" s="26" t="s">
        <v>12233</v>
      </c>
      <c r="U2822" s="26" t="s">
        <v>385</v>
      </c>
    </row>
    <row r="2823" spans="1:21" ht="14.4" x14ac:dyDescent="0.25">
      <c r="A2823" s="26">
        <v>111385</v>
      </c>
      <c r="B2823" s="26" t="s">
        <v>1901</v>
      </c>
      <c r="C2823" s="81">
        <f t="shared" ref="C2823:C2886" si="137">IF(A2823&lt;&gt;A2822,0,IF(AND(A2823=A2822,B2823&lt;&gt;B2822),A2823,0))</f>
        <v>0</v>
      </c>
      <c r="D2823" s="26">
        <v>125922</v>
      </c>
      <c r="E2823" s="26" t="s">
        <v>12067</v>
      </c>
      <c r="F2823" s="26">
        <v>113878</v>
      </c>
      <c r="G2823" s="26">
        <v>113878</v>
      </c>
      <c r="H2823" s="76">
        <f t="shared" ref="H2823:H2886" si="138">IF(A2823&lt;&gt;A2822,0,IF(AND(A2823=A2822,F2823&lt;&gt;F2822),A2823,0))</f>
        <v>0</v>
      </c>
      <c r="I2823" s="76">
        <f t="shared" ref="I2823:I2886" si="139">IF(A2823&lt;&gt;A2822,0,IF(AND(H2823&lt;&gt;0,B2823&lt;&gt;B2822),A2823,0))</f>
        <v>0</v>
      </c>
      <c r="J2823" s="26">
        <v>27193</v>
      </c>
      <c r="K2823" s="26" t="s">
        <v>12459</v>
      </c>
      <c r="L2823" s="26" t="s">
        <v>9196</v>
      </c>
      <c r="M2823" s="26">
        <v>1120</v>
      </c>
      <c r="N2823" s="26" t="s">
        <v>266</v>
      </c>
      <c r="O2823" s="26" t="s">
        <v>9197</v>
      </c>
      <c r="P2823" s="26" t="s">
        <v>333</v>
      </c>
      <c r="Q2823" s="26" t="s">
        <v>12460</v>
      </c>
      <c r="R2823" s="26" t="s">
        <v>12171</v>
      </c>
      <c r="S2823" s="26" t="s">
        <v>12172</v>
      </c>
      <c r="T2823" s="26" t="s">
        <v>12173</v>
      </c>
      <c r="U2823" s="26" t="s">
        <v>496</v>
      </c>
    </row>
    <row r="2824" spans="1:21" ht="14.4" x14ac:dyDescent="0.25">
      <c r="A2824" s="26">
        <v>111385</v>
      </c>
      <c r="B2824" s="26" t="s">
        <v>8861</v>
      </c>
      <c r="C2824" s="81">
        <f t="shared" si="137"/>
        <v>111385</v>
      </c>
      <c r="D2824" s="26">
        <v>125922</v>
      </c>
      <c r="E2824" s="26" t="s">
        <v>12067</v>
      </c>
      <c r="F2824" s="26">
        <v>103218</v>
      </c>
      <c r="G2824" s="26">
        <v>0</v>
      </c>
      <c r="H2824" s="76">
        <f t="shared" si="138"/>
        <v>111385</v>
      </c>
      <c r="I2824" s="76">
        <f t="shared" si="139"/>
        <v>111385</v>
      </c>
      <c r="J2824" s="26">
        <v>27359</v>
      </c>
      <c r="K2824" s="26" t="s">
        <v>12461</v>
      </c>
      <c r="L2824" s="26" t="s">
        <v>12462</v>
      </c>
      <c r="M2824" s="26">
        <v>1000</v>
      </c>
      <c r="N2824" s="26" t="s">
        <v>257</v>
      </c>
      <c r="O2824" s="26" t="s">
        <v>12463</v>
      </c>
      <c r="P2824" s="26" t="s">
        <v>333</v>
      </c>
      <c r="Q2824" s="26" t="s">
        <v>12464</v>
      </c>
      <c r="R2824" s="26" t="s">
        <v>12171</v>
      </c>
      <c r="S2824" s="26" t="s">
        <v>12172</v>
      </c>
      <c r="T2824" s="26" t="s">
        <v>12173</v>
      </c>
      <c r="U2824" s="26" t="s">
        <v>496</v>
      </c>
    </row>
    <row r="2825" spans="1:21" ht="14.4" x14ac:dyDescent="0.25">
      <c r="A2825" s="26">
        <v>111385</v>
      </c>
      <c r="B2825" s="26" t="s">
        <v>8861</v>
      </c>
      <c r="C2825" s="81">
        <f t="shared" si="137"/>
        <v>0</v>
      </c>
      <c r="D2825" s="26">
        <v>125922</v>
      </c>
      <c r="E2825" s="26" t="s">
        <v>12067</v>
      </c>
      <c r="F2825" s="26">
        <v>103218</v>
      </c>
      <c r="G2825" s="26">
        <v>0</v>
      </c>
      <c r="H2825" s="76">
        <f t="shared" si="138"/>
        <v>0</v>
      </c>
      <c r="I2825" s="76">
        <f t="shared" si="139"/>
        <v>0</v>
      </c>
      <c r="J2825" s="26">
        <v>27383</v>
      </c>
      <c r="K2825" s="26" t="s">
        <v>12465</v>
      </c>
      <c r="L2825" s="26" t="s">
        <v>8863</v>
      </c>
      <c r="M2825" s="26">
        <v>1082</v>
      </c>
      <c r="N2825" s="26" t="s">
        <v>17</v>
      </c>
      <c r="O2825" s="26" t="s">
        <v>12466</v>
      </c>
      <c r="P2825" s="26" t="s">
        <v>333</v>
      </c>
      <c r="Q2825" s="26" t="s">
        <v>8865</v>
      </c>
      <c r="R2825" s="26" t="s">
        <v>12171</v>
      </c>
      <c r="S2825" s="26" t="s">
        <v>12172</v>
      </c>
      <c r="T2825" s="26" t="s">
        <v>12173</v>
      </c>
      <c r="U2825" s="26" t="s">
        <v>496</v>
      </c>
    </row>
    <row r="2826" spans="1:21" ht="14.4" x14ac:dyDescent="0.25">
      <c r="A2826" s="26">
        <v>111385</v>
      </c>
      <c r="B2826" s="26" t="s">
        <v>1901</v>
      </c>
      <c r="C2826" s="81">
        <f t="shared" si="137"/>
        <v>111385</v>
      </c>
      <c r="D2826" s="26">
        <v>125922</v>
      </c>
      <c r="E2826" s="26" t="s">
        <v>12067</v>
      </c>
      <c r="F2826" s="26">
        <v>113878</v>
      </c>
      <c r="G2826" s="26">
        <v>113878</v>
      </c>
      <c r="H2826" s="76">
        <f t="shared" si="138"/>
        <v>111385</v>
      </c>
      <c r="I2826" s="76">
        <f t="shared" si="139"/>
        <v>111385</v>
      </c>
      <c r="J2826" s="26">
        <v>31963</v>
      </c>
      <c r="K2826" s="26" t="s">
        <v>12467</v>
      </c>
      <c r="L2826" s="26" t="s">
        <v>12468</v>
      </c>
      <c r="M2826" s="26">
        <v>1070</v>
      </c>
      <c r="N2826" s="26" t="s">
        <v>145</v>
      </c>
      <c r="O2826" s="26" t="s">
        <v>12469</v>
      </c>
      <c r="P2826" s="26" t="s">
        <v>333</v>
      </c>
      <c r="Q2826" s="26" t="s">
        <v>12470</v>
      </c>
      <c r="R2826" s="26" t="s">
        <v>12272</v>
      </c>
      <c r="S2826" s="26" t="s">
        <v>12273</v>
      </c>
      <c r="T2826" s="26" t="s">
        <v>12274</v>
      </c>
      <c r="U2826" s="26" t="s">
        <v>385</v>
      </c>
    </row>
    <row r="2827" spans="1:21" ht="14.4" x14ac:dyDescent="0.25">
      <c r="A2827" s="26">
        <v>111385</v>
      </c>
      <c r="B2827" s="26" t="s">
        <v>1901</v>
      </c>
      <c r="C2827" s="81">
        <f t="shared" si="137"/>
        <v>0</v>
      </c>
      <c r="D2827" s="26">
        <v>125922</v>
      </c>
      <c r="E2827" s="26" t="s">
        <v>12067</v>
      </c>
      <c r="F2827" s="26">
        <v>113878</v>
      </c>
      <c r="G2827" s="26">
        <v>113878</v>
      </c>
      <c r="H2827" s="76">
        <f t="shared" si="138"/>
        <v>0</v>
      </c>
      <c r="I2827" s="76">
        <f t="shared" si="139"/>
        <v>0</v>
      </c>
      <c r="J2827" s="26">
        <v>31997</v>
      </c>
      <c r="K2827" s="26" t="s">
        <v>12471</v>
      </c>
      <c r="L2827" s="26" t="s">
        <v>12472</v>
      </c>
      <c r="M2827" s="26">
        <v>1070</v>
      </c>
      <c r="N2827" s="26" t="s">
        <v>145</v>
      </c>
      <c r="O2827" s="26" t="s">
        <v>12473</v>
      </c>
      <c r="P2827" s="26" t="s">
        <v>333</v>
      </c>
      <c r="Q2827" s="26" t="s">
        <v>12474</v>
      </c>
      <c r="R2827" s="26" t="s">
        <v>12272</v>
      </c>
      <c r="S2827" s="26" t="s">
        <v>12273</v>
      </c>
      <c r="T2827" s="26" t="s">
        <v>12274</v>
      </c>
      <c r="U2827" s="26" t="s">
        <v>385</v>
      </c>
    </row>
    <row r="2828" spans="1:21" ht="14.4" x14ac:dyDescent="0.25">
      <c r="A2828" s="26">
        <v>111385</v>
      </c>
      <c r="B2828" s="26" t="s">
        <v>1901</v>
      </c>
      <c r="C2828" s="81">
        <f t="shared" si="137"/>
        <v>0</v>
      </c>
      <c r="D2828" s="26">
        <v>125922</v>
      </c>
      <c r="E2828" s="26" t="s">
        <v>12067</v>
      </c>
      <c r="F2828" s="26">
        <v>113878</v>
      </c>
      <c r="G2828" s="26">
        <v>113878</v>
      </c>
      <c r="H2828" s="76">
        <f t="shared" si="138"/>
        <v>0</v>
      </c>
      <c r="I2828" s="76">
        <f t="shared" si="139"/>
        <v>0</v>
      </c>
      <c r="J2828" s="26">
        <v>41368</v>
      </c>
      <c r="K2828" s="26" t="s">
        <v>12475</v>
      </c>
      <c r="L2828" s="26" t="s">
        <v>12476</v>
      </c>
      <c r="M2828" s="26">
        <v>1080</v>
      </c>
      <c r="N2828" s="26" t="s">
        <v>144</v>
      </c>
      <c r="O2828" s="26" t="s">
        <v>12477</v>
      </c>
      <c r="P2828" s="26" t="s">
        <v>333</v>
      </c>
      <c r="Q2828" s="26" t="s">
        <v>12478</v>
      </c>
      <c r="R2828" s="26" t="s">
        <v>12272</v>
      </c>
      <c r="S2828" s="26" t="s">
        <v>12273</v>
      </c>
      <c r="T2828" s="26" t="s">
        <v>12274</v>
      </c>
      <c r="U2828" s="26" t="s">
        <v>385</v>
      </c>
    </row>
    <row r="2829" spans="1:21" ht="14.4" x14ac:dyDescent="0.25">
      <c r="A2829" s="26">
        <v>111385</v>
      </c>
      <c r="B2829" s="26" t="s">
        <v>1901</v>
      </c>
      <c r="C2829" s="81">
        <f t="shared" si="137"/>
        <v>0</v>
      </c>
      <c r="D2829" s="26">
        <v>125922</v>
      </c>
      <c r="E2829" s="26" t="s">
        <v>12067</v>
      </c>
      <c r="F2829" s="26">
        <v>113878</v>
      </c>
      <c r="G2829" s="26">
        <v>113878</v>
      </c>
      <c r="H2829" s="76">
        <f t="shared" si="138"/>
        <v>0</v>
      </c>
      <c r="I2829" s="76">
        <f t="shared" si="139"/>
        <v>0</v>
      </c>
      <c r="J2829" s="26">
        <v>41483</v>
      </c>
      <c r="K2829" s="26" t="s">
        <v>12479</v>
      </c>
      <c r="L2829" s="26" t="s">
        <v>1320</v>
      </c>
      <c r="M2829" s="26">
        <v>1040</v>
      </c>
      <c r="N2829" s="26" t="s">
        <v>15</v>
      </c>
      <c r="O2829" s="26" t="s">
        <v>12480</v>
      </c>
      <c r="P2829" s="26" t="s">
        <v>333</v>
      </c>
      <c r="Q2829" s="26" t="s">
        <v>12481</v>
      </c>
      <c r="R2829" s="26" t="s">
        <v>12272</v>
      </c>
      <c r="S2829" s="26" t="s">
        <v>12273</v>
      </c>
      <c r="T2829" s="26" t="s">
        <v>12274</v>
      </c>
      <c r="U2829" s="26" t="s">
        <v>385</v>
      </c>
    </row>
    <row r="2830" spans="1:21" ht="14.4" x14ac:dyDescent="0.25">
      <c r="A2830" s="26">
        <v>111385</v>
      </c>
      <c r="B2830" s="26" t="s">
        <v>1901</v>
      </c>
      <c r="C2830" s="81">
        <f t="shared" si="137"/>
        <v>0</v>
      </c>
      <c r="D2830" s="26">
        <v>125922</v>
      </c>
      <c r="E2830" s="26" t="s">
        <v>12067</v>
      </c>
      <c r="F2830" s="26">
        <v>113878</v>
      </c>
      <c r="G2830" s="26">
        <v>113878</v>
      </c>
      <c r="H2830" s="76">
        <f t="shared" si="138"/>
        <v>0</v>
      </c>
      <c r="I2830" s="76">
        <f t="shared" si="139"/>
        <v>0</v>
      </c>
      <c r="J2830" s="26">
        <v>41574</v>
      </c>
      <c r="K2830" s="26" t="s">
        <v>12482</v>
      </c>
      <c r="L2830" s="26" t="s">
        <v>12483</v>
      </c>
      <c r="M2830" s="26">
        <v>1090</v>
      </c>
      <c r="N2830" s="26" t="s">
        <v>146</v>
      </c>
      <c r="O2830" s="26" t="s">
        <v>12484</v>
      </c>
      <c r="P2830" s="26" t="s">
        <v>333</v>
      </c>
      <c r="Q2830" s="26" t="s">
        <v>12485</v>
      </c>
      <c r="R2830" s="26" t="s">
        <v>12272</v>
      </c>
      <c r="S2830" s="26" t="s">
        <v>12273</v>
      </c>
      <c r="T2830" s="26" t="s">
        <v>12274</v>
      </c>
      <c r="U2830" s="26" t="s">
        <v>385</v>
      </c>
    </row>
    <row r="2831" spans="1:21" ht="14.4" x14ac:dyDescent="0.25">
      <c r="A2831" s="26">
        <v>111385</v>
      </c>
      <c r="B2831" s="26" t="s">
        <v>1901</v>
      </c>
      <c r="C2831" s="81">
        <f t="shared" si="137"/>
        <v>0</v>
      </c>
      <c r="D2831" s="26">
        <v>125922</v>
      </c>
      <c r="E2831" s="26" t="s">
        <v>12067</v>
      </c>
      <c r="F2831" s="26">
        <v>113878</v>
      </c>
      <c r="G2831" s="26">
        <v>113878</v>
      </c>
      <c r="H2831" s="76">
        <f t="shared" si="138"/>
        <v>0</v>
      </c>
      <c r="I2831" s="76">
        <f t="shared" si="139"/>
        <v>0</v>
      </c>
      <c r="J2831" s="26">
        <v>41632</v>
      </c>
      <c r="K2831" s="26" t="s">
        <v>12486</v>
      </c>
      <c r="L2831" s="26" t="s">
        <v>1499</v>
      </c>
      <c r="M2831" s="26">
        <v>1081</v>
      </c>
      <c r="N2831" s="26" t="s">
        <v>16</v>
      </c>
      <c r="O2831" s="26" t="s">
        <v>12487</v>
      </c>
      <c r="P2831" s="26" t="s">
        <v>333</v>
      </c>
      <c r="Q2831" s="26" t="s">
        <v>12488</v>
      </c>
      <c r="R2831" s="26" t="s">
        <v>12272</v>
      </c>
      <c r="S2831" s="26" t="s">
        <v>12273</v>
      </c>
      <c r="T2831" s="26" t="s">
        <v>12274</v>
      </c>
      <c r="U2831" s="26" t="s">
        <v>385</v>
      </c>
    </row>
    <row r="2832" spans="1:21" ht="14.4" x14ac:dyDescent="0.25">
      <c r="A2832" s="26">
        <v>111385</v>
      </c>
      <c r="B2832" s="26" t="s">
        <v>1901</v>
      </c>
      <c r="C2832" s="81">
        <f t="shared" si="137"/>
        <v>0</v>
      </c>
      <c r="D2832" s="26">
        <v>125922</v>
      </c>
      <c r="E2832" s="26" t="s">
        <v>12067</v>
      </c>
      <c r="F2832" s="26">
        <v>113878</v>
      </c>
      <c r="G2832" s="26">
        <v>113878</v>
      </c>
      <c r="H2832" s="76">
        <f t="shared" si="138"/>
        <v>0</v>
      </c>
      <c r="I2832" s="76">
        <f t="shared" si="139"/>
        <v>0</v>
      </c>
      <c r="J2832" s="26">
        <v>41699</v>
      </c>
      <c r="K2832" s="26" t="s">
        <v>12489</v>
      </c>
      <c r="L2832" s="26" t="s">
        <v>9188</v>
      </c>
      <c r="M2832" s="26">
        <v>1080</v>
      </c>
      <c r="N2832" s="26" t="s">
        <v>144</v>
      </c>
      <c r="O2832" s="26" t="s">
        <v>12490</v>
      </c>
      <c r="P2832" s="26" t="s">
        <v>333</v>
      </c>
      <c r="Q2832" s="26" t="s">
        <v>12491</v>
      </c>
      <c r="R2832" s="26" t="s">
        <v>12272</v>
      </c>
      <c r="S2832" s="26" t="s">
        <v>12273</v>
      </c>
      <c r="T2832" s="26" t="s">
        <v>12274</v>
      </c>
      <c r="U2832" s="26" t="s">
        <v>385</v>
      </c>
    </row>
    <row r="2833" spans="1:21" ht="14.4" x14ac:dyDescent="0.25">
      <c r="A2833" s="26">
        <v>111385</v>
      </c>
      <c r="B2833" s="26" t="s">
        <v>1901</v>
      </c>
      <c r="C2833" s="81">
        <f t="shared" si="137"/>
        <v>0</v>
      </c>
      <c r="D2833" s="26">
        <v>125922</v>
      </c>
      <c r="E2833" s="26" t="s">
        <v>12067</v>
      </c>
      <c r="F2833" s="26">
        <v>113878</v>
      </c>
      <c r="G2833" s="26">
        <v>113878</v>
      </c>
      <c r="H2833" s="76">
        <f t="shared" si="138"/>
        <v>0</v>
      </c>
      <c r="I2833" s="76">
        <f t="shared" si="139"/>
        <v>0</v>
      </c>
      <c r="J2833" s="26">
        <v>41756</v>
      </c>
      <c r="K2833" s="26" t="s">
        <v>12492</v>
      </c>
      <c r="L2833" s="26" t="s">
        <v>12493</v>
      </c>
      <c r="M2833" s="26">
        <v>1030</v>
      </c>
      <c r="N2833" s="26" t="s">
        <v>14</v>
      </c>
      <c r="O2833" s="26" t="s">
        <v>12494</v>
      </c>
      <c r="P2833" s="26" t="s">
        <v>333</v>
      </c>
      <c r="Q2833" s="26" t="s">
        <v>12495</v>
      </c>
      <c r="R2833" s="26" t="s">
        <v>12272</v>
      </c>
      <c r="S2833" s="26" t="s">
        <v>12273</v>
      </c>
      <c r="T2833" s="26" t="s">
        <v>12274</v>
      </c>
      <c r="U2833" s="26" t="s">
        <v>385</v>
      </c>
    </row>
    <row r="2834" spans="1:21" ht="14.4" x14ac:dyDescent="0.25">
      <c r="A2834" s="26">
        <v>111385</v>
      </c>
      <c r="B2834" s="26" t="s">
        <v>1901</v>
      </c>
      <c r="C2834" s="81">
        <f t="shared" si="137"/>
        <v>0</v>
      </c>
      <c r="D2834" s="26">
        <v>125922</v>
      </c>
      <c r="E2834" s="26" t="s">
        <v>12067</v>
      </c>
      <c r="F2834" s="26">
        <v>113878</v>
      </c>
      <c r="G2834" s="26">
        <v>113878</v>
      </c>
      <c r="H2834" s="76">
        <f t="shared" si="138"/>
        <v>0</v>
      </c>
      <c r="I2834" s="76">
        <f t="shared" si="139"/>
        <v>0</v>
      </c>
      <c r="J2834" s="26">
        <v>41764</v>
      </c>
      <c r="K2834" s="26" t="s">
        <v>12496</v>
      </c>
      <c r="L2834" s="26" t="s">
        <v>9608</v>
      </c>
      <c r="M2834" s="26">
        <v>1082</v>
      </c>
      <c r="N2834" s="26" t="s">
        <v>17</v>
      </c>
      <c r="O2834" s="26" t="s">
        <v>12497</v>
      </c>
      <c r="P2834" s="26" t="s">
        <v>333</v>
      </c>
      <c r="Q2834" s="26" t="s">
        <v>12498</v>
      </c>
      <c r="R2834" s="26" t="s">
        <v>12272</v>
      </c>
      <c r="S2834" s="26" t="s">
        <v>12273</v>
      </c>
      <c r="T2834" s="26" t="s">
        <v>12274</v>
      </c>
      <c r="U2834" s="26" t="s">
        <v>385</v>
      </c>
    </row>
    <row r="2835" spans="1:21" ht="14.4" x14ac:dyDescent="0.25">
      <c r="A2835" s="26">
        <v>111385</v>
      </c>
      <c r="B2835" s="26" t="s">
        <v>1901</v>
      </c>
      <c r="C2835" s="81">
        <f t="shared" si="137"/>
        <v>0</v>
      </c>
      <c r="D2835" s="26">
        <v>125922</v>
      </c>
      <c r="E2835" s="26" t="s">
        <v>12067</v>
      </c>
      <c r="F2835" s="26">
        <v>113878</v>
      </c>
      <c r="G2835" s="26">
        <v>113878</v>
      </c>
      <c r="H2835" s="76">
        <f t="shared" si="138"/>
        <v>0</v>
      </c>
      <c r="I2835" s="76">
        <f t="shared" si="139"/>
        <v>0</v>
      </c>
      <c r="J2835" s="26">
        <v>41863</v>
      </c>
      <c r="K2835" s="26" t="s">
        <v>12499</v>
      </c>
      <c r="L2835" s="26" t="s">
        <v>8131</v>
      </c>
      <c r="M2835" s="26">
        <v>1180</v>
      </c>
      <c r="N2835" s="26" t="s">
        <v>21</v>
      </c>
      <c r="O2835" s="26" t="s">
        <v>12500</v>
      </c>
      <c r="P2835" s="26" t="s">
        <v>333</v>
      </c>
      <c r="Q2835" s="26" t="s">
        <v>12501</v>
      </c>
      <c r="R2835" s="26" t="s">
        <v>12272</v>
      </c>
      <c r="S2835" s="26" t="s">
        <v>12273</v>
      </c>
      <c r="T2835" s="26" t="s">
        <v>12274</v>
      </c>
      <c r="U2835" s="26" t="s">
        <v>385</v>
      </c>
    </row>
    <row r="2836" spans="1:21" ht="14.4" x14ac:dyDescent="0.25">
      <c r="A2836" s="26">
        <v>111385</v>
      </c>
      <c r="B2836" s="26" t="s">
        <v>1901</v>
      </c>
      <c r="C2836" s="81">
        <f t="shared" si="137"/>
        <v>0</v>
      </c>
      <c r="D2836" s="26">
        <v>125922</v>
      </c>
      <c r="E2836" s="26" t="s">
        <v>12067</v>
      </c>
      <c r="F2836" s="26">
        <v>113878</v>
      </c>
      <c r="G2836" s="26">
        <v>113878</v>
      </c>
      <c r="H2836" s="76">
        <f t="shared" si="138"/>
        <v>0</v>
      </c>
      <c r="I2836" s="76">
        <f t="shared" si="139"/>
        <v>0</v>
      </c>
      <c r="J2836" s="26">
        <v>41871</v>
      </c>
      <c r="K2836" s="26" t="s">
        <v>12502</v>
      </c>
      <c r="L2836" s="26" t="s">
        <v>8131</v>
      </c>
      <c r="M2836" s="26">
        <v>1180</v>
      </c>
      <c r="N2836" s="26" t="s">
        <v>21</v>
      </c>
      <c r="O2836" s="26" t="s">
        <v>12500</v>
      </c>
      <c r="P2836" s="26" t="s">
        <v>333</v>
      </c>
      <c r="Q2836" s="26" t="s">
        <v>12503</v>
      </c>
      <c r="R2836" s="26" t="s">
        <v>12272</v>
      </c>
      <c r="S2836" s="26" t="s">
        <v>12273</v>
      </c>
      <c r="T2836" s="26" t="s">
        <v>12274</v>
      </c>
      <c r="U2836" s="26" t="s">
        <v>385</v>
      </c>
    </row>
    <row r="2837" spans="1:21" ht="14.4" x14ac:dyDescent="0.25">
      <c r="A2837" s="26">
        <v>111385</v>
      </c>
      <c r="B2837" s="26" t="s">
        <v>1901</v>
      </c>
      <c r="C2837" s="81">
        <f t="shared" si="137"/>
        <v>0</v>
      </c>
      <c r="D2837" s="26">
        <v>125922</v>
      </c>
      <c r="E2837" s="26" t="s">
        <v>12067</v>
      </c>
      <c r="F2837" s="26">
        <v>113878</v>
      </c>
      <c r="G2837" s="26">
        <v>113878</v>
      </c>
      <c r="H2837" s="76">
        <f t="shared" si="138"/>
        <v>0</v>
      </c>
      <c r="I2837" s="76">
        <f t="shared" si="139"/>
        <v>0</v>
      </c>
      <c r="J2837" s="26">
        <v>41954</v>
      </c>
      <c r="K2837" s="26" t="s">
        <v>12504</v>
      </c>
      <c r="L2837" s="26" t="s">
        <v>8112</v>
      </c>
      <c r="M2837" s="26">
        <v>1150</v>
      </c>
      <c r="N2837" s="26" t="s">
        <v>19</v>
      </c>
      <c r="O2837" s="26" t="s">
        <v>12505</v>
      </c>
      <c r="P2837" s="26" t="s">
        <v>333</v>
      </c>
      <c r="Q2837" s="26" t="s">
        <v>12506</v>
      </c>
      <c r="R2837" s="26" t="s">
        <v>12272</v>
      </c>
      <c r="S2837" s="26" t="s">
        <v>12273</v>
      </c>
      <c r="T2837" s="26" t="s">
        <v>12274</v>
      </c>
      <c r="U2837" s="26" t="s">
        <v>385</v>
      </c>
    </row>
    <row r="2838" spans="1:21" ht="14.4" x14ac:dyDescent="0.25">
      <c r="A2838" s="26">
        <v>111385</v>
      </c>
      <c r="B2838" s="26" t="s">
        <v>1901</v>
      </c>
      <c r="C2838" s="81">
        <f t="shared" si="137"/>
        <v>0</v>
      </c>
      <c r="D2838" s="26">
        <v>125922</v>
      </c>
      <c r="E2838" s="26" t="s">
        <v>12067</v>
      </c>
      <c r="F2838" s="26">
        <v>113878</v>
      </c>
      <c r="G2838" s="26">
        <v>113878</v>
      </c>
      <c r="H2838" s="76">
        <f t="shared" si="138"/>
        <v>0</v>
      </c>
      <c r="I2838" s="76">
        <f t="shared" si="139"/>
        <v>0</v>
      </c>
      <c r="J2838" s="26">
        <v>49023</v>
      </c>
      <c r="K2838" s="26" t="s">
        <v>12507</v>
      </c>
      <c r="L2838" s="26" t="s">
        <v>12508</v>
      </c>
      <c r="M2838" s="26">
        <v>1020</v>
      </c>
      <c r="N2838" s="26" t="s">
        <v>297</v>
      </c>
      <c r="O2838" s="26" t="s">
        <v>12509</v>
      </c>
      <c r="P2838" s="26" t="s">
        <v>333</v>
      </c>
      <c r="Q2838" s="26" t="s">
        <v>12510</v>
      </c>
      <c r="R2838" s="26" t="s">
        <v>12272</v>
      </c>
      <c r="S2838" s="26" t="s">
        <v>12273</v>
      </c>
      <c r="T2838" s="26" t="s">
        <v>12274</v>
      </c>
      <c r="U2838" s="26" t="s">
        <v>385</v>
      </c>
    </row>
    <row r="2839" spans="1:21" ht="14.4" x14ac:dyDescent="0.25">
      <c r="A2839" s="26">
        <v>111385</v>
      </c>
      <c r="B2839" s="26" t="s">
        <v>1901</v>
      </c>
      <c r="C2839" s="81">
        <f t="shared" si="137"/>
        <v>0</v>
      </c>
      <c r="D2839" s="26">
        <v>125922</v>
      </c>
      <c r="E2839" s="26" t="s">
        <v>12067</v>
      </c>
      <c r="F2839" s="26">
        <v>113878</v>
      </c>
      <c r="G2839" s="26">
        <v>113878</v>
      </c>
      <c r="H2839" s="76">
        <f t="shared" si="138"/>
        <v>0</v>
      </c>
      <c r="I2839" s="76">
        <f t="shared" si="139"/>
        <v>0</v>
      </c>
      <c r="J2839" s="26">
        <v>125922</v>
      </c>
      <c r="K2839" s="26" t="s">
        <v>12067</v>
      </c>
      <c r="L2839" s="26" t="s">
        <v>10301</v>
      </c>
      <c r="M2839" s="26">
        <v>1140</v>
      </c>
      <c r="N2839" s="26" t="s">
        <v>18</v>
      </c>
      <c r="O2839" s="26" t="s">
        <v>12511</v>
      </c>
      <c r="P2839" s="26" t="s">
        <v>333</v>
      </c>
      <c r="Q2839" s="26" t="s">
        <v>12512</v>
      </c>
      <c r="R2839" s="26" t="s">
        <v>12272</v>
      </c>
      <c r="S2839" s="26" t="s">
        <v>12273</v>
      </c>
      <c r="T2839" s="26" t="s">
        <v>12274</v>
      </c>
      <c r="U2839" s="26" t="s">
        <v>385</v>
      </c>
    </row>
    <row r="2840" spans="1:21" ht="14.4" x14ac:dyDescent="0.25">
      <c r="A2840" s="26">
        <v>111385</v>
      </c>
      <c r="B2840" s="26" t="s">
        <v>1901</v>
      </c>
      <c r="C2840" s="81">
        <f t="shared" si="137"/>
        <v>0</v>
      </c>
      <c r="D2840" s="26">
        <v>125922</v>
      </c>
      <c r="E2840" s="26" t="s">
        <v>12067</v>
      </c>
      <c r="F2840" s="26">
        <v>113878</v>
      </c>
      <c r="G2840" s="26">
        <v>113878</v>
      </c>
      <c r="H2840" s="76">
        <f t="shared" si="138"/>
        <v>0</v>
      </c>
      <c r="I2840" s="76">
        <f t="shared" si="139"/>
        <v>0</v>
      </c>
      <c r="J2840" s="26">
        <v>145151</v>
      </c>
      <c r="K2840" s="26" t="s">
        <v>12513</v>
      </c>
      <c r="L2840" s="26" t="s">
        <v>12514</v>
      </c>
      <c r="M2840" s="26">
        <v>1081</v>
      </c>
      <c r="N2840" s="26" t="s">
        <v>16</v>
      </c>
      <c r="O2840" s="26" t="s">
        <v>12515</v>
      </c>
      <c r="P2840" s="26" t="s">
        <v>333</v>
      </c>
      <c r="Q2840" s="26" t="s">
        <v>12516</v>
      </c>
      <c r="R2840" s="26" t="s">
        <v>12272</v>
      </c>
      <c r="S2840" s="26" t="s">
        <v>12273</v>
      </c>
      <c r="T2840" s="26" t="s">
        <v>12274</v>
      </c>
      <c r="U2840" s="26" t="s">
        <v>385</v>
      </c>
    </row>
    <row r="2841" spans="1:21" ht="14.4" x14ac:dyDescent="0.25">
      <c r="A2841" s="26">
        <v>111393</v>
      </c>
      <c r="B2841" s="26" t="s">
        <v>1649</v>
      </c>
      <c r="C2841" s="81">
        <f t="shared" si="137"/>
        <v>0</v>
      </c>
      <c r="D2841" s="26">
        <v>32151</v>
      </c>
      <c r="E2841" s="26" t="s">
        <v>12068</v>
      </c>
      <c r="F2841" s="26">
        <v>117952</v>
      </c>
      <c r="G2841" s="26">
        <v>0</v>
      </c>
      <c r="H2841" s="76">
        <f t="shared" si="138"/>
        <v>0</v>
      </c>
      <c r="I2841" s="76">
        <f t="shared" si="139"/>
        <v>0</v>
      </c>
      <c r="J2841" s="26">
        <v>27367</v>
      </c>
      <c r="K2841" s="26" t="s">
        <v>12517</v>
      </c>
      <c r="L2841" s="26" t="s">
        <v>1698</v>
      </c>
      <c r="M2841" s="26">
        <v>1602</v>
      </c>
      <c r="N2841" s="26" t="s">
        <v>334</v>
      </c>
      <c r="O2841" s="26" t="s">
        <v>12518</v>
      </c>
      <c r="P2841" s="26" t="s">
        <v>333</v>
      </c>
      <c r="Q2841" s="26" t="s">
        <v>12519</v>
      </c>
      <c r="R2841" s="26" t="s">
        <v>12171</v>
      </c>
      <c r="S2841" s="26" t="s">
        <v>12172</v>
      </c>
      <c r="T2841" s="26" t="s">
        <v>12173</v>
      </c>
      <c r="U2841" s="26" t="s">
        <v>496</v>
      </c>
    </row>
    <row r="2842" spans="1:21" ht="14.4" x14ac:dyDescent="0.25">
      <c r="A2842" s="26">
        <v>111393</v>
      </c>
      <c r="B2842" s="26" t="s">
        <v>1649</v>
      </c>
      <c r="C2842" s="81">
        <f t="shared" si="137"/>
        <v>0</v>
      </c>
      <c r="D2842" s="26">
        <v>32151</v>
      </c>
      <c r="E2842" s="26" t="s">
        <v>12068</v>
      </c>
      <c r="F2842" s="26">
        <v>968081</v>
      </c>
      <c r="G2842" s="26">
        <v>0</v>
      </c>
      <c r="H2842" s="76">
        <f t="shared" si="138"/>
        <v>111393</v>
      </c>
      <c r="I2842" s="76">
        <f t="shared" si="139"/>
        <v>0</v>
      </c>
      <c r="J2842" s="26">
        <v>27391</v>
      </c>
      <c r="K2842" s="26" t="s">
        <v>12520</v>
      </c>
      <c r="L2842" s="26" t="s">
        <v>8030</v>
      </c>
      <c r="M2842" s="26">
        <v>1200</v>
      </c>
      <c r="N2842" s="26" t="s">
        <v>22</v>
      </c>
      <c r="O2842" s="26" t="s">
        <v>12521</v>
      </c>
      <c r="P2842" s="26" t="s">
        <v>333</v>
      </c>
      <c r="Q2842" s="26" t="s">
        <v>12522</v>
      </c>
      <c r="R2842" s="26" t="s">
        <v>12171</v>
      </c>
      <c r="S2842" s="26" t="s">
        <v>12172</v>
      </c>
      <c r="T2842" s="26" t="s">
        <v>12173</v>
      </c>
      <c r="U2842" s="26" t="s">
        <v>496</v>
      </c>
    </row>
    <row r="2843" spans="1:21" ht="14.4" x14ac:dyDescent="0.25">
      <c r="A2843" s="26">
        <v>111393</v>
      </c>
      <c r="B2843" s="26" t="s">
        <v>1649</v>
      </c>
      <c r="C2843" s="81">
        <f t="shared" si="137"/>
        <v>0</v>
      </c>
      <c r="D2843" s="26">
        <v>32151</v>
      </c>
      <c r="E2843" s="26" t="s">
        <v>12068</v>
      </c>
      <c r="F2843" s="26">
        <v>117952</v>
      </c>
      <c r="G2843" s="26">
        <v>0</v>
      </c>
      <c r="H2843" s="76">
        <f t="shared" si="138"/>
        <v>111393</v>
      </c>
      <c r="I2843" s="76">
        <f t="shared" si="139"/>
        <v>0</v>
      </c>
      <c r="J2843" s="26">
        <v>32052</v>
      </c>
      <c r="K2843" s="26" t="s">
        <v>12523</v>
      </c>
      <c r="L2843" s="26" t="s">
        <v>9278</v>
      </c>
      <c r="M2843" s="26">
        <v>1070</v>
      </c>
      <c r="N2843" s="26" t="s">
        <v>145</v>
      </c>
      <c r="O2843" s="26" t="s">
        <v>12524</v>
      </c>
      <c r="P2843" s="26" t="s">
        <v>333</v>
      </c>
      <c r="Q2843" s="26" t="s">
        <v>12525</v>
      </c>
      <c r="R2843" s="26" t="s">
        <v>12272</v>
      </c>
      <c r="S2843" s="26" t="s">
        <v>12273</v>
      </c>
      <c r="T2843" s="26" t="s">
        <v>12274</v>
      </c>
      <c r="U2843" s="26" t="s">
        <v>385</v>
      </c>
    </row>
    <row r="2844" spans="1:21" ht="14.4" x14ac:dyDescent="0.25">
      <c r="A2844" s="26">
        <v>111393</v>
      </c>
      <c r="B2844" s="26" t="s">
        <v>1649</v>
      </c>
      <c r="C2844" s="81">
        <f t="shared" si="137"/>
        <v>0</v>
      </c>
      <c r="D2844" s="26">
        <v>32151</v>
      </c>
      <c r="E2844" s="26" t="s">
        <v>12068</v>
      </c>
      <c r="F2844" s="26">
        <v>962225</v>
      </c>
      <c r="G2844" s="26">
        <v>0</v>
      </c>
      <c r="H2844" s="76">
        <f t="shared" si="138"/>
        <v>111393</v>
      </c>
      <c r="I2844" s="76">
        <f t="shared" si="139"/>
        <v>0</v>
      </c>
      <c r="J2844" s="26">
        <v>32094</v>
      </c>
      <c r="K2844" s="26" t="s">
        <v>12526</v>
      </c>
      <c r="L2844" s="26" t="s">
        <v>12527</v>
      </c>
      <c r="M2844" s="26">
        <v>1160</v>
      </c>
      <c r="N2844" s="26" t="s">
        <v>20</v>
      </c>
      <c r="O2844" s="26" t="s">
        <v>12528</v>
      </c>
      <c r="P2844" s="26" t="s">
        <v>333</v>
      </c>
      <c r="Q2844" s="26" t="s">
        <v>12529</v>
      </c>
      <c r="R2844" s="26" t="s">
        <v>12272</v>
      </c>
      <c r="S2844" s="26" t="s">
        <v>12273</v>
      </c>
      <c r="T2844" s="26" t="s">
        <v>12274</v>
      </c>
      <c r="U2844" s="26" t="s">
        <v>385</v>
      </c>
    </row>
    <row r="2845" spans="1:21" ht="14.4" x14ac:dyDescent="0.25">
      <c r="A2845" s="26">
        <v>111393</v>
      </c>
      <c r="B2845" s="26" t="s">
        <v>1649</v>
      </c>
      <c r="C2845" s="81">
        <f t="shared" si="137"/>
        <v>0</v>
      </c>
      <c r="D2845" s="26">
        <v>32151</v>
      </c>
      <c r="E2845" s="26" t="s">
        <v>12068</v>
      </c>
      <c r="F2845" s="26">
        <v>963314</v>
      </c>
      <c r="G2845" s="26">
        <v>0</v>
      </c>
      <c r="H2845" s="76">
        <f t="shared" si="138"/>
        <v>111393</v>
      </c>
      <c r="I2845" s="76">
        <f t="shared" si="139"/>
        <v>0</v>
      </c>
      <c r="J2845" s="26">
        <v>32136</v>
      </c>
      <c r="K2845" s="26" t="s">
        <v>12530</v>
      </c>
      <c r="L2845" s="26" t="s">
        <v>12531</v>
      </c>
      <c r="M2845" s="26">
        <v>1020</v>
      </c>
      <c r="N2845" s="26" t="s">
        <v>297</v>
      </c>
      <c r="O2845" s="26" t="s">
        <v>12532</v>
      </c>
      <c r="P2845" s="26" t="s">
        <v>333</v>
      </c>
      <c r="Q2845" s="26" t="s">
        <v>12533</v>
      </c>
      <c r="R2845" s="26" t="s">
        <v>12272</v>
      </c>
      <c r="S2845" s="26" t="s">
        <v>12273</v>
      </c>
      <c r="T2845" s="26" t="s">
        <v>12274</v>
      </c>
      <c r="U2845" s="26" t="s">
        <v>385</v>
      </c>
    </row>
    <row r="2846" spans="1:21" ht="14.4" x14ac:dyDescent="0.25">
      <c r="A2846" s="26">
        <v>111393</v>
      </c>
      <c r="B2846" s="26" t="s">
        <v>1649</v>
      </c>
      <c r="C2846" s="81">
        <f t="shared" si="137"/>
        <v>0</v>
      </c>
      <c r="D2846" s="26">
        <v>32151</v>
      </c>
      <c r="E2846" s="26" t="s">
        <v>12068</v>
      </c>
      <c r="F2846" s="26">
        <v>132027</v>
      </c>
      <c r="G2846" s="26">
        <v>0</v>
      </c>
      <c r="H2846" s="76">
        <f t="shared" si="138"/>
        <v>111393</v>
      </c>
      <c r="I2846" s="76">
        <f t="shared" si="139"/>
        <v>0</v>
      </c>
      <c r="J2846" s="26">
        <v>32144</v>
      </c>
      <c r="K2846" s="26" t="s">
        <v>12122</v>
      </c>
      <c r="L2846" s="26" t="s">
        <v>12534</v>
      </c>
      <c r="M2846" s="26">
        <v>1000</v>
      </c>
      <c r="N2846" s="26" t="s">
        <v>257</v>
      </c>
      <c r="O2846" s="26" t="s">
        <v>12535</v>
      </c>
      <c r="P2846" s="26" t="s">
        <v>333</v>
      </c>
      <c r="Q2846" s="26" t="s">
        <v>12536</v>
      </c>
      <c r="R2846" s="26" t="s">
        <v>12272</v>
      </c>
      <c r="S2846" s="26" t="s">
        <v>12273</v>
      </c>
      <c r="T2846" s="26" t="s">
        <v>12274</v>
      </c>
      <c r="U2846" s="26" t="s">
        <v>385</v>
      </c>
    </row>
    <row r="2847" spans="1:21" ht="14.4" x14ac:dyDescent="0.25">
      <c r="A2847" s="26">
        <v>111393</v>
      </c>
      <c r="B2847" s="26" t="s">
        <v>1649</v>
      </c>
      <c r="C2847" s="81">
        <f t="shared" si="137"/>
        <v>0</v>
      </c>
      <c r="D2847" s="26">
        <v>32151</v>
      </c>
      <c r="E2847" s="26" t="s">
        <v>12068</v>
      </c>
      <c r="F2847" s="26">
        <v>55129</v>
      </c>
      <c r="G2847" s="26">
        <v>0</v>
      </c>
      <c r="H2847" s="76">
        <f t="shared" si="138"/>
        <v>111393</v>
      </c>
      <c r="I2847" s="76">
        <f t="shared" si="139"/>
        <v>0</v>
      </c>
      <c r="J2847" s="26">
        <v>32151</v>
      </c>
      <c r="K2847" s="26" t="s">
        <v>12068</v>
      </c>
      <c r="L2847" s="26" t="s">
        <v>12537</v>
      </c>
      <c r="M2847" s="26">
        <v>1000</v>
      </c>
      <c r="N2847" s="26" t="s">
        <v>257</v>
      </c>
      <c r="O2847" s="26" t="s">
        <v>12538</v>
      </c>
      <c r="P2847" s="26" t="s">
        <v>333</v>
      </c>
      <c r="Q2847" s="26" t="s">
        <v>12539</v>
      </c>
      <c r="R2847" s="26" t="s">
        <v>12272</v>
      </c>
      <c r="S2847" s="26" t="s">
        <v>12273</v>
      </c>
      <c r="T2847" s="26" t="s">
        <v>12274</v>
      </c>
      <c r="U2847" s="26" t="s">
        <v>385</v>
      </c>
    </row>
    <row r="2848" spans="1:21" ht="14.4" x14ac:dyDescent="0.25">
      <c r="A2848" s="26">
        <v>111393</v>
      </c>
      <c r="B2848" s="26" t="s">
        <v>1649</v>
      </c>
      <c r="C2848" s="81">
        <f t="shared" si="137"/>
        <v>0</v>
      </c>
      <c r="D2848" s="26">
        <v>32151</v>
      </c>
      <c r="E2848" s="26" t="s">
        <v>12068</v>
      </c>
      <c r="F2848" s="26">
        <v>963314</v>
      </c>
      <c r="G2848" s="26">
        <v>0</v>
      </c>
      <c r="H2848" s="76">
        <f t="shared" si="138"/>
        <v>111393</v>
      </c>
      <c r="I2848" s="76">
        <f t="shared" si="139"/>
        <v>0</v>
      </c>
      <c r="J2848" s="26">
        <v>32185</v>
      </c>
      <c r="K2848" s="26" t="s">
        <v>12540</v>
      </c>
      <c r="L2848" s="26" t="s">
        <v>12541</v>
      </c>
      <c r="M2848" s="26">
        <v>1020</v>
      </c>
      <c r="N2848" s="26" t="s">
        <v>297</v>
      </c>
      <c r="O2848" s="26" t="s">
        <v>12542</v>
      </c>
      <c r="P2848" s="26" t="s">
        <v>333</v>
      </c>
      <c r="Q2848" s="26" t="s">
        <v>12543</v>
      </c>
      <c r="R2848" s="26" t="s">
        <v>12272</v>
      </c>
      <c r="S2848" s="26" t="s">
        <v>12273</v>
      </c>
      <c r="T2848" s="26" t="s">
        <v>12274</v>
      </c>
      <c r="U2848" s="26" t="s">
        <v>385</v>
      </c>
    </row>
    <row r="2849" spans="1:21" ht="14.4" x14ac:dyDescent="0.25">
      <c r="A2849" s="26">
        <v>111393</v>
      </c>
      <c r="B2849" s="26" t="s">
        <v>1649</v>
      </c>
      <c r="C2849" s="81">
        <f t="shared" si="137"/>
        <v>0</v>
      </c>
      <c r="D2849" s="26">
        <v>32151</v>
      </c>
      <c r="E2849" s="26" t="s">
        <v>12068</v>
      </c>
      <c r="F2849" s="26">
        <v>132027</v>
      </c>
      <c r="G2849" s="26">
        <v>0</v>
      </c>
      <c r="H2849" s="76">
        <f t="shared" si="138"/>
        <v>111393</v>
      </c>
      <c r="I2849" s="76">
        <f t="shared" si="139"/>
        <v>0</v>
      </c>
      <c r="J2849" s="26">
        <v>32342</v>
      </c>
      <c r="K2849" s="26" t="s">
        <v>12544</v>
      </c>
      <c r="L2849" s="26" t="s">
        <v>12545</v>
      </c>
      <c r="M2849" s="26">
        <v>1020</v>
      </c>
      <c r="N2849" s="26" t="s">
        <v>297</v>
      </c>
      <c r="O2849" s="26" t="s">
        <v>12546</v>
      </c>
      <c r="P2849" s="26" t="s">
        <v>333</v>
      </c>
      <c r="Q2849" s="26" t="s">
        <v>12547</v>
      </c>
      <c r="R2849" s="26" t="s">
        <v>12272</v>
      </c>
      <c r="S2849" s="26" t="s">
        <v>12273</v>
      </c>
      <c r="T2849" s="26" t="s">
        <v>12274</v>
      </c>
      <c r="U2849" s="26" t="s">
        <v>385</v>
      </c>
    </row>
    <row r="2850" spans="1:21" ht="14.4" x14ac:dyDescent="0.25">
      <c r="A2850" s="26">
        <v>111393</v>
      </c>
      <c r="B2850" s="26" t="s">
        <v>1649</v>
      </c>
      <c r="C2850" s="81">
        <f t="shared" si="137"/>
        <v>0</v>
      </c>
      <c r="D2850" s="26">
        <v>32151</v>
      </c>
      <c r="E2850" s="26" t="s">
        <v>12068</v>
      </c>
      <c r="F2850" s="26">
        <v>117952</v>
      </c>
      <c r="G2850" s="26">
        <v>0</v>
      </c>
      <c r="H2850" s="76">
        <f t="shared" si="138"/>
        <v>111393</v>
      </c>
      <c r="I2850" s="76">
        <f t="shared" si="139"/>
        <v>0</v>
      </c>
      <c r="J2850" s="26">
        <v>32797</v>
      </c>
      <c r="K2850" s="26" t="s">
        <v>12548</v>
      </c>
      <c r="L2850" s="26" t="s">
        <v>8038</v>
      </c>
      <c r="M2850" s="26">
        <v>1090</v>
      </c>
      <c r="N2850" s="26" t="s">
        <v>146</v>
      </c>
      <c r="O2850" s="26" t="s">
        <v>12549</v>
      </c>
      <c r="P2850" s="26" t="s">
        <v>333</v>
      </c>
      <c r="Q2850" s="26" t="s">
        <v>12550</v>
      </c>
      <c r="R2850" s="26" t="s">
        <v>12272</v>
      </c>
      <c r="S2850" s="26" t="s">
        <v>12273</v>
      </c>
      <c r="T2850" s="26" t="s">
        <v>12274</v>
      </c>
      <c r="U2850" s="26" t="s">
        <v>385</v>
      </c>
    </row>
    <row r="2851" spans="1:21" ht="14.4" x14ac:dyDescent="0.25">
      <c r="A2851" s="26">
        <v>111393</v>
      </c>
      <c r="B2851" s="26" t="s">
        <v>1649</v>
      </c>
      <c r="C2851" s="81">
        <f t="shared" si="137"/>
        <v>0</v>
      </c>
      <c r="D2851" s="26">
        <v>32151</v>
      </c>
      <c r="E2851" s="26" t="s">
        <v>12068</v>
      </c>
      <c r="F2851" s="26">
        <v>55129</v>
      </c>
      <c r="G2851" s="26">
        <v>0</v>
      </c>
      <c r="H2851" s="76">
        <f t="shared" si="138"/>
        <v>111393</v>
      </c>
      <c r="I2851" s="76">
        <f t="shared" si="139"/>
        <v>0</v>
      </c>
      <c r="J2851" s="26">
        <v>33258</v>
      </c>
      <c r="K2851" s="26" t="s">
        <v>12551</v>
      </c>
      <c r="L2851" s="26" t="s">
        <v>12552</v>
      </c>
      <c r="M2851" s="26">
        <v>1080</v>
      </c>
      <c r="N2851" s="26" t="s">
        <v>144</v>
      </c>
      <c r="O2851" s="26" t="s">
        <v>12553</v>
      </c>
      <c r="P2851" s="26" t="s">
        <v>333</v>
      </c>
      <c r="Q2851" s="26" t="s">
        <v>12554</v>
      </c>
      <c r="R2851" s="26" t="s">
        <v>12272</v>
      </c>
      <c r="S2851" s="26" t="s">
        <v>12273</v>
      </c>
      <c r="T2851" s="26" t="s">
        <v>12274</v>
      </c>
      <c r="U2851" s="26" t="s">
        <v>385</v>
      </c>
    </row>
    <row r="2852" spans="1:21" ht="14.4" x14ac:dyDescent="0.25">
      <c r="A2852" s="26">
        <v>111393</v>
      </c>
      <c r="B2852" s="26" t="s">
        <v>1649</v>
      </c>
      <c r="C2852" s="81">
        <f t="shared" si="137"/>
        <v>0</v>
      </c>
      <c r="D2852" s="26">
        <v>32151</v>
      </c>
      <c r="E2852" s="26" t="s">
        <v>12068</v>
      </c>
      <c r="F2852" s="26">
        <v>55129</v>
      </c>
      <c r="G2852" s="26">
        <v>0</v>
      </c>
      <c r="H2852" s="76">
        <f t="shared" si="138"/>
        <v>0</v>
      </c>
      <c r="I2852" s="76">
        <f t="shared" si="139"/>
        <v>0</v>
      </c>
      <c r="J2852" s="26">
        <v>33803</v>
      </c>
      <c r="K2852" s="26" t="s">
        <v>12555</v>
      </c>
      <c r="L2852" s="26" t="s">
        <v>8025</v>
      </c>
      <c r="M2852" s="26">
        <v>1150</v>
      </c>
      <c r="N2852" s="26" t="s">
        <v>19</v>
      </c>
      <c r="O2852" s="26" t="s">
        <v>12556</v>
      </c>
      <c r="P2852" s="26" t="s">
        <v>333</v>
      </c>
      <c r="Q2852" s="26" t="s">
        <v>12557</v>
      </c>
      <c r="R2852" s="26" t="s">
        <v>12272</v>
      </c>
      <c r="S2852" s="26" t="s">
        <v>12273</v>
      </c>
      <c r="T2852" s="26" t="s">
        <v>12274</v>
      </c>
      <c r="U2852" s="26" t="s">
        <v>385</v>
      </c>
    </row>
    <row r="2853" spans="1:21" ht="14.4" x14ac:dyDescent="0.25">
      <c r="A2853" s="26">
        <v>111393</v>
      </c>
      <c r="B2853" s="26" t="s">
        <v>1649</v>
      </c>
      <c r="C2853" s="81">
        <f t="shared" si="137"/>
        <v>0</v>
      </c>
      <c r="D2853" s="26">
        <v>32151</v>
      </c>
      <c r="E2853" s="26" t="s">
        <v>12068</v>
      </c>
      <c r="F2853" s="26">
        <v>117952</v>
      </c>
      <c r="G2853" s="26">
        <v>0</v>
      </c>
      <c r="H2853" s="76">
        <f t="shared" si="138"/>
        <v>111393</v>
      </c>
      <c r="I2853" s="76">
        <f t="shared" si="139"/>
        <v>0</v>
      </c>
      <c r="J2853" s="26">
        <v>33811</v>
      </c>
      <c r="K2853" s="26" t="s">
        <v>12558</v>
      </c>
      <c r="L2853" s="26" t="s">
        <v>12559</v>
      </c>
      <c r="M2853" s="26">
        <v>1150</v>
      </c>
      <c r="N2853" s="26" t="s">
        <v>19</v>
      </c>
      <c r="O2853" s="26" t="s">
        <v>12560</v>
      </c>
      <c r="P2853" s="26" t="s">
        <v>333</v>
      </c>
      <c r="Q2853" s="26" t="s">
        <v>12561</v>
      </c>
      <c r="R2853" s="26" t="s">
        <v>12272</v>
      </c>
      <c r="S2853" s="26" t="s">
        <v>12273</v>
      </c>
      <c r="T2853" s="26" t="s">
        <v>12274</v>
      </c>
      <c r="U2853" s="26" t="s">
        <v>385</v>
      </c>
    </row>
    <row r="2854" spans="1:21" ht="14.4" x14ac:dyDescent="0.25">
      <c r="A2854" s="26">
        <v>111393</v>
      </c>
      <c r="B2854" s="26" t="s">
        <v>1649</v>
      </c>
      <c r="C2854" s="81">
        <f t="shared" si="137"/>
        <v>0</v>
      </c>
      <c r="D2854" s="26">
        <v>32151</v>
      </c>
      <c r="E2854" s="26" t="s">
        <v>12068</v>
      </c>
      <c r="F2854" s="26">
        <v>962217</v>
      </c>
      <c r="G2854" s="26">
        <v>0</v>
      </c>
      <c r="H2854" s="76">
        <f t="shared" si="138"/>
        <v>111393</v>
      </c>
      <c r="I2854" s="76">
        <f t="shared" si="139"/>
        <v>0</v>
      </c>
      <c r="J2854" s="26">
        <v>33829</v>
      </c>
      <c r="K2854" s="26" t="s">
        <v>12562</v>
      </c>
      <c r="L2854" s="26" t="s">
        <v>12563</v>
      </c>
      <c r="M2854" s="26">
        <v>1150</v>
      </c>
      <c r="N2854" s="26" t="s">
        <v>19</v>
      </c>
      <c r="O2854" s="26" t="s">
        <v>12564</v>
      </c>
      <c r="P2854" s="26" t="s">
        <v>333</v>
      </c>
      <c r="Q2854" s="26" t="s">
        <v>12565</v>
      </c>
      <c r="R2854" s="26" t="s">
        <v>12272</v>
      </c>
      <c r="S2854" s="26" t="s">
        <v>12273</v>
      </c>
      <c r="T2854" s="26" t="s">
        <v>12274</v>
      </c>
      <c r="U2854" s="26" t="s">
        <v>385</v>
      </c>
    </row>
    <row r="2855" spans="1:21" ht="14.4" x14ac:dyDescent="0.25">
      <c r="A2855" s="26">
        <v>111393</v>
      </c>
      <c r="B2855" s="26" t="s">
        <v>1649</v>
      </c>
      <c r="C2855" s="81">
        <f t="shared" si="137"/>
        <v>0</v>
      </c>
      <c r="D2855" s="26">
        <v>32151</v>
      </c>
      <c r="E2855" s="26" t="s">
        <v>12068</v>
      </c>
      <c r="F2855" s="26">
        <v>107359</v>
      </c>
      <c r="G2855" s="26">
        <v>0</v>
      </c>
      <c r="H2855" s="76">
        <f t="shared" si="138"/>
        <v>111393</v>
      </c>
      <c r="I2855" s="76">
        <f t="shared" si="139"/>
        <v>0</v>
      </c>
      <c r="J2855" s="26">
        <v>49189</v>
      </c>
      <c r="K2855" s="26" t="s">
        <v>12566</v>
      </c>
      <c r="L2855" s="26" t="s">
        <v>2569</v>
      </c>
      <c r="M2855" s="26">
        <v>1030</v>
      </c>
      <c r="N2855" s="26" t="s">
        <v>14</v>
      </c>
      <c r="O2855" s="26" t="s">
        <v>195</v>
      </c>
      <c r="P2855" s="26" t="s">
        <v>333</v>
      </c>
      <c r="Q2855" s="26" t="s">
        <v>12567</v>
      </c>
      <c r="R2855" s="26" t="s">
        <v>12272</v>
      </c>
      <c r="S2855" s="26" t="s">
        <v>12273</v>
      </c>
      <c r="T2855" s="26" t="s">
        <v>12274</v>
      </c>
      <c r="U2855" s="26" t="s">
        <v>385</v>
      </c>
    </row>
    <row r="2856" spans="1:21" ht="14.4" x14ac:dyDescent="0.25">
      <c r="A2856" s="26">
        <v>111393</v>
      </c>
      <c r="B2856" s="26" t="s">
        <v>1649</v>
      </c>
      <c r="C2856" s="81">
        <f t="shared" si="137"/>
        <v>0</v>
      </c>
      <c r="D2856" s="26">
        <v>32151</v>
      </c>
      <c r="E2856" s="26" t="s">
        <v>12068</v>
      </c>
      <c r="F2856" s="26">
        <v>962035</v>
      </c>
      <c r="G2856" s="26">
        <v>0</v>
      </c>
      <c r="H2856" s="76">
        <f t="shared" si="138"/>
        <v>111393</v>
      </c>
      <c r="I2856" s="76">
        <f t="shared" si="139"/>
        <v>0</v>
      </c>
      <c r="J2856" s="26">
        <v>126029</v>
      </c>
      <c r="K2856" s="26" t="s">
        <v>12568</v>
      </c>
      <c r="L2856" s="26" t="s">
        <v>2818</v>
      </c>
      <c r="M2856" s="26">
        <v>1070</v>
      </c>
      <c r="N2856" s="26" t="s">
        <v>145</v>
      </c>
      <c r="O2856" s="26" t="s">
        <v>197</v>
      </c>
      <c r="P2856" s="26" t="s">
        <v>333</v>
      </c>
      <c r="Q2856" s="26" t="s">
        <v>12569</v>
      </c>
      <c r="R2856" s="26" t="s">
        <v>12272</v>
      </c>
      <c r="S2856" s="26" t="s">
        <v>12273</v>
      </c>
      <c r="T2856" s="26" t="s">
        <v>12274</v>
      </c>
      <c r="U2856" s="26" t="s">
        <v>385</v>
      </c>
    </row>
    <row r="2857" spans="1:21" ht="14.4" x14ac:dyDescent="0.25">
      <c r="A2857" s="26">
        <v>111393</v>
      </c>
      <c r="B2857" s="26" t="s">
        <v>1649</v>
      </c>
      <c r="C2857" s="81">
        <f t="shared" si="137"/>
        <v>0</v>
      </c>
      <c r="D2857" s="26">
        <v>32151</v>
      </c>
      <c r="E2857" s="26" t="s">
        <v>12068</v>
      </c>
      <c r="F2857" s="26">
        <v>962035</v>
      </c>
      <c r="G2857" s="26">
        <v>0</v>
      </c>
      <c r="H2857" s="76">
        <f t="shared" si="138"/>
        <v>0</v>
      </c>
      <c r="I2857" s="76">
        <f t="shared" si="139"/>
        <v>0</v>
      </c>
      <c r="J2857" s="26">
        <v>126037</v>
      </c>
      <c r="K2857" s="26" t="s">
        <v>12570</v>
      </c>
      <c r="L2857" s="26" t="s">
        <v>2818</v>
      </c>
      <c r="M2857" s="26">
        <v>1070</v>
      </c>
      <c r="N2857" s="26" t="s">
        <v>145</v>
      </c>
      <c r="O2857" s="26" t="s">
        <v>197</v>
      </c>
      <c r="P2857" s="26" t="s">
        <v>333</v>
      </c>
      <c r="Q2857" s="26" t="s">
        <v>12569</v>
      </c>
      <c r="R2857" s="26" t="s">
        <v>12272</v>
      </c>
      <c r="S2857" s="26" t="s">
        <v>12273</v>
      </c>
      <c r="T2857" s="26" t="s">
        <v>12274</v>
      </c>
      <c r="U2857" s="26" t="s">
        <v>385</v>
      </c>
    </row>
    <row r="2858" spans="1:21" ht="14.4" x14ac:dyDescent="0.25">
      <c r="A2858" s="26">
        <v>111393</v>
      </c>
      <c r="B2858" s="26" t="s">
        <v>1649</v>
      </c>
      <c r="C2858" s="81">
        <f t="shared" si="137"/>
        <v>0</v>
      </c>
      <c r="D2858" s="26">
        <v>32151</v>
      </c>
      <c r="E2858" s="26" t="s">
        <v>12068</v>
      </c>
      <c r="F2858" s="26">
        <v>132027</v>
      </c>
      <c r="G2858" s="26">
        <v>0</v>
      </c>
      <c r="H2858" s="76">
        <f t="shared" si="138"/>
        <v>111393</v>
      </c>
      <c r="I2858" s="76">
        <f t="shared" si="139"/>
        <v>0</v>
      </c>
      <c r="J2858" s="26">
        <v>127464</v>
      </c>
      <c r="K2858" s="26" t="s">
        <v>12571</v>
      </c>
      <c r="L2858" s="26" t="s">
        <v>12545</v>
      </c>
      <c r="M2858" s="26">
        <v>1020</v>
      </c>
      <c r="N2858" s="26" t="s">
        <v>297</v>
      </c>
      <c r="O2858" s="26" t="s">
        <v>12546</v>
      </c>
      <c r="P2858" s="26" t="s">
        <v>333</v>
      </c>
      <c r="Q2858" s="26" t="s">
        <v>12547</v>
      </c>
      <c r="R2858" s="26" t="s">
        <v>12272</v>
      </c>
      <c r="S2858" s="26" t="s">
        <v>12273</v>
      </c>
      <c r="T2858" s="26" t="s">
        <v>12274</v>
      </c>
      <c r="U2858" s="26" t="s">
        <v>385</v>
      </c>
    </row>
    <row r="2859" spans="1:21" ht="14.4" x14ac:dyDescent="0.25">
      <c r="A2859" s="26">
        <v>111393</v>
      </c>
      <c r="B2859" s="26" t="s">
        <v>1649</v>
      </c>
      <c r="C2859" s="81">
        <f t="shared" si="137"/>
        <v>0</v>
      </c>
      <c r="D2859" s="26">
        <v>32151</v>
      </c>
      <c r="E2859" s="26" t="s">
        <v>12068</v>
      </c>
      <c r="F2859" s="26">
        <v>963314</v>
      </c>
      <c r="G2859" s="26">
        <v>0</v>
      </c>
      <c r="H2859" s="76">
        <f t="shared" si="138"/>
        <v>111393</v>
      </c>
      <c r="I2859" s="76">
        <f t="shared" si="139"/>
        <v>0</v>
      </c>
      <c r="J2859" s="26">
        <v>127878</v>
      </c>
      <c r="K2859" s="26" t="s">
        <v>12572</v>
      </c>
      <c r="L2859" s="26" t="s">
        <v>12573</v>
      </c>
      <c r="M2859" s="26">
        <v>1020</v>
      </c>
      <c r="N2859" s="26" t="s">
        <v>297</v>
      </c>
      <c r="O2859" s="26" t="s">
        <v>12532</v>
      </c>
      <c r="P2859" s="26" t="s">
        <v>333</v>
      </c>
      <c r="Q2859" s="26" t="s">
        <v>12533</v>
      </c>
      <c r="R2859" s="26" t="s">
        <v>12272</v>
      </c>
      <c r="S2859" s="26" t="s">
        <v>12273</v>
      </c>
      <c r="T2859" s="26" t="s">
        <v>12274</v>
      </c>
      <c r="U2859" s="26" t="s">
        <v>385</v>
      </c>
    </row>
    <row r="2860" spans="1:21" ht="14.4" x14ac:dyDescent="0.25">
      <c r="A2860" s="26">
        <v>111393</v>
      </c>
      <c r="B2860" s="26" t="s">
        <v>1649</v>
      </c>
      <c r="C2860" s="81">
        <f t="shared" si="137"/>
        <v>0</v>
      </c>
      <c r="D2860" s="26">
        <v>32151</v>
      </c>
      <c r="E2860" s="26" t="s">
        <v>12068</v>
      </c>
      <c r="F2860" s="26">
        <v>117952</v>
      </c>
      <c r="G2860" s="26">
        <v>0</v>
      </c>
      <c r="H2860" s="76">
        <f t="shared" si="138"/>
        <v>111393</v>
      </c>
      <c r="I2860" s="76">
        <f t="shared" si="139"/>
        <v>0</v>
      </c>
      <c r="J2860" s="26">
        <v>127936</v>
      </c>
      <c r="K2860" s="26" t="s">
        <v>12548</v>
      </c>
      <c r="L2860" s="26" t="s">
        <v>8038</v>
      </c>
      <c r="M2860" s="26">
        <v>1090</v>
      </c>
      <c r="N2860" s="26" t="s">
        <v>146</v>
      </c>
      <c r="O2860" s="26" t="s">
        <v>12549</v>
      </c>
      <c r="P2860" s="26" t="s">
        <v>333</v>
      </c>
      <c r="Q2860" s="26" t="s">
        <v>12550</v>
      </c>
      <c r="R2860" s="26" t="s">
        <v>12272</v>
      </c>
      <c r="S2860" s="26" t="s">
        <v>12273</v>
      </c>
      <c r="T2860" s="26" t="s">
        <v>12274</v>
      </c>
      <c r="U2860" s="26" t="s">
        <v>385</v>
      </c>
    </row>
    <row r="2861" spans="1:21" ht="14.4" x14ac:dyDescent="0.25">
      <c r="A2861" s="26">
        <v>111393</v>
      </c>
      <c r="B2861" s="26" t="s">
        <v>1649</v>
      </c>
      <c r="C2861" s="81">
        <f t="shared" si="137"/>
        <v>0</v>
      </c>
      <c r="D2861" s="26">
        <v>32151</v>
      </c>
      <c r="E2861" s="26" t="s">
        <v>12068</v>
      </c>
      <c r="F2861" s="26">
        <v>117952</v>
      </c>
      <c r="G2861" s="26">
        <v>0</v>
      </c>
      <c r="H2861" s="76">
        <f t="shared" si="138"/>
        <v>0</v>
      </c>
      <c r="I2861" s="76">
        <f t="shared" si="139"/>
        <v>0</v>
      </c>
      <c r="J2861" s="26">
        <v>132183</v>
      </c>
      <c r="K2861" s="26" t="s">
        <v>12574</v>
      </c>
      <c r="L2861" s="26" t="s">
        <v>1305</v>
      </c>
      <c r="M2861" s="26">
        <v>1070</v>
      </c>
      <c r="N2861" s="26" t="s">
        <v>145</v>
      </c>
      <c r="O2861" s="26" t="s">
        <v>12575</v>
      </c>
      <c r="P2861" s="26" t="s">
        <v>333</v>
      </c>
      <c r="Q2861" s="26" t="s">
        <v>12519</v>
      </c>
      <c r="R2861" s="26" t="s">
        <v>12171</v>
      </c>
      <c r="S2861" s="26" t="s">
        <v>12172</v>
      </c>
      <c r="T2861" s="26" t="s">
        <v>12173</v>
      </c>
      <c r="U2861" s="26" t="s">
        <v>496</v>
      </c>
    </row>
    <row r="2862" spans="1:21" ht="14.4" x14ac:dyDescent="0.25">
      <c r="A2862" s="26">
        <v>111393</v>
      </c>
      <c r="B2862" s="26" t="s">
        <v>1649</v>
      </c>
      <c r="C2862" s="81">
        <f t="shared" si="137"/>
        <v>0</v>
      </c>
      <c r="D2862" s="26">
        <v>32151</v>
      </c>
      <c r="E2862" s="26" t="s">
        <v>12068</v>
      </c>
      <c r="F2862" s="26">
        <v>117952</v>
      </c>
      <c r="G2862" s="26">
        <v>0</v>
      </c>
      <c r="H2862" s="76">
        <f t="shared" si="138"/>
        <v>0</v>
      </c>
      <c r="I2862" s="76">
        <f t="shared" si="139"/>
        <v>0</v>
      </c>
      <c r="J2862" s="26">
        <v>143693</v>
      </c>
      <c r="K2862" s="26" t="s">
        <v>12576</v>
      </c>
      <c r="L2862" s="26" t="s">
        <v>12577</v>
      </c>
      <c r="M2862" s="26">
        <v>1030</v>
      </c>
      <c r="N2862" s="26" t="s">
        <v>14</v>
      </c>
      <c r="O2862" s="26" t="s">
        <v>12578</v>
      </c>
      <c r="P2862" s="26" t="s">
        <v>333</v>
      </c>
      <c r="Q2862" s="26" t="s">
        <v>12579</v>
      </c>
      <c r="R2862" s="26" t="s">
        <v>12272</v>
      </c>
      <c r="S2862" s="26" t="s">
        <v>12273</v>
      </c>
      <c r="T2862" s="26" t="s">
        <v>12274</v>
      </c>
      <c r="U2862" s="26" t="s">
        <v>385</v>
      </c>
    </row>
    <row r="2863" spans="1:21" ht="14.4" x14ac:dyDescent="0.25">
      <c r="A2863" s="26">
        <v>111393</v>
      </c>
      <c r="B2863" s="26" t="s">
        <v>1649</v>
      </c>
      <c r="C2863" s="81">
        <f t="shared" si="137"/>
        <v>0</v>
      </c>
      <c r="D2863" s="26">
        <v>0</v>
      </c>
      <c r="E2863" s="26" t="s">
        <v>333</v>
      </c>
      <c r="F2863" s="26">
        <v>132027</v>
      </c>
      <c r="G2863" s="26">
        <v>0</v>
      </c>
      <c r="H2863" s="76">
        <f t="shared" si="138"/>
        <v>111393</v>
      </c>
      <c r="I2863" s="76">
        <f t="shared" si="139"/>
        <v>0</v>
      </c>
      <c r="J2863" s="26">
        <v>145235</v>
      </c>
      <c r="K2863" s="26" t="s">
        <v>12580</v>
      </c>
      <c r="L2863" s="26" t="s">
        <v>12581</v>
      </c>
      <c r="M2863" s="26">
        <v>1000</v>
      </c>
      <c r="N2863" s="26" t="s">
        <v>12582</v>
      </c>
      <c r="O2863" s="26" t="s">
        <v>12535</v>
      </c>
      <c r="P2863" s="26" t="s">
        <v>333</v>
      </c>
      <c r="Q2863" s="26" t="s">
        <v>333</v>
      </c>
      <c r="U2863" s="26" t="s">
        <v>385</v>
      </c>
    </row>
    <row r="2864" spans="1:21" ht="14.4" x14ac:dyDescent="0.25">
      <c r="A2864" s="26">
        <v>111393</v>
      </c>
      <c r="B2864" s="26" t="s">
        <v>1649</v>
      </c>
      <c r="C2864" s="81">
        <f t="shared" si="137"/>
        <v>0</v>
      </c>
      <c r="D2864" s="26">
        <v>0</v>
      </c>
      <c r="E2864" s="26" t="s">
        <v>333</v>
      </c>
      <c r="F2864" s="26">
        <v>55129</v>
      </c>
      <c r="G2864" s="26">
        <v>0</v>
      </c>
      <c r="H2864" s="76">
        <f t="shared" si="138"/>
        <v>111393</v>
      </c>
      <c r="I2864" s="76">
        <f t="shared" si="139"/>
        <v>0</v>
      </c>
      <c r="J2864" s="26">
        <v>145888</v>
      </c>
      <c r="K2864" s="26" t="s">
        <v>12068</v>
      </c>
      <c r="L2864" s="26" t="s">
        <v>12583</v>
      </c>
      <c r="M2864" s="26">
        <v>1000</v>
      </c>
      <c r="N2864" s="26" t="s">
        <v>12582</v>
      </c>
      <c r="O2864" s="26" t="s">
        <v>12538</v>
      </c>
      <c r="P2864" s="26" t="s">
        <v>333</v>
      </c>
      <c r="Q2864" s="26" t="s">
        <v>333</v>
      </c>
      <c r="U2864" s="26" t="s">
        <v>385</v>
      </c>
    </row>
    <row r="2865" spans="1:21" ht="14.4" x14ac:dyDescent="0.25">
      <c r="A2865" s="26">
        <v>111401</v>
      </c>
      <c r="B2865" s="26" t="s">
        <v>1649</v>
      </c>
      <c r="C2865" s="81">
        <f t="shared" si="137"/>
        <v>0</v>
      </c>
      <c r="D2865" s="26">
        <v>34959</v>
      </c>
      <c r="E2865" s="26" t="s">
        <v>12069</v>
      </c>
      <c r="F2865" s="26">
        <v>113761</v>
      </c>
      <c r="G2865" s="26">
        <v>0</v>
      </c>
      <c r="H2865" s="76">
        <f t="shared" si="138"/>
        <v>0</v>
      </c>
      <c r="I2865" s="76">
        <f t="shared" si="139"/>
        <v>0</v>
      </c>
      <c r="J2865" s="26">
        <v>34959</v>
      </c>
      <c r="K2865" s="26" t="s">
        <v>12069</v>
      </c>
      <c r="L2865" s="26" t="s">
        <v>12584</v>
      </c>
      <c r="M2865" s="26">
        <v>8930</v>
      </c>
      <c r="N2865" s="26" t="s">
        <v>174</v>
      </c>
      <c r="O2865" s="26" t="s">
        <v>12585</v>
      </c>
      <c r="P2865" s="26" t="s">
        <v>333</v>
      </c>
      <c r="Q2865" s="26" t="s">
        <v>12586</v>
      </c>
      <c r="R2865" s="26" t="s">
        <v>12245</v>
      </c>
      <c r="S2865" s="26" t="s">
        <v>12246</v>
      </c>
      <c r="T2865" s="26" t="s">
        <v>12247</v>
      </c>
      <c r="U2865" s="26" t="s">
        <v>385</v>
      </c>
    </row>
    <row r="2866" spans="1:21" ht="14.4" x14ac:dyDescent="0.25">
      <c r="A2866" s="26">
        <v>111401</v>
      </c>
      <c r="B2866" s="26" t="s">
        <v>1649</v>
      </c>
      <c r="C2866" s="81">
        <f t="shared" si="137"/>
        <v>0</v>
      </c>
      <c r="D2866" s="26">
        <v>34959</v>
      </c>
      <c r="E2866" s="26" t="s">
        <v>12069</v>
      </c>
      <c r="F2866" s="26">
        <v>113761</v>
      </c>
      <c r="G2866" s="26">
        <v>0</v>
      </c>
      <c r="H2866" s="76">
        <f t="shared" si="138"/>
        <v>0</v>
      </c>
      <c r="I2866" s="76">
        <f t="shared" si="139"/>
        <v>0</v>
      </c>
      <c r="J2866" s="26">
        <v>34975</v>
      </c>
      <c r="K2866" s="26" t="s">
        <v>12587</v>
      </c>
      <c r="L2866" s="26" t="s">
        <v>12588</v>
      </c>
      <c r="M2866" s="26">
        <v>8930</v>
      </c>
      <c r="N2866" s="26" t="s">
        <v>174</v>
      </c>
      <c r="O2866" s="26" t="s">
        <v>12589</v>
      </c>
      <c r="P2866" s="26" t="s">
        <v>333</v>
      </c>
      <c r="Q2866" s="26" t="s">
        <v>12590</v>
      </c>
      <c r="R2866" s="26" t="s">
        <v>12245</v>
      </c>
      <c r="S2866" s="26" t="s">
        <v>12246</v>
      </c>
      <c r="T2866" s="26" t="s">
        <v>12247</v>
      </c>
      <c r="U2866" s="26" t="s">
        <v>385</v>
      </c>
    </row>
    <row r="2867" spans="1:21" ht="14.4" x14ac:dyDescent="0.25">
      <c r="A2867" s="26">
        <v>111401</v>
      </c>
      <c r="B2867" s="26" t="s">
        <v>1649</v>
      </c>
      <c r="C2867" s="81">
        <f t="shared" si="137"/>
        <v>0</v>
      </c>
      <c r="D2867" s="26">
        <v>34959</v>
      </c>
      <c r="E2867" s="26" t="s">
        <v>12069</v>
      </c>
      <c r="F2867" s="26">
        <v>113761</v>
      </c>
      <c r="G2867" s="26">
        <v>0</v>
      </c>
      <c r="H2867" s="76">
        <f t="shared" si="138"/>
        <v>0</v>
      </c>
      <c r="I2867" s="76">
        <f t="shared" si="139"/>
        <v>0</v>
      </c>
      <c r="J2867" s="26">
        <v>118257</v>
      </c>
      <c r="K2867" s="26" t="s">
        <v>12591</v>
      </c>
      <c r="L2867" s="26" t="s">
        <v>12592</v>
      </c>
      <c r="M2867" s="26">
        <v>8560</v>
      </c>
      <c r="N2867" s="26" t="s">
        <v>109</v>
      </c>
      <c r="O2867" s="26" t="s">
        <v>12593</v>
      </c>
      <c r="P2867" s="26" t="s">
        <v>333</v>
      </c>
      <c r="Q2867" s="26" t="s">
        <v>12594</v>
      </c>
      <c r="R2867" s="26" t="s">
        <v>12245</v>
      </c>
      <c r="S2867" s="26" t="s">
        <v>12246</v>
      </c>
      <c r="T2867" s="26" t="s">
        <v>12247</v>
      </c>
      <c r="U2867" s="26" t="s">
        <v>385</v>
      </c>
    </row>
    <row r="2868" spans="1:21" ht="14.4" x14ac:dyDescent="0.25">
      <c r="A2868" s="26">
        <v>111401</v>
      </c>
      <c r="B2868" s="26" t="s">
        <v>1649</v>
      </c>
      <c r="C2868" s="81">
        <f t="shared" si="137"/>
        <v>0</v>
      </c>
      <c r="D2868" s="26">
        <v>34959</v>
      </c>
      <c r="E2868" s="26" t="s">
        <v>12069</v>
      </c>
      <c r="F2868" s="26">
        <v>113761</v>
      </c>
      <c r="G2868" s="26">
        <v>0</v>
      </c>
      <c r="H2868" s="76">
        <f t="shared" si="138"/>
        <v>0</v>
      </c>
      <c r="I2868" s="76">
        <f t="shared" si="139"/>
        <v>0</v>
      </c>
      <c r="J2868" s="26">
        <v>123554</v>
      </c>
      <c r="K2868" s="26" t="s">
        <v>12595</v>
      </c>
      <c r="L2868" s="26" t="s">
        <v>1486</v>
      </c>
      <c r="M2868" s="26">
        <v>8930</v>
      </c>
      <c r="N2868" s="26" t="s">
        <v>174</v>
      </c>
      <c r="O2868" s="26" t="s">
        <v>12596</v>
      </c>
      <c r="P2868" s="26" t="s">
        <v>333</v>
      </c>
      <c r="Q2868" s="26" t="s">
        <v>12597</v>
      </c>
      <c r="R2868" s="26" t="s">
        <v>12245</v>
      </c>
      <c r="S2868" s="26" t="s">
        <v>12246</v>
      </c>
      <c r="T2868" s="26" t="s">
        <v>12247</v>
      </c>
      <c r="U2868" s="26" t="s">
        <v>385</v>
      </c>
    </row>
    <row r="2869" spans="1:21" ht="14.4" x14ac:dyDescent="0.25">
      <c r="A2869" s="26">
        <v>111401</v>
      </c>
      <c r="B2869" s="26" t="s">
        <v>1649</v>
      </c>
      <c r="C2869" s="81">
        <f t="shared" si="137"/>
        <v>0</v>
      </c>
      <c r="D2869" s="26">
        <v>34959</v>
      </c>
      <c r="E2869" s="26" t="s">
        <v>12069</v>
      </c>
      <c r="F2869" s="26">
        <v>113761</v>
      </c>
      <c r="G2869" s="26">
        <v>0</v>
      </c>
      <c r="H2869" s="76">
        <f t="shared" si="138"/>
        <v>0</v>
      </c>
      <c r="I2869" s="76">
        <f t="shared" si="139"/>
        <v>0</v>
      </c>
      <c r="J2869" s="26">
        <v>127431</v>
      </c>
      <c r="K2869" s="26" t="s">
        <v>12598</v>
      </c>
      <c r="L2869" s="26" t="s">
        <v>1486</v>
      </c>
      <c r="M2869" s="26">
        <v>8930</v>
      </c>
      <c r="N2869" s="26" t="s">
        <v>174</v>
      </c>
      <c r="O2869" s="26" t="s">
        <v>12596</v>
      </c>
      <c r="P2869" s="26" t="s">
        <v>333</v>
      </c>
      <c r="Q2869" s="26" t="s">
        <v>12599</v>
      </c>
      <c r="R2869" s="26" t="s">
        <v>12245</v>
      </c>
      <c r="S2869" s="26" t="s">
        <v>12246</v>
      </c>
      <c r="T2869" s="26" t="s">
        <v>12247</v>
      </c>
      <c r="U2869" s="26" t="s">
        <v>385</v>
      </c>
    </row>
    <row r="2870" spans="1:21" ht="14.4" x14ac:dyDescent="0.25">
      <c r="A2870" s="26">
        <v>111401</v>
      </c>
      <c r="B2870" s="26" t="s">
        <v>1649</v>
      </c>
      <c r="C2870" s="81">
        <f t="shared" si="137"/>
        <v>0</v>
      </c>
      <c r="D2870" s="26">
        <v>34959</v>
      </c>
      <c r="E2870" s="26" t="s">
        <v>12069</v>
      </c>
      <c r="F2870" s="26">
        <v>113761</v>
      </c>
      <c r="G2870" s="26">
        <v>0</v>
      </c>
      <c r="H2870" s="76">
        <f t="shared" si="138"/>
        <v>0</v>
      </c>
      <c r="I2870" s="76">
        <f t="shared" si="139"/>
        <v>0</v>
      </c>
      <c r="J2870" s="26">
        <v>129916</v>
      </c>
      <c r="K2870" s="26" t="s">
        <v>12558</v>
      </c>
      <c r="L2870" s="26" t="s">
        <v>12600</v>
      </c>
      <c r="M2870" s="26">
        <v>8940</v>
      </c>
      <c r="N2870" s="26" t="s">
        <v>110</v>
      </c>
      <c r="O2870" s="26" t="s">
        <v>12601</v>
      </c>
      <c r="P2870" s="26" t="s">
        <v>333</v>
      </c>
      <c r="Q2870" s="26" t="s">
        <v>12602</v>
      </c>
      <c r="R2870" s="26" t="s">
        <v>12245</v>
      </c>
      <c r="S2870" s="26" t="s">
        <v>12246</v>
      </c>
      <c r="T2870" s="26" t="s">
        <v>12247</v>
      </c>
      <c r="U2870" s="26" t="s">
        <v>385</v>
      </c>
    </row>
    <row r="2871" spans="1:21" ht="14.4" x14ac:dyDescent="0.25">
      <c r="A2871" s="26">
        <v>111419</v>
      </c>
      <c r="B2871" s="26" t="s">
        <v>1649</v>
      </c>
      <c r="C2871" s="81">
        <f t="shared" si="137"/>
        <v>0</v>
      </c>
      <c r="D2871" s="26">
        <v>116913</v>
      </c>
      <c r="E2871" s="26" t="s">
        <v>12070</v>
      </c>
      <c r="F2871" s="26">
        <v>114165</v>
      </c>
      <c r="G2871" s="26">
        <v>0</v>
      </c>
      <c r="H2871" s="76">
        <f t="shared" si="138"/>
        <v>0</v>
      </c>
      <c r="I2871" s="76">
        <f t="shared" si="139"/>
        <v>0</v>
      </c>
      <c r="J2871" s="26">
        <v>28159</v>
      </c>
      <c r="K2871" s="26" t="s">
        <v>12603</v>
      </c>
      <c r="L2871" s="26" t="s">
        <v>12604</v>
      </c>
      <c r="M2871" s="26">
        <v>8970</v>
      </c>
      <c r="N2871" s="26" t="s">
        <v>119</v>
      </c>
      <c r="O2871" s="26" t="s">
        <v>12605</v>
      </c>
      <c r="P2871" s="26" t="s">
        <v>333</v>
      </c>
      <c r="Q2871" s="26" t="s">
        <v>12606</v>
      </c>
      <c r="R2871" s="26" t="s">
        <v>12171</v>
      </c>
      <c r="S2871" s="26" t="s">
        <v>12172</v>
      </c>
      <c r="T2871" s="26" t="s">
        <v>12173</v>
      </c>
      <c r="U2871" s="26" t="s">
        <v>496</v>
      </c>
    </row>
    <row r="2872" spans="1:21" ht="14.4" x14ac:dyDescent="0.25">
      <c r="A2872" s="26">
        <v>111419</v>
      </c>
      <c r="B2872" s="26" t="s">
        <v>1649</v>
      </c>
      <c r="C2872" s="81">
        <f t="shared" si="137"/>
        <v>0</v>
      </c>
      <c r="D2872" s="26">
        <v>116913</v>
      </c>
      <c r="E2872" s="26" t="s">
        <v>12070</v>
      </c>
      <c r="F2872" s="26">
        <v>973065</v>
      </c>
      <c r="G2872" s="26">
        <v>0</v>
      </c>
      <c r="H2872" s="76">
        <f t="shared" si="138"/>
        <v>111419</v>
      </c>
      <c r="I2872" s="76">
        <f t="shared" si="139"/>
        <v>0</v>
      </c>
      <c r="J2872" s="26">
        <v>28167</v>
      </c>
      <c r="K2872" s="26" t="s">
        <v>12607</v>
      </c>
      <c r="L2872" s="26" t="s">
        <v>12608</v>
      </c>
      <c r="M2872" s="26">
        <v>8970</v>
      </c>
      <c r="N2872" s="26" t="s">
        <v>119</v>
      </c>
      <c r="O2872" s="26" t="s">
        <v>12609</v>
      </c>
      <c r="P2872" s="26" t="s">
        <v>333</v>
      </c>
      <c r="Q2872" s="26" t="s">
        <v>12610</v>
      </c>
      <c r="R2872" s="26" t="s">
        <v>12171</v>
      </c>
      <c r="S2872" s="26" t="s">
        <v>12172</v>
      </c>
      <c r="T2872" s="26" t="s">
        <v>12173</v>
      </c>
      <c r="U2872" s="26" t="s">
        <v>496</v>
      </c>
    </row>
    <row r="2873" spans="1:21" ht="14.4" x14ac:dyDescent="0.25">
      <c r="A2873" s="26">
        <v>111419</v>
      </c>
      <c r="B2873" s="26" t="s">
        <v>1649</v>
      </c>
      <c r="C2873" s="81">
        <f t="shared" si="137"/>
        <v>0</v>
      </c>
      <c r="D2873" s="26">
        <v>116913</v>
      </c>
      <c r="E2873" s="26" t="s">
        <v>12070</v>
      </c>
      <c r="F2873" s="26">
        <v>114165</v>
      </c>
      <c r="G2873" s="26">
        <v>0</v>
      </c>
      <c r="H2873" s="76">
        <f t="shared" si="138"/>
        <v>111419</v>
      </c>
      <c r="I2873" s="76">
        <f t="shared" si="139"/>
        <v>0</v>
      </c>
      <c r="J2873" s="26">
        <v>35295</v>
      </c>
      <c r="K2873" s="26" t="s">
        <v>12611</v>
      </c>
      <c r="L2873" s="26" t="s">
        <v>12612</v>
      </c>
      <c r="M2873" s="26">
        <v>8970</v>
      </c>
      <c r="N2873" s="26" t="s">
        <v>119</v>
      </c>
      <c r="O2873" s="26" t="s">
        <v>12613</v>
      </c>
      <c r="P2873" s="26" t="s">
        <v>333</v>
      </c>
      <c r="Q2873" s="26" t="s">
        <v>12614</v>
      </c>
      <c r="R2873" s="26" t="s">
        <v>12245</v>
      </c>
      <c r="S2873" s="26" t="s">
        <v>12246</v>
      </c>
      <c r="T2873" s="26" t="s">
        <v>12247</v>
      </c>
      <c r="U2873" s="26" t="s">
        <v>385</v>
      </c>
    </row>
    <row r="2874" spans="1:21" ht="14.4" x14ac:dyDescent="0.25">
      <c r="A2874" s="26">
        <v>111419</v>
      </c>
      <c r="B2874" s="26" t="s">
        <v>1649</v>
      </c>
      <c r="C2874" s="81">
        <f t="shared" si="137"/>
        <v>0</v>
      </c>
      <c r="D2874" s="26">
        <v>116913</v>
      </c>
      <c r="E2874" s="26" t="s">
        <v>12070</v>
      </c>
      <c r="F2874" s="26">
        <v>114165</v>
      </c>
      <c r="G2874" s="26">
        <v>0</v>
      </c>
      <c r="H2874" s="76">
        <f t="shared" si="138"/>
        <v>0</v>
      </c>
      <c r="I2874" s="76">
        <f t="shared" si="139"/>
        <v>0</v>
      </c>
      <c r="J2874" s="26">
        <v>35311</v>
      </c>
      <c r="K2874" s="26" t="s">
        <v>12615</v>
      </c>
      <c r="L2874" s="26" t="s">
        <v>12616</v>
      </c>
      <c r="M2874" s="26">
        <v>8970</v>
      </c>
      <c r="N2874" s="26" t="s">
        <v>119</v>
      </c>
      <c r="O2874" s="26" t="s">
        <v>12617</v>
      </c>
      <c r="P2874" s="26" t="s">
        <v>333</v>
      </c>
      <c r="Q2874" s="26" t="s">
        <v>12618</v>
      </c>
      <c r="R2874" s="26" t="s">
        <v>12245</v>
      </c>
      <c r="S2874" s="26" t="s">
        <v>12246</v>
      </c>
      <c r="T2874" s="26" t="s">
        <v>12247</v>
      </c>
      <c r="U2874" s="26" t="s">
        <v>385</v>
      </c>
    </row>
    <row r="2875" spans="1:21" ht="14.4" x14ac:dyDescent="0.25">
      <c r="A2875" s="26">
        <v>111419</v>
      </c>
      <c r="B2875" s="26" t="s">
        <v>1649</v>
      </c>
      <c r="C2875" s="81">
        <f t="shared" si="137"/>
        <v>0</v>
      </c>
      <c r="D2875" s="26">
        <v>116913</v>
      </c>
      <c r="E2875" s="26" t="s">
        <v>12070</v>
      </c>
      <c r="F2875" s="26">
        <v>114165</v>
      </c>
      <c r="G2875" s="26">
        <v>0</v>
      </c>
      <c r="H2875" s="76">
        <f t="shared" si="138"/>
        <v>0</v>
      </c>
      <c r="I2875" s="76">
        <f t="shared" si="139"/>
        <v>0</v>
      </c>
      <c r="J2875" s="26">
        <v>116913</v>
      </c>
      <c r="K2875" s="26" t="s">
        <v>12070</v>
      </c>
      <c r="L2875" s="26" t="s">
        <v>12619</v>
      </c>
      <c r="M2875" s="26">
        <v>8970</v>
      </c>
      <c r="N2875" s="26" t="s">
        <v>119</v>
      </c>
      <c r="O2875" s="26" t="s">
        <v>246</v>
      </c>
      <c r="P2875" s="26" t="s">
        <v>333</v>
      </c>
      <c r="Q2875" s="26" t="s">
        <v>12620</v>
      </c>
      <c r="R2875" s="26" t="s">
        <v>12245</v>
      </c>
      <c r="S2875" s="26" t="s">
        <v>12246</v>
      </c>
      <c r="T2875" s="26" t="s">
        <v>12247</v>
      </c>
      <c r="U2875" s="26" t="s">
        <v>385</v>
      </c>
    </row>
    <row r="2876" spans="1:21" ht="14.4" x14ac:dyDescent="0.25">
      <c r="A2876" s="26">
        <v>111419</v>
      </c>
      <c r="B2876" s="26" t="s">
        <v>1649</v>
      </c>
      <c r="C2876" s="81">
        <f t="shared" si="137"/>
        <v>0</v>
      </c>
      <c r="D2876" s="26">
        <v>116913</v>
      </c>
      <c r="E2876" s="26" t="s">
        <v>12070</v>
      </c>
      <c r="F2876" s="26">
        <v>114165</v>
      </c>
      <c r="G2876" s="26">
        <v>0</v>
      </c>
      <c r="H2876" s="76">
        <f t="shared" si="138"/>
        <v>0</v>
      </c>
      <c r="I2876" s="76">
        <f t="shared" si="139"/>
        <v>0</v>
      </c>
      <c r="J2876" s="26">
        <v>116921</v>
      </c>
      <c r="K2876" s="26" t="s">
        <v>12621</v>
      </c>
      <c r="L2876" s="26" t="s">
        <v>12612</v>
      </c>
      <c r="M2876" s="26">
        <v>8970</v>
      </c>
      <c r="N2876" s="26" t="s">
        <v>119</v>
      </c>
      <c r="O2876" s="26" t="s">
        <v>12613</v>
      </c>
      <c r="P2876" s="26" t="s">
        <v>333</v>
      </c>
      <c r="Q2876" s="26" t="s">
        <v>12622</v>
      </c>
      <c r="R2876" s="26" t="s">
        <v>12245</v>
      </c>
      <c r="S2876" s="26" t="s">
        <v>12246</v>
      </c>
      <c r="T2876" s="26" t="s">
        <v>12247</v>
      </c>
      <c r="U2876" s="26" t="s">
        <v>385</v>
      </c>
    </row>
    <row r="2877" spans="1:21" ht="14.4" x14ac:dyDescent="0.25">
      <c r="A2877" s="26">
        <v>111427</v>
      </c>
      <c r="B2877" s="26" t="s">
        <v>1901</v>
      </c>
      <c r="C2877" s="81">
        <f t="shared" si="137"/>
        <v>0</v>
      </c>
      <c r="D2877" s="26">
        <v>116831</v>
      </c>
      <c r="E2877" s="26" t="s">
        <v>12071</v>
      </c>
      <c r="F2877" s="26">
        <v>113902</v>
      </c>
      <c r="G2877" s="26">
        <v>113902</v>
      </c>
      <c r="H2877" s="76">
        <f t="shared" si="138"/>
        <v>0</v>
      </c>
      <c r="I2877" s="76">
        <f t="shared" si="139"/>
        <v>0</v>
      </c>
      <c r="J2877" s="26">
        <v>27243</v>
      </c>
      <c r="K2877" s="26" t="s">
        <v>12623</v>
      </c>
      <c r="L2877" s="26" t="s">
        <v>5708</v>
      </c>
      <c r="M2877" s="26">
        <v>3001</v>
      </c>
      <c r="N2877" s="26" t="s">
        <v>269</v>
      </c>
      <c r="O2877" s="26" t="s">
        <v>327</v>
      </c>
      <c r="P2877" s="26" t="s">
        <v>333</v>
      </c>
      <c r="Q2877" s="26" t="s">
        <v>12624</v>
      </c>
      <c r="R2877" s="26" t="s">
        <v>12171</v>
      </c>
      <c r="S2877" s="26" t="s">
        <v>12172</v>
      </c>
      <c r="T2877" s="26" t="s">
        <v>12173</v>
      </c>
      <c r="U2877" s="26" t="s">
        <v>496</v>
      </c>
    </row>
    <row r="2878" spans="1:21" ht="14.4" x14ac:dyDescent="0.25">
      <c r="A2878" s="26">
        <v>111427</v>
      </c>
      <c r="B2878" s="26" t="s">
        <v>1679</v>
      </c>
      <c r="C2878" s="81">
        <f t="shared" si="137"/>
        <v>111427</v>
      </c>
      <c r="D2878" s="26">
        <v>116831</v>
      </c>
      <c r="E2878" s="26" t="s">
        <v>12071</v>
      </c>
      <c r="F2878" s="26">
        <v>960062</v>
      </c>
      <c r="G2878" s="26">
        <v>0</v>
      </c>
      <c r="H2878" s="76">
        <f t="shared" si="138"/>
        <v>111427</v>
      </c>
      <c r="I2878" s="76">
        <f t="shared" si="139"/>
        <v>111427</v>
      </c>
      <c r="J2878" s="26">
        <v>32938</v>
      </c>
      <c r="K2878" s="26" t="s">
        <v>12625</v>
      </c>
      <c r="L2878" s="26" t="s">
        <v>12626</v>
      </c>
      <c r="M2878" s="26">
        <v>3000</v>
      </c>
      <c r="N2878" s="26" t="s">
        <v>165</v>
      </c>
      <c r="O2878" s="26" t="s">
        <v>12627</v>
      </c>
      <c r="P2878" s="26" t="s">
        <v>333</v>
      </c>
      <c r="Q2878" s="26" t="s">
        <v>12628</v>
      </c>
      <c r="R2878" s="26" t="s">
        <v>12265</v>
      </c>
      <c r="S2878" s="26" t="s">
        <v>12266</v>
      </c>
      <c r="T2878" s="26" t="s">
        <v>12267</v>
      </c>
      <c r="U2878" s="26" t="s">
        <v>385</v>
      </c>
    </row>
    <row r="2879" spans="1:21" ht="14.4" x14ac:dyDescent="0.25">
      <c r="A2879" s="26">
        <v>111427</v>
      </c>
      <c r="B2879" s="26" t="s">
        <v>1901</v>
      </c>
      <c r="C2879" s="81">
        <f t="shared" si="137"/>
        <v>111427</v>
      </c>
      <c r="D2879" s="26">
        <v>116831</v>
      </c>
      <c r="E2879" s="26" t="s">
        <v>12071</v>
      </c>
      <c r="F2879" s="26">
        <v>113902</v>
      </c>
      <c r="G2879" s="26">
        <v>113902</v>
      </c>
      <c r="H2879" s="76">
        <f t="shared" si="138"/>
        <v>111427</v>
      </c>
      <c r="I2879" s="76">
        <f t="shared" si="139"/>
        <v>111427</v>
      </c>
      <c r="J2879" s="26">
        <v>41665</v>
      </c>
      <c r="K2879" s="26" t="s">
        <v>12629</v>
      </c>
      <c r="L2879" s="26" t="s">
        <v>12630</v>
      </c>
      <c r="M2879" s="26">
        <v>3000</v>
      </c>
      <c r="N2879" s="26" t="s">
        <v>165</v>
      </c>
      <c r="O2879" s="26" t="s">
        <v>12631</v>
      </c>
      <c r="P2879" s="26" t="s">
        <v>333</v>
      </c>
      <c r="Q2879" s="26" t="s">
        <v>12632</v>
      </c>
      <c r="R2879" s="26" t="s">
        <v>12265</v>
      </c>
      <c r="S2879" s="26" t="s">
        <v>12266</v>
      </c>
      <c r="T2879" s="26" t="s">
        <v>12267</v>
      </c>
      <c r="U2879" s="26" t="s">
        <v>385</v>
      </c>
    </row>
    <row r="2880" spans="1:21" ht="14.4" x14ac:dyDescent="0.25">
      <c r="A2880" s="26">
        <v>111427</v>
      </c>
      <c r="B2880" s="26" t="s">
        <v>1901</v>
      </c>
      <c r="C2880" s="81">
        <f t="shared" si="137"/>
        <v>0</v>
      </c>
      <c r="D2880" s="26">
        <v>116831</v>
      </c>
      <c r="E2880" s="26" t="s">
        <v>12071</v>
      </c>
      <c r="F2880" s="26">
        <v>113902</v>
      </c>
      <c r="G2880" s="26">
        <v>113902</v>
      </c>
      <c r="H2880" s="76">
        <f t="shared" si="138"/>
        <v>0</v>
      </c>
      <c r="I2880" s="76">
        <f t="shared" si="139"/>
        <v>0</v>
      </c>
      <c r="J2880" s="26">
        <v>112292</v>
      </c>
      <c r="K2880" s="26" t="s">
        <v>12633</v>
      </c>
      <c r="L2880" s="26" t="s">
        <v>12630</v>
      </c>
      <c r="M2880" s="26">
        <v>3000</v>
      </c>
      <c r="N2880" s="26" t="s">
        <v>165</v>
      </c>
      <c r="O2880" s="26" t="s">
        <v>12634</v>
      </c>
      <c r="P2880" s="26" t="s">
        <v>333</v>
      </c>
      <c r="Q2880" s="26" t="s">
        <v>12635</v>
      </c>
      <c r="R2880" s="26" t="s">
        <v>12265</v>
      </c>
      <c r="S2880" s="26" t="s">
        <v>12266</v>
      </c>
      <c r="T2880" s="26" t="s">
        <v>12267</v>
      </c>
      <c r="U2880" s="26" t="s">
        <v>385</v>
      </c>
    </row>
    <row r="2881" spans="1:21" ht="14.4" x14ac:dyDescent="0.25">
      <c r="A2881" s="26">
        <v>111427</v>
      </c>
      <c r="B2881" s="26" t="s">
        <v>1901</v>
      </c>
      <c r="C2881" s="81">
        <f t="shared" si="137"/>
        <v>0</v>
      </c>
      <c r="D2881" s="26">
        <v>116831</v>
      </c>
      <c r="E2881" s="26" t="s">
        <v>12071</v>
      </c>
      <c r="F2881" s="26">
        <v>113902</v>
      </c>
      <c r="G2881" s="26">
        <v>113902</v>
      </c>
      <c r="H2881" s="76">
        <f t="shared" si="138"/>
        <v>0</v>
      </c>
      <c r="I2881" s="76">
        <f t="shared" si="139"/>
        <v>0</v>
      </c>
      <c r="J2881" s="26">
        <v>112301</v>
      </c>
      <c r="K2881" s="26" t="s">
        <v>12636</v>
      </c>
      <c r="L2881" s="26" t="s">
        <v>5720</v>
      </c>
      <c r="M2881" s="26">
        <v>3010</v>
      </c>
      <c r="N2881" s="26" t="s">
        <v>298</v>
      </c>
      <c r="O2881" s="26" t="s">
        <v>12637</v>
      </c>
      <c r="P2881" s="26" t="s">
        <v>333</v>
      </c>
      <c r="Q2881" s="26" t="s">
        <v>12638</v>
      </c>
      <c r="R2881" s="26" t="s">
        <v>12265</v>
      </c>
      <c r="S2881" s="26" t="s">
        <v>12266</v>
      </c>
      <c r="T2881" s="26" t="s">
        <v>12267</v>
      </c>
      <c r="U2881" s="26" t="s">
        <v>385</v>
      </c>
    </row>
    <row r="2882" spans="1:21" ht="14.4" x14ac:dyDescent="0.25">
      <c r="A2882" s="26">
        <v>111427</v>
      </c>
      <c r="B2882" s="26" t="s">
        <v>1901</v>
      </c>
      <c r="C2882" s="81">
        <f t="shared" si="137"/>
        <v>0</v>
      </c>
      <c r="D2882" s="26">
        <v>116831</v>
      </c>
      <c r="E2882" s="26" t="s">
        <v>12071</v>
      </c>
      <c r="F2882" s="26">
        <v>113902</v>
      </c>
      <c r="G2882" s="26">
        <v>113902</v>
      </c>
      <c r="H2882" s="76">
        <f t="shared" si="138"/>
        <v>0</v>
      </c>
      <c r="I2882" s="76">
        <f t="shared" si="139"/>
        <v>0</v>
      </c>
      <c r="J2882" s="26">
        <v>116831</v>
      </c>
      <c r="K2882" s="26" t="s">
        <v>12071</v>
      </c>
      <c r="L2882" s="26" t="s">
        <v>12639</v>
      </c>
      <c r="M2882" s="26">
        <v>3000</v>
      </c>
      <c r="N2882" s="26" t="s">
        <v>165</v>
      </c>
      <c r="O2882" s="26" t="s">
        <v>12640</v>
      </c>
      <c r="P2882" s="26" t="s">
        <v>333</v>
      </c>
      <c r="Q2882" s="26" t="s">
        <v>12641</v>
      </c>
      <c r="R2882" s="26" t="s">
        <v>12265</v>
      </c>
      <c r="S2882" s="26" t="s">
        <v>12266</v>
      </c>
      <c r="T2882" s="26" t="s">
        <v>12267</v>
      </c>
      <c r="U2882" s="26" t="s">
        <v>385</v>
      </c>
    </row>
    <row r="2883" spans="1:21" ht="14.4" x14ac:dyDescent="0.25">
      <c r="A2883" s="26">
        <v>111435</v>
      </c>
      <c r="B2883" s="26" t="s">
        <v>1901</v>
      </c>
      <c r="C2883" s="81">
        <f t="shared" si="137"/>
        <v>0</v>
      </c>
      <c r="D2883" s="26">
        <v>40253</v>
      </c>
      <c r="E2883" s="26" t="s">
        <v>12072</v>
      </c>
      <c r="F2883" s="26">
        <v>113969</v>
      </c>
      <c r="G2883" s="26">
        <v>113969</v>
      </c>
      <c r="H2883" s="76">
        <f t="shared" si="138"/>
        <v>0</v>
      </c>
      <c r="I2883" s="76">
        <f t="shared" si="139"/>
        <v>0</v>
      </c>
      <c r="J2883" s="26">
        <v>27235</v>
      </c>
      <c r="K2883" s="26" t="s">
        <v>12642</v>
      </c>
      <c r="L2883" s="26" t="s">
        <v>12643</v>
      </c>
      <c r="M2883" s="26">
        <v>9100</v>
      </c>
      <c r="N2883" s="26" t="s">
        <v>62</v>
      </c>
      <c r="O2883" s="26" t="s">
        <v>12644</v>
      </c>
      <c r="P2883" s="26" t="s">
        <v>333</v>
      </c>
      <c r="Q2883" s="26" t="s">
        <v>12645</v>
      </c>
      <c r="R2883" s="26" t="s">
        <v>12171</v>
      </c>
      <c r="S2883" s="26" t="s">
        <v>12172</v>
      </c>
      <c r="T2883" s="26" t="s">
        <v>12173</v>
      </c>
      <c r="U2883" s="26" t="s">
        <v>496</v>
      </c>
    </row>
    <row r="2884" spans="1:21" ht="14.4" x14ac:dyDescent="0.25">
      <c r="A2884" s="26">
        <v>111435</v>
      </c>
      <c r="B2884" s="26" t="s">
        <v>1901</v>
      </c>
      <c r="C2884" s="81">
        <f t="shared" si="137"/>
        <v>0</v>
      </c>
      <c r="D2884" s="26">
        <v>40253</v>
      </c>
      <c r="E2884" s="26" t="s">
        <v>12072</v>
      </c>
      <c r="F2884" s="26">
        <v>113969</v>
      </c>
      <c r="G2884" s="26">
        <v>113969</v>
      </c>
      <c r="H2884" s="76">
        <f t="shared" si="138"/>
        <v>0</v>
      </c>
      <c r="I2884" s="76">
        <f t="shared" si="139"/>
        <v>0</v>
      </c>
      <c r="J2884" s="26">
        <v>40253</v>
      </c>
      <c r="K2884" s="26" t="s">
        <v>12072</v>
      </c>
      <c r="L2884" s="26" t="s">
        <v>6791</v>
      </c>
      <c r="M2884" s="26">
        <v>9120</v>
      </c>
      <c r="N2884" s="26" t="s">
        <v>307</v>
      </c>
      <c r="O2884" s="26" t="s">
        <v>232</v>
      </c>
      <c r="P2884" s="26" t="s">
        <v>333</v>
      </c>
      <c r="Q2884" s="26" t="s">
        <v>12646</v>
      </c>
      <c r="R2884" s="26" t="s">
        <v>12272</v>
      </c>
      <c r="S2884" s="26" t="s">
        <v>12273</v>
      </c>
      <c r="T2884" s="26" t="s">
        <v>12274</v>
      </c>
      <c r="U2884" s="26" t="s">
        <v>385</v>
      </c>
    </row>
    <row r="2885" spans="1:21" ht="14.4" x14ac:dyDescent="0.25">
      <c r="A2885" s="26">
        <v>111435</v>
      </c>
      <c r="B2885" s="26" t="s">
        <v>1901</v>
      </c>
      <c r="C2885" s="81">
        <f t="shared" si="137"/>
        <v>0</v>
      </c>
      <c r="D2885" s="26">
        <v>40253</v>
      </c>
      <c r="E2885" s="26" t="s">
        <v>12072</v>
      </c>
      <c r="F2885" s="26">
        <v>113969</v>
      </c>
      <c r="G2885" s="26">
        <v>113969</v>
      </c>
      <c r="H2885" s="76">
        <f t="shared" si="138"/>
        <v>0</v>
      </c>
      <c r="I2885" s="76">
        <f t="shared" si="139"/>
        <v>0</v>
      </c>
      <c r="J2885" s="26">
        <v>43729</v>
      </c>
      <c r="K2885" s="26" t="s">
        <v>12647</v>
      </c>
      <c r="L2885" s="26" t="s">
        <v>12648</v>
      </c>
      <c r="M2885" s="26">
        <v>9100</v>
      </c>
      <c r="N2885" s="26" t="s">
        <v>62</v>
      </c>
      <c r="O2885" s="26" t="s">
        <v>12649</v>
      </c>
      <c r="P2885" s="26" t="s">
        <v>333</v>
      </c>
      <c r="Q2885" s="26" t="s">
        <v>12650</v>
      </c>
      <c r="R2885" s="26" t="s">
        <v>12272</v>
      </c>
      <c r="S2885" s="26" t="s">
        <v>12273</v>
      </c>
      <c r="T2885" s="26" t="s">
        <v>12274</v>
      </c>
      <c r="U2885" s="26" t="s">
        <v>385</v>
      </c>
    </row>
    <row r="2886" spans="1:21" ht="14.4" x14ac:dyDescent="0.25">
      <c r="A2886" s="26">
        <v>111435</v>
      </c>
      <c r="B2886" s="26" t="s">
        <v>1901</v>
      </c>
      <c r="C2886" s="81">
        <f t="shared" si="137"/>
        <v>0</v>
      </c>
      <c r="D2886" s="26">
        <v>40253</v>
      </c>
      <c r="E2886" s="26" t="s">
        <v>12072</v>
      </c>
      <c r="F2886" s="26">
        <v>113969</v>
      </c>
      <c r="G2886" s="26">
        <v>113969</v>
      </c>
      <c r="H2886" s="76">
        <f t="shared" si="138"/>
        <v>0</v>
      </c>
      <c r="I2886" s="76">
        <f t="shared" si="139"/>
        <v>0</v>
      </c>
      <c r="J2886" s="26">
        <v>43786</v>
      </c>
      <c r="K2886" s="26" t="s">
        <v>12651</v>
      </c>
      <c r="L2886" s="26" t="s">
        <v>1111</v>
      </c>
      <c r="M2886" s="26">
        <v>9140</v>
      </c>
      <c r="N2886" s="26" t="s">
        <v>61</v>
      </c>
      <c r="O2886" s="26" t="s">
        <v>12652</v>
      </c>
      <c r="P2886" s="26" t="s">
        <v>333</v>
      </c>
      <c r="Q2886" s="26" t="s">
        <v>12653</v>
      </c>
      <c r="R2886" s="26" t="s">
        <v>12272</v>
      </c>
      <c r="S2886" s="26" t="s">
        <v>12273</v>
      </c>
      <c r="T2886" s="26" t="s">
        <v>12274</v>
      </c>
      <c r="U2886" s="26" t="s">
        <v>385</v>
      </c>
    </row>
    <row r="2887" spans="1:21" ht="14.4" x14ac:dyDescent="0.25">
      <c r="A2887" s="26">
        <v>111435</v>
      </c>
      <c r="B2887" s="26" t="s">
        <v>1901</v>
      </c>
      <c r="C2887" s="81">
        <f t="shared" ref="C2887:C2950" si="140">IF(A2887&lt;&gt;A2886,0,IF(AND(A2887=A2886,B2887&lt;&gt;B2886),A2887,0))</f>
        <v>0</v>
      </c>
      <c r="D2887" s="26">
        <v>40253</v>
      </c>
      <c r="E2887" s="26" t="s">
        <v>12072</v>
      </c>
      <c r="F2887" s="26">
        <v>113969</v>
      </c>
      <c r="G2887" s="26">
        <v>113969</v>
      </c>
      <c r="H2887" s="76">
        <f t="shared" ref="H2887:H2950" si="141">IF(A2887&lt;&gt;A2886,0,IF(AND(A2887=A2886,F2887&lt;&gt;F2886),A2887,0))</f>
        <v>0</v>
      </c>
      <c r="I2887" s="76">
        <f t="shared" ref="I2887:I2950" si="142">IF(A2887&lt;&gt;A2886,0,IF(AND(H2887&lt;&gt;0,B2887&lt;&gt;B2886),A2887,0))</f>
        <v>0</v>
      </c>
      <c r="J2887" s="26">
        <v>131805</v>
      </c>
      <c r="K2887" s="26" t="s">
        <v>12654</v>
      </c>
      <c r="L2887" s="26" t="s">
        <v>12655</v>
      </c>
      <c r="M2887" s="26">
        <v>9100</v>
      </c>
      <c r="N2887" s="26" t="s">
        <v>62</v>
      </c>
      <c r="O2887" s="26" t="s">
        <v>12656</v>
      </c>
      <c r="P2887" s="26" t="s">
        <v>333</v>
      </c>
      <c r="Q2887" s="26" t="s">
        <v>12657</v>
      </c>
      <c r="R2887" s="26" t="s">
        <v>12272</v>
      </c>
      <c r="S2887" s="26" t="s">
        <v>12273</v>
      </c>
      <c r="T2887" s="26" t="s">
        <v>12274</v>
      </c>
      <c r="U2887" s="26" t="s">
        <v>385</v>
      </c>
    </row>
    <row r="2888" spans="1:21" ht="14.4" x14ac:dyDescent="0.25">
      <c r="A2888" s="26">
        <v>111443</v>
      </c>
      <c r="B2888" s="26" t="s">
        <v>1649</v>
      </c>
      <c r="C2888" s="81">
        <f t="shared" si="140"/>
        <v>0</v>
      </c>
      <c r="D2888" s="26">
        <v>30585</v>
      </c>
      <c r="E2888" s="26" t="s">
        <v>12073</v>
      </c>
      <c r="F2888" s="26">
        <v>968081</v>
      </c>
      <c r="G2888" s="26">
        <v>0</v>
      </c>
      <c r="H2888" s="76">
        <f t="shared" si="141"/>
        <v>0</v>
      </c>
      <c r="I2888" s="76">
        <f t="shared" si="142"/>
        <v>0</v>
      </c>
      <c r="J2888" s="26">
        <v>27656</v>
      </c>
      <c r="K2888" s="26" t="s">
        <v>12658</v>
      </c>
      <c r="L2888" s="26" t="s">
        <v>12659</v>
      </c>
      <c r="M2888" s="26">
        <v>2500</v>
      </c>
      <c r="N2888" s="26" t="s">
        <v>52</v>
      </c>
      <c r="O2888" s="26" t="s">
        <v>12660</v>
      </c>
      <c r="P2888" s="26" t="s">
        <v>333</v>
      </c>
      <c r="Q2888" s="26" t="s">
        <v>12661</v>
      </c>
      <c r="R2888" s="26" t="s">
        <v>12171</v>
      </c>
      <c r="S2888" s="26" t="s">
        <v>12172</v>
      </c>
      <c r="T2888" s="26" t="s">
        <v>12173</v>
      </c>
      <c r="U2888" s="26" t="s">
        <v>496</v>
      </c>
    </row>
    <row r="2889" spans="1:21" ht="14.4" x14ac:dyDescent="0.25">
      <c r="A2889" s="26">
        <v>111443</v>
      </c>
      <c r="B2889" s="26" t="s">
        <v>1649</v>
      </c>
      <c r="C2889" s="81">
        <f t="shared" si="140"/>
        <v>0</v>
      </c>
      <c r="D2889" s="26">
        <v>30585</v>
      </c>
      <c r="E2889" s="26" t="s">
        <v>12073</v>
      </c>
      <c r="F2889" s="26">
        <v>60764</v>
      </c>
      <c r="G2889" s="26">
        <v>0</v>
      </c>
      <c r="H2889" s="76">
        <f t="shared" si="141"/>
        <v>111443</v>
      </c>
      <c r="I2889" s="76">
        <f t="shared" si="142"/>
        <v>0</v>
      </c>
      <c r="J2889" s="26">
        <v>30163</v>
      </c>
      <c r="K2889" s="26" t="s">
        <v>12662</v>
      </c>
      <c r="L2889" s="26" t="s">
        <v>8703</v>
      </c>
      <c r="M2889" s="26">
        <v>2220</v>
      </c>
      <c r="N2889" s="26" t="s">
        <v>65</v>
      </c>
      <c r="O2889" s="26" t="s">
        <v>329</v>
      </c>
      <c r="P2889" s="26" t="s">
        <v>333</v>
      </c>
      <c r="Q2889" s="26" t="s">
        <v>12663</v>
      </c>
      <c r="R2889" s="26" t="s">
        <v>12231</v>
      </c>
      <c r="S2889" s="26" t="s">
        <v>12232</v>
      </c>
      <c r="T2889" s="26" t="s">
        <v>12233</v>
      </c>
      <c r="U2889" s="26" t="s">
        <v>385</v>
      </c>
    </row>
    <row r="2890" spans="1:21" ht="14.4" x14ac:dyDescent="0.25">
      <c r="A2890" s="26">
        <v>111443</v>
      </c>
      <c r="B2890" s="26" t="s">
        <v>1649</v>
      </c>
      <c r="C2890" s="81">
        <f t="shared" si="140"/>
        <v>0</v>
      </c>
      <c r="D2890" s="26">
        <v>30585</v>
      </c>
      <c r="E2890" s="26" t="s">
        <v>12073</v>
      </c>
      <c r="F2890" s="26">
        <v>60764</v>
      </c>
      <c r="G2890" s="26">
        <v>0</v>
      </c>
      <c r="H2890" s="76">
        <f t="shared" si="141"/>
        <v>0</v>
      </c>
      <c r="I2890" s="76">
        <f t="shared" si="142"/>
        <v>0</v>
      </c>
      <c r="J2890" s="26">
        <v>30171</v>
      </c>
      <c r="K2890" s="26" t="s">
        <v>12664</v>
      </c>
      <c r="L2890" s="26" t="s">
        <v>8703</v>
      </c>
      <c r="M2890" s="26">
        <v>2220</v>
      </c>
      <c r="N2890" s="26" t="s">
        <v>65</v>
      </c>
      <c r="O2890" s="26" t="s">
        <v>329</v>
      </c>
      <c r="P2890" s="26" t="s">
        <v>333</v>
      </c>
      <c r="Q2890" s="26" t="s">
        <v>12665</v>
      </c>
      <c r="R2890" s="26" t="s">
        <v>12231</v>
      </c>
      <c r="S2890" s="26" t="s">
        <v>12232</v>
      </c>
      <c r="T2890" s="26" t="s">
        <v>12233</v>
      </c>
      <c r="U2890" s="26" t="s">
        <v>385</v>
      </c>
    </row>
    <row r="2891" spans="1:21" ht="14.4" x14ac:dyDescent="0.25">
      <c r="A2891" s="26">
        <v>111443</v>
      </c>
      <c r="B2891" s="26" t="s">
        <v>1649</v>
      </c>
      <c r="C2891" s="81">
        <f t="shared" si="140"/>
        <v>0</v>
      </c>
      <c r="D2891" s="26">
        <v>30585</v>
      </c>
      <c r="E2891" s="26" t="s">
        <v>12073</v>
      </c>
      <c r="F2891" s="26">
        <v>60764</v>
      </c>
      <c r="G2891" s="26">
        <v>0</v>
      </c>
      <c r="H2891" s="76">
        <f t="shared" si="141"/>
        <v>0</v>
      </c>
      <c r="I2891" s="76">
        <f t="shared" si="142"/>
        <v>0</v>
      </c>
      <c r="J2891" s="26">
        <v>30189</v>
      </c>
      <c r="K2891" s="26" t="s">
        <v>12666</v>
      </c>
      <c r="L2891" s="26" t="s">
        <v>12667</v>
      </c>
      <c r="M2891" s="26">
        <v>2220</v>
      </c>
      <c r="N2891" s="26" t="s">
        <v>65</v>
      </c>
      <c r="O2891" s="26" t="s">
        <v>329</v>
      </c>
      <c r="P2891" s="26" t="s">
        <v>333</v>
      </c>
      <c r="Q2891" s="26" t="s">
        <v>12663</v>
      </c>
      <c r="R2891" s="26" t="s">
        <v>12231</v>
      </c>
      <c r="S2891" s="26" t="s">
        <v>12232</v>
      </c>
      <c r="T2891" s="26" t="s">
        <v>12233</v>
      </c>
      <c r="U2891" s="26" t="s">
        <v>385</v>
      </c>
    </row>
    <row r="2892" spans="1:21" ht="14.4" x14ac:dyDescent="0.25">
      <c r="A2892" s="26">
        <v>111443</v>
      </c>
      <c r="B2892" s="26" t="s">
        <v>1649</v>
      </c>
      <c r="C2892" s="81">
        <f t="shared" si="140"/>
        <v>0</v>
      </c>
      <c r="D2892" s="26">
        <v>30585</v>
      </c>
      <c r="E2892" s="26" t="s">
        <v>12073</v>
      </c>
      <c r="F2892" s="26">
        <v>60764</v>
      </c>
      <c r="G2892" s="26">
        <v>0</v>
      </c>
      <c r="H2892" s="76">
        <f t="shared" si="141"/>
        <v>0</v>
      </c>
      <c r="I2892" s="76">
        <f t="shared" si="142"/>
        <v>0</v>
      </c>
      <c r="J2892" s="26">
        <v>30197</v>
      </c>
      <c r="K2892" s="26" t="s">
        <v>12668</v>
      </c>
      <c r="L2892" s="26" t="s">
        <v>12667</v>
      </c>
      <c r="M2892" s="26">
        <v>2220</v>
      </c>
      <c r="N2892" s="26" t="s">
        <v>65</v>
      </c>
      <c r="O2892" s="26" t="s">
        <v>329</v>
      </c>
      <c r="P2892" s="26" t="s">
        <v>333</v>
      </c>
      <c r="Q2892" s="26" t="s">
        <v>12665</v>
      </c>
      <c r="R2892" s="26" t="s">
        <v>12231</v>
      </c>
      <c r="S2892" s="26" t="s">
        <v>12232</v>
      </c>
      <c r="T2892" s="26" t="s">
        <v>12233</v>
      </c>
      <c r="U2892" s="26" t="s">
        <v>385</v>
      </c>
    </row>
    <row r="2893" spans="1:21" ht="14.4" x14ac:dyDescent="0.25">
      <c r="A2893" s="26">
        <v>111443</v>
      </c>
      <c r="B2893" s="26" t="s">
        <v>1649</v>
      </c>
      <c r="C2893" s="81">
        <f t="shared" si="140"/>
        <v>0</v>
      </c>
      <c r="D2893" s="26">
        <v>30585</v>
      </c>
      <c r="E2893" s="26" t="s">
        <v>12073</v>
      </c>
      <c r="F2893" s="26">
        <v>60764</v>
      </c>
      <c r="G2893" s="26">
        <v>0</v>
      </c>
      <c r="H2893" s="76">
        <f t="shared" si="141"/>
        <v>0</v>
      </c>
      <c r="I2893" s="76">
        <f t="shared" si="142"/>
        <v>0</v>
      </c>
      <c r="J2893" s="26">
        <v>30544</v>
      </c>
      <c r="K2893" s="26" t="s">
        <v>12615</v>
      </c>
      <c r="L2893" s="26" t="s">
        <v>12669</v>
      </c>
      <c r="M2893" s="26">
        <v>2500</v>
      </c>
      <c r="N2893" s="26" t="s">
        <v>52</v>
      </c>
      <c r="O2893" s="26" t="s">
        <v>12670</v>
      </c>
      <c r="P2893" s="26" t="s">
        <v>333</v>
      </c>
      <c r="Q2893" s="26" t="s">
        <v>12671</v>
      </c>
      <c r="R2893" s="26" t="s">
        <v>12231</v>
      </c>
      <c r="S2893" s="26" t="s">
        <v>12232</v>
      </c>
      <c r="T2893" s="26" t="s">
        <v>12233</v>
      </c>
      <c r="U2893" s="26" t="s">
        <v>385</v>
      </c>
    </row>
    <row r="2894" spans="1:21" ht="14.4" x14ac:dyDescent="0.25">
      <c r="A2894" s="26">
        <v>111443</v>
      </c>
      <c r="B2894" s="26" t="s">
        <v>1649</v>
      </c>
      <c r="C2894" s="81">
        <f t="shared" si="140"/>
        <v>0</v>
      </c>
      <c r="D2894" s="26">
        <v>30585</v>
      </c>
      <c r="E2894" s="26" t="s">
        <v>12073</v>
      </c>
      <c r="F2894" s="26">
        <v>60764</v>
      </c>
      <c r="G2894" s="26">
        <v>0</v>
      </c>
      <c r="H2894" s="76">
        <f t="shared" si="141"/>
        <v>0</v>
      </c>
      <c r="I2894" s="76">
        <f t="shared" si="142"/>
        <v>0</v>
      </c>
      <c r="J2894" s="26">
        <v>30569</v>
      </c>
      <c r="K2894" s="26" t="s">
        <v>12672</v>
      </c>
      <c r="L2894" s="26" t="s">
        <v>10315</v>
      </c>
      <c r="M2894" s="26">
        <v>2500</v>
      </c>
      <c r="N2894" s="26" t="s">
        <v>52</v>
      </c>
      <c r="O2894" s="26" t="s">
        <v>12673</v>
      </c>
      <c r="P2894" s="26" t="s">
        <v>333</v>
      </c>
      <c r="Q2894" s="26" t="s">
        <v>12674</v>
      </c>
      <c r="R2894" s="26" t="s">
        <v>12231</v>
      </c>
      <c r="S2894" s="26" t="s">
        <v>12232</v>
      </c>
      <c r="T2894" s="26" t="s">
        <v>12233</v>
      </c>
      <c r="U2894" s="26" t="s">
        <v>385</v>
      </c>
    </row>
    <row r="2895" spans="1:21" ht="14.4" x14ac:dyDescent="0.25">
      <c r="A2895" s="26">
        <v>111443</v>
      </c>
      <c r="B2895" s="26" t="s">
        <v>1649</v>
      </c>
      <c r="C2895" s="81">
        <f t="shared" si="140"/>
        <v>0</v>
      </c>
      <c r="D2895" s="26">
        <v>30585</v>
      </c>
      <c r="E2895" s="26" t="s">
        <v>12073</v>
      </c>
      <c r="F2895" s="26">
        <v>60764</v>
      </c>
      <c r="G2895" s="26">
        <v>0</v>
      </c>
      <c r="H2895" s="76">
        <f t="shared" si="141"/>
        <v>0</v>
      </c>
      <c r="I2895" s="76">
        <f t="shared" si="142"/>
        <v>0</v>
      </c>
      <c r="J2895" s="26">
        <v>30577</v>
      </c>
      <c r="K2895" s="26" t="s">
        <v>12675</v>
      </c>
      <c r="L2895" s="26" t="s">
        <v>12676</v>
      </c>
      <c r="M2895" s="26">
        <v>2500</v>
      </c>
      <c r="N2895" s="26" t="s">
        <v>52</v>
      </c>
      <c r="O2895" s="26" t="s">
        <v>12677</v>
      </c>
      <c r="P2895" s="26" t="s">
        <v>333</v>
      </c>
      <c r="Q2895" s="26" t="s">
        <v>12678</v>
      </c>
      <c r="R2895" s="26" t="s">
        <v>12231</v>
      </c>
      <c r="S2895" s="26" t="s">
        <v>12232</v>
      </c>
      <c r="T2895" s="26" t="s">
        <v>12233</v>
      </c>
      <c r="U2895" s="26" t="s">
        <v>385</v>
      </c>
    </row>
    <row r="2896" spans="1:21" ht="14.4" x14ac:dyDescent="0.25">
      <c r="A2896" s="26">
        <v>111443</v>
      </c>
      <c r="B2896" s="26" t="s">
        <v>1649</v>
      </c>
      <c r="C2896" s="81">
        <f t="shared" si="140"/>
        <v>0</v>
      </c>
      <c r="D2896" s="26">
        <v>30585</v>
      </c>
      <c r="E2896" s="26" t="s">
        <v>12073</v>
      </c>
      <c r="F2896" s="26">
        <v>60764</v>
      </c>
      <c r="G2896" s="26">
        <v>0</v>
      </c>
      <c r="H2896" s="76">
        <f t="shared" si="141"/>
        <v>0</v>
      </c>
      <c r="I2896" s="76">
        <f t="shared" si="142"/>
        <v>0</v>
      </c>
      <c r="J2896" s="26">
        <v>30585</v>
      </c>
      <c r="K2896" s="26" t="s">
        <v>12073</v>
      </c>
      <c r="L2896" s="26" t="s">
        <v>12679</v>
      </c>
      <c r="M2896" s="26">
        <v>2500</v>
      </c>
      <c r="N2896" s="26" t="s">
        <v>52</v>
      </c>
      <c r="O2896" s="26" t="s">
        <v>12680</v>
      </c>
      <c r="P2896" s="26" t="s">
        <v>333</v>
      </c>
      <c r="Q2896" s="26" t="s">
        <v>12681</v>
      </c>
      <c r="R2896" s="26" t="s">
        <v>12231</v>
      </c>
      <c r="S2896" s="26" t="s">
        <v>12232</v>
      </c>
      <c r="T2896" s="26" t="s">
        <v>12233</v>
      </c>
      <c r="U2896" s="26" t="s">
        <v>385</v>
      </c>
    </row>
    <row r="2897" spans="1:21" ht="14.4" x14ac:dyDescent="0.25">
      <c r="A2897" s="26">
        <v>111443</v>
      </c>
      <c r="B2897" s="26" t="s">
        <v>1649</v>
      </c>
      <c r="C2897" s="81">
        <f t="shared" si="140"/>
        <v>0</v>
      </c>
      <c r="D2897" s="26">
        <v>30585</v>
      </c>
      <c r="E2897" s="26" t="s">
        <v>12073</v>
      </c>
      <c r="F2897" s="26">
        <v>60764</v>
      </c>
      <c r="G2897" s="26">
        <v>0</v>
      </c>
      <c r="H2897" s="76">
        <f t="shared" si="141"/>
        <v>0</v>
      </c>
      <c r="I2897" s="76">
        <f t="shared" si="142"/>
        <v>0</v>
      </c>
      <c r="J2897" s="26">
        <v>30593</v>
      </c>
      <c r="K2897" s="26" t="s">
        <v>12682</v>
      </c>
      <c r="L2897" s="26" t="s">
        <v>10315</v>
      </c>
      <c r="M2897" s="26">
        <v>2500</v>
      </c>
      <c r="N2897" s="26" t="s">
        <v>52</v>
      </c>
      <c r="O2897" s="26" t="s">
        <v>12683</v>
      </c>
      <c r="P2897" s="26" t="s">
        <v>333</v>
      </c>
      <c r="Q2897" s="26" t="s">
        <v>12684</v>
      </c>
      <c r="R2897" s="26" t="s">
        <v>12231</v>
      </c>
      <c r="S2897" s="26" t="s">
        <v>12232</v>
      </c>
      <c r="T2897" s="26" t="s">
        <v>12233</v>
      </c>
      <c r="U2897" s="26" t="s">
        <v>385</v>
      </c>
    </row>
    <row r="2898" spans="1:21" ht="14.4" x14ac:dyDescent="0.25">
      <c r="A2898" s="26">
        <v>111443</v>
      </c>
      <c r="B2898" s="26" t="s">
        <v>1649</v>
      </c>
      <c r="C2898" s="81">
        <f t="shared" si="140"/>
        <v>0</v>
      </c>
      <c r="D2898" s="26">
        <v>30585</v>
      </c>
      <c r="E2898" s="26" t="s">
        <v>12073</v>
      </c>
      <c r="F2898" s="26">
        <v>60764</v>
      </c>
      <c r="G2898" s="26">
        <v>0</v>
      </c>
      <c r="H2898" s="76">
        <f t="shared" si="141"/>
        <v>0</v>
      </c>
      <c r="I2898" s="76">
        <f t="shared" si="142"/>
        <v>0</v>
      </c>
      <c r="J2898" s="26">
        <v>123273</v>
      </c>
      <c r="K2898" s="26" t="s">
        <v>12685</v>
      </c>
      <c r="L2898" s="26" t="s">
        <v>12679</v>
      </c>
      <c r="M2898" s="26">
        <v>2500</v>
      </c>
      <c r="N2898" s="26" t="s">
        <v>52</v>
      </c>
      <c r="O2898" s="26" t="s">
        <v>12680</v>
      </c>
      <c r="P2898" s="26" t="s">
        <v>333</v>
      </c>
      <c r="Q2898" s="26" t="s">
        <v>12681</v>
      </c>
      <c r="R2898" s="26" t="s">
        <v>12231</v>
      </c>
      <c r="S2898" s="26" t="s">
        <v>12232</v>
      </c>
      <c r="T2898" s="26" t="s">
        <v>12233</v>
      </c>
      <c r="U2898" s="26" t="s">
        <v>385</v>
      </c>
    </row>
    <row r="2899" spans="1:21" ht="14.4" x14ac:dyDescent="0.25">
      <c r="A2899" s="26">
        <v>111443</v>
      </c>
      <c r="B2899" s="26" t="s">
        <v>1649</v>
      </c>
      <c r="C2899" s="81">
        <f t="shared" si="140"/>
        <v>0</v>
      </c>
      <c r="D2899" s="26">
        <v>30585</v>
      </c>
      <c r="E2899" s="26" t="s">
        <v>12073</v>
      </c>
      <c r="F2899" s="26">
        <v>60764</v>
      </c>
      <c r="G2899" s="26">
        <v>0</v>
      </c>
      <c r="H2899" s="76">
        <f t="shared" si="141"/>
        <v>0</v>
      </c>
      <c r="I2899" s="76">
        <f t="shared" si="142"/>
        <v>0</v>
      </c>
      <c r="J2899" s="26">
        <v>123653</v>
      </c>
      <c r="K2899" s="26" t="s">
        <v>12686</v>
      </c>
      <c r="L2899" s="26" t="s">
        <v>12679</v>
      </c>
      <c r="M2899" s="26">
        <v>2500</v>
      </c>
      <c r="N2899" s="26" t="s">
        <v>52</v>
      </c>
      <c r="O2899" s="26" t="s">
        <v>12680</v>
      </c>
      <c r="P2899" s="26" t="s">
        <v>333</v>
      </c>
      <c r="Q2899" s="26" t="s">
        <v>12681</v>
      </c>
      <c r="R2899" s="26" t="s">
        <v>12231</v>
      </c>
      <c r="S2899" s="26" t="s">
        <v>12232</v>
      </c>
      <c r="T2899" s="26" t="s">
        <v>12233</v>
      </c>
      <c r="U2899" s="26" t="s">
        <v>385</v>
      </c>
    </row>
    <row r="2900" spans="1:21" ht="14.4" x14ac:dyDescent="0.25">
      <c r="A2900" s="26">
        <v>111451</v>
      </c>
      <c r="B2900" s="26" t="s">
        <v>1679</v>
      </c>
      <c r="C2900" s="81">
        <f t="shared" si="140"/>
        <v>0</v>
      </c>
      <c r="D2900" s="26">
        <v>0</v>
      </c>
      <c r="E2900" s="26" t="s">
        <v>333</v>
      </c>
      <c r="F2900" s="26">
        <v>960534</v>
      </c>
      <c r="G2900" s="26">
        <v>0</v>
      </c>
      <c r="H2900" s="76">
        <f t="shared" si="141"/>
        <v>0</v>
      </c>
      <c r="I2900" s="76">
        <f t="shared" si="142"/>
        <v>0</v>
      </c>
      <c r="J2900" s="26">
        <v>33548</v>
      </c>
      <c r="K2900" s="26" t="s">
        <v>12687</v>
      </c>
      <c r="L2900" s="26" t="s">
        <v>12688</v>
      </c>
      <c r="M2900" s="26">
        <v>3080</v>
      </c>
      <c r="N2900" s="26" t="s">
        <v>35</v>
      </c>
      <c r="O2900" s="26" t="s">
        <v>12689</v>
      </c>
      <c r="P2900" s="26" t="s">
        <v>333</v>
      </c>
      <c r="Q2900" s="26" t="s">
        <v>12690</v>
      </c>
      <c r="R2900" s="26" t="s">
        <v>12265</v>
      </c>
      <c r="S2900" s="26" t="s">
        <v>12266</v>
      </c>
      <c r="T2900" s="26" t="s">
        <v>12267</v>
      </c>
      <c r="U2900" s="26" t="s">
        <v>385</v>
      </c>
    </row>
    <row r="2901" spans="1:21" ht="14.4" x14ac:dyDescent="0.25">
      <c r="A2901" s="26">
        <v>111451</v>
      </c>
      <c r="B2901" s="26" t="s">
        <v>1649</v>
      </c>
      <c r="C2901" s="81">
        <f t="shared" si="140"/>
        <v>111451</v>
      </c>
      <c r="D2901" s="26">
        <v>0</v>
      </c>
      <c r="E2901" s="26" t="s">
        <v>333</v>
      </c>
      <c r="F2901" s="26">
        <v>104729</v>
      </c>
      <c r="G2901" s="26">
        <v>0</v>
      </c>
      <c r="H2901" s="76">
        <f t="shared" si="141"/>
        <v>111451</v>
      </c>
      <c r="I2901" s="76">
        <f t="shared" si="142"/>
        <v>111451</v>
      </c>
      <c r="J2901" s="26">
        <v>104182</v>
      </c>
      <c r="K2901" s="26" t="s">
        <v>12691</v>
      </c>
      <c r="L2901" s="26" t="s">
        <v>12692</v>
      </c>
      <c r="M2901" s="26">
        <v>1930</v>
      </c>
      <c r="N2901" s="26" t="s">
        <v>34</v>
      </c>
      <c r="O2901" s="26" t="s">
        <v>12693</v>
      </c>
      <c r="P2901" s="26" t="s">
        <v>333</v>
      </c>
      <c r="Q2901" s="26" t="s">
        <v>12694</v>
      </c>
      <c r="R2901" s="26" t="s">
        <v>12265</v>
      </c>
      <c r="S2901" s="26" t="s">
        <v>12266</v>
      </c>
      <c r="T2901" s="26" t="s">
        <v>12267</v>
      </c>
      <c r="U2901" s="26" t="s">
        <v>385</v>
      </c>
    </row>
    <row r="2902" spans="1:21" ht="14.4" x14ac:dyDescent="0.25">
      <c r="A2902" s="26">
        <v>111451</v>
      </c>
      <c r="B2902" s="26" t="s">
        <v>1649</v>
      </c>
      <c r="C2902" s="81">
        <f t="shared" si="140"/>
        <v>0</v>
      </c>
      <c r="D2902" s="26">
        <v>0</v>
      </c>
      <c r="E2902" s="26" t="s">
        <v>333</v>
      </c>
      <c r="F2902" s="26">
        <v>962829</v>
      </c>
      <c r="G2902" s="26">
        <v>0</v>
      </c>
      <c r="H2902" s="76">
        <f t="shared" si="141"/>
        <v>111451</v>
      </c>
      <c r="I2902" s="76">
        <f t="shared" si="142"/>
        <v>0</v>
      </c>
      <c r="J2902" s="26">
        <v>126466</v>
      </c>
      <c r="K2902" s="26" t="s">
        <v>12695</v>
      </c>
      <c r="L2902" s="26" t="s">
        <v>8472</v>
      </c>
      <c r="M2902" s="26">
        <v>1970</v>
      </c>
      <c r="N2902" s="26" t="s">
        <v>151</v>
      </c>
      <c r="O2902" s="26" t="s">
        <v>12696</v>
      </c>
      <c r="P2902" s="26" t="s">
        <v>333</v>
      </c>
      <c r="Q2902" s="26" t="s">
        <v>12697</v>
      </c>
      <c r="R2902" s="26" t="s">
        <v>12265</v>
      </c>
      <c r="S2902" s="26" t="s">
        <v>12266</v>
      </c>
      <c r="T2902" s="26" t="s">
        <v>12267</v>
      </c>
      <c r="U2902" s="26" t="s">
        <v>385</v>
      </c>
    </row>
    <row r="2903" spans="1:21" ht="14.4" x14ac:dyDescent="0.25">
      <c r="A2903" s="26">
        <v>111451</v>
      </c>
      <c r="B2903" s="26" t="s">
        <v>1649</v>
      </c>
      <c r="C2903" s="81">
        <f t="shared" si="140"/>
        <v>0</v>
      </c>
      <c r="D2903" s="26">
        <v>0</v>
      </c>
      <c r="E2903" s="26" t="s">
        <v>333</v>
      </c>
      <c r="F2903" s="26">
        <v>962829</v>
      </c>
      <c r="G2903" s="26">
        <v>0</v>
      </c>
      <c r="H2903" s="76">
        <f t="shared" si="141"/>
        <v>0</v>
      </c>
      <c r="I2903" s="76">
        <f t="shared" si="142"/>
        <v>0</v>
      </c>
      <c r="J2903" s="26">
        <v>126474</v>
      </c>
      <c r="K2903" s="26" t="s">
        <v>12695</v>
      </c>
      <c r="L2903" s="26" t="s">
        <v>8472</v>
      </c>
      <c r="M2903" s="26">
        <v>1970</v>
      </c>
      <c r="N2903" s="26" t="s">
        <v>151</v>
      </c>
      <c r="O2903" s="26" t="s">
        <v>12696</v>
      </c>
      <c r="P2903" s="26" t="s">
        <v>333</v>
      </c>
      <c r="Q2903" s="26" t="s">
        <v>12698</v>
      </c>
      <c r="R2903" s="26" t="s">
        <v>12265</v>
      </c>
      <c r="S2903" s="26" t="s">
        <v>12266</v>
      </c>
      <c r="T2903" s="26" t="s">
        <v>12267</v>
      </c>
      <c r="U2903" s="26" t="s">
        <v>385</v>
      </c>
    </row>
    <row r="2904" spans="1:21" ht="14.4" x14ac:dyDescent="0.25">
      <c r="A2904" s="26">
        <v>111451</v>
      </c>
      <c r="B2904" s="26" t="s">
        <v>1649</v>
      </c>
      <c r="C2904" s="81">
        <f t="shared" si="140"/>
        <v>0</v>
      </c>
      <c r="D2904" s="26">
        <v>0</v>
      </c>
      <c r="E2904" s="26" t="s">
        <v>333</v>
      </c>
      <c r="F2904" s="26">
        <v>970442</v>
      </c>
      <c r="G2904" s="26">
        <v>0</v>
      </c>
      <c r="H2904" s="76">
        <f t="shared" si="141"/>
        <v>111451</v>
      </c>
      <c r="I2904" s="76">
        <f t="shared" si="142"/>
        <v>0</v>
      </c>
      <c r="J2904" s="26">
        <v>126731</v>
      </c>
      <c r="K2904" s="26" t="s">
        <v>12699</v>
      </c>
      <c r="L2904" s="26" t="s">
        <v>12700</v>
      </c>
      <c r="M2904" s="26">
        <v>3090</v>
      </c>
      <c r="N2904" s="26" t="s">
        <v>33</v>
      </c>
      <c r="O2904" s="26" t="s">
        <v>12701</v>
      </c>
      <c r="P2904" s="26" t="s">
        <v>333</v>
      </c>
      <c r="Q2904" s="26" t="s">
        <v>12702</v>
      </c>
      <c r="R2904" s="26" t="s">
        <v>12265</v>
      </c>
      <c r="S2904" s="26" t="s">
        <v>12266</v>
      </c>
      <c r="T2904" s="26" t="s">
        <v>12267</v>
      </c>
      <c r="U2904" s="26" t="s">
        <v>385</v>
      </c>
    </row>
    <row r="2905" spans="1:21" ht="14.4" x14ac:dyDescent="0.25">
      <c r="A2905" s="26">
        <v>111451</v>
      </c>
      <c r="B2905" s="26" t="s">
        <v>1649</v>
      </c>
      <c r="C2905" s="81">
        <f t="shared" si="140"/>
        <v>0</v>
      </c>
      <c r="D2905" s="26">
        <v>0</v>
      </c>
      <c r="E2905" s="26" t="s">
        <v>333</v>
      </c>
      <c r="F2905" s="26">
        <v>970442</v>
      </c>
      <c r="G2905" s="26">
        <v>0</v>
      </c>
      <c r="H2905" s="76">
        <f t="shared" si="141"/>
        <v>0</v>
      </c>
      <c r="I2905" s="76">
        <f t="shared" si="142"/>
        <v>0</v>
      </c>
      <c r="J2905" s="26">
        <v>126748</v>
      </c>
      <c r="K2905" s="26" t="s">
        <v>12703</v>
      </c>
      <c r="L2905" s="26" t="s">
        <v>12700</v>
      </c>
      <c r="M2905" s="26">
        <v>3090</v>
      </c>
      <c r="N2905" s="26" t="s">
        <v>33</v>
      </c>
      <c r="O2905" s="26" t="s">
        <v>12701</v>
      </c>
      <c r="P2905" s="26" t="s">
        <v>333</v>
      </c>
      <c r="Q2905" s="26" t="s">
        <v>12702</v>
      </c>
      <c r="R2905" s="26" t="s">
        <v>12265</v>
      </c>
      <c r="S2905" s="26" t="s">
        <v>12266</v>
      </c>
      <c r="T2905" s="26" t="s">
        <v>12267</v>
      </c>
      <c r="U2905" s="26" t="s">
        <v>385</v>
      </c>
    </row>
    <row r="2906" spans="1:21" ht="14.4" x14ac:dyDescent="0.25">
      <c r="A2906" s="26">
        <v>111451</v>
      </c>
      <c r="B2906" s="26" t="s">
        <v>1649</v>
      </c>
      <c r="C2906" s="81">
        <f t="shared" si="140"/>
        <v>0</v>
      </c>
      <c r="D2906" s="26">
        <v>0</v>
      </c>
      <c r="E2906" s="26" t="s">
        <v>333</v>
      </c>
      <c r="F2906" s="26">
        <v>104729</v>
      </c>
      <c r="G2906" s="26">
        <v>0</v>
      </c>
      <c r="H2906" s="76">
        <f t="shared" si="141"/>
        <v>111451</v>
      </c>
      <c r="I2906" s="76">
        <f t="shared" si="142"/>
        <v>0</v>
      </c>
      <c r="J2906" s="26">
        <v>143685</v>
      </c>
      <c r="K2906" s="26" t="s">
        <v>12704</v>
      </c>
      <c r="L2906" s="26" t="s">
        <v>12692</v>
      </c>
      <c r="M2906" s="26">
        <v>1930</v>
      </c>
      <c r="N2906" s="26" t="s">
        <v>34</v>
      </c>
      <c r="O2906" s="26" t="s">
        <v>12693</v>
      </c>
      <c r="P2906" s="26" t="s">
        <v>333</v>
      </c>
      <c r="Q2906" s="26" t="s">
        <v>12705</v>
      </c>
      <c r="R2906" s="26" t="s">
        <v>12265</v>
      </c>
      <c r="S2906" s="26" t="s">
        <v>12266</v>
      </c>
      <c r="T2906" s="26" t="s">
        <v>12267</v>
      </c>
      <c r="U2906" s="26" t="s">
        <v>385</v>
      </c>
    </row>
    <row r="2907" spans="1:21" ht="14.4" x14ac:dyDescent="0.25">
      <c r="A2907" s="26">
        <v>111468</v>
      </c>
      <c r="B2907" s="26" t="s">
        <v>1679</v>
      </c>
      <c r="C2907" s="81">
        <f t="shared" si="140"/>
        <v>0</v>
      </c>
      <c r="D2907" s="26">
        <v>30437</v>
      </c>
      <c r="E2907" s="26" t="s">
        <v>12074</v>
      </c>
      <c r="F2907" s="26">
        <v>960591</v>
      </c>
      <c r="G2907" s="26">
        <v>0</v>
      </c>
      <c r="H2907" s="76">
        <f t="shared" si="141"/>
        <v>0</v>
      </c>
      <c r="I2907" s="76">
        <f t="shared" si="142"/>
        <v>0</v>
      </c>
      <c r="J2907" s="26">
        <v>29868</v>
      </c>
      <c r="K2907" s="26" t="s">
        <v>12706</v>
      </c>
      <c r="L2907" s="26" t="s">
        <v>12707</v>
      </c>
      <c r="M2907" s="26">
        <v>2930</v>
      </c>
      <c r="N2907" s="26" t="s">
        <v>40</v>
      </c>
      <c r="O2907" s="26" t="s">
        <v>12708</v>
      </c>
      <c r="P2907" s="26" t="s">
        <v>333</v>
      </c>
      <c r="Q2907" s="26" t="s">
        <v>12709</v>
      </c>
      <c r="R2907" s="26" t="s">
        <v>12231</v>
      </c>
      <c r="S2907" s="26" t="s">
        <v>12232</v>
      </c>
      <c r="T2907" s="26" t="s">
        <v>12233</v>
      </c>
      <c r="U2907" s="26" t="s">
        <v>385</v>
      </c>
    </row>
    <row r="2908" spans="1:21" ht="14.4" x14ac:dyDescent="0.25">
      <c r="A2908" s="26">
        <v>111468</v>
      </c>
      <c r="B2908" s="26" t="s">
        <v>1679</v>
      </c>
      <c r="C2908" s="81">
        <f t="shared" si="140"/>
        <v>0</v>
      </c>
      <c r="D2908" s="26">
        <v>30437</v>
      </c>
      <c r="E2908" s="26" t="s">
        <v>12074</v>
      </c>
      <c r="F2908" s="26">
        <v>960591</v>
      </c>
      <c r="G2908" s="26">
        <v>0</v>
      </c>
      <c r="H2908" s="76">
        <f t="shared" si="141"/>
        <v>0</v>
      </c>
      <c r="I2908" s="76">
        <f t="shared" si="142"/>
        <v>0</v>
      </c>
      <c r="J2908" s="26">
        <v>29876</v>
      </c>
      <c r="K2908" s="26" t="s">
        <v>12710</v>
      </c>
      <c r="L2908" s="26" t="s">
        <v>12711</v>
      </c>
      <c r="M2908" s="26">
        <v>2930</v>
      </c>
      <c r="N2908" s="26" t="s">
        <v>40</v>
      </c>
      <c r="O2908" s="26" t="s">
        <v>12708</v>
      </c>
      <c r="P2908" s="26" t="s">
        <v>333</v>
      </c>
      <c r="Q2908" s="26" t="s">
        <v>12712</v>
      </c>
      <c r="R2908" s="26" t="s">
        <v>12231</v>
      </c>
      <c r="S2908" s="26" t="s">
        <v>12232</v>
      </c>
      <c r="T2908" s="26" t="s">
        <v>12233</v>
      </c>
      <c r="U2908" s="26" t="s">
        <v>385</v>
      </c>
    </row>
    <row r="2909" spans="1:21" ht="14.4" x14ac:dyDescent="0.25">
      <c r="A2909" s="26">
        <v>111468</v>
      </c>
      <c r="B2909" s="26" t="s">
        <v>1679</v>
      </c>
      <c r="C2909" s="81">
        <f t="shared" si="140"/>
        <v>0</v>
      </c>
      <c r="D2909" s="26">
        <v>30437</v>
      </c>
      <c r="E2909" s="26" t="s">
        <v>12074</v>
      </c>
      <c r="F2909" s="26">
        <v>960641</v>
      </c>
      <c r="G2909" s="26">
        <v>0</v>
      </c>
      <c r="H2909" s="76">
        <f t="shared" si="141"/>
        <v>111468</v>
      </c>
      <c r="I2909" s="76">
        <f t="shared" si="142"/>
        <v>0</v>
      </c>
      <c r="J2909" s="26">
        <v>30437</v>
      </c>
      <c r="K2909" s="26" t="s">
        <v>12074</v>
      </c>
      <c r="L2909" s="26" t="s">
        <v>10323</v>
      </c>
      <c r="M2909" s="26">
        <v>2920</v>
      </c>
      <c r="N2909" s="26" t="s">
        <v>42</v>
      </c>
      <c r="O2909" s="26" t="s">
        <v>12713</v>
      </c>
      <c r="P2909" s="26" t="s">
        <v>333</v>
      </c>
      <c r="Q2909" s="26" t="s">
        <v>12714</v>
      </c>
      <c r="R2909" s="26" t="s">
        <v>12231</v>
      </c>
      <c r="S2909" s="26" t="s">
        <v>12232</v>
      </c>
      <c r="T2909" s="26" t="s">
        <v>12233</v>
      </c>
      <c r="U2909" s="26" t="s">
        <v>385</v>
      </c>
    </row>
    <row r="2910" spans="1:21" ht="14.4" x14ac:dyDescent="0.25">
      <c r="A2910" s="26">
        <v>111468</v>
      </c>
      <c r="B2910" s="26" t="s">
        <v>1679</v>
      </c>
      <c r="C2910" s="81">
        <f t="shared" si="140"/>
        <v>0</v>
      </c>
      <c r="D2910" s="26">
        <v>30437</v>
      </c>
      <c r="E2910" s="26" t="s">
        <v>12074</v>
      </c>
      <c r="F2910" s="26">
        <v>960641</v>
      </c>
      <c r="G2910" s="26">
        <v>0</v>
      </c>
      <c r="H2910" s="76">
        <f t="shared" si="141"/>
        <v>0</v>
      </c>
      <c r="I2910" s="76">
        <f t="shared" si="142"/>
        <v>0</v>
      </c>
      <c r="J2910" s="26">
        <v>48991</v>
      </c>
      <c r="K2910" s="26" t="s">
        <v>12715</v>
      </c>
      <c r="L2910" s="26" t="s">
        <v>12716</v>
      </c>
      <c r="M2910" s="26">
        <v>2920</v>
      </c>
      <c r="N2910" s="26" t="s">
        <v>42</v>
      </c>
      <c r="O2910" s="26" t="s">
        <v>12717</v>
      </c>
      <c r="P2910" s="26" t="s">
        <v>333</v>
      </c>
      <c r="Q2910" s="26" t="s">
        <v>12718</v>
      </c>
      <c r="R2910" s="26" t="s">
        <v>12231</v>
      </c>
      <c r="S2910" s="26" t="s">
        <v>12232</v>
      </c>
      <c r="T2910" s="26" t="s">
        <v>12233</v>
      </c>
      <c r="U2910" s="26" t="s">
        <v>385</v>
      </c>
    </row>
    <row r="2911" spans="1:21" ht="14.4" x14ac:dyDescent="0.25">
      <c r="A2911" s="26">
        <v>111476</v>
      </c>
      <c r="B2911" s="26" t="s">
        <v>1649</v>
      </c>
      <c r="C2911" s="81">
        <f t="shared" si="140"/>
        <v>0</v>
      </c>
      <c r="D2911" s="26">
        <v>123828</v>
      </c>
      <c r="E2911" s="26" t="s">
        <v>12075</v>
      </c>
      <c r="F2911" s="26">
        <v>108324</v>
      </c>
      <c r="G2911" s="26">
        <v>0</v>
      </c>
      <c r="H2911" s="76">
        <f t="shared" si="141"/>
        <v>0</v>
      </c>
      <c r="I2911" s="76">
        <f t="shared" si="142"/>
        <v>0</v>
      </c>
      <c r="J2911" s="26">
        <v>39859</v>
      </c>
      <c r="K2911" s="26" t="s">
        <v>12719</v>
      </c>
      <c r="L2911" s="26" t="s">
        <v>12720</v>
      </c>
      <c r="M2911" s="26">
        <v>3800</v>
      </c>
      <c r="N2911" s="26" t="s">
        <v>84</v>
      </c>
      <c r="O2911" s="26" t="s">
        <v>12721</v>
      </c>
      <c r="P2911" s="26" t="s">
        <v>333</v>
      </c>
      <c r="Q2911" s="26" t="s">
        <v>12722</v>
      </c>
      <c r="R2911" s="26" t="s">
        <v>12231</v>
      </c>
      <c r="S2911" s="26" t="s">
        <v>12232</v>
      </c>
      <c r="T2911" s="26" t="s">
        <v>12233</v>
      </c>
      <c r="U2911" s="26" t="s">
        <v>385</v>
      </c>
    </row>
    <row r="2912" spans="1:21" ht="14.4" x14ac:dyDescent="0.25">
      <c r="A2912" s="26">
        <v>111476</v>
      </c>
      <c r="B2912" s="26" t="s">
        <v>1649</v>
      </c>
      <c r="C2912" s="81">
        <f t="shared" si="140"/>
        <v>0</v>
      </c>
      <c r="D2912" s="26">
        <v>123828</v>
      </c>
      <c r="E2912" s="26" t="s">
        <v>12075</v>
      </c>
      <c r="F2912" s="26">
        <v>105783</v>
      </c>
      <c r="G2912" s="26">
        <v>0</v>
      </c>
      <c r="H2912" s="76">
        <f t="shared" si="141"/>
        <v>111476</v>
      </c>
      <c r="I2912" s="76">
        <f t="shared" si="142"/>
        <v>0</v>
      </c>
      <c r="J2912" s="26">
        <v>109942</v>
      </c>
      <c r="K2912" s="26" t="s">
        <v>12723</v>
      </c>
      <c r="L2912" s="26" t="s">
        <v>12724</v>
      </c>
      <c r="M2912" s="26">
        <v>3800</v>
      </c>
      <c r="N2912" s="26" t="s">
        <v>84</v>
      </c>
      <c r="O2912" s="26" t="s">
        <v>12725</v>
      </c>
      <c r="P2912" s="26" t="s">
        <v>333</v>
      </c>
      <c r="Q2912" s="26" t="s">
        <v>12726</v>
      </c>
      <c r="R2912" s="26" t="s">
        <v>12171</v>
      </c>
      <c r="S2912" s="26" t="s">
        <v>12172</v>
      </c>
      <c r="T2912" s="26" t="s">
        <v>12173</v>
      </c>
      <c r="U2912" s="26" t="s">
        <v>496</v>
      </c>
    </row>
    <row r="2913" spans="1:21" ht="14.4" x14ac:dyDescent="0.25">
      <c r="A2913" s="26">
        <v>111476</v>
      </c>
      <c r="B2913" s="26" t="s">
        <v>1649</v>
      </c>
      <c r="C2913" s="81">
        <f t="shared" si="140"/>
        <v>0</v>
      </c>
      <c r="D2913" s="26">
        <v>123828</v>
      </c>
      <c r="E2913" s="26" t="s">
        <v>12075</v>
      </c>
      <c r="F2913" s="26">
        <v>105783</v>
      </c>
      <c r="G2913" s="26">
        <v>0</v>
      </c>
      <c r="H2913" s="76">
        <f t="shared" si="141"/>
        <v>0</v>
      </c>
      <c r="I2913" s="76">
        <f t="shared" si="142"/>
        <v>0</v>
      </c>
      <c r="J2913" s="26">
        <v>123828</v>
      </c>
      <c r="K2913" s="26" t="s">
        <v>12075</v>
      </c>
      <c r="L2913" s="26" t="s">
        <v>12727</v>
      </c>
      <c r="M2913" s="26">
        <v>3800</v>
      </c>
      <c r="N2913" s="26" t="s">
        <v>84</v>
      </c>
      <c r="O2913" s="26" t="s">
        <v>12728</v>
      </c>
      <c r="P2913" s="26" t="s">
        <v>333</v>
      </c>
      <c r="Q2913" s="26" t="s">
        <v>12729</v>
      </c>
      <c r="R2913" s="26" t="s">
        <v>12231</v>
      </c>
      <c r="S2913" s="26" t="s">
        <v>12232</v>
      </c>
      <c r="T2913" s="26" t="s">
        <v>12233</v>
      </c>
      <c r="U2913" s="26" t="s">
        <v>385</v>
      </c>
    </row>
    <row r="2914" spans="1:21" ht="14.4" x14ac:dyDescent="0.25">
      <c r="A2914" s="26">
        <v>111476</v>
      </c>
      <c r="B2914" s="26" t="s">
        <v>1649</v>
      </c>
      <c r="C2914" s="81">
        <f t="shared" si="140"/>
        <v>0</v>
      </c>
      <c r="D2914" s="26">
        <v>123828</v>
      </c>
      <c r="E2914" s="26" t="s">
        <v>12075</v>
      </c>
      <c r="F2914" s="26">
        <v>105783</v>
      </c>
      <c r="G2914" s="26">
        <v>0</v>
      </c>
      <c r="H2914" s="76">
        <f t="shared" si="141"/>
        <v>0</v>
      </c>
      <c r="I2914" s="76">
        <f t="shared" si="142"/>
        <v>0</v>
      </c>
      <c r="J2914" s="26">
        <v>123836</v>
      </c>
      <c r="K2914" s="26" t="s">
        <v>12730</v>
      </c>
      <c r="L2914" s="26" t="s">
        <v>12727</v>
      </c>
      <c r="M2914" s="26">
        <v>3800</v>
      </c>
      <c r="N2914" s="26" t="s">
        <v>84</v>
      </c>
      <c r="O2914" s="26" t="s">
        <v>12728</v>
      </c>
      <c r="P2914" s="26" t="s">
        <v>333</v>
      </c>
      <c r="Q2914" s="26" t="s">
        <v>12729</v>
      </c>
      <c r="R2914" s="26" t="s">
        <v>12231</v>
      </c>
      <c r="S2914" s="26" t="s">
        <v>12232</v>
      </c>
      <c r="T2914" s="26" t="s">
        <v>12233</v>
      </c>
      <c r="U2914" s="26" t="s">
        <v>385</v>
      </c>
    </row>
    <row r="2915" spans="1:21" ht="14.4" x14ac:dyDescent="0.25">
      <c r="A2915" s="26">
        <v>111476</v>
      </c>
      <c r="B2915" s="26" t="s">
        <v>1649</v>
      </c>
      <c r="C2915" s="81">
        <f t="shared" si="140"/>
        <v>0</v>
      </c>
      <c r="D2915" s="26">
        <v>123828</v>
      </c>
      <c r="E2915" s="26" t="s">
        <v>12075</v>
      </c>
      <c r="F2915" s="26">
        <v>108324</v>
      </c>
      <c r="G2915" s="26">
        <v>0</v>
      </c>
      <c r="H2915" s="76">
        <f t="shared" si="141"/>
        <v>111476</v>
      </c>
      <c r="I2915" s="76">
        <f t="shared" si="142"/>
        <v>0</v>
      </c>
      <c r="J2915" s="26">
        <v>125435</v>
      </c>
      <c r="K2915" s="26" t="s">
        <v>12731</v>
      </c>
      <c r="L2915" s="26" t="s">
        <v>10611</v>
      </c>
      <c r="M2915" s="26">
        <v>3800</v>
      </c>
      <c r="N2915" s="26" t="s">
        <v>84</v>
      </c>
      <c r="O2915" s="26" t="s">
        <v>12732</v>
      </c>
      <c r="P2915" s="26" t="s">
        <v>333</v>
      </c>
      <c r="Q2915" s="26" t="s">
        <v>12733</v>
      </c>
      <c r="R2915" s="26" t="s">
        <v>12231</v>
      </c>
      <c r="S2915" s="26" t="s">
        <v>12232</v>
      </c>
      <c r="T2915" s="26" t="s">
        <v>12233</v>
      </c>
      <c r="U2915" s="26" t="s">
        <v>385</v>
      </c>
    </row>
    <row r="2916" spans="1:21" ht="14.4" x14ac:dyDescent="0.25">
      <c r="A2916" s="26">
        <v>111476</v>
      </c>
      <c r="B2916" s="26" t="s">
        <v>1649</v>
      </c>
      <c r="C2916" s="81">
        <f t="shared" si="140"/>
        <v>0</v>
      </c>
      <c r="D2916" s="26">
        <v>123828</v>
      </c>
      <c r="E2916" s="26" t="s">
        <v>12075</v>
      </c>
      <c r="F2916" s="26">
        <v>108324</v>
      </c>
      <c r="G2916" s="26">
        <v>0</v>
      </c>
      <c r="H2916" s="76">
        <f t="shared" si="141"/>
        <v>0</v>
      </c>
      <c r="I2916" s="76">
        <f t="shared" si="142"/>
        <v>0</v>
      </c>
      <c r="J2916" s="26">
        <v>125443</v>
      </c>
      <c r="K2916" s="26" t="s">
        <v>12734</v>
      </c>
      <c r="L2916" s="26" t="s">
        <v>10611</v>
      </c>
      <c r="M2916" s="26">
        <v>3800</v>
      </c>
      <c r="N2916" s="26" t="s">
        <v>84</v>
      </c>
      <c r="O2916" s="26" t="s">
        <v>12732</v>
      </c>
      <c r="P2916" s="26" t="s">
        <v>333</v>
      </c>
      <c r="Q2916" s="26" t="s">
        <v>12735</v>
      </c>
      <c r="R2916" s="26" t="s">
        <v>12231</v>
      </c>
      <c r="S2916" s="26" t="s">
        <v>12232</v>
      </c>
      <c r="T2916" s="26" t="s">
        <v>12233</v>
      </c>
      <c r="U2916" s="26" t="s">
        <v>385</v>
      </c>
    </row>
    <row r="2917" spans="1:21" ht="14.4" x14ac:dyDescent="0.25">
      <c r="A2917" s="26">
        <v>111476</v>
      </c>
      <c r="B2917" s="26" t="s">
        <v>1649</v>
      </c>
      <c r="C2917" s="81">
        <f t="shared" si="140"/>
        <v>0</v>
      </c>
      <c r="D2917" s="26">
        <v>123828</v>
      </c>
      <c r="E2917" s="26" t="s">
        <v>12075</v>
      </c>
      <c r="F2917" s="26">
        <v>108324</v>
      </c>
      <c r="G2917" s="26">
        <v>0</v>
      </c>
      <c r="H2917" s="76">
        <f t="shared" si="141"/>
        <v>0</v>
      </c>
      <c r="I2917" s="76">
        <f t="shared" si="142"/>
        <v>0</v>
      </c>
      <c r="J2917" s="26">
        <v>125451</v>
      </c>
      <c r="K2917" s="26" t="s">
        <v>12736</v>
      </c>
      <c r="L2917" s="26" t="s">
        <v>10611</v>
      </c>
      <c r="M2917" s="26">
        <v>3800</v>
      </c>
      <c r="N2917" s="26" t="s">
        <v>84</v>
      </c>
      <c r="O2917" s="26" t="s">
        <v>12732</v>
      </c>
      <c r="P2917" s="26" t="s">
        <v>333</v>
      </c>
      <c r="Q2917" s="26" t="s">
        <v>12737</v>
      </c>
      <c r="R2917" s="26" t="s">
        <v>12231</v>
      </c>
      <c r="S2917" s="26" t="s">
        <v>12232</v>
      </c>
      <c r="T2917" s="26" t="s">
        <v>12233</v>
      </c>
      <c r="U2917" s="26" t="s">
        <v>385</v>
      </c>
    </row>
    <row r="2918" spans="1:21" ht="14.4" x14ac:dyDescent="0.25">
      <c r="A2918" s="26">
        <v>111484</v>
      </c>
      <c r="B2918" s="26" t="s">
        <v>1901</v>
      </c>
      <c r="C2918" s="81">
        <f t="shared" si="140"/>
        <v>0</v>
      </c>
      <c r="D2918" s="26">
        <v>42465</v>
      </c>
      <c r="E2918" s="26" t="s">
        <v>12076</v>
      </c>
      <c r="F2918" s="26">
        <v>114082</v>
      </c>
      <c r="G2918" s="26">
        <v>114082</v>
      </c>
      <c r="H2918" s="76">
        <f t="shared" si="141"/>
        <v>0</v>
      </c>
      <c r="I2918" s="76">
        <f t="shared" si="142"/>
        <v>0</v>
      </c>
      <c r="J2918" s="26">
        <v>27301</v>
      </c>
      <c r="K2918" s="26" t="s">
        <v>12738</v>
      </c>
      <c r="L2918" s="26" t="s">
        <v>12739</v>
      </c>
      <c r="M2918" s="26">
        <v>8510</v>
      </c>
      <c r="N2918" s="26" t="s">
        <v>271</v>
      </c>
      <c r="O2918" s="26" t="s">
        <v>12740</v>
      </c>
      <c r="P2918" s="26" t="s">
        <v>333</v>
      </c>
      <c r="Q2918" s="26" t="s">
        <v>12741</v>
      </c>
      <c r="R2918" s="26" t="s">
        <v>12171</v>
      </c>
      <c r="S2918" s="26" t="s">
        <v>12172</v>
      </c>
      <c r="T2918" s="26" t="s">
        <v>12173</v>
      </c>
      <c r="U2918" s="26" t="s">
        <v>496</v>
      </c>
    </row>
    <row r="2919" spans="1:21" ht="14.4" x14ac:dyDescent="0.25">
      <c r="A2919" s="26">
        <v>111484</v>
      </c>
      <c r="B2919" s="26" t="s">
        <v>1901</v>
      </c>
      <c r="C2919" s="81">
        <f t="shared" si="140"/>
        <v>0</v>
      </c>
      <c r="D2919" s="26">
        <v>42465</v>
      </c>
      <c r="E2919" s="26" t="s">
        <v>12076</v>
      </c>
      <c r="F2919" s="26">
        <v>114082</v>
      </c>
      <c r="G2919" s="26">
        <v>114082</v>
      </c>
      <c r="H2919" s="76">
        <f t="shared" si="141"/>
        <v>0</v>
      </c>
      <c r="I2919" s="76">
        <f t="shared" si="142"/>
        <v>0</v>
      </c>
      <c r="J2919" s="26">
        <v>42325</v>
      </c>
      <c r="K2919" s="26" t="s">
        <v>12742</v>
      </c>
      <c r="L2919" s="26" t="s">
        <v>12743</v>
      </c>
      <c r="M2919" s="26">
        <v>8501</v>
      </c>
      <c r="N2919" s="26" t="s">
        <v>303</v>
      </c>
      <c r="O2919" s="26" t="s">
        <v>12744</v>
      </c>
      <c r="P2919" s="26" t="s">
        <v>333</v>
      </c>
      <c r="Q2919" s="26" t="s">
        <v>12745</v>
      </c>
      <c r="R2919" s="26" t="s">
        <v>12245</v>
      </c>
      <c r="S2919" s="26" t="s">
        <v>12246</v>
      </c>
      <c r="T2919" s="26" t="s">
        <v>12247</v>
      </c>
      <c r="U2919" s="26" t="s">
        <v>385</v>
      </c>
    </row>
    <row r="2920" spans="1:21" ht="14.4" x14ac:dyDescent="0.25">
      <c r="A2920" s="26">
        <v>111484</v>
      </c>
      <c r="B2920" s="26" t="s">
        <v>1901</v>
      </c>
      <c r="C2920" s="81">
        <f t="shared" si="140"/>
        <v>0</v>
      </c>
      <c r="D2920" s="26">
        <v>42465</v>
      </c>
      <c r="E2920" s="26" t="s">
        <v>12076</v>
      </c>
      <c r="F2920" s="26">
        <v>114082</v>
      </c>
      <c r="G2920" s="26">
        <v>114082</v>
      </c>
      <c r="H2920" s="76">
        <f t="shared" si="141"/>
        <v>0</v>
      </c>
      <c r="I2920" s="76">
        <f t="shared" si="142"/>
        <v>0</v>
      </c>
      <c r="J2920" s="26">
        <v>42465</v>
      </c>
      <c r="K2920" s="26" t="s">
        <v>12076</v>
      </c>
      <c r="L2920" s="26" t="s">
        <v>12746</v>
      </c>
      <c r="M2920" s="26">
        <v>8500</v>
      </c>
      <c r="N2920" s="26" t="s">
        <v>106</v>
      </c>
      <c r="O2920" s="26" t="s">
        <v>12747</v>
      </c>
      <c r="P2920" s="26" t="s">
        <v>333</v>
      </c>
      <c r="Q2920" s="26" t="s">
        <v>12748</v>
      </c>
      <c r="R2920" s="26" t="s">
        <v>12245</v>
      </c>
      <c r="S2920" s="26" t="s">
        <v>12246</v>
      </c>
      <c r="T2920" s="26" t="s">
        <v>12247</v>
      </c>
      <c r="U2920" s="26" t="s">
        <v>385</v>
      </c>
    </row>
    <row r="2921" spans="1:21" ht="14.4" x14ac:dyDescent="0.25">
      <c r="A2921" s="26">
        <v>111484</v>
      </c>
      <c r="B2921" s="26" t="s">
        <v>1901</v>
      </c>
      <c r="C2921" s="81">
        <f t="shared" si="140"/>
        <v>0</v>
      </c>
      <c r="D2921" s="26">
        <v>42465</v>
      </c>
      <c r="E2921" s="26" t="s">
        <v>12076</v>
      </c>
      <c r="F2921" s="26">
        <v>114082</v>
      </c>
      <c r="G2921" s="26">
        <v>114082</v>
      </c>
      <c r="H2921" s="76">
        <f t="shared" si="141"/>
        <v>0</v>
      </c>
      <c r="I2921" s="76">
        <f t="shared" si="142"/>
        <v>0</v>
      </c>
      <c r="J2921" s="26">
        <v>42499</v>
      </c>
      <c r="K2921" s="26" t="s">
        <v>12749</v>
      </c>
      <c r="L2921" s="26" t="s">
        <v>12750</v>
      </c>
      <c r="M2921" s="26">
        <v>8500</v>
      </c>
      <c r="N2921" s="26" t="s">
        <v>106</v>
      </c>
      <c r="O2921" s="26" t="s">
        <v>12751</v>
      </c>
      <c r="P2921" s="26" t="s">
        <v>333</v>
      </c>
      <c r="Q2921" s="26" t="s">
        <v>12752</v>
      </c>
      <c r="R2921" s="26" t="s">
        <v>12245</v>
      </c>
      <c r="S2921" s="26" t="s">
        <v>12246</v>
      </c>
      <c r="T2921" s="26" t="s">
        <v>12247</v>
      </c>
      <c r="U2921" s="26" t="s">
        <v>385</v>
      </c>
    </row>
    <row r="2922" spans="1:21" ht="14.4" x14ac:dyDescent="0.25">
      <c r="A2922" s="26">
        <v>111484</v>
      </c>
      <c r="B2922" s="26" t="s">
        <v>1901</v>
      </c>
      <c r="C2922" s="81">
        <f t="shared" si="140"/>
        <v>0</v>
      </c>
      <c r="D2922" s="26">
        <v>42465</v>
      </c>
      <c r="E2922" s="26" t="s">
        <v>12076</v>
      </c>
      <c r="F2922" s="26">
        <v>114082</v>
      </c>
      <c r="G2922" s="26">
        <v>114082</v>
      </c>
      <c r="H2922" s="76">
        <f t="shared" si="141"/>
        <v>0</v>
      </c>
      <c r="I2922" s="76">
        <f t="shared" si="142"/>
        <v>0</v>
      </c>
      <c r="J2922" s="26">
        <v>42515</v>
      </c>
      <c r="K2922" s="26" t="s">
        <v>12753</v>
      </c>
      <c r="L2922" s="26" t="s">
        <v>12754</v>
      </c>
      <c r="M2922" s="26">
        <v>8500</v>
      </c>
      <c r="N2922" s="26" t="s">
        <v>106</v>
      </c>
      <c r="O2922" s="26" t="s">
        <v>12755</v>
      </c>
      <c r="P2922" s="26" t="s">
        <v>333</v>
      </c>
      <c r="Q2922" s="26" t="s">
        <v>12748</v>
      </c>
      <c r="R2922" s="26" t="s">
        <v>12245</v>
      </c>
      <c r="S2922" s="26" t="s">
        <v>12246</v>
      </c>
      <c r="T2922" s="26" t="s">
        <v>12247</v>
      </c>
      <c r="U2922" s="26" t="s">
        <v>385</v>
      </c>
    </row>
    <row r="2923" spans="1:21" ht="14.4" x14ac:dyDescent="0.25">
      <c r="A2923" s="26">
        <v>111484</v>
      </c>
      <c r="B2923" s="26" t="s">
        <v>1901</v>
      </c>
      <c r="C2923" s="81">
        <f t="shared" si="140"/>
        <v>0</v>
      </c>
      <c r="D2923" s="26">
        <v>42465</v>
      </c>
      <c r="E2923" s="26" t="s">
        <v>12076</v>
      </c>
      <c r="F2923" s="26">
        <v>114082</v>
      </c>
      <c r="G2923" s="26">
        <v>114082</v>
      </c>
      <c r="H2923" s="76">
        <f t="shared" si="141"/>
        <v>0</v>
      </c>
      <c r="I2923" s="76">
        <f t="shared" si="142"/>
        <v>0</v>
      </c>
      <c r="J2923" s="26">
        <v>42523</v>
      </c>
      <c r="K2923" s="26" t="s">
        <v>12756</v>
      </c>
      <c r="L2923" s="26" t="s">
        <v>12757</v>
      </c>
      <c r="M2923" s="26">
        <v>8500</v>
      </c>
      <c r="N2923" s="26" t="s">
        <v>106</v>
      </c>
      <c r="O2923" s="26" t="s">
        <v>12758</v>
      </c>
      <c r="P2923" s="26" t="s">
        <v>333</v>
      </c>
      <c r="Q2923" s="26" t="s">
        <v>12759</v>
      </c>
      <c r="R2923" s="26" t="s">
        <v>12245</v>
      </c>
      <c r="S2923" s="26" t="s">
        <v>12246</v>
      </c>
      <c r="T2923" s="26" t="s">
        <v>12247</v>
      </c>
      <c r="U2923" s="26" t="s">
        <v>385</v>
      </c>
    </row>
    <row r="2924" spans="1:21" ht="14.4" x14ac:dyDescent="0.25">
      <c r="A2924" s="26">
        <v>111484</v>
      </c>
      <c r="B2924" s="26" t="s">
        <v>1901</v>
      </c>
      <c r="C2924" s="81">
        <f t="shared" si="140"/>
        <v>0</v>
      </c>
      <c r="D2924" s="26">
        <v>42465</v>
      </c>
      <c r="E2924" s="26" t="s">
        <v>12076</v>
      </c>
      <c r="F2924" s="26">
        <v>114082</v>
      </c>
      <c r="G2924" s="26">
        <v>114082</v>
      </c>
      <c r="H2924" s="76">
        <f t="shared" si="141"/>
        <v>0</v>
      </c>
      <c r="I2924" s="76">
        <f t="shared" si="142"/>
        <v>0</v>
      </c>
      <c r="J2924" s="26">
        <v>143818</v>
      </c>
      <c r="K2924" s="26" t="s">
        <v>12760</v>
      </c>
      <c r="L2924" s="26" t="s">
        <v>12761</v>
      </c>
      <c r="M2924" s="26">
        <v>8510</v>
      </c>
      <c r="N2924" s="26" t="s">
        <v>271</v>
      </c>
      <c r="O2924" s="26" t="s">
        <v>12762</v>
      </c>
      <c r="P2924" s="26" t="s">
        <v>333</v>
      </c>
      <c r="Q2924" s="26" t="s">
        <v>12763</v>
      </c>
      <c r="R2924" s="26" t="s">
        <v>12171</v>
      </c>
      <c r="S2924" s="26" t="s">
        <v>12172</v>
      </c>
      <c r="T2924" s="26" t="s">
        <v>12173</v>
      </c>
      <c r="U2924" s="26" t="s">
        <v>496</v>
      </c>
    </row>
    <row r="2925" spans="1:21" ht="14.4" x14ac:dyDescent="0.25">
      <c r="A2925" s="26">
        <v>111492</v>
      </c>
      <c r="B2925" s="26" t="s">
        <v>1649</v>
      </c>
      <c r="C2925" s="81">
        <f t="shared" si="140"/>
        <v>0</v>
      </c>
      <c r="D2925" s="26">
        <v>36608</v>
      </c>
      <c r="E2925" s="26" t="s">
        <v>12077</v>
      </c>
      <c r="F2925" s="26">
        <v>969071</v>
      </c>
      <c r="G2925" s="26">
        <v>0</v>
      </c>
      <c r="H2925" s="76">
        <f t="shared" si="141"/>
        <v>0</v>
      </c>
      <c r="I2925" s="76">
        <f t="shared" si="142"/>
        <v>0</v>
      </c>
      <c r="J2925" s="26">
        <v>36566</v>
      </c>
      <c r="K2925" s="26" t="s">
        <v>12764</v>
      </c>
      <c r="L2925" s="26" t="s">
        <v>12765</v>
      </c>
      <c r="M2925" s="26">
        <v>9500</v>
      </c>
      <c r="N2925" s="26" t="s">
        <v>133</v>
      </c>
      <c r="O2925" s="26" t="s">
        <v>12766</v>
      </c>
      <c r="P2925" s="26" t="s">
        <v>333</v>
      </c>
      <c r="Q2925" s="26" t="s">
        <v>12767</v>
      </c>
      <c r="R2925" s="26" t="s">
        <v>12272</v>
      </c>
      <c r="S2925" s="26" t="s">
        <v>12273</v>
      </c>
      <c r="T2925" s="26" t="s">
        <v>12274</v>
      </c>
      <c r="U2925" s="26" t="s">
        <v>385</v>
      </c>
    </row>
    <row r="2926" spans="1:21" ht="14.4" x14ac:dyDescent="0.25">
      <c r="A2926" s="26">
        <v>111492</v>
      </c>
      <c r="B2926" s="26" t="s">
        <v>1649</v>
      </c>
      <c r="C2926" s="81">
        <f t="shared" si="140"/>
        <v>0</v>
      </c>
      <c r="D2926" s="26">
        <v>36608</v>
      </c>
      <c r="E2926" s="26" t="s">
        <v>12077</v>
      </c>
      <c r="F2926" s="26">
        <v>969071</v>
      </c>
      <c r="G2926" s="26">
        <v>0</v>
      </c>
      <c r="H2926" s="76">
        <f t="shared" si="141"/>
        <v>0</v>
      </c>
      <c r="I2926" s="76">
        <f t="shared" si="142"/>
        <v>0</v>
      </c>
      <c r="J2926" s="26">
        <v>36608</v>
      </c>
      <c r="K2926" s="26" t="s">
        <v>12077</v>
      </c>
      <c r="L2926" s="26" t="s">
        <v>10332</v>
      </c>
      <c r="M2926" s="26">
        <v>9500</v>
      </c>
      <c r="N2926" s="26" t="s">
        <v>133</v>
      </c>
      <c r="O2926" s="26" t="s">
        <v>229</v>
      </c>
      <c r="P2926" s="26" t="s">
        <v>333</v>
      </c>
      <c r="Q2926" s="26" t="s">
        <v>12767</v>
      </c>
      <c r="R2926" s="26" t="s">
        <v>12272</v>
      </c>
      <c r="S2926" s="26" t="s">
        <v>12273</v>
      </c>
      <c r="T2926" s="26" t="s">
        <v>12274</v>
      </c>
      <c r="U2926" s="26" t="s">
        <v>385</v>
      </c>
    </row>
    <row r="2927" spans="1:21" ht="14.4" x14ac:dyDescent="0.25">
      <c r="A2927" s="26">
        <v>111492</v>
      </c>
      <c r="B2927" s="26" t="s">
        <v>1649</v>
      </c>
      <c r="C2927" s="81">
        <f t="shared" si="140"/>
        <v>0</v>
      </c>
      <c r="D2927" s="26">
        <v>36608</v>
      </c>
      <c r="E2927" s="26" t="s">
        <v>12077</v>
      </c>
      <c r="F2927" s="26">
        <v>53843</v>
      </c>
      <c r="G2927" s="26">
        <v>0</v>
      </c>
      <c r="H2927" s="76">
        <f t="shared" si="141"/>
        <v>111492</v>
      </c>
      <c r="I2927" s="76">
        <f t="shared" si="142"/>
        <v>0</v>
      </c>
      <c r="J2927" s="26">
        <v>36616</v>
      </c>
      <c r="K2927" s="26" t="s">
        <v>12127</v>
      </c>
      <c r="L2927" s="26" t="s">
        <v>4142</v>
      </c>
      <c r="M2927" s="26">
        <v>9500</v>
      </c>
      <c r="N2927" s="26" t="s">
        <v>133</v>
      </c>
      <c r="O2927" s="26" t="s">
        <v>12768</v>
      </c>
      <c r="P2927" s="26" t="s">
        <v>333</v>
      </c>
      <c r="Q2927" s="26" t="s">
        <v>12769</v>
      </c>
      <c r="R2927" s="26" t="s">
        <v>12272</v>
      </c>
      <c r="S2927" s="26" t="s">
        <v>12273</v>
      </c>
      <c r="T2927" s="26" t="s">
        <v>12274</v>
      </c>
      <c r="U2927" s="26" t="s">
        <v>385</v>
      </c>
    </row>
    <row r="2928" spans="1:21" ht="14.4" x14ac:dyDescent="0.25">
      <c r="A2928" s="26">
        <v>111501</v>
      </c>
      <c r="B2928" s="26" t="s">
        <v>1649</v>
      </c>
      <c r="C2928" s="81">
        <f t="shared" si="140"/>
        <v>0</v>
      </c>
      <c r="D2928" s="26">
        <v>34579</v>
      </c>
      <c r="E2928" s="26" t="s">
        <v>12078</v>
      </c>
      <c r="F2928" s="26">
        <v>967414</v>
      </c>
      <c r="G2928" s="26">
        <v>0</v>
      </c>
      <c r="H2928" s="76">
        <f t="shared" si="141"/>
        <v>0</v>
      </c>
      <c r="I2928" s="76">
        <f t="shared" si="142"/>
        <v>0</v>
      </c>
      <c r="J2928" s="26">
        <v>34538</v>
      </c>
      <c r="K2928" s="26" t="s">
        <v>12770</v>
      </c>
      <c r="L2928" s="26" t="s">
        <v>2950</v>
      </c>
      <c r="M2928" s="26">
        <v>8770</v>
      </c>
      <c r="N2928" s="26" t="s">
        <v>114</v>
      </c>
      <c r="O2928" s="26" t="s">
        <v>12771</v>
      </c>
      <c r="P2928" s="26" t="s">
        <v>333</v>
      </c>
      <c r="Q2928" s="26" t="s">
        <v>12772</v>
      </c>
      <c r="R2928" s="26" t="s">
        <v>12245</v>
      </c>
      <c r="S2928" s="26" t="s">
        <v>12246</v>
      </c>
      <c r="T2928" s="26" t="s">
        <v>12247</v>
      </c>
      <c r="U2928" s="26" t="s">
        <v>385</v>
      </c>
    </row>
    <row r="2929" spans="1:21" ht="14.4" x14ac:dyDescent="0.25">
      <c r="A2929" s="26">
        <v>111501</v>
      </c>
      <c r="B2929" s="26" t="s">
        <v>1649</v>
      </c>
      <c r="C2929" s="81">
        <f t="shared" si="140"/>
        <v>0</v>
      </c>
      <c r="D2929" s="26">
        <v>34579</v>
      </c>
      <c r="E2929" s="26" t="s">
        <v>12078</v>
      </c>
      <c r="F2929" s="26">
        <v>967414</v>
      </c>
      <c r="G2929" s="26">
        <v>0</v>
      </c>
      <c r="H2929" s="76">
        <f t="shared" si="141"/>
        <v>0</v>
      </c>
      <c r="I2929" s="76">
        <f t="shared" si="142"/>
        <v>0</v>
      </c>
      <c r="J2929" s="26">
        <v>34553</v>
      </c>
      <c r="K2929" s="26" t="s">
        <v>12773</v>
      </c>
      <c r="L2929" s="26" t="s">
        <v>12774</v>
      </c>
      <c r="M2929" s="26">
        <v>8870</v>
      </c>
      <c r="N2929" s="26" t="s">
        <v>111</v>
      </c>
      <c r="O2929" s="26" t="s">
        <v>12775</v>
      </c>
      <c r="P2929" s="26" t="s">
        <v>333</v>
      </c>
      <c r="Q2929" s="26" t="s">
        <v>12776</v>
      </c>
      <c r="R2929" s="26" t="s">
        <v>12245</v>
      </c>
      <c r="S2929" s="26" t="s">
        <v>12246</v>
      </c>
      <c r="T2929" s="26" t="s">
        <v>12247</v>
      </c>
      <c r="U2929" s="26" t="s">
        <v>385</v>
      </c>
    </row>
    <row r="2930" spans="1:21" ht="14.4" x14ac:dyDescent="0.25">
      <c r="A2930" s="26">
        <v>111501</v>
      </c>
      <c r="B2930" s="26" t="s">
        <v>1649</v>
      </c>
      <c r="C2930" s="81">
        <f t="shared" si="140"/>
        <v>0</v>
      </c>
      <c r="D2930" s="26">
        <v>34579</v>
      </c>
      <c r="E2930" s="26" t="s">
        <v>12078</v>
      </c>
      <c r="F2930" s="26">
        <v>967414</v>
      </c>
      <c r="G2930" s="26">
        <v>0</v>
      </c>
      <c r="H2930" s="76">
        <f t="shared" si="141"/>
        <v>0</v>
      </c>
      <c r="I2930" s="76">
        <f t="shared" si="142"/>
        <v>0</v>
      </c>
      <c r="J2930" s="26">
        <v>34561</v>
      </c>
      <c r="K2930" s="26" t="s">
        <v>12777</v>
      </c>
      <c r="L2930" s="26" t="s">
        <v>12778</v>
      </c>
      <c r="M2930" s="26">
        <v>8870</v>
      </c>
      <c r="N2930" s="26" t="s">
        <v>111</v>
      </c>
      <c r="O2930" s="26" t="s">
        <v>12779</v>
      </c>
      <c r="P2930" s="26" t="s">
        <v>333</v>
      </c>
      <c r="Q2930" s="26" t="s">
        <v>12780</v>
      </c>
      <c r="R2930" s="26" t="s">
        <v>12245</v>
      </c>
      <c r="S2930" s="26" t="s">
        <v>12246</v>
      </c>
      <c r="T2930" s="26" t="s">
        <v>12247</v>
      </c>
      <c r="U2930" s="26" t="s">
        <v>385</v>
      </c>
    </row>
    <row r="2931" spans="1:21" ht="14.4" x14ac:dyDescent="0.25">
      <c r="A2931" s="26">
        <v>111501</v>
      </c>
      <c r="B2931" s="26" t="s">
        <v>1649</v>
      </c>
      <c r="C2931" s="81">
        <f t="shared" si="140"/>
        <v>0</v>
      </c>
      <c r="D2931" s="26">
        <v>34579</v>
      </c>
      <c r="E2931" s="26" t="s">
        <v>12078</v>
      </c>
      <c r="F2931" s="26">
        <v>967414</v>
      </c>
      <c r="G2931" s="26">
        <v>0</v>
      </c>
      <c r="H2931" s="76">
        <f t="shared" si="141"/>
        <v>0</v>
      </c>
      <c r="I2931" s="76">
        <f t="shared" si="142"/>
        <v>0</v>
      </c>
      <c r="J2931" s="26">
        <v>34579</v>
      </c>
      <c r="K2931" s="26" t="s">
        <v>12078</v>
      </c>
      <c r="L2931" s="26" t="s">
        <v>419</v>
      </c>
      <c r="M2931" s="26">
        <v>8870</v>
      </c>
      <c r="N2931" s="26" t="s">
        <v>111</v>
      </c>
      <c r="O2931" s="26" t="s">
        <v>12781</v>
      </c>
      <c r="P2931" s="26" t="s">
        <v>333</v>
      </c>
      <c r="Q2931" s="26" t="s">
        <v>12782</v>
      </c>
      <c r="R2931" s="26" t="s">
        <v>12245</v>
      </c>
      <c r="S2931" s="26" t="s">
        <v>12246</v>
      </c>
      <c r="T2931" s="26" t="s">
        <v>12247</v>
      </c>
      <c r="U2931" s="26" t="s">
        <v>385</v>
      </c>
    </row>
    <row r="2932" spans="1:21" ht="14.4" x14ac:dyDescent="0.25">
      <c r="A2932" s="26">
        <v>111501</v>
      </c>
      <c r="B2932" s="26" t="s">
        <v>1649</v>
      </c>
      <c r="C2932" s="81">
        <f t="shared" si="140"/>
        <v>0</v>
      </c>
      <c r="D2932" s="26">
        <v>34579</v>
      </c>
      <c r="E2932" s="26" t="s">
        <v>12078</v>
      </c>
      <c r="F2932" s="26">
        <v>967414</v>
      </c>
      <c r="G2932" s="26">
        <v>0</v>
      </c>
      <c r="H2932" s="76">
        <f t="shared" si="141"/>
        <v>0</v>
      </c>
      <c r="I2932" s="76">
        <f t="shared" si="142"/>
        <v>0</v>
      </c>
      <c r="J2932" s="26">
        <v>34587</v>
      </c>
      <c r="K2932" s="26" t="s">
        <v>12783</v>
      </c>
      <c r="L2932" s="26" t="s">
        <v>12784</v>
      </c>
      <c r="M2932" s="26">
        <v>8870</v>
      </c>
      <c r="N2932" s="26" t="s">
        <v>111</v>
      </c>
      <c r="O2932" s="26" t="s">
        <v>12785</v>
      </c>
      <c r="P2932" s="26" t="s">
        <v>333</v>
      </c>
      <c r="Q2932" s="26" t="s">
        <v>12786</v>
      </c>
      <c r="R2932" s="26" t="s">
        <v>12245</v>
      </c>
      <c r="S2932" s="26" t="s">
        <v>12246</v>
      </c>
      <c r="T2932" s="26" t="s">
        <v>12247</v>
      </c>
      <c r="U2932" s="26" t="s">
        <v>385</v>
      </c>
    </row>
    <row r="2933" spans="1:21" ht="14.4" x14ac:dyDescent="0.25">
      <c r="A2933" s="26">
        <v>111501</v>
      </c>
      <c r="B2933" s="26" t="s">
        <v>1649</v>
      </c>
      <c r="C2933" s="81">
        <f t="shared" si="140"/>
        <v>0</v>
      </c>
      <c r="D2933" s="26">
        <v>34579</v>
      </c>
      <c r="E2933" s="26" t="s">
        <v>12078</v>
      </c>
      <c r="F2933" s="26">
        <v>967414</v>
      </c>
      <c r="G2933" s="26">
        <v>0</v>
      </c>
      <c r="H2933" s="76">
        <f t="shared" si="141"/>
        <v>0</v>
      </c>
      <c r="I2933" s="76">
        <f t="shared" si="142"/>
        <v>0</v>
      </c>
      <c r="J2933" s="26">
        <v>34942</v>
      </c>
      <c r="K2933" s="26" t="s">
        <v>12787</v>
      </c>
      <c r="L2933" s="26" t="s">
        <v>12788</v>
      </c>
      <c r="M2933" s="26">
        <v>8860</v>
      </c>
      <c r="N2933" s="26" t="s">
        <v>175</v>
      </c>
      <c r="O2933" s="26" t="s">
        <v>12789</v>
      </c>
      <c r="P2933" s="26" t="s">
        <v>333</v>
      </c>
      <c r="Q2933" s="26" t="s">
        <v>12790</v>
      </c>
      <c r="R2933" s="26" t="s">
        <v>12245</v>
      </c>
      <c r="S2933" s="26" t="s">
        <v>12246</v>
      </c>
      <c r="T2933" s="26" t="s">
        <v>12247</v>
      </c>
      <c r="U2933" s="26" t="s">
        <v>385</v>
      </c>
    </row>
    <row r="2934" spans="1:21" ht="14.4" x14ac:dyDescent="0.25">
      <c r="A2934" s="26">
        <v>111501</v>
      </c>
      <c r="B2934" s="26" t="s">
        <v>1649</v>
      </c>
      <c r="C2934" s="81">
        <f t="shared" si="140"/>
        <v>0</v>
      </c>
      <c r="D2934" s="26">
        <v>34579</v>
      </c>
      <c r="E2934" s="26" t="s">
        <v>12078</v>
      </c>
      <c r="F2934" s="26">
        <v>967414</v>
      </c>
      <c r="G2934" s="26">
        <v>0</v>
      </c>
      <c r="H2934" s="76">
        <f t="shared" si="141"/>
        <v>0</v>
      </c>
      <c r="I2934" s="76">
        <f t="shared" si="142"/>
        <v>0</v>
      </c>
      <c r="J2934" s="26">
        <v>46854</v>
      </c>
      <c r="K2934" s="26" t="s">
        <v>12791</v>
      </c>
      <c r="L2934" s="26" t="s">
        <v>12784</v>
      </c>
      <c r="M2934" s="26">
        <v>8870</v>
      </c>
      <c r="N2934" s="26" t="s">
        <v>111</v>
      </c>
      <c r="O2934" s="26" t="s">
        <v>12785</v>
      </c>
      <c r="P2934" s="26" t="s">
        <v>333</v>
      </c>
      <c r="Q2934" s="26" t="s">
        <v>12786</v>
      </c>
      <c r="R2934" s="26" t="s">
        <v>12245</v>
      </c>
      <c r="S2934" s="26" t="s">
        <v>12246</v>
      </c>
      <c r="T2934" s="26" t="s">
        <v>12247</v>
      </c>
      <c r="U2934" s="26" t="s">
        <v>385</v>
      </c>
    </row>
    <row r="2935" spans="1:21" ht="14.4" x14ac:dyDescent="0.25">
      <c r="A2935" s="26">
        <v>111518</v>
      </c>
      <c r="B2935" s="26" t="s">
        <v>1679</v>
      </c>
      <c r="C2935" s="81">
        <f t="shared" si="140"/>
        <v>0</v>
      </c>
      <c r="D2935" s="26">
        <v>39263</v>
      </c>
      <c r="E2935" s="26" t="s">
        <v>12079</v>
      </c>
      <c r="F2935" s="26">
        <v>960096</v>
      </c>
      <c r="G2935" s="26">
        <v>0</v>
      </c>
      <c r="H2935" s="76">
        <f t="shared" si="141"/>
        <v>0</v>
      </c>
      <c r="I2935" s="76">
        <f t="shared" si="142"/>
        <v>0</v>
      </c>
      <c r="J2935" s="26">
        <v>27854</v>
      </c>
      <c r="K2935" s="26" t="s">
        <v>12792</v>
      </c>
      <c r="L2935" s="26" t="s">
        <v>12793</v>
      </c>
      <c r="M2935" s="26">
        <v>3600</v>
      </c>
      <c r="N2935" s="26" t="s">
        <v>77</v>
      </c>
      <c r="O2935" s="26" t="s">
        <v>12794</v>
      </c>
      <c r="P2935" s="26" t="s">
        <v>333</v>
      </c>
      <c r="Q2935" s="26" t="s">
        <v>12795</v>
      </c>
      <c r="R2935" s="26" t="s">
        <v>12171</v>
      </c>
      <c r="S2935" s="26" t="s">
        <v>12172</v>
      </c>
      <c r="T2935" s="26" t="s">
        <v>12173</v>
      </c>
      <c r="U2935" s="26" t="s">
        <v>496</v>
      </c>
    </row>
    <row r="2936" spans="1:21" ht="14.4" x14ac:dyDescent="0.25">
      <c r="A2936" s="26">
        <v>111518</v>
      </c>
      <c r="B2936" s="26" t="s">
        <v>1679</v>
      </c>
      <c r="C2936" s="81">
        <f t="shared" si="140"/>
        <v>0</v>
      </c>
      <c r="D2936" s="26">
        <v>39263</v>
      </c>
      <c r="E2936" s="26" t="s">
        <v>12079</v>
      </c>
      <c r="F2936" s="26">
        <v>961615</v>
      </c>
      <c r="G2936" s="26">
        <v>0</v>
      </c>
      <c r="H2936" s="76">
        <f t="shared" si="141"/>
        <v>111518</v>
      </c>
      <c r="I2936" s="76">
        <f t="shared" si="142"/>
        <v>0</v>
      </c>
      <c r="J2936" s="26">
        <v>27871</v>
      </c>
      <c r="K2936" s="26" t="s">
        <v>12796</v>
      </c>
      <c r="L2936" s="26" t="s">
        <v>12797</v>
      </c>
      <c r="M2936" s="26">
        <v>3650</v>
      </c>
      <c r="N2936" s="26" t="s">
        <v>79</v>
      </c>
      <c r="O2936" s="26" t="s">
        <v>12798</v>
      </c>
      <c r="P2936" s="26" t="s">
        <v>333</v>
      </c>
      <c r="Q2936" s="26" t="s">
        <v>12799</v>
      </c>
      <c r="R2936" s="26" t="s">
        <v>12171</v>
      </c>
      <c r="S2936" s="26" t="s">
        <v>12172</v>
      </c>
      <c r="T2936" s="26" t="s">
        <v>12173</v>
      </c>
      <c r="U2936" s="26" t="s">
        <v>496</v>
      </c>
    </row>
    <row r="2937" spans="1:21" ht="14.4" x14ac:dyDescent="0.25">
      <c r="A2937" s="26">
        <v>111518</v>
      </c>
      <c r="B2937" s="26" t="s">
        <v>1679</v>
      </c>
      <c r="C2937" s="81">
        <f t="shared" si="140"/>
        <v>0</v>
      </c>
      <c r="D2937" s="26">
        <v>39263</v>
      </c>
      <c r="E2937" s="26" t="s">
        <v>12079</v>
      </c>
      <c r="F2937" s="26">
        <v>960096</v>
      </c>
      <c r="G2937" s="26">
        <v>0</v>
      </c>
      <c r="H2937" s="76">
        <f t="shared" si="141"/>
        <v>111518</v>
      </c>
      <c r="I2937" s="76">
        <f t="shared" si="142"/>
        <v>0</v>
      </c>
      <c r="J2937" s="26">
        <v>27938</v>
      </c>
      <c r="K2937" s="26" t="s">
        <v>12800</v>
      </c>
      <c r="L2937" s="26" t="s">
        <v>12801</v>
      </c>
      <c r="M2937" s="26">
        <v>3920</v>
      </c>
      <c r="N2937" s="26" t="s">
        <v>85</v>
      </c>
      <c r="O2937" s="26" t="s">
        <v>12802</v>
      </c>
      <c r="P2937" s="26" t="s">
        <v>333</v>
      </c>
      <c r="Q2937" s="26" t="s">
        <v>12803</v>
      </c>
      <c r="R2937" s="26" t="s">
        <v>12171</v>
      </c>
      <c r="S2937" s="26" t="s">
        <v>12172</v>
      </c>
      <c r="T2937" s="26" t="s">
        <v>12173</v>
      </c>
      <c r="U2937" s="26" t="s">
        <v>496</v>
      </c>
    </row>
    <row r="2938" spans="1:21" ht="14.4" x14ac:dyDescent="0.25">
      <c r="A2938" s="26">
        <v>111518</v>
      </c>
      <c r="B2938" s="26" t="s">
        <v>1679</v>
      </c>
      <c r="C2938" s="81">
        <f t="shared" si="140"/>
        <v>0</v>
      </c>
      <c r="D2938" s="26">
        <v>39263</v>
      </c>
      <c r="E2938" s="26" t="s">
        <v>12079</v>
      </c>
      <c r="F2938" s="26">
        <v>960096</v>
      </c>
      <c r="G2938" s="26">
        <v>0</v>
      </c>
      <c r="H2938" s="76">
        <f t="shared" si="141"/>
        <v>0</v>
      </c>
      <c r="I2938" s="76">
        <f t="shared" si="142"/>
        <v>0</v>
      </c>
      <c r="J2938" s="26">
        <v>38885</v>
      </c>
      <c r="K2938" s="26" t="s">
        <v>12804</v>
      </c>
      <c r="L2938" s="26" t="s">
        <v>12805</v>
      </c>
      <c r="M2938" s="26">
        <v>3590</v>
      </c>
      <c r="N2938" s="26" t="s">
        <v>170</v>
      </c>
      <c r="O2938" s="26" t="s">
        <v>12806</v>
      </c>
      <c r="P2938" s="26" t="s">
        <v>333</v>
      </c>
      <c r="Q2938" s="26" t="s">
        <v>12807</v>
      </c>
      <c r="R2938" s="26" t="s">
        <v>12231</v>
      </c>
      <c r="S2938" s="26" t="s">
        <v>12232</v>
      </c>
      <c r="T2938" s="26" t="s">
        <v>12233</v>
      </c>
      <c r="U2938" s="26" t="s">
        <v>385</v>
      </c>
    </row>
    <row r="2939" spans="1:21" ht="14.4" x14ac:dyDescent="0.25">
      <c r="A2939" s="26">
        <v>111518</v>
      </c>
      <c r="B2939" s="26" t="s">
        <v>1679</v>
      </c>
      <c r="C2939" s="81">
        <f t="shared" si="140"/>
        <v>0</v>
      </c>
      <c r="D2939" s="26">
        <v>39263</v>
      </c>
      <c r="E2939" s="26" t="s">
        <v>12079</v>
      </c>
      <c r="F2939" s="26">
        <v>960096</v>
      </c>
      <c r="G2939" s="26">
        <v>0</v>
      </c>
      <c r="H2939" s="76">
        <f t="shared" si="141"/>
        <v>0</v>
      </c>
      <c r="I2939" s="76">
        <f t="shared" si="142"/>
        <v>0</v>
      </c>
      <c r="J2939" s="26">
        <v>38919</v>
      </c>
      <c r="K2939" s="26" t="s">
        <v>12808</v>
      </c>
      <c r="L2939" s="26" t="s">
        <v>12805</v>
      </c>
      <c r="M2939" s="26">
        <v>3590</v>
      </c>
      <c r="N2939" s="26" t="s">
        <v>170</v>
      </c>
      <c r="O2939" s="26" t="s">
        <v>12809</v>
      </c>
      <c r="P2939" s="26" t="s">
        <v>333</v>
      </c>
      <c r="Q2939" s="26" t="s">
        <v>12810</v>
      </c>
      <c r="R2939" s="26" t="s">
        <v>12231</v>
      </c>
      <c r="S2939" s="26" t="s">
        <v>12232</v>
      </c>
      <c r="T2939" s="26" t="s">
        <v>12233</v>
      </c>
      <c r="U2939" s="26" t="s">
        <v>385</v>
      </c>
    </row>
    <row r="2940" spans="1:21" ht="14.4" x14ac:dyDescent="0.25">
      <c r="A2940" s="26">
        <v>111518</v>
      </c>
      <c r="B2940" s="26" t="s">
        <v>1679</v>
      </c>
      <c r="C2940" s="81">
        <f t="shared" si="140"/>
        <v>0</v>
      </c>
      <c r="D2940" s="26">
        <v>39263</v>
      </c>
      <c r="E2940" s="26" t="s">
        <v>12079</v>
      </c>
      <c r="F2940" s="26">
        <v>961615</v>
      </c>
      <c r="G2940" s="26">
        <v>0</v>
      </c>
      <c r="H2940" s="76">
        <f t="shared" si="141"/>
        <v>111518</v>
      </c>
      <c r="I2940" s="76">
        <f t="shared" si="142"/>
        <v>0</v>
      </c>
      <c r="J2940" s="26">
        <v>38927</v>
      </c>
      <c r="K2940" s="26" t="s">
        <v>12811</v>
      </c>
      <c r="L2940" s="26" t="s">
        <v>12812</v>
      </c>
      <c r="M2940" s="26">
        <v>3650</v>
      </c>
      <c r="N2940" s="26" t="s">
        <v>79</v>
      </c>
      <c r="O2940" s="26" t="s">
        <v>12813</v>
      </c>
      <c r="P2940" s="26" t="s">
        <v>333</v>
      </c>
      <c r="Q2940" s="26" t="s">
        <v>12814</v>
      </c>
      <c r="R2940" s="26" t="s">
        <v>12231</v>
      </c>
      <c r="S2940" s="26" t="s">
        <v>12232</v>
      </c>
      <c r="T2940" s="26" t="s">
        <v>12233</v>
      </c>
      <c r="U2940" s="26" t="s">
        <v>385</v>
      </c>
    </row>
    <row r="2941" spans="1:21" ht="14.4" x14ac:dyDescent="0.25">
      <c r="A2941" s="26">
        <v>111518</v>
      </c>
      <c r="B2941" s="26" t="s">
        <v>1679</v>
      </c>
      <c r="C2941" s="81">
        <f t="shared" si="140"/>
        <v>0</v>
      </c>
      <c r="D2941" s="26">
        <v>39263</v>
      </c>
      <c r="E2941" s="26" t="s">
        <v>12079</v>
      </c>
      <c r="F2941" s="26">
        <v>960096</v>
      </c>
      <c r="G2941" s="26">
        <v>0</v>
      </c>
      <c r="H2941" s="76">
        <f t="shared" si="141"/>
        <v>111518</v>
      </c>
      <c r="I2941" s="76">
        <f t="shared" si="142"/>
        <v>0</v>
      </c>
      <c r="J2941" s="26">
        <v>39099</v>
      </c>
      <c r="K2941" s="26" t="s">
        <v>12815</v>
      </c>
      <c r="L2941" s="26" t="s">
        <v>12816</v>
      </c>
      <c r="M2941" s="26">
        <v>3500</v>
      </c>
      <c r="N2941" s="26" t="s">
        <v>71</v>
      </c>
      <c r="O2941" s="26" t="s">
        <v>12817</v>
      </c>
      <c r="P2941" s="26" t="s">
        <v>333</v>
      </c>
      <c r="Q2941" s="26" t="s">
        <v>12818</v>
      </c>
      <c r="R2941" s="26" t="s">
        <v>12231</v>
      </c>
      <c r="S2941" s="26" t="s">
        <v>12232</v>
      </c>
      <c r="T2941" s="26" t="s">
        <v>12233</v>
      </c>
      <c r="U2941" s="26" t="s">
        <v>385</v>
      </c>
    </row>
    <row r="2942" spans="1:21" ht="14.4" x14ac:dyDescent="0.25">
      <c r="A2942" s="26">
        <v>111518</v>
      </c>
      <c r="B2942" s="26" t="s">
        <v>1679</v>
      </c>
      <c r="C2942" s="81">
        <f t="shared" si="140"/>
        <v>0</v>
      </c>
      <c r="D2942" s="26">
        <v>39263</v>
      </c>
      <c r="E2942" s="26" t="s">
        <v>12079</v>
      </c>
      <c r="F2942" s="26">
        <v>960096</v>
      </c>
      <c r="G2942" s="26">
        <v>0</v>
      </c>
      <c r="H2942" s="76">
        <f t="shared" si="141"/>
        <v>0</v>
      </c>
      <c r="I2942" s="76">
        <f t="shared" si="142"/>
        <v>0</v>
      </c>
      <c r="J2942" s="26">
        <v>39263</v>
      </c>
      <c r="K2942" s="26" t="s">
        <v>12079</v>
      </c>
      <c r="L2942" s="26" t="s">
        <v>12819</v>
      </c>
      <c r="M2942" s="26">
        <v>3500</v>
      </c>
      <c r="N2942" s="26" t="s">
        <v>71</v>
      </c>
      <c r="O2942" s="26" t="s">
        <v>12820</v>
      </c>
      <c r="P2942" s="26" t="s">
        <v>333</v>
      </c>
      <c r="Q2942" s="26" t="s">
        <v>12821</v>
      </c>
      <c r="R2942" s="26" t="s">
        <v>12231</v>
      </c>
      <c r="S2942" s="26" t="s">
        <v>12232</v>
      </c>
      <c r="T2942" s="26" t="s">
        <v>12233</v>
      </c>
      <c r="U2942" s="26" t="s">
        <v>385</v>
      </c>
    </row>
    <row r="2943" spans="1:21" ht="14.4" x14ac:dyDescent="0.25">
      <c r="A2943" s="26">
        <v>111518</v>
      </c>
      <c r="B2943" s="26" t="s">
        <v>1679</v>
      </c>
      <c r="C2943" s="81">
        <f t="shared" si="140"/>
        <v>0</v>
      </c>
      <c r="D2943" s="26">
        <v>39263</v>
      </c>
      <c r="E2943" s="26" t="s">
        <v>12079</v>
      </c>
      <c r="F2943" s="26">
        <v>960096</v>
      </c>
      <c r="G2943" s="26">
        <v>0</v>
      </c>
      <c r="H2943" s="76">
        <f t="shared" si="141"/>
        <v>0</v>
      </c>
      <c r="I2943" s="76">
        <f t="shared" si="142"/>
        <v>0</v>
      </c>
      <c r="J2943" s="26">
        <v>39561</v>
      </c>
      <c r="K2943" s="26" t="s">
        <v>12822</v>
      </c>
      <c r="L2943" s="26" t="s">
        <v>12801</v>
      </c>
      <c r="M2943" s="26">
        <v>3920</v>
      </c>
      <c r="N2943" s="26" t="s">
        <v>85</v>
      </c>
      <c r="O2943" s="26" t="s">
        <v>12802</v>
      </c>
      <c r="P2943" s="26" t="s">
        <v>333</v>
      </c>
      <c r="Q2943" s="26" t="s">
        <v>12823</v>
      </c>
      <c r="R2943" s="26" t="s">
        <v>12231</v>
      </c>
      <c r="S2943" s="26" t="s">
        <v>12232</v>
      </c>
      <c r="T2943" s="26" t="s">
        <v>12233</v>
      </c>
      <c r="U2943" s="26" t="s">
        <v>385</v>
      </c>
    </row>
    <row r="2944" spans="1:21" ht="14.4" x14ac:dyDescent="0.25">
      <c r="A2944" s="26">
        <v>111518</v>
      </c>
      <c r="B2944" s="26" t="s">
        <v>1679</v>
      </c>
      <c r="C2944" s="81">
        <f t="shared" si="140"/>
        <v>0</v>
      </c>
      <c r="D2944" s="26">
        <v>39263</v>
      </c>
      <c r="E2944" s="26" t="s">
        <v>12079</v>
      </c>
      <c r="F2944" s="26">
        <v>960096</v>
      </c>
      <c r="G2944" s="26">
        <v>0</v>
      </c>
      <c r="H2944" s="76">
        <f t="shared" si="141"/>
        <v>0</v>
      </c>
      <c r="I2944" s="76">
        <f t="shared" si="142"/>
        <v>0</v>
      </c>
      <c r="J2944" s="26">
        <v>39719</v>
      </c>
      <c r="K2944" s="26" t="s">
        <v>12824</v>
      </c>
      <c r="L2944" s="26" t="s">
        <v>12825</v>
      </c>
      <c r="M2944" s="26">
        <v>3630</v>
      </c>
      <c r="N2944" s="26" t="s">
        <v>78</v>
      </c>
      <c r="O2944" s="26" t="s">
        <v>12826</v>
      </c>
      <c r="P2944" s="26" t="s">
        <v>333</v>
      </c>
      <c r="Q2944" s="26" t="s">
        <v>12827</v>
      </c>
      <c r="R2944" s="26" t="s">
        <v>12231</v>
      </c>
      <c r="S2944" s="26" t="s">
        <v>12232</v>
      </c>
      <c r="T2944" s="26" t="s">
        <v>12233</v>
      </c>
      <c r="U2944" s="26" t="s">
        <v>385</v>
      </c>
    </row>
    <row r="2945" spans="1:21" ht="14.4" x14ac:dyDescent="0.25">
      <c r="A2945" s="26">
        <v>111518</v>
      </c>
      <c r="B2945" s="26" t="s">
        <v>1679</v>
      </c>
      <c r="C2945" s="81">
        <f t="shared" si="140"/>
        <v>0</v>
      </c>
      <c r="D2945" s="26">
        <v>39263</v>
      </c>
      <c r="E2945" s="26" t="s">
        <v>12079</v>
      </c>
      <c r="F2945" s="26">
        <v>960096</v>
      </c>
      <c r="G2945" s="26">
        <v>0</v>
      </c>
      <c r="H2945" s="76">
        <f t="shared" si="141"/>
        <v>0</v>
      </c>
      <c r="I2945" s="76">
        <f t="shared" si="142"/>
        <v>0</v>
      </c>
      <c r="J2945" s="26">
        <v>39743</v>
      </c>
      <c r="K2945" s="26" t="s">
        <v>12828</v>
      </c>
      <c r="L2945" s="26" t="s">
        <v>12829</v>
      </c>
      <c r="M2945" s="26">
        <v>3740</v>
      </c>
      <c r="N2945" s="26" t="s">
        <v>316</v>
      </c>
      <c r="O2945" s="26" t="s">
        <v>12830</v>
      </c>
      <c r="P2945" s="26" t="s">
        <v>333</v>
      </c>
      <c r="Q2945" s="26" t="s">
        <v>12831</v>
      </c>
      <c r="R2945" s="26" t="s">
        <v>12231</v>
      </c>
      <c r="S2945" s="26" t="s">
        <v>12232</v>
      </c>
      <c r="T2945" s="26" t="s">
        <v>12233</v>
      </c>
      <c r="U2945" s="26" t="s">
        <v>385</v>
      </c>
    </row>
    <row r="2946" spans="1:21" ht="14.4" x14ac:dyDescent="0.25">
      <c r="A2946" s="26">
        <v>111518</v>
      </c>
      <c r="B2946" s="26" t="s">
        <v>1679</v>
      </c>
      <c r="C2946" s="81">
        <f t="shared" si="140"/>
        <v>0</v>
      </c>
      <c r="D2946" s="26">
        <v>39263</v>
      </c>
      <c r="E2946" s="26" t="s">
        <v>12079</v>
      </c>
      <c r="F2946" s="26">
        <v>960096</v>
      </c>
      <c r="G2946" s="26">
        <v>0</v>
      </c>
      <c r="H2946" s="76">
        <f t="shared" si="141"/>
        <v>0</v>
      </c>
      <c r="I2946" s="76">
        <f t="shared" si="142"/>
        <v>0</v>
      </c>
      <c r="J2946" s="26">
        <v>40055</v>
      </c>
      <c r="K2946" s="26" t="s">
        <v>12832</v>
      </c>
      <c r="L2946" s="26" t="s">
        <v>12833</v>
      </c>
      <c r="M2946" s="26">
        <v>3700</v>
      </c>
      <c r="N2946" s="26" t="s">
        <v>82</v>
      </c>
      <c r="O2946" s="26" t="s">
        <v>12834</v>
      </c>
      <c r="P2946" s="26" t="s">
        <v>333</v>
      </c>
      <c r="Q2946" s="26" t="s">
        <v>12835</v>
      </c>
      <c r="R2946" s="26" t="s">
        <v>12231</v>
      </c>
      <c r="S2946" s="26" t="s">
        <v>12232</v>
      </c>
      <c r="T2946" s="26" t="s">
        <v>12233</v>
      </c>
      <c r="U2946" s="26" t="s">
        <v>385</v>
      </c>
    </row>
    <row r="2947" spans="1:21" ht="14.4" x14ac:dyDescent="0.25">
      <c r="A2947" s="26">
        <v>111518</v>
      </c>
      <c r="B2947" s="26" t="s">
        <v>1679</v>
      </c>
      <c r="C2947" s="81">
        <f t="shared" si="140"/>
        <v>0</v>
      </c>
      <c r="D2947" s="26">
        <v>39263</v>
      </c>
      <c r="E2947" s="26" t="s">
        <v>12079</v>
      </c>
      <c r="F2947" s="26">
        <v>960096</v>
      </c>
      <c r="G2947" s="26">
        <v>0</v>
      </c>
      <c r="H2947" s="76">
        <f t="shared" si="141"/>
        <v>0</v>
      </c>
      <c r="I2947" s="76">
        <f t="shared" si="142"/>
        <v>0</v>
      </c>
      <c r="J2947" s="26">
        <v>40121</v>
      </c>
      <c r="K2947" s="26" t="s">
        <v>12836</v>
      </c>
      <c r="L2947" s="26" t="s">
        <v>12837</v>
      </c>
      <c r="M2947" s="26">
        <v>3798</v>
      </c>
      <c r="N2947" s="26" t="s">
        <v>319</v>
      </c>
      <c r="O2947" s="26" t="s">
        <v>12838</v>
      </c>
      <c r="P2947" s="26" t="s">
        <v>333</v>
      </c>
      <c r="Q2947" s="26" t="s">
        <v>12839</v>
      </c>
      <c r="R2947" s="26" t="s">
        <v>12231</v>
      </c>
      <c r="S2947" s="26" t="s">
        <v>12232</v>
      </c>
      <c r="T2947" s="26" t="s">
        <v>12233</v>
      </c>
      <c r="U2947" s="26" t="s">
        <v>385</v>
      </c>
    </row>
    <row r="2948" spans="1:21" ht="14.4" x14ac:dyDescent="0.25">
      <c r="A2948" s="26">
        <v>111518</v>
      </c>
      <c r="B2948" s="26" t="s">
        <v>1679</v>
      </c>
      <c r="C2948" s="81">
        <f t="shared" si="140"/>
        <v>0</v>
      </c>
      <c r="D2948" s="26">
        <v>39263</v>
      </c>
      <c r="E2948" s="26" t="s">
        <v>12079</v>
      </c>
      <c r="F2948" s="26">
        <v>960096</v>
      </c>
      <c r="G2948" s="26">
        <v>0</v>
      </c>
      <c r="H2948" s="76">
        <f t="shared" si="141"/>
        <v>0</v>
      </c>
      <c r="I2948" s="76">
        <f t="shared" si="142"/>
        <v>0</v>
      </c>
      <c r="J2948" s="26">
        <v>50096</v>
      </c>
      <c r="K2948" s="26" t="s">
        <v>12840</v>
      </c>
      <c r="L2948" s="26" t="s">
        <v>12841</v>
      </c>
      <c r="M2948" s="26">
        <v>3500</v>
      </c>
      <c r="N2948" s="26" t="s">
        <v>71</v>
      </c>
      <c r="O2948" s="26" t="s">
        <v>12842</v>
      </c>
      <c r="P2948" s="26" t="s">
        <v>333</v>
      </c>
      <c r="Q2948" s="26" t="s">
        <v>12843</v>
      </c>
      <c r="R2948" s="26" t="s">
        <v>12231</v>
      </c>
      <c r="S2948" s="26" t="s">
        <v>12232</v>
      </c>
      <c r="T2948" s="26" t="s">
        <v>12233</v>
      </c>
      <c r="U2948" s="26" t="s">
        <v>385</v>
      </c>
    </row>
    <row r="2949" spans="1:21" ht="14.4" x14ac:dyDescent="0.25">
      <c r="A2949" s="26">
        <v>111518</v>
      </c>
      <c r="B2949" s="26" t="s">
        <v>1649</v>
      </c>
      <c r="C2949" s="81">
        <f t="shared" si="140"/>
        <v>111518</v>
      </c>
      <c r="D2949" s="26">
        <v>39263</v>
      </c>
      <c r="E2949" s="26" t="s">
        <v>12079</v>
      </c>
      <c r="F2949" s="26">
        <v>972851</v>
      </c>
      <c r="G2949" s="26">
        <v>0</v>
      </c>
      <c r="H2949" s="76">
        <f t="shared" si="141"/>
        <v>111518</v>
      </c>
      <c r="I2949" s="76">
        <f t="shared" si="142"/>
        <v>111518</v>
      </c>
      <c r="J2949" s="26">
        <v>127563</v>
      </c>
      <c r="K2949" s="26" t="s">
        <v>12844</v>
      </c>
      <c r="L2949" s="26" t="s">
        <v>12845</v>
      </c>
      <c r="M2949" s="26">
        <v>3530</v>
      </c>
      <c r="N2949" s="26" t="s">
        <v>73</v>
      </c>
      <c r="O2949" s="26" t="s">
        <v>12846</v>
      </c>
      <c r="P2949" s="26" t="s">
        <v>333</v>
      </c>
      <c r="Q2949" s="26" t="s">
        <v>12847</v>
      </c>
      <c r="R2949" s="26" t="s">
        <v>12231</v>
      </c>
      <c r="S2949" s="26" t="s">
        <v>12232</v>
      </c>
      <c r="T2949" s="26" t="s">
        <v>12233</v>
      </c>
      <c r="U2949" s="26" t="s">
        <v>385</v>
      </c>
    </row>
    <row r="2950" spans="1:21" ht="14.4" x14ac:dyDescent="0.25">
      <c r="A2950" s="26">
        <v>111518</v>
      </c>
      <c r="B2950" s="26" t="s">
        <v>1649</v>
      </c>
      <c r="C2950" s="81">
        <f t="shared" si="140"/>
        <v>0</v>
      </c>
      <c r="D2950" s="26">
        <v>39263</v>
      </c>
      <c r="E2950" s="26" t="s">
        <v>12079</v>
      </c>
      <c r="F2950" s="26">
        <v>972851</v>
      </c>
      <c r="G2950" s="26">
        <v>0</v>
      </c>
      <c r="H2950" s="76">
        <f t="shared" si="141"/>
        <v>0</v>
      </c>
      <c r="I2950" s="76">
        <f t="shared" si="142"/>
        <v>0</v>
      </c>
      <c r="J2950" s="26">
        <v>127571</v>
      </c>
      <c r="K2950" s="26" t="s">
        <v>12844</v>
      </c>
      <c r="L2950" s="26" t="s">
        <v>12845</v>
      </c>
      <c r="M2950" s="26">
        <v>3530</v>
      </c>
      <c r="N2950" s="26" t="s">
        <v>73</v>
      </c>
      <c r="O2950" s="26" t="s">
        <v>12846</v>
      </c>
      <c r="P2950" s="26" t="s">
        <v>333</v>
      </c>
      <c r="Q2950" s="26" t="s">
        <v>12847</v>
      </c>
      <c r="R2950" s="26" t="s">
        <v>12231</v>
      </c>
      <c r="S2950" s="26" t="s">
        <v>12232</v>
      </c>
      <c r="T2950" s="26" t="s">
        <v>12233</v>
      </c>
      <c r="U2950" s="26" t="s">
        <v>385</v>
      </c>
    </row>
    <row r="2951" spans="1:21" ht="14.4" x14ac:dyDescent="0.25">
      <c r="A2951" s="26">
        <v>111534</v>
      </c>
      <c r="B2951" s="26" t="s">
        <v>1649</v>
      </c>
      <c r="C2951" s="81">
        <f t="shared" ref="C2951:C3014" si="143">IF(A2951&lt;&gt;A2950,0,IF(AND(A2951=A2950,B2951&lt;&gt;B2950),A2951,0))</f>
        <v>0</v>
      </c>
      <c r="D2951" s="26">
        <v>116855</v>
      </c>
      <c r="E2951" s="26" t="s">
        <v>12080</v>
      </c>
      <c r="F2951" s="26">
        <v>61523</v>
      </c>
      <c r="G2951" s="26">
        <v>0</v>
      </c>
      <c r="H2951" s="76">
        <f t="shared" ref="H2951:H3014" si="144">IF(A2951&lt;&gt;A2950,0,IF(AND(A2951=A2950,F2951&lt;&gt;F2950),A2951,0))</f>
        <v>0</v>
      </c>
      <c r="I2951" s="76">
        <f t="shared" ref="I2951:I3014" si="145">IF(A2951&lt;&gt;A2950,0,IF(AND(H2951&lt;&gt;0,B2951&lt;&gt;B2950),A2951,0))</f>
        <v>0</v>
      </c>
      <c r="J2951" s="26">
        <v>30098</v>
      </c>
      <c r="K2951" s="26" t="s">
        <v>12848</v>
      </c>
      <c r="L2951" s="26" t="s">
        <v>12849</v>
      </c>
      <c r="M2951" s="26">
        <v>2440</v>
      </c>
      <c r="N2951" s="26" t="s">
        <v>51</v>
      </c>
      <c r="O2951" s="26" t="s">
        <v>12850</v>
      </c>
      <c r="P2951" s="26" t="s">
        <v>333</v>
      </c>
      <c r="Q2951" s="26" t="s">
        <v>12851</v>
      </c>
      <c r="R2951" s="26" t="s">
        <v>12231</v>
      </c>
      <c r="S2951" s="26" t="s">
        <v>12232</v>
      </c>
      <c r="T2951" s="26" t="s">
        <v>12233</v>
      </c>
      <c r="U2951" s="26" t="s">
        <v>385</v>
      </c>
    </row>
    <row r="2952" spans="1:21" ht="14.4" x14ac:dyDescent="0.25">
      <c r="A2952" s="26">
        <v>111534</v>
      </c>
      <c r="B2952" s="26" t="s">
        <v>1649</v>
      </c>
      <c r="C2952" s="81">
        <f t="shared" si="143"/>
        <v>0</v>
      </c>
      <c r="D2952" s="26">
        <v>116855</v>
      </c>
      <c r="E2952" s="26" t="s">
        <v>12080</v>
      </c>
      <c r="F2952" s="26">
        <v>61523</v>
      </c>
      <c r="G2952" s="26">
        <v>0</v>
      </c>
      <c r="H2952" s="76">
        <f t="shared" si="144"/>
        <v>0</v>
      </c>
      <c r="I2952" s="76">
        <f t="shared" si="145"/>
        <v>0</v>
      </c>
      <c r="J2952" s="26">
        <v>30494</v>
      </c>
      <c r="K2952" s="26" t="s">
        <v>12852</v>
      </c>
      <c r="L2952" s="26" t="s">
        <v>12853</v>
      </c>
      <c r="M2952" s="26">
        <v>2460</v>
      </c>
      <c r="N2952" s="26" t="s">
        <v>157</v>
      </c>
      <c r="O2952" s="26" t="s">
        <v>12854</v>
      </c>
      <c r="P2952" s="26" t="s">
        <v>333</v>
      </c>
      <c r="Q2952" s="26" t="s">
        <v>12855</v>
      </c>
      <c r="R2952" s="26" t="s">
        <v>12231</v>
      </c>
      <c r="S2952" s="26" t="s">
        <v>12232</v>
      </c>
      <c r="T2952" s="26" t="s">
        <v>12233</v>
      </c>
      <c r="U2952" s="26" t="s">
        <v>385</v>
      </c>
    </row>
    <row r="2953" spans="1:21" ht="14.4" x14ac:dyDescent="0.25">
      <c r="A2953" s="26">
        <v>111534</v>
      </c>
      <c r="B2953" s="26" t="s">
        <v>1649</v>
      </c>
      <c r="C2953" s="81">
        <f t="shared" si="143"/>
        <v>0</v>
      </c>
      <c r="D2953" s="26">
        <v>116855</v>
      </c>
      <c r="E2953" s="26" t="s">
        <v>12080</v>
      </c>
      <c r="F2953" s="26">
        <v>61523</v>
      </c>
      <c r="G2953" s="26">
        <v>0</v>
      </c>
      <c r="H2953" s="76">
        <f t="shared" si="144"/>
        <v>0</v>
      </c>
      <c r="I2953" s="76">
        <f t="shared" si="145"/>
        <v>0</v>
      </c>
      <c r="J2953" s="26">
        <v>116855</v>
      </c>
      <c r="K2953" s="26" t="s">
        <v>12080</v>
      </c>
      <c r="L2953" s="26" t="s">
        <v>10340</v>
      </c>
      <c r="M2953" s="26">
        <v>2440</v>
      </c>
      <c r="N2953" s="26" t="s">
        <v>51</v>
      </c>
      <c r="O2953" s="26" t="s">
        <v>12856</v>
      </c>
      <c r="P2953" s="26" t="s">
        <v>333</v>
      </c>
      <c r="Q2953" s="26" t="s">
        <v>12857</v>
      </c>
      <c r="R2953" s="26" t="s">
        <v>12231</v>
      </c>
      <c r="S2953" s="26" t="s">
        <v>12232</v>
      </c>
      <c r="T2953" s="26" t="s">
        <v>12233</v>
      </c>
      <c r="U2953" s="26" t="s">
        <v>385</v>
      </c>
    </row>
    <row r="2954" spans="1:21" ht="14.4" x14ac:dyDescent="0.25">
      <c r="A2954" s="26">
        <v>111534</v>
      </c>
      <c r="B2954" s="26" t="s">
        <v>1649</v>
      </c>
      <c r="C2954" s="81">
        <f t="shared" si="143"/>
        <v>0</v>
      </c>
      <c r="D2954" s="26">
        <v>116855</v>
      </c>
      <c r="E2954" s="26" t="s">
        <v>12080</v>
      </c>
      <c r="F2954" s="26">
        <v>61523</v>
      </c>
      <c r="G2954" s="26">
        <v>0</v>
      </c>
      <c r="H2954" s="76">
        <f t="shared" si="144"/>
        <v>0</v>
      </c>
      <c r="I2954" s="76">
        <f t="shared" si="145"/>
        <v>0</v>
      </c>
      <c r="J2954" s="26">
        <v>116871</v>
      </c>
      <c r="K2954" s="26" t="s">
        <v>12858</v>
      </c>
      <c r="L2954" s="26" t="s">
        <v>10340</v>
      </c>
      <c r="M2954" s="26">
        <v>2440</v>
      </c>
      <c r="N2954" s="26" t="s">
        <v>51</v>
      </c>
      <c r="O2954" s="26" t="s">
        <v>12856</v>
      </c>
      <c r="P2954" s="26" t="s">
        <v>333</v>
      </c>
      <c r="Q2954" s="26" t="s">
        <v>12857</v>
      </c>
      <c r="R2954" s="26" t="s">
        <v>12231</v>
      </c>
      <c r="S2954" s="26" t="s">
        <v>12232</v>
      </c>
      <c r="T2954" s="26" t="s">
        <v>12233</v>
      </c>
      <c r="U2954" s="26" t="s">
        <v>385</v>
      </c>
    </row>
    <row r="2955" spans="1:21" ht="14.4" x14ac:dyDescent="0.25">
      <c r="A2955" s="26">
        <v>111534</v>
      </c>
      <c r="B2955" s="26" t="s">
        <v>1649</v>
      </c>
      <c r="C2955" s="81">
        <f t="shared" si="143"/>
        <v>0</v>
      </c>
      <c r="D2955" s="26">
        <v>116855</v>
      </c>
      <c r="E2955" s="26" t="s">
        <v>12080</v>
      </c>
      <c r="F2955" s="26">
        <v>61523</v>
      </c>
      <c r="G2955" s="26">
        <v>0</v>
      </c>
      <c r="H2955" s="76">
        <f t="shared" si="144"/>
        <v>0</v>
      </c>
      <c r="I2955" s="76">
        <f t="shared" si="145"/>
        <v>0</v>
      </c>
      <c r="J2955" s="26">
        <v>123661</v>
      </c>
      <c r="K2955" s="26" t="s">
        <v>12859</v>
      </c>
      <c r="L2955" s="26" t="s">
        <v>12849</v>
      </c>
      <c r="M2955" s="26">
        <v>2440</v>
      </c>
      <c r="N2955" s="26" t="s">
        <v>51</v>
      </c>
      <c r="O2955" s="26" t="s">
        <v>12850</v>
      </c>
      <c r="P2955" s="26" t="s">
        <v>333</v>
      </c>
      <c r="Q2955" s="26" t="s">
        <v>12860</v>
      </c>
      <c r="R2955" s="26" t="s">
        <v>12231</v>
      </c>
      <c r="S2955" s="26" t="s">
        <v>12232</v>
      </c>
      <c r="T2955" s="26" t="s">
        <v>12233</v>
      </c>
      <c r="U2955" s="26" t="s">
        <v>385</v>
      </c>
    </row>
    <row r="2956" spans="1:21" ht="14.4" x14ac:dyDescent="0.25">
      <c r="A2956" s="26">
        <v>111534</v>
      </c>
      <c r="B2956" s="26" t="s">
        <v>1649</v>
      </c>
      <c r="C2956" s="81">
        <f t="shared" si="143"/>
        <v>0</v>
      </c>
      <c r="D2956" s="26">
        <v>116855</v>
      </c>
      <c r="E2956" s="26" t="s">
        <v>12080</v>
      </c>
      <c r="F2956" s="26">
        <v>61523</v>
      </c>
      <c r="G2956" s="26">
        <v>0</v>
      </c>
      <c r="H2956" s="76">
        <f t="shared" si="144"/>
        <v>0</v>
      </c>
      <c r="I2956" s="76">
        <f t="shared" si="145"/>
        <v>0</v>
      </c>
      <c r="J2956" s="26">
        <v>123679</v>
      </c>
      <c r="K2956" s="26" t="s">
        <v>12861</v>
      </c>
      <c r="L2956" s="26" t="s">
        <v>12862</v>
      </c>
      <c r="M2956" s="26">
        <v>2440</v>
      </c>
      <c r="N2956" s="26" t="s">
        <v>51</v>
      </c>
      <c r="O2956" s="26" t="s">
        <v>12863</v>
      </c>
      <c r="P2956" s="26" t="s">
        <v>333</v>
      </c>
      <c r="Q2956" s="26" t="s">
        <v>12851</v>
      </c>
      <c r="R2956" s="26" t="s">
        <v>12231</v>
      </c>
      <c r="S2956" s="26" t="s">
        <v>12232</v>
      </c>
      <c r="T2956" s="26" t="s">
        <v>12233</v>
      </c>
      <c r="U2956" s="26" t="s">
        <v>385</v>
      </c>
    </row>
    <row r="2957" spans="1:21" ht="14.4" x14ac:dyDescent="0.25">
      <c r="A2957" s="26">
        <v>111534</v>
      </c>
      <c r="B2957" s="26" t="s">
        <v>1649</v>
      </c>
      <c r="C2957" s="81">
        <f t="shared" si="143"/>
        <v>0</v>
      </c>
      <c r="D2957" s="26">
        <v>116855</v>
      </c>
      <c r="E2957" s="26" t="s">
        <v>12080</v>
      </c>
      <c r="F2957" s="26">
        <v>61523</v>
      </c>
      <c r="G2957" s="26">
        <v>0</v>
      </c>
      <c r="H2957" s="76">
        <f t="shared" si="144"/>
        <v>0</v>
      </c>
      <c r="I2957" s="76">
        <f t="shared" si="145"/>
        <v>0</v>
      </c>
      <c r="J2957" s="26">
        <v>123687</v>
      </c>
      <c r="K2957" s="26" t="s">
        <v>12864</v>
      </c>
      <c r="L2957" s="26" t="s">
        <v>10340</v>
      </c>
      <c r="M2957" s="26">
        <v>2440</v>
      </c>
      <c r="N2957" s="26" t="s">
        <v>51</v>
      </c>
      <c r="O2957" s="26" t="s">
        <v>12856</v>
      </c>
      <c r="P2957" s="26" t="s">
        <v>333</v>
      </c>
      <c r="Q2957" s="26" t="s">
        <v>12857</v>
      </c>
      <c r="R2957" s="26" t="s">
        <v>12231</v>
      </c>
      <c r="S2957" s="26" t="s">
        <v>12232</v>
      </c>
      <c r="T2957" s="26" t="s">
        <v>12233</v>
      </c>
      <c r="U2957" s="26" t="s">
        <v>385</v>
      </c>
    </row>
    <row r="2958" spans="1:21" ht="14.4" x14ac:dyDescent="0.25">
      <c r="A2958" s="26">
        <v>111534</v>
      </c>
      <c r="B2958" s="26" t="s">
        <v>1649</v>
      </c>
      <c r="C2958" s="81">
        <f t="shared" si="143"/>
        <v>0</v>
      </c>
      <c r="D2958" s="26">
        <v>116855</v>
      </c>
      <c r="E2958" s="26" t="s">
        <v>12080</v>
      </c>
      <c r="F2958" s="26">
        <v>61523</v>
      </c>
      <c r="G2958" s="26">
        <v>0</v>
      </c>
      <c r="H2958" s="76">
        <f t="shared" si="144"/>
        <v>0</v>
      </c>
      <c r="I2958" s="76">
        <f t="shared" si="145"/>
        <v>0</v>
      </c>
      <c r="J2958" s="26">
        <v>123695</v>
      </c>
      <c r="K2958" s="26" t="s">
        <v>12865</v>
      </c>
      <c r="L2958" s="26" t="s">
        <v>12866</v>
      </c>
      <c r="M2958" s="26">
        <v>2440</v>
      </c>
      <c r="N2958" s="26" t="s">
        <v>51</v>
      </c>
      <c r="O2958" s="26" t="s">
        <v>12867</v>
      </c>
      <c r="P2958" s="26" t="s">
        <v>333</v>
      </c>
      <c r="Q2958" s="26" t="s">
        <v>12868</v>
      </c>
      <c r="R2958" s="26" t="s">
        <v>12231</v>
      </c>
      <c r="S2958" s="26" t="s">
        <v>12232</v>
      </c>
      <c r="T2958" s="26" t="s">
        <v>12233</v>
      </c>
      <c r="U2958" s="26" t="s">
        <v>385</v>
      </c>
    </row>
    <row r="2959" spans="1:21" ht="14.4" x14ac:dyDescent="0.25">
      <c r="A2959" s="26">
        <v>111542</v>
      </c>
      <c r="B2959" s="26" t="s">
        <v>1679</v>
      </c>
      <c r="C2959" s="81">
        <f t="shared" si="143"/>
        <v>0</v>
      </c>
      <c r="D2959" s="26">
        <v>112102</v>
      </c>
      <c r="E2959" s="26" t="s">
        <v>12081</v>
      </c>
      <c r="F2959" s="26">
        <v>975789</v>
      </c>
      <c r="G2959" s="26">
        <v>0</v>
      </c>
      <c r="H2959" s="76">
        <f t="shared" si="144"/>
        <v>0</v>
      </c>
      <c r="I2959" s="76">
        <f t="shared" si="145"/>
        <v>0</v>
      </c>
      <c r="J2959" s="26">
        <v>28191</v>
      </c>
      <c r="K2959" s="26" t="s">
        <v>12869</v>
      </c>
      <c r="L2959" s="26" t="s">
        <v>12870</v>
      </c>
      <c r="M2959" s="26">
        <v>9000</v>
      </c>
      <c r="N2959" s="26" t="s">
        <v>120</v>
      </c>
      <c r="O2959" s="26" t="s">
        <v>12871</v>
      </c>
      <c r="P2959" s="26" t="s">
        <v>333</v>
      </c>
      <c r="Q2959" s="26" t="s">
        <v>12872</v>
      </c>
      <c r="R2959" s="26" t="s">
        <v>12171</v>
      </c>
      <c r="S2959" s="26" t="s">
        <v>12172</v>
      </c>
      <c r="T2959" s="26" t="s">
        <v>12173</v>
      </c>
      <c r="U2959" s="26" t="s">
        <v>496</v>
      </c>
    </row>
    <row r="2960" spans="1:21" ht="14.4" x14ac:dyDescent="0.25">
      <c r="A2960" s="26">
        <v>111542</v>
      </c>
      <c r="B2960" s="26" t="s">
        <v>1679</v>
      </c>
      <c r="C2960" s="81">
        <f t="shared" si="143"/>
        <v>0</v>
      </c>
      <c r="D2960" s="26">
        <v>112102</v>
      </c>
      <c r="E2960" s="26" t="s">
        <v>12081</v>
      </c>
      <c r="F2960" s="26">
        <v>975789</v>
      </c>
      <c r="G2960" s="26">
        <v>0</v>
      </c>
      <c r="H2960" s="76">
        <f t="shared" si="144"/>
        <v>0</v>
      </c>
      <c r="I2960" s="76">
        <f t="shared" si="145"/>
        <v>0</v>
      </c>
      <c r="J2960" s="26">
        <v>36764</v>
      </c>
      <c r="K2960" s="26" t="s">
        <v>12873</v>
      </c>
      <c r="L2960" s="26" t="s">
        <v>12874</v>
      </c>
      <c r="M2960" s="26">
        <v>9000</v>
      </c>
      <c r="N2960" s="26" t="s">
        <v>120</v>
      </c>
      <c r="O2960" s="26" t="s">
        <v>12875</v>
      </c>
      <c r="P2960" s="26" t="s">
        <v>333</v>
      </c>
      <c r="Q2960" s="26" t="s">
        <v>12876</v>
      </c>
      <c r="R2960" s="26" t="s">
        <v>12272</v>
      </c>
      <c r="S2960" s="26" t="s">
        <v>12273</v>
      </c>
      <c r="T2960" s="26" t="s">
        <v>12274</v>
      </c>
      <c r="U2960" s="26" t="s">
        <v>385</v>
      </c>
    </row>
    <row r="2961" spans="1:21" ht="14.4" x14ac:dyDescent="0.25">
      <c r="A2961" s="26">
        <v>111542</v>
      </c>
      <c r="B2961" s="26" t="s">
        <v>1679</v>
      </c>
      <c r="C2961" s="81">
        <f t="shared" si="143"/>
        <v>0</v>
      </c>
      <c r="D2961" s="26">
        <v>112102</v>
      </c>
      <c r="E2961" s="26" t="s">
        <v>12081</v>
      </c>
      <c r="F2961" s="26">
        <v>975789</v>
      </c>
      <c r="G2961" s="26">
        <v>0</v>
      </c>
      <c r="H2961" s="76">
        <f t="shared" si="144"/>
        <v>0</v>
      </c>
      <c r="I2961" s="76">
        <f t="shared" si="145"/>
        <v>0</v>
      </c>
      <c r="J2961" s="26">
        <v>50633</v>
      </c>
      <c r="K2961" s="26" t="s">
        <v>12877</v>
      </c>
      <c r="L2961" s="26" t="s">
        <v>12878</v>
      </c>
      <c r="M2961" s="26">
        <v>9000</v>
      </c>
      <c r="N2961" s="26" t="s">
        <v>120</v>
      </c>
      <c r="O2961" s="26" t="s">
        <v>12879</v>
      </c>
      <c r="P2961" s="26" t="s">
        <v>333</v>
      </c>
      <c r="Q2961" s="26" t="s">
        <v>12880</v>
      </c>
      <c r="R2961" s="26" t="s">
        <v>12272</v>
      </c>
      <c r="S2961" s="26" t="s">
        <v>12273</v>
      </c>
      <c r="T2961" s="26" t="s">
        <v>12274</v>
      </c>
      <c r="U2961" s="26" t="s">
        <v>385</v>
      </c>
    </row>
    <row r="2962" spans="1:21" ht="14.4" x14ac:dyDescent="0.25">
      <c r="A2962" s="26">
        <v>111542</v>
      </c>
      <c r="B2962" s="26" t="s">
        <v>1679</v>
      </c>
      <c r="C2962" s="81">
        <f t="shared" si="143"/>
        <v>0</v>
      </c>
      <c r="D2962" s="26">
        <v>112102</v>
      </c>
      <c r="E2962" s="26" t="s">
        <v>12081</v>
      </c>
      <c r="F2962" s="26">
        <v>975789</v>
      </c>
      <c r="G2962" s="26">
        <v>0</v>
      </c>
      <c r="H2962" s="76">
        <f t="shared" si="144"/>
        <v>0</v>
      </c>
      <c r="I2962" s="76">
        <f t="shared" si="145"/>
        <v>0</v>
      </c>
      <c r="J2962" s="26">
        <v>112102</v>
      </c>
      <c r="K2962" s="26" t="s">
        <v>12081</v>
      </c>
      <c r="L2962" s="26" t="s">
        <v>12881</v>
      </c>
      <c r="M2962" s="26">
        <v>9000</v>
      </c>
      <c r="N2962" s="26" t="s">
        <v>120</v>
      </c>
      <c r="O2962" s="26" t="s">
        <v>12882</v>
      </c>
      <c r="P2962" s="26" t="s">
        <v>333</v>
      </c>
      <c r="Q2962" s="26" t="s">
        <v>12883</v>
      </c>
      <c r="R2962" s="26" t="s">
        <v>12272</v>
      </c>
      <c r="S2962" s="26" t="s">
        <v>12273</v>
      </c>
      <c r="T2962" s="26" t="s">
        <v>12274</v>
      </c>
      <c r="U2962" s="26" t="s">
        <v>385</v>
      </c>
    </row>
    <row r="2963" spans="1:21" ht="14.4" x14ac:dyDescent="0.25">
      <c r="A2963" s="26">
        <v>111542</v>
      </c>
      <c r="B2963" s="26" t="s">
        <v>1679</v>
      </c>
      <c r="C2963" s="81">
        <f t="shared" si="143"/>
        <v>0</v>
      </c>
      <c r="D2963" s="26">
        <v>112102</v>
      </c>
      <c r="E2963" s="26" t="s">
        <v>12081</v>
      </c>
      <c r="F2963" s="26">
        <v>975789</v>
      </c>
      <c r="G2963" s="26">
        <v>0</v>
      </c>
      <c r="H2963" s="76">
        <f t="shared" si="144"/>
        <v>0</v>
      </c>
      <c r="I2963" s="76">
        <f t="shared" si="145"/>
        <v>0</v>
      </c>
      <c r="J2963" s="26">
        <v>116749</v>
      </c>
      <c r="K2963" s="26" t="s">
        <v>12884</v>
      </c>
      <c r="L2963" s="26" t="s">
        <v>12885</v>
      </c>
      <c r="M2963" s="26">
        <v>9000</v>
      </c>
      <c r="N2963" s="26" t="s">
        <v>120</v>
      </c>
      <c r="O2963" s="26" t="s">
        <v>12886</v>
      </c>
      <c r="P2963" s="26" t="s">
        <v>333</v>
      </c>
      <c r="Q2963" s="26" t="s">
        <v>12887</v>
      </c>
      <c r="R2963" s="26" t="s">
        <v>12272</v>
      </c>
      <c r="S2963" s="26" t="s">
        <v>12273</v>
      </c>
      <c r="T2963" s="26" t="s">
        <v>12274</v>
      </c>
      <c r="U2963" s="26" t="s">
        <v>385</v>
      </c>
    </row>
    <row r="2964" spans="1:21" ht="14.4" x14ac:dyDescent="0.25">
      <c r="A2964" s="26">
        <v>111542</v>
      </c>
      <c r="B2964" s="26" t="s">
        <v>1679</v>
      </c>
      <c r="C2964" s="81">
        <f t="shared" si="143"/>
        <v>0</v>
      </c>
      <c r="D2964" s="26">
        <v>112102</v>
      </c>
      <c r="E2964" s="26" t="s">
        <v>12081</v>
      </c>
      <c r="F2964" s="26">
        <v>975789</v>
      </c>
      <c r="G2964" s="26">
        <v>0</v>
      </c>
      <c r="H2964" s="76">
        <f t="shared" si="144"/>
        <v>0</v>
      </c>
      <c r="I2964" s="76">
        <f t="shared" si="145"/>
        <v>0</v>
      </c>
      <c r="J2964" s="26">
        <v>127902</v>
      </c>
      <c r="K2964" s="26" t="s">
        <v>12888</v>
      </c>
      <c r="L2964" s="26" t="s">
        <v>12889</v>
      </c>
      <c r="M2964" s="26">
        <v>9040</v>
      </c>
      <c r="N2964" s="26" t="s">
        <v>323</v>
      </c>
      <c r="O2964" s="26" t="s">
        <v>12890</v>
      </c>
      <c r="P2964" s="26" t="s">
        <v>333</v>
      </c>
      <c r="Q2964" s="26" t="s">
        <v>12891</v>
      </c>
      <c r="R2964" s="26" t="s">
        <v>12272</v>
      </c>
      <c r="S2964" s="26" t="s">
        <v>12273</v>
      </c>
      <c r="T2964" s="26" t="s">
        <v>12274</v>
      </c>
      <c r="U2964" s="26" t="s">
        <v>385</v>
      </c>
    </row>
    <row r="2965" spans="1:21" ht="14.4" x14ac:dyDescent="0.25">
      <c r="A2965" s="26">
        <v>111559</v>
      </c>
      <c r="B2965" s="26" t="s">
        <v>1679</v>
      </c>
      <c r="C2965" s="81">
        <f t="shared" si="143"/>
        <v>0</v>
      </c>
      <c r="D2965" s="26">
        <v>43539</v>
      </c>
      <c r="E2965" s="26" t="s">
        <v>12082</v>
      </c>
      <c r="F2965" s="26">
        <v>960088</v>
      </c>
      <c r="G2965" s="26">
        <v>0</v>
      </c>
      <c r="H2965" s="76">
        <f t="shared" si="144"/>
        <v>0</v>
      </c>
      <c r="I2965" s="76">
        <f t="shared" si="145"/>
        <v>0</v>
      </c>
      <c r="J2965" s="26">
        <v>36467</v>
      </c>
      <c r="K2965" s="26" t="s">
        <v>12892</v>
      </c>
      <c r="L2965" s="26" t="s">
        <v>12893</v>
      </c>
      <c r="M2965" s="26">
        <v>9900</v>
      </c>
      <c r="N2965" s="26" t="s">
        <v>142</v>
      </c>
      <c r="O2965" s="26" t="s">
        <v>12894</v>
      </c>
      <c r="P2965" s="26" t="s">
        <v>333</v>
      </c>
      <c r="Q2965" s="26" t="s">
        <v>12895</v>
      </c>
      <c r="R2965" s="26" t="s">
        <v>12272</v>
      </c>
      <c r="S2965" s="26" t="s">
        <v>12273</v>
      </c>
      <c r="T2965" s="26" t="s">
        <v>12274</v>
      </c>
      <c r="U2965" s="26" t="s">
        <v>385</v>
      </c>
    </row>
    <row r="2966" spans="1:21" ht="14.4" x14ac:dyDescent="0.25">
      <c r="A2966" s="26">
        <v>111559</v>
      </c>
      <c r="B2966" s="26" t="s">
        <v>1901</v>
      </c>
      <c r="C2966" s="81">
        <f t="shared" si="143"/>
        <v>111559</v>
      </c>
      <c r="D2966" s="26">
        <v>43539</v>
      </c>
      <c r="E2966" s="26" t="s">
        <v>12082</v>
      </c>
      <c r="F2966" s="26">
        <v>114025</v>
      </c>
      <c r="G2966" s="26">
        <v>114025</v>
      </c>
      <c r="H2966" s="76">
        <f t="shared" si="144"/>
        <v>111559</v>
      </c>
      <c r="I2966" s="76">
        <f t="shared" si="145"/>
        <v>111559</v>
      </c>
      <c r="J2966" s="26">
        <v>43521</v>
      </c>
      <c r="K2966" s="26" t="s">
        <v>12896</v>
      </c>
      <c r="L2966" s="26" t="s">
        <v>12897</v>
      </c>
      <c r="M2966" s="26">
        <v>9990</v>
      </c>
      <c r="N2966" s="26" t="s">
        <v>143</v>
      </c>
      <c r="O2966" s="26" t="s">
        <v>235</v>
      </c>
      <c r="P2966" s="26" t="s">
        <v>333</v>
      </c>
      <c r="Q2966" s="26" t="s">
        <v>236</v>
      </c>
      <c r="R2966" s="26" t="s">
        <v>12272</v>
      </c>
      <c r="S2966" s="26" t="s">
        <v>12273</v>
      </c>
      <c r="T2966" s="26" t="s">
        <v>12274</v>
      </c>
      <c r="U2966" s="26" t="s">
        <v>385</v>
      </c>
    </row>
    <row r="2967" spans="1:21" ht="14.4" x14ac:dyDescent="0.25">
      <c r="A2967" s="26">
        <v>111559</v>
      </c>
      <c r="B2967" s="26" t="s">
        <v>1901</v>
      </c>
      <c r="C2967" s="81">
        <f t="shared" si="143"/>
        <v>0</v>
      </c>
      <c r="D2967" s="26">
        <v>43539</v>
      </c>
      <c r="E2967" s="26" t="s">
        <v>12082</v>
      </c>
      <c r="F2967" s="26">
        <v>114025</v>
      </c>
      <c r="G2967" s="26">
        <v>114025</v>
      </c>
      <c r="H2967" s="76">
        <f t="shared" si="144"/>
        <v>0</v>
      </c>
      <c r="I2967" s="76">
        <f t="shared" si="145"/>
        <v>0</v>
      </c>
      <c r="J2967" s="26">
        <v>43539</v>
      </c>
      <c r="K2967" s="26" t="s">
        <v>12082</v>
      </c>
      <c r="L2967" s="26" t="s">
        <v>12897</v>
      </c>
      <c r="M2967" s="26">
        <v>9990</v>
      </c>
      <c r="N2967" s="26" t="s">
        <v>143</v>
      </c>
      <c r="O2967" s="26" t="s">
        <v>235</v>
      </c>
      <c r="P2967" s="26" t="s">
        <v>333</v>
      </c>
      <c r="Q2967" s="26" t="s">
        <v>236</v>
      </c>
      <c r="R2967" s="26" t="s">
        <v>12272</v>
      </c>
      <c r="S2967" s="26" t="s">
        <v>12273</v>
      </c>
      <c r="T2967" s="26" t="s">
        <v>12274</v>
      </c>
      <c r="U2967" s="26" t="s">
        <v>385</v>
      </c>
    </row>
    <row r="2968" spans="1:21" ht="14.4" x14ac:dyDescent="0.25">
      <c r="A2968" s="26">
        <v>111559</v>
      </c>
      <c r="B2968" s="26" t="s">
        <v>1901</v>
      </c>
      <c r="C2968" s="81">
        <f t="shared" si="143"/>
        <v>0</v>
      </c>
      <c r="D2968" s="26">
        <v>43539</v>
      </c>
      <c r="E2968" s="26" t="s">
        <v>12082</v>
      </c>
      <c r="F2968" s="26">
        <v>114025</v>
      </c>
      <c r="G2968" s="26">
        <v>114025</v>
      </c>
      <c r="H2968" s="76">
        <f t="shared" si="144"/>
        <v>0</v>
      </c>
      <c r="I2968" s="76">
        <f t="shared" si="145"/>
        <v>0</v>
      </c>
      <c r="J2968" s="26">
        <v>43869</v>
      </c>
      <c r="K2968" s="26" t="s">
        <v>12898</v>
      </c>
      <c r="L2968" s="26" t="s">
        <v>12899</v>
      </c>
      <c r="M2968" s="26">
        <v>9060</v>
      </c>
      <c r="N2968" s="26" t="s">
        <v>122</v>
      </c>
      <c r="O2968" s="26" t="s">
        <v>12900</v>
      </c>
      <c r="P2968" s="26" t="s">
        <v>333</v>
      </c>
      <c r="Q2968" s="26" t="s">
        <v>12901</v>
      </c>
      <c r="R2968" s="26" t="s">
        <v>12272</v>
      </c>
      <c r="S2968" s="26" t="s">
        <v>12273</v>
      </c>
      <c r="T2968" s="26" t="s">
        <v>12274</v>
      </c>
      <c r="U2968" s="26" t="s">
        <v>385</v>
      </c>
    </row>
    <row r="2969" spans="1:21" ht="14.4" x14ac:dyDescent="0.25">
      <c r="A2969" s="26">
        <v>111559</v>
      </c>
      <c r="B2969" s="26" t="s">
        <v>1901</v>
      </c>
      <c r="C2969" s="81">
        <f t="shared" si="143"/>
        <v>0</v>
      </c>
      <c r="D2969" s="26">
        <v>43539</v>
      </c>
      <c r="E2969" s="26" t="s">
        <v>12082</v>
      </c>
      <c r="F2969" s="26">
        <v>114025</v>
      </c>
      <c r="G2969" s="26">
        <v>114025</v>
      </c>
      <c r="H2969" s="76">
        <f t="shared" si="144"/>
        <v>0</v>
      </c>
      <c r="I2969" s="76">
        <f t="shared" si="145"/>
        <v>0</v>
      </c>
      <c r="J2969" s="26">
        <v>43885</v>
      </c>
      <c r="K2969" s="26" t="s">
        <v>12902</v>
      </c>
      <c r="L2969" s="26" t="s">
        <v>12903</v>
      </c>
      <c r="M2969" s="26">
        <v>9060</v>
      </c>
      <c r="N2969" s="26" t="s">
        <v>122</v>
      </c>
      <c r="O2969" s="26" t="s">
        <v>12900</v>
      </c>
      <c r="P2969" s="26" t="s">
        <v>333</v>
      </c>
      <c r="Q2969" s="26" t="s">
        <v>12901</v>
      </c>
      <c r="R2969" s="26" t="s">
        <v>12272</v>
      </c>
      <c r="S2969" s="26" t="s">
        <v>12273</v>
      </c>
      <c r="T2969" s="26" t="s">
        <v>12274</v>
      </c>
      <c r="U2969" s="26" t="s">
        <v>385</v>
      </c>
    </row>
    <row r="2970" spans="1:21" ht="14.4" x14ac:dyDescent="0.25">
      <c r="A2970" s="26">
        <v>111559</v>
      </c>
      <c r="B2970" s="26" t="s">
        <v>1901</v>
      </c>
      <c r="C2970" s="81">
        <f t="shared" si="143"/>
        <v>0</v>
      </c>
      <c r="D2970" s="26">
        <v>43539</v>
      </c>
      <c r="E2970" s="26" t="s">
        <v>12082</v>
      </c>
      <c r="F2970" s="26">
        <v>114025</v>
      </c>
      <c r="G2970" s="26">
        <v>114025</v>
      </c>
      <c r="H2970" s="76">
        <f t="shared" si="144"/>
        <v>0</v>
      </c>
      <c r="I2970" s="76">
        <f t="shared" si="145"/>
        <v>0</v>
      </c>
      <c r="J2970" s="26">
        <v>47944</v>
      </c>
      <c r="K2970" s="26" t="s">
        <v>12904</v>
      </c>
      <c r="L2970" s="26" t="s">
        <v>12905</v>
      </c>
      <c r="M2970" s="26">
        <v>9900</v>
      </c>
      <c r="N2970" s="26" t="s">
        <v>142</v>
      </c>
      <c r="O2970" s="26" t="s">
        <v>12906</v>
      </c>
      <c r="P2970" s="26" t="s">
        <v>333</v>
      </c>
      <c r="Q2970" s="26" t="s">
        <v>12907</v>
      </c>
      <c r="R2970" s="26" t="s">
        <v>12272</v>
      </c>
      <c r="S2970" s="26" t="s">
        <v>12273</v>
      </c>
      <c r="T2970" s="26" t="s">
        <v>12274</v>
      </c>
      <c r="U2970" s="26" t="s">
        <v>385</v>
      </c>
    </row>
    <row r="2971" spans="1:21" ht="14.4" x14ac:dyDescent="0.25">
      <c r="A2971" s="26">
        <v>111567</v>
      </c>
      <c r="B2971" s="26" t="s">
        <v>1901</v>
      </c>
      <c r="C2971" s="81">
        <f t="shared" si="143"/>
        <v>0</v>
      </c>
      <c r="D2971" s="26">
        <v>43836</v>
      </c>
      <c r="E2971" s="26" t="s">
        <v>12083</v>
      </c>
      <c r="F2971" s="26">
        <v>113977</v>
      </c>
      <c r="G2971" s="26">
        <v>113977</v>
      </c>
      <c r="H2971" s="76">
        <f t="shared" si="144"/>
        <v>0</v>
      </c>
      <c r="I2971" s="76">
        <f t="shared" si="145"/>
        <v>0</v>
      </c>
      <c r="J2971" s="26">
        <v>43513</v>
      </c>
      <c r="K2971" s="26" t="s">
        <v>12908</v>
      </c>
      <c r="L2971" s="26" t="s">
        <v>12909</v>
      </c>
      <c r="M2971" s="26">
        <v>9160</v>
      </c>
      <c r="N2971" s="26" t="s">
        <v>123</v>
      </c>
      <c r="O2971" s="26" t="s">
        <v>12910</v>
      </c>
      <c r="P2971" s="26" t="s">
        <v>333</v>
      </c>
      <c r="Q2971" s="26" t="s">
        <v>12911</v>
      </c>
      <c r="R2971" s="26" t="s">
        <v>12272</v>
      </c>
      <c r="S2971" s="26" t="s">
        <v>12273</v>
      </c>
      <c r="T2971" s="26" t="s">
        <v>12274</v>
      </c>
      <c r="U2971" s="26" t="s">
        <v>385</v>
      </c>
    </row>
    <row r="2972" spans="1:21" ht="14.4" x14ac:dyDescent="0.25">
      <c r="A2972" s="26">
        <v>111567</v>
      </c>
      <c r="B2972" s="26" t="s">
        <v>1901</v>
      </c>
      <c r="C2972" s="81">
        <f t="shared" si="143"/>
        <v>0</v>
      </c>
      <c r="D2972" s="26">
        <v>43836</v>
      </c>
      <c r="E2972" s="26" t="s">
        <v>12083</v>
      </c>
      <c r="F2972" s="26">
        <v>113977</v>
      </c>
      <c r="G2972" s="26">
        <v>113977</v>
      </c>
      <c r="H2972" s="76">
        <f t="shared" si="144"/>
        <v>0</v>
      </c>
      <c r="I2972" s="76">
        <f t="shared" si="145"/>
        <v>0</v>
      </c>
      <c r="J2972" s="26">
        <v>43588</v>
      </c>
      <c r="K2972" s="26" t="s">
        <v>12912</v>
      </c>
      <c r="L2972" s="26" t="s">
        <v>12913</v>
      </c>
      <c r="M2972" s="26">
        <v>9180</v>
      </c>
      <c r="N2972" s="26" t="s">
        <v>320</v>
      </c>
      <c r="O2972" s="26" t="s">
        <v>12914</v>
      </c>
      <c r="P2972" s="26" t="s">
        <v>333</v>
      </c>
      <c r="Q2972" s="26" t="s">
        <v>12915</v>
      </c>
      <c r="R2972" s="26" t="s">
        <v>12272</v>
      </c>
      <c r="S2972" s="26" t="s">
        <v>12273</v>
      </c>
      <c r="T2972" s="26" t="s">
        <v>12274</v>
      </c>
      <c r="U2972" s="26" t="s">
        <v>385</v>
      </c>
    </row>
    <row r="2973" spans="1:21" ht="14.4" x14ac:dyDescent="0.25">
      <c r="A2973" s="26">
        <v>111567</v>
      </c>
      <c r="B2973" s="26" t="s">
        <v>1901</v>
      </c>
      <c r="C2973" s="81">
        <f t="shared" si="143"/>
        <v>0</v>
      </c>
      <c r="D2973" s="26">
        <v>43836</v>
      </c>
      <c r="E2973" s="26" t="s">
        <v>12083</v>
      </c>
      <c r="F2973" s="26">
        <v>113977</v>
      </c>
      <c r="G2973" s="26">
        <v>113977</v>
      </c>
      <c r="H2973" s="76">
        <f t="shared" si="144"/>
        <v>0</v>
      </c>
      <c r="I2973" s="76">
        <f t="shared" si="145"/>
        <v>0</v>
      </c>
      <c r="J2973" s="26">
        <v>43802</v>
      </c>
      <c r="K2973" s="26" t="s">
        <v>12916</v>
      </c>
      <c r="L2973" s="26" t="s">
        <v>6489</v>
      </c>
      <c r="M2973" s="26">
        <v>9230</v>
      </c>
      <c r="N2973" s="26" t="s">
        <v>125</v>
      </c>
      <c r="O2973" s="26" t="s">
        <v>12917</v>
      </c>
      <c r="P2973" s="26" t="s">
        <v>333</v>
      </c>
      <c r="Q2973" s="26" t="s">
        <v>12918</v>
      </c>
      <c r="R2973" s="26" t="s">
        <v>12272</v>
      </c>
      <c r="S2973" s="26" t="s">
        <v>12273</v>
      </c>
      <c r="T2973" s="26" t="s">
        <v>12274</v>
      </c>
      <c r="U2973" s="26" t="s">
        <v>385</v>
      </c>
    </row>
    <row r="2974" spans="1:21" ht="14.4" x14ac:dyDescent="0.25">
      <c r="A2974" s="26">
        <v>111567</v>
      </c>
      <c r="B2974" s="26" t="s">
        <v>1901</v>
      </c>
      <c r="C2974" s="81">
        <f t="shared" si="143"/>
        <v>0</v>
      </c>
      <c r="D2974" s="26">
        <v>43836</v>
      </c>
      <c r="E2974" s="26" t="s">
        <v>12083</v>
      </c>
      <c r="F2974" s="26">
        <v>113977</v>
      </c>
      <c r="G2974" s="26">
        <v>113977</v>
      </c>
      <c r="H2974" s="76">
        <f t="shared" si="144"/>
        <v>0</v>
      </c>
      <c r="I2974" s="76">
        <f t="shared" si="145"/>
        <v>0</v>
      </c>
      <c r="J2974" s="26">
        <v>43836</v>
      </c>
      <c r="K2974" s="26" t="s">
        <v>12083</v>
      </c>
      <c r="L2974" s="26" t="s">
        <v>6489</v>
      </c>
      <c r="M2974" s="26">
        <v>9230</v>
      </c>
      <c r="N2974" s="26" t="s">
        <v>125</v>
      </c>
      <c r="O2974" s="26" t="s">
        <v>12919</v>
      </c>
      <c r="P2974" s="26" t="s">
        <v>333</v>
      </c>
      <c r="Q2974" s="26" t="s">
        <v>12920</v>
      </c>
      <c r="R2974" s="26" t="s">
        <v>12272</v>
      </c>
      <c r="S2974" s="26" t="s">
        <v>12273</v>
      </c>
      <c r="T2974" s="26" t="s">
        <v>12274</v>
      </c>
      <c r="U2974" s="26" t="s">
        <v>385</v>
      </c>
    </row>
    <row r="2975" spans="1:21" ht="14.4" x14ac:dyDescent="0.25">
      <c r="A2975" s="26">
        <v>111567</v>
      </c>
      <c r="B2975" s="26" t="s">
        <v>1901</v>
      </c>
      <c r="C2975" s="81">
        <f t="shared" si="143"/>
        <v>0</v>
      </c>
      <c r="D2975" s="26">
        <v>43836</v>
      </c>
      <c r="E2975" s="26" t="s">
        <v>12083</v>
      </c>
      <c r="F2975" s="26">
        <v>113977</v>
      </c>
      <c r="G2975" s="26">
        <v>113977</v>
      </c>
      <c r="H2975" s="76">
        <f t="shared" si="144"/>
        <v>0</v>
      </c>
      <c r="I2975" s="76">
        <f t="shared" si="145"/>
        <v>0</v>
      </c>
      <c r="J2975" s="26">
        <v>125948</v>
      </c>
      <c r="K2975" s="26" t="s">
        <v>12921</v>
      </c>
      <c r="L2975" s="26" t="s">
        <v>6480</v>
      </c>
      <c r="M2975" s="26">
        <v>9160</v>
      </c>
      <c r="N2975" s="26" t="s">
        <v>123</v>
      </c>
      <c r="O2975" s="26" t="s">
        <v>12922</v>
      </c>
      <c r="P2975" s="26" t="s">
        <v>333</v>
      </c>
      <c r="Q2975" s="26" t="s">
        <v>12923</v>
      </c>
      <c r="R2975" s="26" t="s">
        <v>12272</v>
      </c>
      <c r="S2975" s="26" t="s">
        <v>12273</v>
      </c>
      <c r="T2975" s="26" t="s">
        <v>12274</v>
      </c>
      <c r="U2975" s="26" t="s">
        <v>385</v>
      </c>
    </row>
    <row r="2976" spans="1:21" ht="14.4" x14ac:dyDescent="0.25">
      <c r="A2976" s="26">
        <v>111575</v>
      </c>
      <c r="B2976" s="26" t="s">
        <v>1649</v>
      </c>
      <c r="C2976" s="81">
        <f t="shared" si="143"/>
        <v>0</v>
      </c>
      <c r="D2976" s="26">
        <v>110007</v>
      </c>
      <c r="E2976" s="26" t="s">
        <v>12084</v>
      </c>
      <c r="F2976" s="26">
        <v>116137</v>
      </c>
      <c r="G2976" s="26">
        <v>0</v>
      </c>
      <c r="H2976" s="76">
        <f t="shared" si="144"/>
        <v>0</v>
      </c>
      <c r="I2976" s="76">
        <f t="shared" si="145"/>
        <v>0</v>
      </c>
      <c r="J2976" s="26">
        <v>34058</v>
      </c>
      <c r="K2976" s="26" t="s">
        <v>12127</v>
      </c>
      <c r="L2976" s="26" t="s">
        <v>12924</v>
      </c>
      <c r="M2976" s="26">
        <v>8000</v>
      </c>
      <c r="N2976" s="26" t="s">
        <v>90</v>
      </c>
      <c r="O2976" s="26" t="s">
        <v>12925</v>
      </c>
      <c r="P2976" s="26" t="s">
        <v>333</v>
      </c>
      <c r="Q2976" s="26" t="s">
        <v>12926</v>
      </c>
      <c r="R2976" s="26" t="s">
        <v>12245</v>
      </c>
      <c r="S2976" s="26" t="s">
        <v>12246</v>
      </c>
      <c r="T2976" s="26" t="s">
        <v>12247</v>
      </c>
      <c r="U2976" s="26" t="s">
        <v>385</v>
      </c>
    </row>
    <row r="2977" spans="1:21" ht="14.4" x14ac:dyDescent="0.25">
      <c r="A2977" s="26">
        <v>111575</v>
      </c>
      <c r="B2977" s="26" t="s">
        <v>1649</v>
      </c>
      <c r="C2977" s="81">
        <f t="shared" si="143"/>
        <v>0</v>
      </c>
      <c r="D2977" s="26">
        <v>110007</v>
      </c>
      <c r="E2977" s="26" t="s">
        <v>12084</v>
      </c>
      <c r="F2977" s="26">
        <v>116137</v>
      </c>
      <c r="G2977" s="26">
        <v>0</v>
      </c>
      <c r="H2977" s="76">
        <f t="shared" si="144"/>
        <v>0</v>
      </c>
      <c r="I2977" s="76">
        <f t="shared" si="145"/>
        <v>0</v>
      </c>
      <c r="J2977" s="26">
        <v>34082</v>
      </c>
      <c r="K2977" s="26" t="s">
        <v>12927</v>
      </c>
      <c r="L2977" s="26" t="s">
        <v>12928</v>
      </c>
      <c r="M2977" s="26">
        <v>8000</v>
      </c>
      <c r="N2977" s="26" t="s">
        <v>90</v>
      </c>
      <c r="O2977" s="26" t="s">
        <v>12929</v>
      </c>
      <c r="P2977" s="26" t="s">
        <v>333</v>
      </c>
      <c r="Q2977" s="26" t="s">
        <v>12930</v>
      </c>
      <c r="R2977" s="26" t="s">
        <v>12245</v>
      </c>
      <c r="S2977" s="26" t="s">
        <v>12246</v>
      </c>
      <c r="T2977" s="26" t="s">
        <v>12247</v>
      </c>
      <c r="U2977" s="26" t="s">
        <v>385</v>
      </c>
    </row>
    <row r="2978" spans="1:21" ht="14.4" x14ac:dyDescent="0.25">
      <c r="A2978" s="26">
        <v>111575</v>
      </c>
      <c r="B2978" s="26" t="s">
        <v>1649</v>
      </c>
      <c r="C2978" s="81">
        <f t="shared" si="143"/>
        <v>0</v>
      </c>
      <c r="D2978" s="26">
        <v>110007</v>
      </c>
      <c r="E2978" s="26" t="s">
        <v>12084</v>
      </c>
      <c r="F2978" s="26">
        <v>116137</v>
      </c>
      <c r="G2978" s="26">
        <v>0</v>
      </c>
      <c r="H2978" s="76">
        <f t="shared" si="144"/>
        <v>0</v>
      </c>
      <c r="I2978" s="76">
        <f t="shared" si="145"/>
        <v>0</v>
      </c>
      <c r="J2978" s="26">
        <v>34165</v>
      </c>
      <c r="K2978" s="26" t="s">
        <v>12931</v>
      </c>
      <c r="L2978" s="26" t="s">
        <v>5322</v>
      </c>
      <c r="M2978" s="26">
        <v>8000</v>
      </c>
      <c r="N2978" s="26" t="s">
        <v>90</v>
      </c>
      <c r="O2978" s="26" t="s">
        <v>196</v>
      </c>
      <c r="P2978" s="26" t="s">
        <v>333</v>
      </c>
      <c r="Q2978" s="26" t="s">
        <v>12932</v>
      </c>
      <c r="R2978" s="26" t="s">
        <v>12245</v>
      </c>
      <c r="S2978" s="26" t="s">
        <v>12246</v>
      </c>
      <c r="T2978" s="26" t="s">
        <v>12247</v>
      </c>
      <c r="U2978" s="26" t="s">
        <v>385</v>
      </c>
    </row>
    <row r="2979" spans="1:21" ht="14.4" x14ac:dyDescent="0.25">
      <c r="A2979" s="26">
        <v>111575</v>
      </c>
      <c r="B2979" s="26" t="s">
        <v>1649</v>
      </c>
      <c r="C2979" s="81">
        <f t="shared" si="143"/>
        <v>0</v>
      </c>
      <c r="D2979" s="26">
        <v>110007</v>
      </c>
      <c r="E2979" s="26" t="s">
        <v>12084</v>
      </c>
      <c r="F2979" s="26">
        <v>116137</v>
      </c>
      <c r="G2979" s="26">
        <v>0</v>
      </c>
      <c r="H2979" s="76">
        <f t="shared" si="144"/>
        <v>0</v>
      </c>
      <c r="I2979" s="76">
        <f t="shared" si="145"/>
        <v>0</v>
      </c>
      <c r="J2979" s="26">
        <v>34181</v>
      </c>
      <c r="K2979" s="26" t="s">
        <v>12933</v>
      </c>
      <c r="L2979" s="26" t="s">
        <v>11813</v>
      </c>
      <c r="M2979" s="26">
        <v>8000</v>
      </c>
      <c r="N2979" s="26" t="s">
        <v>90</v>
      </c>
      <c r="O2979" s="26" t="s">
        <v>12934</v>
      </c>
      <c r="P2979" s="26" t="s">
        <v>333</v>
      </c>
      <c r="Q2979" s="26" t="s">
        <v>333</v>
      </c>
      <c r="R2979" s="26" t="s">
        <v>12245</v>
      </c>
      <c r="S2979" s="26" t="s">
        <v>12246</v>
      </c>
      <c r="T2979" s="26" t="s">
        <v>12247</v>
      </c>
      <c r="U2979" s="26" t="s">
        <v>385</v>
      </c>
    </row>
    <row r="2980" spans="1:21" ht="14.4" x14ac:dyDescent="0.25">
      <c r="A2980" s="26">
        <v>111575</v>
      </c>
      <c r="B2980" s="26" t="s">
        <v>1649</v>
      </c>
      <c r="C2980" s="81">
        <f t="shared" si="143"/>
        <v>0</v>
      </c>
      <c r="D2980" s="26">
        <v>110007</v>
      </c>
      <c r="E2980" s="26" t="s">
        <v>12084</v>
      </c>
      <c r="F2980" s="26">
        <v>116137</v>
      </c>
      <c r="G2980" s="26">
        <v>0</v>
      </c>
      <c r="H2980" s="76">
        <f t="shared" si="144"/>
        <v>0</v>
      </c>
      <c r="I2980" s="76">
        <f t="shared" si="145"/>
        <v>0</v>
      </c>
      <c r="J2980" s="26">
        <v>34207</v>
      </c>
      <c r="K2980" s="26" t="s">
        <v>12935</v>
      </c>
      <c r="L2980" s="26" t="s">
        <v>12936</v>
      </c>
      <c r="M2980" s="26">
        <v>8000</v>
      </c>
      <c r="N2980" s="26" t="s">
        <v>90</v>
      </c>
      <c r="O2980" s="26" t="s">
        <v>12937</v>
      </c>
      <c r="P2980" s="26" t="s">
        <v>333</v>
      </c>
      <c r="Q2980" s="26" t="s">
        <v>12938</v>
      </c>
      <c r="R2980" s="26" t="s">
        <v>12245</v>
      </c>
      <c r="S2980" s="26" t="s">
        <v>12246</v>
      </c>
      <c r="T2980" s="26" t="s">
        <v>12247</v>
      </c>
      <c r="U2980" s="26" t="s">
        <v>385</v>
      </c>
    </row>
    <row r="2981" spans="1:21" ht="14.4" x14ac:dyDescent="0.25">
      <c r="A2981" s="26">
        <v>111575</v>
      </c>
      <c r="B2981" s="26" t="s">
        <v>1649</v>
      </c>
      <c r="C2981" s="81">
        <f t="shared" si="143"/>
        <v>0</v>
      </c>
      <c r="D2981" s="26">
        <v>110007</v>
      </c>
      <c r="E2981" s="26" t="s">
        <v>12084</v>
      </c>
      <c r="F2981" s="26">
        <v>116137</v>
      </c>
      <c r="G2981" s="26">
        <v>0</v>
      </c>
      <c r="H2981" s="76">
        <f t="shared" si="144"/>
        <v>0</v>
      </c>
      <c r="I2981" s="76">
        <f t="shared" si="145"/>
        <v>0</v>
      </c>
      <c r="J2981" s="26">
        <v>34231</v>
      </c>
      <c r="K2981" s="26" t="s">
        <v>12939</v>
      </c>
      <c r="L2981" s="26" t="s">
        <v>10352</v>
      </c>
      <c r="M2981" s="26">
        <v>8310</v>
      </c>
      <c r="N2981" s="26" t="s">
        <v>282</v>
      </c>
      <c r="O2981" s="26" t="s">
        <v>12940</v>
      </c>
      <c r="P2981" s="26" t="s">
        <v>333</v>
      </c>
      <c r="Q2981" s="26" t="s">
        <v>12941</v>
      </c>
      <c r="R2981" s="26" t="s">
        <v>12245</v>
      </c>
      <c r="S2981" s="26" t="s">
        <v>12246</v>
      </c>
      <c r="T2981" s="26" t="s">
        <v>12247</v>
      </c>
      <c r="U2981" s="26" t="s">
        <v>385</v>
      </c>
    </row>
    <row r="2982" spans="1:21" ht="14.4" x14ac:dyDescent="0.25">
      <c r="A2982" s="26">
        <v>111575</v>
      </c>
      <c r="B2982" s="26" t="s">
        <v>1649</v>
      </c>
      <c r="C2982" s="81">
        <f t="shared" si="143"/>
        <v>0</v>
      </c>
      <c r="D2982" s="26">
        <v>110007</v>
      </c>
      <c r="E2982" s="26" t="s">
        <v>12084</v>
      </c>
      <c r="F2982" s="26">
        <v>116137</v>
      </c>
      <c r="G2982" s="26">
        <v>0</v>
      </c>
      <c r="H2982" s="76">
        <f t="shared" si="144"/>
        <v>0</v>
      </c>
      <c r="I2982" s="76">
        <f t="shared" si="145"/>
        <v>0</v>
      </c>
      <c r="J2982" s="26">
        <v>34272</v>
      </c>
      <c r="K2982" s="26" t="s">
        <v>12942</v>
      </c>
      <c r="L2982" s="26" t="s">
        <v>5301</v>
      </c>
      <c r="M2982" s="26">
        <v>8310</v>
      </c>
      <c r="N2982" s="26" t="s">
        <v>301</v>
      </c>
      <c r="O2982" s="26" t="s">
        <v>192</v>
      </c>
      <c r="P2982" s="26" t="s">
        <v>333</v>
      </c>
      <c r="Q2982" s="26" t="s">
        <v>12943</v>
      </c>
      <c r="R2982" s="26" t="s">
        <v>12245</v>
      </c>
      <c r="S2982" s="26" t="s">
        <v>12246</v>
      </c>
      <c r="T2982" s="26" t="s">
        <v>12247</v>
      </c>
      <c r="U2982" s="26" t="s">
        <v>385</v>
      </c>
    </row>
    <row r="2983" spans="1:21" ht="14.4" x14ac:dyDescent="0.25">
      <c r="A2983" s="26">
        <v>111575</v>
      </c>
      <c r="B2983" s="26" t="s">
        <v>1649</v>
      </c>
      <c r="C2983" s="81">
        <f t="shared" si="143"/>
        <v>0</v>
      </c>
      <c r="D2983" s="26">
        <v>110007</v>
      </c>
      <c r="E2983" s="26" t="s">
        <v>12084</v>
      </c>
      <c r="F2983" s="26">
        <v>116137</v>
      </c>
      <c r="G2983" s="26">
        <v>0</v>
      </c>
      <c r="H2983" s="76">
        <f t="shared" si="144"/>
        <v>0</v>
      </c>
      <c r="I2983" s="76">
        <f t="shared" si="145"/>
        <v>0</v>
      </c>
      <c r="J2983" s="26">
        <v>35238</v>
      </c>
      <c r="K2983" s="26" t="s">
        <v>12944</v>
      </c>
      <c r="L2983" s="26" t="s">
        <v>12945</v>
      </c>
      <c r="M2983" s="26">
        <v>8020</v>
      </c>
      <c r="N2983" s="26" t="s">
        <v>91</v>
      </c>
      <c r="O2983" s="26" t="s">
        <v>12946</v>
      </c>
      <c r="P2983" s="26" t="s">
        <v>333</v>
      </c>
      <c r="Q2983" s="26" t="s">
        <v>12947</v>
      </c>
      <c r="R2983" s="26" t="s">
        <v>12245</v>
      </c>
      <c r="S2983" s="26" t="s">
        <v>12246</v>
      </c>
      <c r="T2983" s="26" t="s">
        <v>12247</v>
      </c>
      <c r="U2983" s="26" t="s">
        <v>385</v>
      </c>
    </row>
    <row r="2984" spans="1:21" ht="14.4" x14ac:dyDescent="0.25">
      <c r="A2984" s="26">
        <v>111575</v>
      </c>
      <c r="B2984" s="26" t="s">
        <v>1649</v>
      </c>
      <c r="C2984" s="81">
        <f t="shared" si="143"/>
        <v>0</v>
      </c>
      <c r="D2984" s="26">
        <v>110007</v>
      </c>
      <c r="E2984" s="26" t="s">
        <v>12084</v>
      </c>
      <c r="F2984" s="26">
        <v>116137</v>
      </c>
      <c r="G2984" s="26">
        <v>0</v>
      </c>
      <c r="H2984" s="76">
        <f t="shared" si="144"/>
        <v>0</v>
      </c>
      <c r="I2984" s="76">
        <f t="shared" si="145"/>
        <v>0</v>
      </c>
      <c r="J2984" s="26">
        <v>110007</v>
      </c>
      <c r="K2984" s="26" t="s">
        <v>12084</v>
      </c>
      <c r="L2984" s="26" t="s">
        <v>12948</v>
      </c>
      <c r="M2984" s="26">
        <v>8310</v>
      </c>
      <c r="N2984" s="26" t="s">
        <v>301</v>
      </c>
      <c r="O2984" s="26" t="s">
        <v>12949</v>
      </c>
      <c r="P2984" s="26" t="s">
        <v>333</v>
      </c>
      <c r="Q2984" s="26" t="s">
        <v>12950</v>
      </c>
      <c r="R2984" s="26" t="s">
        <v>12245</v>
      </c>
      <c r="S2984" s="26" t="s">
        <v>12246</v>
      </c>
      <c r="T2984" s="26" t="s">
        <v>12247</v>
      </c>
      <c r="U2984" s="26" t="s">
        <v>385</v>
      </c>
    </row>
    <row r="2985" spans="1:21" ht="14.4" x14ac:dyDescent="0.25">
      <c r="A2985" s="26">
        <v>111583</v>
      </c>
      <c r="B2985" s="26" t="s">
        <v>1649</v>
      </c>
      <c r="C2985" s="81">
        <f t="shared" si="143"/>
        <v>0</v>
      </c>
      <c r="D2985" s="26">
        <v>37259</v>
      </c>
      <c r="E2985" s="26" t="s">
        <v>12085</v>
      </c>
      <c r="F2985" s="26">
        <v>974824</v>
      </c>
      <c r="G2985" s="26">
        <v>0</v>
      </c>
      <c r="H2985" s="76">
        <f t="shared" si="144"/>
        <v>0</v>
      </c>
      <c r="I2985" s="76">
        <f t="shared" si="145"/>
        <v>0</v>
      </c>
      <c r="J2985" s="26">
        <v>28266</v>
      </c>
      <c r="K2985" s="26" t="s">
        <v>12951</v>
      </c>
      <c r="L2985" s="26" t="s">
        <v>10233</v>
      </c>
      <c r="M2985" s="26">
        <v>9300</v>
      </c>
      <c r="N2985" s="26" t="s">
        <v>127</v>
      </c>
      <c r="O2985" s="26" t="s">
        <v>12952</v>
      </c>
      <c r="P2985" s="26" t="s">
        <v>333</v>
      </c>
      <c r="Q2985" s="26" t="s">
        <v>12953</v>
      </c>
      <c r="R2985" s="26" t="s">
        <v>12171</v>
      </c>
      <c r="S2985" s="26" t="s">
        <v>12172</v>
      </c>
      <c r="T2985" s="26" t="s">
        <v>12173</v>
      </c>
      <c r="U2985" s="26" t="s">
        <v>496</v>
      </c>
    </row>
    <row r="2986" spans="1:21" ht="14.4" x14ac:dyDescent="0.25">
      <c r="A2986" s="26">
        <v>111583</v>
      </c>
      <c r="B2986" s="26" t="s">
        <v>1649</v>
      </c>
      <c r="C2986" s="81">
        <f t="shared" si="143"/>
        <v>0</v>
      </c>
      <c r="D2986" s="26">
        <v>37259</v>
      </c>
      <c r="E2986" s="26" t="s">
        <v>12085</v>
      </c>
      <c r="F2986" s="26">
        <v>974824</v>
      </c>
      <c r="G2986" s="26">
        <v>0</v>
      </c>
      <c r="H2986" s="76">
        <f t="shared" si="144"/>
        <v>0</v>
      </c>
      <c r="I2986" s="76">
        <f t="shared" si="145"/>
        <v>0</v>
      </c>
      <c r="J2986" s="26">
        <v>35899</v>
      </c>
      <c r="K2986" s="26" t="s">
        <v>12954</v>
      </c>
      <c r="L2986" s="26" t="s">
        <v>2474</v>
      </c>
      <c r="M2986" s="26">
        <v>9300</v>
      </c>
      <c r="N2986" s="26" t="s">
        <v>127</v>
      </c>
      <c r="O2986" s="26" t="s">
        <v>12955</v>
      </c>
      <c r="P2986" s="26" t="s">
        <v>333</v>
      </c>
      <c r="Q2986" s="26" t="s">
        <v>12956</v>
      </c>
      <c r="R2986" s="26" t="s">
        <v>12272</v>
      </c>
      <c r="S2986" s="26" t="s">
        <v>12273</v>
      </c>
      <c r="T2986" s="26" t="s">
        <v>12274</v>
      </c>
      <c r="U2986" s="26" t="s">
        <v>385</v>
      </c>
    </row>
    <row r="2987" spans="1:21" ht="14.4" x14ac:dyDescent="0.25">
      <c r="A2987" s="26">
        <v>111583</v>
      </c>
      <c r="B2987" s="26" t="s">
        <v>1649</v>
      </c>
      <c r="C2987" s="81">
        <f t="shared" si="143"/>
        <v>0</v>
      </c>
      <c r="D2987" s="26">
        <v>37259</v>
      </c>
      <c r="E2987" s="26" t="s">
        <v>12085</v>
      </c>
      <c r="F2987" s="26">
        <v>138164</v>
      </c>
      <c r="G2987" s="26">
        <v>0</v>
      </c>
      <c r="H2987" s="76">
        <f t="shared" si="144"/>
        <v>111583</v>
      </c>
      <c r="I2987" s="76">
        <f t="shared" si="145"/>
        <v>0</v>
      </c>
      <c r="J2987" s="26">
        <v>35907</v>
      </c>
      <c r="K2987" s="26" t="s">
        <v>12957</v>
      </c>
      <c r="L2987" s="26" t="s">
        <v>12958</v>
      </c>
      <c r="M2987" s="26">
        <v>9300</v>
      </c>
      <c r="N2987" s="26" t="s">
        <v>127</v>
      </c>
      <c r="O2987" s="26" t="s">
        <v>12959</v>
      </c>
      <c r="P2987" s="26" t="s">
        <v>333</v>
      </c>
      <c r="Q2987" s="26" t="s">
        <v>12960</v>
      </c>
      <c r="R2987" s="26" t="s">
        <v>12272</v>
      </c>
      <c r="S2987" s="26" t="s">
        <v>12273</v>
      </c>
      <c r="T2987" s="26" t="s">
        <v>12274</v>
      </c>
      <c r="U2987" s="26" t="s">
        <v>385</v>
      </c>
    </row>
    <row r="2988" spans="1:21" ht="14.4" x14ac:dyDescent="0.25">
      <c r="A2988" s="26">
        <v>111583</v>
      </c>
      <c r="B2988" s="26" t="s">
        <v>1649</v>
      </c>
      <c r="C2988" s="81">
        <f t="shared" si="143"/>
        <v>0</v>
      </c>
      <c r="D2988" s="26">
        <v>37259</v>
      </c>
      <c r="E2988" s="26" t="s">
        <v>12085</v>
      </c>
      <c r="F2988" s="26">
        <v>968751</v>
      </c>
      <c r="G2988" s="26">
        <v>0</v>
      </c>
      <c r="H2988" s="76">
        <f t="shared" si="144"/>
        <v>111583</v>
      </c>
      <c r="I2988" s="76">
        <f t="shared" si="145"/>
        <v>0</v>
      </c>
      <c r="J2988" s="26">
        <v>35915</v>
      </c>
      <c r="K2988" s="26" t="s">
        <v>12558</v>
      </c>
      <c r="L2988" s="26" t="s">
        <v>1524</v>
      </c>
      <c r="M2988" s="26">
        <v>9300</v>
      </c>
      <c r="N2988" s="26" t="s">
        <v>127</v>
      </c>
      <c r="O2988" s="26" t="s">
        <v>228</v>
      </c>
      <c r="P2988" s="26" t="s">
        <v>333</v>
      </c>
      <c r="Q2988" s="26" t="s">
        <v>12961</v>
      </c>
      <c r="R2988" s="26" t="s">
        <v>12272</v>
      </c>
      <c r="S2988" s="26" t="s">
        <v>12273</v>
      </c>
      <c r="T2988" s="26" t="s">
        <v>12274</v>
      </c>
      <c r="U2988" s="26" t="s">
        <v>385</v>
      </c>
    </row>
    <row r="2989" spans="1:21" ht="14.4" x14ac:dyDescent="0.25">
      <c r="A2989" s="26">
        <v>111583</v>
      </c>
      <c r="B2989" s="26" t="s">
        <v>1649</v>
      </c>
      <c r="C2989" s="81">
        <f t="shared" si="143"/>
        <v>0</v>
      </c>
      <c r="D2989" s="26">
        <v>37259</v>
      </c>
      <c r="E2989" s="26" t="s">
        <v>12085</v>
      </c>
      <c r="F2989" s="26">
        <v>122556</v>
      </c>
      <c r="G2989" s="26">
        <v>0</v>
      </c>
      <c r="H2989" s="76">
        <f t="shared" si="144"/>
        <v>111583</v>
      </c>
      <c r="I2989" s="76">
        <f t="shared" si="145"/>
        <v>0</v>
      </c>
      <c r="J2989" s="26">
        <v>35931</v>
      </c>
      <c r="K2989" s="26" t="s">
        <v>12962</v>
      </c>
      <c r="L2989" s="26" t="s">
        <v>12963</v>
      </c>
      <c r="M2989" s="26">
        <v>9300</v>
      </c>
      <c r="N2989" s="26" t="s">
        <v>127</v>
      </c>
      <c r="O2989" s="26" t="s">
        <v>12964</v>
      </c>
      <c r="P2989" s="26" t="s">
        <v>333</v>
      </c>
      <c r="Q2989" s="26" t="s">
        <v>12965</v>
      </c>
      <c r="R2989" s="26" t="s">
        <v>12272</v>
      </c>
      <c r="S2989" s="26" t="s">
        <v>12273</v>
      </c>
      <c r="T2989" s="26" t="s">
        <v>12274</v>
      </c>
      <c r="U2989" s="26" t="s">
        <v>385</v>
      </c>
    </row>
    <row r="2990" spans="1:21" ht="14.4" x14ac:dyDescent="0.25">
      <c r="A2990" s="26">
        <v>111583</v>
      </c>
      <c r="B2990" s="26" t="s">
        <v>1649</v>
      </c>
      <c r="C2990" s="81">
        <f t="shared" si="143"/>
        <v>0</v>
      </c>
      <c r="D2990" s="26">
        <v>37259</v>
      </c>
      <c r="E2990" s="26" t="s">
        <v>12085</v>
      </c>
      <c r="F2990" s="26">
        <v>138164</v>
      </c>
      <c r="G2990" s="26">
        <v>0</v>
      </c>
      <c r="H2990" s="76">
        <f t="shared" si="144"/>
        <v>111583</v>
      </c>
      <c r="I2990" s="76">
        <f t="shared" si="145"/>
        <v>0</v>
      </c>
      <c r="J2990" s="26">
        <v>35964</v>
      </c>
      <c r="K2990" s="26" t="s">
        <v>12966</v>
      </c>
      <c r="L2990" s="26" t="s">
        <v>6754</v>
      </c>
      <c r="M2990" s="26">
        <v>9300</v>
      </c>
      <c r="N2990" s="26" t="s">
        <v>127</v>
      </c>
      <c r="O2990" s="26" t="s">
        <v>12967</v>
      </c>
      <c r="P2990" s="26" t="s">
        <v>333</v>
      </c>
      <c r="Q2990" s="26" t="s">
        <v>12968</v>
      </c>
      <c r="R2990" s="26" t="s">
        <v>12272</v>
      </c>
      <c r="S2990" s="26" t="s">
        <v>12273</v>
      </c>
      <c r="T2990" s="26" t="s">
        <v>12274</v>
      </c>
      <c r="U2990" s="26" t="s">
        <v>385</v>
      </c>
    </row>
    <row r="2991" spans="1:21" ht="14.4" x14ac:dyDescent="0.25">
      <c r="A2991" s="26">
        <v>111583</v>
      </c>
      <c r="B2991" s="26" t="s">
        <v>1649</v>
      </c>
      <c r="C2991" s="81">
        <f t="shared" si="143"/>
        <v>0</v>
      </c>
      <c r="D2991" s="26">
        <v>37259</v>
      </c>
      <c r="E2991" s="26" t="s">
        <v>12085</v>
      </c>
      <c r="F2991" s="26">
        <v>968818</v>
      </c>
      <c r="G2991" s="26">
        <v>0</v>
      </c>
      <c r="H2991" s="76">
        <f t="shared" si="144"/>
        <v>111583</v>
      </c>
      <c r="I2991" s="76">
        <f t="shared" si="145"/>
        <v>0</v>
      </c>
      <c r="J2991" s="26">
        <v>37259</v>
      </c>
      <c r="K2991" s="26" t="s">
        <v>12085</v>
      </c>
      <c r="L2991" s="26" t="s">
        <v>12969</v>
      </c>
      <c r="M2991" s="26">
        <v>9308</v>
      </c>
      <c r="N2991" s="26" t="s">
        <v>310</v>
      </c>
      <c r="O2991" s="26" t="s">
        <v>12970</v>
      </c>
      <c r="P2991" s="26" t="s">
        <v>333</v>
      </c>
      <c r="Q2991" s="26" t="s">
        <v>12971</v>
      </c>
      <c r="R2991" s="26" t="s">
        <v>12272</v>
      </c>
      <c r="S2991" s="26" t="s">
        <v>12273</v>
      </c>
      <c r="T2991" s="26" t="s">
        <v>12274</v>
      </c>
      <c r="U2991" s="26" t="s">
        <v>385</v>
      </c>
    </row>
    <row r="2992" spans="1:21" ht="14.4" x14ac:dyDescent="0.25">
      <c r="A2992" s="26">
        <v>111583</v>
      </c>
      <c r="B2992" s="26" t="s">
        <v>1649</v>
      </c>
      <c r="C2992" s="81">
        <f t="shared" si="143"/>
        <v>0</v>
      </c>
      <c r="D2992" s="26">
        <v>37259</v>
      </c>
      <c r="E2992" s="26" t="s">
        <v>12085</v>
      </c>
      <c r="F2992" s="26">
        <v>974824</v>
      </c>
      <c r="G2992" s="26">
        <v>0</v>
      </c>
      <c r="H2992" s="76">
        <f t="shared" si="144"/>
        <v>111583</v>
      </c>
      <c r="I2992" s="76">
        <f t="shared" si="145"/>
        <v>0</v>
      </c>
      <c r="J2992" s="26">
        <v>37648</v>
      </c>
      <c r="K2992" s="26" t="s">
        <v>12972</v>
      </c>
      <c r="L2992" s="26" t="s">
        <v>12973</v>
      </c>
      <c r="M2992" s="26">
        <v>9420</v>
      </c>
      <c r="N2992" s="26" t="s">
        <v>311</v>
      </c>
      <c r="O2992" s="26" t="s">
        <v>12974</v>
      </c>
      <c r="P2992" s="26" t="s">
        <v>333</v>
      </c>
      <c r="Q2992" s="26" t="s">
        <v>12975</v>
      </c>
      <c r="R2992" s="26" t="s">
        <v>12272</v>
      </c>
      <c r="S2992" s="26" t="s">
        <v>12273</v>
      </c>
      <c r="T2992" s="26" t="s">
        <v>12274</v>
      </c>
      <c r="U2992" s="26" t="s">
        <v>385</v>
      </c>
    </row>
    <row r="2993" spans="1:21" ht="14.4" x14ac:dyDescent="0.25">
      <c r="A2993" s="26">
        <v>111583</v>
      </c>
      <c r="B2993" s="26" t="s">
        <v>1649</v>
      </c>
      <c r="C2993" s="81">
        <f t="shared" si="143"/>
        <v>0</v>
      </c>
      <c r="D2993" s="26">
        <v>37259</v>
      </c>
      <c r="E2993" s="26" t="s">
        <v>12085</v>
      </c>
      <c r="F2993" s="26">
        <v>974824</v>
      </c>
      <c r="G2993" s="26">
        <v>0</v>
      </c>
      <c r="H2993" s="76">
        <f t="shared" si="144"/>
        <v>0</v>
      </c>
      <c r="I2993" s="76">
        <f t="shared" si="145"/>
        <v>0</v>
      </c>
      <c r="J2993" s="26">
        <v>110395</v>
      </c>
      <c r="K2993" s="26" t="s">
        <v>12976</v>
      </c>
      <c r="L2993" s="26" t="s">
        <v>10612</v>
      </c>
      <c r="M2993" s="26">
        <v>9300</v>
      </c>
      <c r="N2993" s="26" t="s">
        <v>127</v>
      </c>
      <c r="O2993" s="26" t="s">
        <v>12977</v>
      </c>
      <c r="P2993" s="26" t="s">
        <v>333</v>
      </c>
      <c r="Q2993" s="26" t="s">
        <v>12978</v>
      </c>
      <c r="R2993" s="26" t="s">
        <v>12272</v>
      </c>
      <c r="S2993" s="26" t="s">
        <v>12273</v>
      </c>
      <c r="T2993" s="26" t="s">
        <v>12274</v>
      </c>
      <c r="U2993" s="26" t="s">
        <v>385</v>
      </c>
    </row>
    <row r="2994" spans="1:21" ht="14.4" x14ac:dyDescent="0.25">
      <c r="A2994" s="26">
        <v>111583</v>
      </c>
      <c r="B2994" s="26" t="s">
        <v>1649</v>
      </c>
      <c r="C2994" s="81">
        <f t="shared" si="143"/>
        <v>0</v>
      </c>
      <c r="D2994" s="26">
        <v>37259</v>
      </c>
      <c r="E2994" s="26" t="s">
        <v>12085</v>
      </c>
      <c r="F2994" s="26">
        <v>968751</v>
      </c>
      <c r="G2994" s="26">
        <v>0</v>
      </c>
      <c r="H2994" s="76">
        <f t="shared" si="144"/>
        <v>111583</v>
      </c>
      <c r="I2994" s="76">
        <f t="shared" si="145"/>
        <v>0</v>
      </c>
      <c r="J2994" s="26">
        <v>125997</v>
      </c>
      <c r="K2994" s="26" t="s">
        <v>12979</v>
      </c>
      <c r="L2994" s="26" t="s">
        <v>1524</v>
      </c>
      <c r="M2994" s="26">
        <v>9300</v>
      </c>
      <c r="N2994" s="26" t="s">
        <v>127</v>
      </c>
      <c r="O2994" s="26" t="s">
        <v>228</v>
      </c>
      <c r="P2994" s="26" t="s">
        <v>333</v>
      </c>
      <c r="Q2994" s="26" t="s">
        <v>12980</v>
      </c>
      <c r="R2994" s="26" t="s">
        <v>12272</v>
      </c>
      <c r="S2994" s="26" t="s">
        <v>12273</v>
      </c>
      <c r="T2994" s="26" t="s">
        <v>12274</v>
      </c>
      <c r="U2994" s="26" t="s">
        <v>385</v>
      </c>
    </row>
    <row r="2995" spans="1:21" ht="14.4" x14ac:dyDescent="0.25">
      <c r="A2995" s="26">
        <v>111583</v>
      </c>
      <c r="B2995" s="26" t="s">
        <v>1649</v>
      </c>
      <c r="C2995" s="81">
        <f t="shared" si="143"/>
        <v>0</v>
      </c>
      <c r="D2995" s="26">
        <v>37259</v>
      </c>
      <c r="E2995" s="26" t="s">
        <v>12085</v>
      </c>
      <c r="F2995" s="26">
        <v>968818</v>
      </c>
      <c r="G2995" s="26">
        <v>0</v>
      </c>
      <c r="H2995" s="76">
        <f t="shared" si="144"/>
        <v>111583</v>
      </c>
      <c r="I2995" s="76">
        <f t="shared" si="145"/>
        <v>0</v>
      </c>
      <c r="J2995" s="26">
        <v>126151</v>
      </c>
      <c r="K2995" s="26" t="s">
        <v>12981</v>
      </c>
      <c r="L2995" s="26" t="s">
        <v>12969</v>
      </c>
      <c r="M2995" s="26">
        <v>9308</v>
      </c>
      <c r="N2995" s="26" t="s">
        <v>310</v>
      </c>
      <c r="O2995" s="26" t="s">
        <v>12970</v>
      </c>
      <c r="P2995" s="26" t="s">
        <v>333</v>
      </c>
      <c r="Q2995" s="26" t="s">
        <v>12971</v>
      </c>
      <c r="R2995" s="26" t="s">
        <v>12272</v>
      </c>
      <c r="S2995" s="26" t="s">
        <v>12273</v>
      </c>
      <c r="T2995" s="26" t="s">
        <v>12274</v>
      </c>
      <c r="U2995" s="26" t="s">
        <v>385</v>
      </c>
    </row>
    <row r="2996" spans="1:21" ht="14.4" x14ac:dyDescent="0.25">
      <c r="A2996" s="26">
        <v>111583</v>
      </c>
      <c r="B2996" s="26" t="s">
        <v>1649</v>
      </c>
      <c r="C2996" s="81">
        <f t="shared" si="143"/>
        <v>0</v>
      </c>
      <c r="D2996" s="26">
        <v>37259</v>
      </c>
      <c r="E2996" s="26" t="s">
        <v>12085</v>
      </c>
      <c r="F2996" s="26">
        <v>968751</v>
      </c>
      <c r="G2996" s="26">
        <v>0</v>
      </c>
      <c r="H2996" s="76">
        <f t="shared" si="144"/>
        <v>111583</v>
      </c>
      <c r="I2996" s="76">
        <f t="shared" si="145"/>
        <v>0</v>
      </c>
      <c r="J2996" s="26">
        <v>126714</v>
      </c>
      <c r="K2996" s="26" t="s">
        <v>12154</v>
      </c>
      <c r="L2996" s="26" t="s">
        <v>1524</v>
      </c>
      <c r="M2996" s="26">
        <v>9300</v>
      </c>
      <c r="N2996" s="26" t="s">
        <v>127</v>
      </c>
      <c r="O2996" s="26" t="s">
        <v>228</v>
      </c>
      <c r="P2996" s="26" t="s">
        <v>333</v>
      </c>
      <c r="Q2996" s="26" t="s">
        <v>12982</v>
      </c>
      <c r="R2996" s="26" t="s">
        <v>12272</v>
      </c>
      <c r="S2996" s="26" t="s">
        <v>12273</v>
      </c>
      <c r="T2996" s="26" t="s">
        <v>12274</v>
      </c>
      <c r="U2996" s="26" t="s">
        <v>385</v>
      </c>
    </row>
    <row r="2997" spans="1:21" ht="14.4" x14ac:dyDescent="0.25">
      <c r="A2997" s="26">
        <v>111583</v>
      </c>
      <c r="B2997" s="26" t="s">
        <v>1649</v>
      </c>
      <c r="C2997" s="81">
        <f t="shared" si="143"/>
        <v>0</v>
      </c>
      <c r="D2997" s="26">
        <v>37259</v>
      </c>
      <c r="E2997" s="26" t="s">
        <v>12085</v>
      </c>
      <c r="F2997" s="26">
        <v>974824</v>
      </c>
      <c r="G2997" s="26">
        <v>0</v>
      </c>
      <c r="H2997" s="76">
        <f t="shared" si="144"/>
        <v>111583</v>
      </c>
      <c r="I2997" s="76">
        <f t="shared" si="145"/>
        <v>0</v>
      </c>
      <c r="J2997" s="26">
        <v>126921</v>
      </c>
      <c r="K2997" s="26" t="s">
        <v>12983</v>
      </c>
      <c r="L2997" s="26" t="s">
        <v>12984</v>
      </c>
      <c r="M2997" s="26">
        <v>9300</v>
      </c>
      <c r="N2997" s="26" t="s">
        <v>127</v>
      </c>
      <c r="O2997" s="26" t="s">
        <v>12977</v>
      </c>
      <c r="P2997" s="26" t="s">
        <v>333</v>
      </c>
      <c r="Q2997" s="26" t="s">
        <v>12978</v>
      </c>
      <c r="R2997" s="26" t="s">
        <v>12272</v>
      </c>
      <c r="S2997" s="26" t="s">
        <v>12273</v>
      </c>
      <c r="T2997" s="26" t="s">
        <v>12274</v>
      </c>
      <c r="U2997" s="26" t="s">
        <v>385</v>
      </c>
    </row>
    <row r="2998" spans="1:21" ht="14.4" x14ac:dyDescent="0.25">
      <c r="A2998" s="26">
        <v>111583</v>
      </c>
      <c r="B2998" s="26" t="s">
        <v>1649</v>
      </c>
      <c r="C2998" s="81">
        <f t="shared" si="143"/>
        <v>0</v>
      </c>
      <c r="D2998" s="26">
        <v>37259</v>
      </c>
      <c r="E2998" s="26" t="s">
        <v>12085</v>
      </c>
      <c r="F2998" s="26">
        <v>974824</v>
      </c>
      <c r="G2998" s="26">
        <v>0</v>
      </c>
      <c r="H2998" s="76">
        <f t="shared" si="144"/>
        <v>0</v>
      </c>
      <c r="I2998" s="76">
        <f t="shared" si="145"/>
        <v>0</v>
      </c>
      <c r="J2998" s="26">
        <v>126938</v>
      </c>
      <c r="K2998" s="26" t="s">
        <v>12985</v>
      </c>
      <c r="L2998" s="26" t="s">
        <v>12986</v>
      </c>
      <c r="M2998" s="26">
        <v>9300</v>
      </c>
      <c r="N2998" s="26" t="s">
        <v>127</v>
      </c>
      <c r="O2998" s="26" t="s">
        <v>12977</v>
      </c>
      <c r="P2998" s="26" t="s">
        <v>333</v>
      </c>
      <c r="Q2998" s="26" t="s">
        <v>12978</v>
      </c>
      <c r="R2998" s="26" t="s">
        <v>12272</v>
      </c>
      <c r="S2998" s="26" t="s">
        <v>12273</v>
      </c>
      <c r="T2998" s="26" t="s">
        <v>12274</v>
      </c>
      <c r="U2998" s="26" t="s">
        <v>385</v>
      </c>
    </row>
    <row r="2999" spans="1:21" ht="14.4" x14ac:dyDescent="0.25">
      <c r="A2999" s="26">
        <v>111583</v>
      </c>
      <c r="B2999" s="26" t="s">
        <v>1649</v>
      </c>
      <c r="C2999" s="81">
        <f t="shared" si="143"/>
        <v>0</v>
      </c>
      <c r="D2999" s="26">
        <v>37259</v>
      </c>
      <c r="E2999" s="26" t="s">
        <v>12085</v>
      </c>
      <c r="F2999" s="26">
        <v>138164</v>
      </c>
      <c r="G2999" s="26">
        <v>0</v>
      </c>
      <c r="H2999" s="76">
        <f t="shared" si="144"/>
        <v>111583</v>
      </c>
      <c r="I2999" s="76">
        <f t="shared" si="145"/>
        <v>0</v>
      </c>
      <c r="J2999" s="26">
        <v>126987</v>
      </c>
      <c r="K2999" s="26" t="s">
        <v>12987</v>
      </c>
      <c r="L2999" s="26" t="s">
        <v>6754</v>
      </c>
      <c r="M2999" s="26">
        <v>9300</v>
      </c>
      <c r="N2999" s="26" t="s">
        <v>127</v>
      </c>
      <c r="O2999" s="26" t="s">
        <v>12967</v>
      </c>
      <c r="P2999" s="26" t="s">
        <v>333</v>
      </c>
      <c r="Q2999" s="26" t="s">
        <v>12988</v>
      </c>
      <c r="R2999" s="26" t="s">
        <v>12272</v>
      </c>
      <c r="S2999" s="26" t="s">
        <v>12273</v>
      </c>
      <c r="T2999" s="26" t="s">
        <v>12274</v>
      </c>
      <c r="U2999" s="26" t="s">
        <v>385</v>
      </c>
    </row>
    <row r="3000" spans="1:21" ht="14.4" x14ac:dyDescent="0.25">
      <c r="A3000" s="26">
        <v>111583</v>
      </c>
      <c r="B3000" s="26" t="s">
        <v>1649</v>
      </c>
      <c r="C3000" s="81">
        <f t="shared" si="143"/>
        <v>0</v>
      </c>
      <c r="D3000" s="26">
        <v>37259</v>
      </c>
      <c r="E3000" s="26" t="s">
        <v>12085</v>
      </c>
      <c r="F3000" s="26">
        <v>138164</v>
      </c>
      <c r="G3000" s="26">
        <v>0</v>
      </c>
      <c r="H3000" s="76">
        <f t="shared" si="144"/>
        <v>0</v>
      </c>
      <c r="I3000" s="76">
        <f t="shared" si="145"/>
        <v>0</v>
      </c>
      <c r="J3000" s="26">
        <v>126995</v>
      </c>
      <c r="K3000" s="26" t="s">
        <v>12989</v>
      </c>
      <c r="L3000" s="26" t="s">
        <v>6754</v>
      </c>
      <c r="M3000" s="26">
        <v>9300</v>
      </c>
      <c r="N3000" s="26" t="s">
        <v>127</v>
      </c>
      <c r="O3000" s="26" t="s">
        <v>12967</v>
      </c>
      <c r="P3000" s="26" t="s">
        <v>333</v>
      </c>
      <c r="Q3000" s="26" t="s">
        <v>12990</v>
      </c>
      <c r="R3000" s="26" t="s">
        <v>12272</v>
      </c>
      <c r="S3000" s="26" t="s">
        <v>12273</v>
      </c>
      <c r="T3000" s="26" t="s">
        <v>12274</v>
      </c>
      <c r="U3000" s="26" t="s">
        <v>385</v>
      </c>
    </row>
    <row r="3001" spans="1:21" ht="14.4" x14ac:dyDescent="0.25">
      <c r="A3001" s="26">
        <v>111583</v>
      </c>
      <c r="B3001" s="26" t="s">
        <v>1649</v>
      </c>
      <c r="C3001" s="81">
        <f t="shared" si="143"/>
        <v>0</v>
      </c>
      <c r="D3001" s="26">
        <v>0</v>
      </c>
      <c r="E3001" s="26" t="s">
        <v>333</v>
      </c>
      <c r="F3001" s="26">
        <v>122556</v>
      </c>
      <c r="G3001" s="26">
        <v>0</v>
      </c>
      <c r="H3001" s="76">
        <f t="shared" si="144"/>
        <v>111583</v>
      </c>
      <c r="I3001" s="76">
        <f t="shared" si="145"/>
        <v>0</v>
      </c>
      <c r="J3001" s="26">
        <v>145854</v>
      </c>
      <c r="K3001" s="26" t="s">
        <v>12991</v>
      </c>
      <c r="L3001" s="26" t="s">
        <v>12992</v>
      </c>
      <c r="M3001" s="26">
        <v>9300</v>
      </c>
      <c r="N3001" s="26" t="s">
        <v>12993</v>
      </c>
      <c r="O3001" s="26" t="s">
        <v>12964</v>
      </c>
      <c r="P3001" s="26" t="s">
        <v>333</v>
      </c>
      <c r="Q3001" s="26" t="s">
        <v>333</v>
      </c>
      <c r="U3001" s="26" t="s">
        <v>385</v>
      </c>
    </row>
    <row r="3002" spans="1:21" ht="14.4" x14ac:dyDescent="0.25">
      <c r="A3002" s="26">
        <v>111591</v>
      </c>
      <c r="B3002" s="26" t="s">
        <v>1649</v>
      </c>
      <c r="C3002" s="81">
        <f t="shared" si="143"/>
        <v>0</v>
      </c>
      <c r="D3002" s="26">
        <v>122879</v>
      </c>
      <c r="E3002" s="26" t="s">
        <v>12086</v>
      </c>
      <c r="F3002" s="26">
        <v>962217</v>
      </c>
      <c r="G3002" s="26">
        <v>0</v>
      </c>
      <c r="H3002" s="76">
        <f t="shared" si="144"/>
        <v>0</v>
      </c>
      <c r="I3002" s="76">
        <f t="shared" si="145"/>
        <v>0</v>
      </c>
      <c r="J3002" s="26">
        <v>27409</v>
      </c>
      <c r="K3002" s="26" t="s">
        <v>12951</v>
      </c>
      <c r="L3002" s="26" t="s">
        <v>10016</v>
      </c>
      <c r="M3002" s="26">
        <v>1500</v>
      </c>
      <c r="N3002" s="26" t="s">
        <v>23</v>
      </c>
      <c r="O3002" s="26" t="s">
        <v>12994</v>
      </c>
      <c r="P3002" s="26" t="s">
        <v>333</v>
      </c>
      <c r="Q3002" s="26" t="s">
        <v>12995</v>
      </c>
      <c r="R3002" s="26" t="s">
        <v>12171</v>
      </c>
      <c r="S3002" s="26" t="s">
        <v>12172</v>
      </c>
      <c r="T3002" s="26" t="s">
        <v>12173</v>
      </c>
      <c r="U3002" s="26" t="s">
        <v>496</v>
      </c>
    </row>
    <row r="3003" spans="1:21" ht="14.4" x14ac:dyDescent="0.25">
      <c r="A3003" s="26">
        <v>111591</v>
      </c>
      <c r="B3003" s="26" t="s">
        <v>1649</v>
      </c>
      <c r="C3003" s="81">
        <f t="shared" si="143"/>
        <v>0</v>
      </c>
      <c r="D3003" s="26">
        <v>122879</v>
      </c>
      <c r="E3003" s="26" t="s">
        <v>12086</v>
      </c>
      <c r="F3003" s="26">
        <v>962456</v>
      </c>
      <c r="G3003" s="26">
        <v>0</v>
      </c>
      <c r="H3003" s="76">
        <f t="shared" si="144"/>
        <v>111591</v>
      </c>
      <c r="I3003" s="76">
        <f t="shared" si="145"/>
        <v>0</v>
      </c>
      <c r="J3003" s="26">
        <v>31922</v>
      </c>
      <c r="K3003" s="26" t="s">
        <v>12996</v>
      </c>
      <c r="L3003" s="26" t="s">
        <v>8075</v>
      </c>
      <c r="M3003" s="26">
        <v>1652</v>
      </c>
      <c r="N3003" s="26" t="s">
        <v>295</v>
      </c>
      <c r="O3003" s="26" t="s">
        <v>12997</v>
      </c>
      <c r="P3003" s="26" t="s">
        <v>333</v>
      </c>
      <c r="Q3003" s="26" t="s">
        <v>12998</v>
      </c>
      <c r="R3003" s="26" t="s">
        <v>12265</v>
      </c>
      <c r="S3003" s="26" t="s">
        <v>12266</v>
      </c>
      <c r="T3003" s="26" t="s">
        <v>12267</v>
      </c>
      <c r="U3003" s="26" t="s">
        <v>385</v>
      </c>
    </row>
    <row r="3004" spans="1:21" ht="14.4" x14ac:dyDescent="0.25">
      <c r="A3004" s="26">
        <v>111591</v>
      </c>
      <c r="B3004" s="26" t="s">
        <v>1649</v>
      </c>
      <c r="C3004" s="81">
        <f t="shared" si="143"/>
        <v>0</v>
      </c>
      <c r="D3004" s="26">
        <v>122879</v>
      </c>
      <c r="E3004" s="26" t="s">
        <v>12086</v>
      </c>
      <c r="F3004" s="26">
        <v>962456</v>
      </c>
      <c r="G3004" s="26">
        <v>0</v>
      </c>
      <c r="H3004" s="76">
        <f t="shared" si="144"/>
        <v>0</v>
      </c>
      <c r="I3004" s="76">
        <f t="shared" si="145"/>
        <v>0</v>
      </c>
      <c r="J3004" s="26">
        <v>31931</v>
      </c>
      <c r="K3004" s="26" t="s">
        <v>12999</v>
      </c>
      <c r="L3004" s="26" t="s">
        <v>8075</v>
      </c>
      <c r="M3004" s="26">
        <v>1652</v>
      </c>
      <c r="N3004" s="26" t="s">
        <v>295</v>
      </c>
      <c r="O3004" s="26" t="s">
        <v>12997</v>
      </c>
      <c r="P3004" s="26" t="s">
        <v>333</v>
      </c>
      <c r="Q3004" s="26" t="s">
        <v>12998</v>
      </c>
      <c r="R3004" s="26" t="s">
        <v>12265</v>
      </c>
      <c r="S3004" s="26" t="s">
        <v>12266</v>
      </c>
      <c r="T3004" s="26" t="s">
        <v>12267</v>
      </c>
      <c r="U3004" s="26" t="s">
        <v>385</v>
      </c>
    </row>
    <row r="3005" spans="1:21" ht="14.4" x14ac:dyDescent="0.25">
      <c r="A3005" s="26">
        <v>111591</v>
      </c>
      <c r="B3005" s="26" t="s">
        <v>1649</v>
      </c>
      <c r="C3005" s="81">
        <f t="shared" si="143"/>
        <v>0</v>
      </c>
      <c r="D3005" s="26">
        <v>122879</v>
      </c>
      <c r="E3005" s="26" t="s">
        <v>12086</v>
      </c>
      <c r="F3005" s="26">
        <v>55137</v>
      </c>
      <c r="G3005" s="26">
        <v>0</v>
      </c>
      <c r="H3005" s="76">
        <f t="shared" si="144"/>
        <v>111591</v>
      </c>
      <c r="I3005" s="76">
        <f t="shared" si="145"/>
        <v>0</v>
      </c>
      <c r="J3005" s="26">
        <v>32573</v>
      </c>
      <c r="K3005" s="26" t="s">
        <v>13000</v>
      </c>
      <c r="L3005" s="26" t="s">
        <v>13001</v>
      </c>
      <c r="M3005" s="26">
        <v>1500</v>
      </c>
      <c r="N3005" s="26" t="s">
        <v>23</v>
      </c>
      <c r="O3005" s="26" t="s">
        <v>13002</v>
      </c>
      <c r="P3005" s="26" t="s">
        <v>333</v>
      </c>
      <c r="Q3005" s="26" t="s">
        <v>11587</v>
      </c>
      <c r="R3005" s="26" t="s">
        <v>12265</v>
      </c>
      <c r="S3005" s="26" t="s">
        <v>12266</v>
      </c>
      <c r="T3005" s="26" t="s">
        <v>12267</v>
      </c>
      <c r="U3005" s="26" t="s">
        <v>385</v>
      </c>
    </row>
    <row r="3006" spans="1:21" ht="14.4" x14ac:dyDescent="0.25">
      <c r="A3006" s="26">
        <v>111591</v>
      </c>
      <c r="B3006" s="26" t="s">
        <v>1649</v>
      </c>
      <c r="C3006" s="81">
        <f t="shared" si="143"/>
        <v>0</v>
      </c>
      <c r="D3006" s="26">
        <v>122879</v>
      </c>
      <c r="E3006" s="26" t="s">
        <v>12086</v>
      </c>
      <c r="F3006" s="26">
        <v>962217</v>
      </c>
      <c r="G3006" s="26">
        <v>0</v>
      </c>
      <c r="H3006" s="76">
        <f t="shared" si="144"/>
        <v>111591</v>
      </c>
      <c r="I3006" s="76">
        <f t="shared" si="145"/>
        <v>0</v>
      </c>
      <c r="J3006" s="26">
        <v>32607</v>
      </c>
      <c r="K3006" s="26" t="s">
        <v>12562</v>
      </c>
      <c r="L3006" s="26" t="s">
        <v>10016</v>
      </c>
      <c r="M3006" s="26">
        <v>1500</v>
      </c>
      <c r="N3006" s="26" t="s">
        <v>23</v>
      </c>
      <c r="O3006" s="26" t="s">
        <v>222</v>
      </c>
      <c r="P3006" s="26" t="s">
        <v>333</v>
      </c>
      <c r="Q3006" s="26" t="s">
        <v>13003</v>
      </c>
      <c r="R3006" s="26" t="s">
        <v>12265</v>
      </c>
      <c r="S3006" s="26" t="s">
        <v>12266</v>
      </c>
      <c r="T3006" s="26" t="s">
        <v>12267</v>
      </c>
      <c r="U3006" s="26" t="s">
        <v>385</v>
      </c>
    </row>
    <row r="3007" spans="1:21" ht="14.4" x14ac:dyDescent="0.25">
      <c r="A3007" s="26">
        <v>111591</v>
      </c>
      <c r="B3007" s="26" t="s">
        <v>1649</v>
      </c>
      <c r="C3007" s="81">
        <f t="shared" si="143"/>
        <v>0</v>
      </c>
      <c r="D3007" s="26">
        <v>122879</v>
      </c>
      <c r="E3007" s="26" t="s">
        <v>12086</v>
      </c>
      <c r="F3007" s="26">
        <v>55137</v>
      </c>
      <c r="G3007" s="26">
        <v>0</v>
      </c>
      <c r="H3007" s="76">
        <f t="shared" si="144"/>
        <v>111591</v>
      </c>
      <c r="I3007" s="76">
        <f t="shared" si="145"/>
        <v>0</v>
      </c>
      <c r="J3007" s="26">
        <v>32623</v>
      </c>
      <c r="K3007" s="26" t="s">
        <v>13004</v>
      </c>
      <c r="L3007" s="26" t="s">
        <v>13001</v>
      </c>
      <c r="M3007" s="26">
        <v>1500</v>
      </c>
      <c r="N3007" s="26" t="s">
        <v>23</v>
      </c>
      <c r="O3007" s="26" t="s">
        <v>13002</v>
      </c>
      <c r="P3007" s="26" t="s">
        <v>333</v>
      </c>
      <c r="Q3007" s="26" t="s">
        <v>11587</v>
      </c>
      <c r="R3007" s="26" t="s">
        <v>12265</v>
      </c>
      <c r="S3007" s="26" t="s">
        <v>12266</v>
      </c>
      <c r="T3007" s="26" t="s">
        <v>12267</v>
      </c>
      <c r="U3007" s="26" t="s">
        <v>385</v>
      </c>
    </row>
    <row r="3008" spans="1:21" ht="14.4" x14ac:dyDescent="0.25">
      <c r="A3008" s="26">
        <v>111591</v>
      </c>
      <c r="B3008" s="26" t="s">
        <v>1649</v>
      </c>
      <c r="C3008" s="81">
        <f t="shared" si="143"/>
        <v>0</v>
      </c>
      <c r="D3008" s="26">
        <v>122879</v>
      </c>
      <c r="E3008" s="26" t="s">
        <v>12086</v>
      </c>
      <c r="F3008" s="26">
        <v>55137</v>
      </c>
      <c r="G3008" s="26">
        <v>0</v>
      </c>
      <c r="H3008" s="76">
        <f t="shared" si="144"/>
        <v>0</v>
      </c>
      <c r="I3008" s="76">
        <f t="shared" si="145"/>
        <v>0</v>
      </c>
      <c r="J3008" s="26">
        <v>32631</v>
      </c>
      <c r="K3008" s="26" t="s">
        <v>13005</v>
      </c>
      <c r="L3008" s="26" t="s">
        <v>13001</v>
      </c>
      <c r="M3008" s="26">
        <v>1500</v>
      </c>
      <c r="N3008" s="26" t="s">
        <v>23</v>
      </c>
      <c r="O3008" s="26" t="s">
        <v>13002</v>
      </c>
      <c r="P3008" s="26" t="s">
        <v>333</v>
      </c>
      <c r="Q3008" s="26" t="s">
        <v>11587</v>
      </c>
      <c r="R3008" s="26" t="s">
        <v>12265</v>
      </c>
      <c r="S3008" s="26" t="s">
        <v>12266</v>
      </c>
      <c r="T3008" s="26" t="s">
        <v>12267</v>
      </c>
      <c r="U3008" s="26" t="s">
        <v>385</v>
      </c>
    </row>
    <row r="3009" spans="1:21" ht="14.4" x14ac:dyDescent="0.25">
      <c r="A3009" s="26">
        <v>111591</v>
      </c>
      <c r="B3009" s="26" t="s">
        <v>1649</v>
      </c>
      <c r="C3009" s="81">
        <f t="shared" si="143"/>
        <v>0</v>
      </c>
      <c r="D3009" s="26">
        <v>122879</v>
      </c>
      <c r="E3009" s="26" t="s">
        <v>12086</v>
      </c>
      <c r="F3009" s="26">
        <v>963314</v>
      </c>
      <c r="G3009" s="26">
        <v>0</v>
      </c>
      <c r="H3009" s="76">
        <f t="shared" si="144"/>
        <v>111591</v>
      </c>
      <c r="I3009" s="76">
        <f t="shared" si="145"/>
        <v>0</v>
      </c>
      <c r="J3009" s="26">
        <v>32871</v>
      </c>
      <c r="K3009" s="26" t="s">
        <v>13006</v>
      </c>
      <c r="L3009" s="26" t="s">
        <v>13007</v>
      </c>
      <c r="M3009" s="26">
        <v>1502</v>
      </c>
      <c r="N3009" s="26" t="s">
        <v>299</v>
      </c>
      <c r="O3009" s="26" t="s">
        <v>13008</v>
      </c>
      <c r="P3009" s="26" t="s">
        <v>333</v>
      </c>
      <c r="Q3009" s="26" t="s">
        <v>13009</v>
      </c>
      <c r="R3009" s="26" t="s">
        <v>12265</v>
      </c>
      <c r="S3009" s="26" t="s">
        <v>12266</v>
      </c>
      <c r="T3009" s="26" t="s">
        <v>12267</v>
      </c>
      <c r="U3009" s="26" t="s">
        <v>385</v>
      </c>
    </row>
    <row r="3010" spans="1:21" ht="14.4" x14ac:dyDescent="0.25">
      <c r="A3010" s="26">
        <v>111591</v>
      </c>
      <c r="B3010" s="26" t="s">
        <v>1649</v>
      </c>
      <c r="C3010" s="81">
        <f t="shared" si="143"/>
        <v>0</v>
      </c>
      <c r="D3010" s="26">
        <v>122879</v>
      </c>
      <c r="E3010" s="26" t="s">
        <v>12086</v>
      </c>
      <c r="F3010" s="26">
        <v>55137</v>
      </c>
      <c r="G3010" s="26">
        <v>0</v>
      </c>
      <c r="H3010" s="76">
        <f t="shared" si="144"/>
        <v>111591</v>
      </c>
      <c r="I3010" s="76">
        <f t="shared" si="145"/>
        <v>0</v>
      </c>
      <c r="J3010" s="26">
        <v>33449</v>
      </c>
      <c r="K3010" s="26" t="s">
        <v>13010</v>
      </c>
      <c r="L3010" s="26" t="s">
        <v>10075</v>
      </c>
      <c r="M3010" s="26">
        <v>1640</v>
      </c>
      <c r="N3010" s="26" t="s">
        <v>147</v>
      </c>
      <c r="O3010" s="26" t="s">
        <v>223</v>
      </c>
      <c r="P3010" s="26" t="s">
        <v>333</v>
      </c>
      <c r="Q3010" s="26" t="s">
        <v>13011</v>
      </c>
      <c r="R3010" s="26" t="s">
        <v>12265</v>
      </c>
      <c r="S3010" s="26" t="s">
        <v>12266</v>
      </c>
      <c r="T3010" s="26" t="s">
        <v>12267</v>
      </c>
      <c r="U3010" s="26" t="s">
        <v>385</v>
      </c>
    </row>
    <row r="3011" spans="1:21" ht="14.4" x14ac:dyDescent="0.25">
      <c r="A3011" s="26">
        <v>111591</v>
      </c>
      <c r="B3011" s="26" t="s">
        <v>1649</v>
      </c>
      <c r="C3011" s="81">
        <f t="shared" si="143"/>
        <v>0</v>
      </c>
      <c r="D3011" s="26">
        <v>122879</v>
      </c>
      <c r="E3011" s="26" t="s">
        <v>12086</v>
      </c>
      <c r="F3011" s="26">
        <v>963314</v>
      </c>
      <c r="G3011" s="26">
        <v>0</v>
      </c>
      <c r="H3011" s="76">
        <f t="shared" si="144"/>
        <v>111591</v>
      </c>
      <c r="I3011" s="76">
        <f t="shared" si="145"/>
        <v>0</v>
      </c>
      <c r="J3011" s="26">
        <v>33944</v>
      </c>
      <c r="K3011" s="26" t="s">
        <v>13012</v>
      </c>
      <c r="L3011" s="26" t="s">
        <v>13013</v>
      </c>
      <c r="M3011" s="26">
        <v>1760</v>
      </c>
      <c r="N3011" s="26" t="s">
        <v>148</v>
      </c>
      <c r="O3011" s="26" t="s">
        <v>13014</v>
      </c>
      <c r="P3011" s="26" t="s">
        <v>333</v>
      </c>
      <c r="Q3011" s="26" t="s">
        <v>13015</v>
      </c>
      <c r="R3011" s="26" t="s">
        <v>12265</v>
      </c>
      <c r="S3011" s="26" t="s">
        <v>12266</v>
      </c>
      <c r="T3011" s="26" t="s">
        <v>12267</v>
      </c>
      <c r="U3011" s="26" t="s">
        <v>385</v>
      </c>
    </row>
    <row r="3012" spans="1:21" ht="14.4" x14ac:dyDescent="0.25">
      <c r="A3012" s="26">
        <v>111591</v>
      </c>
      <c r="B3012" s="26" t="s">
        <v>1649</v>
      </c>
      <c r="C3012" s="81">
        <f t="shared" si="143"/>
        <v>0</v>
      </c>
      <c r="D3012" s="26">
        <v>122879</v>
      </c>
      <c r="E3012" s="26" t="s">
        <v>12086</v>
      </c>
      <c r="F3012" s="26">
        <v>962217</v>
      </c>
      <c r="G3012" s="26">
        <v>0</v>
      </c>
      <c r="H3012" s="76">
        <f t="shared" si="144"/>
        <v>111591</v>
      </c>
      <c r="I3012" s="76">
        <f t="shared" si="145"/>
        <v>0</v>
      </c>
      <c r="J3012" s="26">
        <v>122879</v>
      </c>
      <c r="K3012" s="26" t="s">
        <v>12086</v>
      </c>
      <c r="L3012" s="26" t="s">
        <v>10016</v>
      </c>
      <c r="M3012" s="26">
        <v>1500</v>
      </c>
      <c r="N3012" s="26" t="s">
        <v>23</v>
      </c>
      <c r="O3012" s="26" t="s">
        <v>222</v>
      </c>
      <c r="P3012" s="26" t="s">
        <v>333</v>
      </c>
      <c r="Q3012" s="26" t="s">
        <v>13003</v>
      </c>
      <c r="R3012" s="26" t="s">
        <v>12265</v>
      </c>
      <c r="S3012" s="26" t="s">
        <v>12266</v>
      </c>
      <c r="T3012" s="26" t="s">
        <v>12267</v>
      </c>
      <c r="U3012" s="26" t="s">
        <v>385</v>
      </c>
    </row>
    <row r="3013" spans="1:21" ht="14.4" x14ac:dyDescent="0.25">
      <c r="A3013" s="26">
        <v>111591</v>
      </c>
      <c r="B3013" s="26" t="s">
        <v>1649</v>
      </c>
      <c r="C3013" s="81">
        <f t="shared" si="143"/>
        <v>0</v>
      </c>
      <c r="D3013" s="26">
        <v>122879</v>
      </c>
      <c r="E3013" s="26" t="s">
        <v>12086</v>
      </c>
      <c r="F3013" s="26">
        <v>963314</v>
      </c>
      <c r="G3013" s="26">
        <v>0</v>
      </c>
      <c r="H3013" s="76">
        <f t="shared" si="144"/>
        <v>111591</v>
      </c>
      <c r="I3013" s="76">
        <f t="shared" si="145"/>
        <v>0</v>
      </c>
      <c r="J3013" s="26">
        <v>125211</v>
      </c>
      <c r="K3013" s="26" t="s">
        <v>13016</v>
      </c>
      <c r="L3013" s="26" t="s">
        <v>8427</v>
      </c>
      <c r="M3013" s="26">
        <v>1750</v>
      </c>
      <c r="N3013" s="26" t="s">
        <v>274</v>
      </c>
      <c r="O3013" s="26" t="s">
        <v>13017</v>
      </c>
      <c r="P3013" s="26" t="s">
        <v>333</v>
      </c>
      <c r="Q3013" s="26" t="s">
        <v>13018</v>
      </c>
      <c r="R3013" s="26" t="s">
        <v>12265</v>
      </c>
      <c r="S3013" s="26" t="s">
        <v>12266</v>
      </c>
      <c r="T3013" s="26" t="s">
        <v>12267</v>
      </c>
      <c r="U3013" s="26" t="s">
        <v>385</v>
      </c>
    </row>
    <row r="3014" spans="1:21" ht="14.4" x14ac:dyDescent="0.25">
      <c r="A3014" s="26">
        <v>111591</v>
      </c>
      <c r="B3014" s="26" t="s">
        <v>1649</v>
      </c>
      <c r="C3014" s="81">
        <f t="shared" si="143"/>
        <v>0</v>
      </c>
      <c r="D3014" s="26">
        <v>122879</v>
      </c>
      <c r="E3014" s="26" t="s">
        <v>12086</v>
      </c>
      <c r="F3014" s="26">
        <v>963314</v>
      </c>
      <c r="G3014" s="26">
        <v>0</v>
      </c>
      <c r="H3014" s="76">
        <f t="shared" si="144"/>
        <v>0</v>
      </c>
      <c r="I3014" s="76">
        <f t="shared" si="145"/>
        <v>0</v>
      </c>
      <c r="J3014" s="26">
        <v>125229</v>
      </c>
      <c r="K3014" s="26" t="s">
        <v>13019</v>
      </c>
      <c r="L3014" s="26" t="s">
        <v>8427</v>
      </c>
      <c r="M3014" s="26">
        <v>1750</v>
      </c>
      <c r="N3014" s="26" t="s">
        <v>274</v>
      </c>
      <c r="O3014" s="26" t="s">
        <v>13017</v>
      </c>
      <c r="P3014" s="26" t="s">
        <v>333</v>
      </c>
      <c r="Q3014" s="26" t="s">
        <v>13018</v>
      </c>
      <c r="R3014" s="26" t="s">
        <v>12265</v>
      </c>
      <c r="S3014" s="26" t="s">
        <v>12266</v>
      </c>
      <c r="T3014" s="26" t="s">
        <v>12267</v>
      </c>
      <c r="U3014" s="26" t="s">
        <v>385</v>
      </c>
    </row>
    <row r="3015" spans="1:21" ht="14.4" x14ac:dyDescent="0.25">
      <c r="A3015" s="26">
        <v>111609</v>
      </c>
      <c r="B3015" s="26" t="s">
        <v>1901</v>
      </c>
      <c r="C3015" s="81">
        <f t="shared" ref="C3015:C3078" si="146">IF(A3015&lt;&gt;A3014,0,IF(AND(A3015=A3014,B3015&lt;&gt;B3014),A3015,0))</f>
        <v>0</v>
      </c>
      <c r="D3015" s="26">
        <v>40832</v>
      </c>
      <c r="E3015" s="26" t="s">
        <v>12087</v>
      </c>
      <c r="F3015" s="26">
        <v>113861</v>
      </c>
      <c r="G3015" s="26">
        <v>113861</v>
      </c>
      <c r="H3015" s="76">
        <f t="shared" ref="H3015:H3078" si="147">IF(A3015&lt;&gt;A3014,0,IF(AND(A3015=A3014,F3015&lt;&gt;F3014),A3015,0))</f>
        <v>0</v>
      </c>
      <c r="I3015" s="76">
        <f t="shared" ref="I3015:I3078" si="148">IF(A3015&lt;&gt;A3014,0,IF(AND(H3015&lt;&gt;0,B3015&lt;&gt;B3014),A3015,0))</f>
        <v>0</v>
      </c>
      <c r="J3015" s="26">
        <v>40584</v>
      </c>
      <c r="K3015" s="26" t="s">
        <v>13020</v>
      </c>
      <c r="L3015" s="26" t="s">
        <v>13021</v>
      </c>
      <c r="M3015" s="26">
        <v>2650</v>
      </c>
      <c r="N3015" s="26" t="s">
        <v>54</v>
      </c>
      <c r="O3015" s="26" t="s">
        <v>13022</v>
      </c>
      <c r="P3015" s="26" t="s">
        <v>333</v>
      </c>
      <c r="Q3015" s="26" t="s">
        <v>13023</v>
      </c>
      <c r="R3015" s="26" t="s">
        <v>12231</v>
      </c>
      <c r="S3015" s="26" t="s">
        <v>12232</v>
      </c>
      <c r="T3015" s="26" t="s">
        <v>12233</v>
      </c>
      <c r="U3015" s="26" t="s">
        <v>385</v>
      </c>
    </row>
    <row r="3016" spans="1:21" ht="14.4" x14ac:dyDescent="0.25">
      <c r="A3016" s="26">
        <v>111609</v>
      </c>
      <c r="B3016" s="26" t="s">
        <v>1901</v>
      </c>
      <c r="C3016" s="81">
        <f t="shared" si="146"/>
        <v>0</v>
      </c>
      <c r="D3016" s="26">
        <v>40832</v>
      </c>
      <c r="E3016" s="26" t="s">
        <v>12087</v>
      </c>
      <c r="F3016" s="26">
        <v>113861</v>
      </c>
      <c r="G3016" s="26">
        <v>113861</v>
      </c>
      <c r="H3016" s="76">
        <f t="shared" si="147"/>
        <v>0</v>
      </c>
      <c r="I3016" s="76">
        <f t="shared" si="148"/>
        <v>0</v>
      </c>
      <c r="J3016" s="26">
        <v>40808</v>
      </c>
      <c r="K3016" s="26" t="s">
        <v>13024</v>
      </c>
      <c r="L3016" s="26" t="s">
        <v>5194</v>
      </c>
      <c r="M3016" s="26">
        <v>2500</v>
      </c>
      <c r="N3016" s="26" t="s">
        <v>52</v>
      </c>
      <c r="O3016" s="26" t="s">
        <v>13025</v>
      </c>
      <c r="P3016" s="26" t="s">
        <v>333</v>
      </c>
      <c r="Q3016" s="26" t="s">
        <v>13026</v>
      </c>
      <c r="R3016" s="26" t="s">
        <v>12231</v>
      </c>
      <c r="S3016" s="26" t="s">
        <v>12232</v>
      </c>
      <c r="T3016" s="26" t="s">
        <v>12233</v>
      </c>
      <c r="U3016" s="26" t="s">
        <v>385</v>
      </c>
    </row>
    <row r="3017" spans="1:21" ht="14.4" x14ac:dyDescent="0.25">
      <c r="A3017" s="26">
        <v>111609</v>
      </c>
      <c r="B3017" s="26" t="s">
        <v>1901</v>
      </c>
      <c r="C3017" s="81">
        <f t="shared" si="146"/>
        <v>0</v>
      </c>
      <c r="D3017" s="26">
        <v>40832</v>
      </c>
      <c r="E3017" s="26" t="s">
        <v>12087</v>
      </c>
      <c r="F3017" s="26">
        <v>113861</v>
      </c>
      <c r="G3017" s="26">
        <v>113861</v>
      </c>
      <c r="H3017" s="76">
        <f t="shared" si="147"/>
        <v>0</v>
      </c>
      <c r="I3017" s="76">
        <f t="shared" si="148"/>
        <v>0</v>
      </c>
      <c r="J3017" s="26">
        <v>40816</v>
      </c>
      <c r="K3017" s="26" t="s">
        <v>13027</v>
      </c>
      <c r="L3017" s="26" t="s">
        <v>13028</v>
      </c>
      <c r="M3017" s="26">
        <v>2500</v>
      </c>
      <c r="N3017" s="26" t="s">
        <v>52</v>
      </c>
      <c r="O3017" s="26" t="s">
        <v>13029</v>
      </c>
      <c r="P3017" s="26" t="s">
        <v>333</v>
      </c>
      <c r="Q3017" s="26" t="s">
        <v>13030</v>
      </c>
      <c r="R3017" s="26" t="s">
        <v>12231</v>
      </c>
      <c r="S3017" s="26" t="s">
        <v>12232</v>
      </c>
      <c r="T3017" s="26" t="s">
        <v>12233</v>
      </c>
      <c r="U3017" s="26" t="s">
        <v>385</v>
      </c>
    </row>
    <row r="3018" spans="1:21" ht="14.4" x14ac:dyDescent="0.25">
      <c r="A3018" s="26">
        <v>111609</v>
      </c>
      <c r="B3018" s="26" t="s">
        <v>1901</v>
      </c>
      <c r="C3018" s="81">
        <f t="shared" si="146"/>
        <v>0</v>
      </c>
      <c r="D3018" s="26">
        <v>40832</v>
      </c>
      <c r="E3018" s="26" t="s">
        <v>12087</v>
      </c>
      <c r="F3018" s="26">
        <v>113861</v>
      </c>
      <c r="G3018" s="26">
        <v>113861</v>
      </c>
      <c r="H3018" s="76">
        <f t="shared" si="147"/>
        <v>0</v>
      </c>
      <c r="I3018" s="76">
        <f t="shared" si="148"/>
        <v>0</v>
      </c>
      <c r="J3018" s="26">
        <v>40832</v>
      </c>
      <c r="K3018" s="26" t="s">
        <v>12087</v>
      </c>
      <c r="L3018" s="26" t="s">
        <v>13031</v>
      </c>
      <c r="M3018" s="26">
        <v>2500</v>
      </c>
      <c r="N3018" s="26" t="s">
        <v>52</v>
      </c>
      <c r="O3018" s="26" t="s">
        <v>13032</v>
      </c>
      <c r="P3018" s="26" t="s">
        <v>333</v>
      </c>
      <c r="Q3018" s="26" t="s">
        <v>330</v>
      </c>
      <c r="R3018" s="26" t="s">
        <v>12231</v>
      </c>
      <c r="S3018" s="26" t="s">
        <v>12232</v>
      </c>
      <c r="T3018" s="26" t="s">
        <v>12233</v>
      </c>
      <c r="U3018" s="26" t="s">
        <v>385</v>
      </c>
    </row>
    <row r="3019" spans="1:21" ht="14.4" x14ac:dyDescent="0.25">
      <c r="A3019" s="26">
        <v>111609</v>
      </c>
      <c r="B3019" s="26" t="s">
        <v>1901</v>
      </c>
      <c r="C3019" s="81">
        <f t="shared" si="146"/>
        <v>0</v>
      </c>
      <c r="D3019" s="26">
        <v>40832</v>
      </c>
      <c r="E3019" s="26" t="s">
        <v>12087</v>
      </c>
      <c r="F3019" s="26">
        <v>113861</v>
      </c>
      <c r="G3019" s="26">
        <v>113861</v>
      </c>
      <c r="H3019" s="76">
        <f t="shared" si="147"/>
        <v>0</v>
      </c>
      <c r="I3019" s="76">
        <f t="shared" si="148"/>
        <v>0</v>
      </c>
      <c r="J3019" s="26">
        <v>40972</v>
      </c>
      <c r="K3019" s="26" t="s">
        <v>13033</v>
      </c>
      <c r="L3019" s="26" t="s">
        <v>13034</v>
      </c>
      <c r="M3019" s="26">
        <v>2640</v>
      </c>
      <c r="N3019" s="26" t="s">
        <v>53</v>
      </c>
      <c r="O3019" s="26" t="s">
        <v>13035</v>
      </c>
      <c r="P3019" s="26" t="s">
        <v>333</v>
      </c>
      <c r="Q3019" s="26" t="s">
        <v>13036</v>
      </c>
      <c r="R3019" s="26" t="s">
        <v>12231</v>
      </c>
      <c r="S3019" s="26" t="s">
        <v>12232</v>
      </c>
      <c r="T3019" s="26" t="s">
        <v>12233</v>
      </c>
      <c r="U3019" s="26" t="s">
        <v>385</v>
      </c>
    </row>
    <row r="3020" spans="1:21" ht="14.4" x14ac:dyDescent="0.25">
      <c r="A3020" s="26">
        <v>111617</v>
      </c>
      <c r="B3020" s="26" t="s">
        <v>1901</v>
      </c>
      <c r="C3020" s="81">
        <f t="shared" si="146"/>
        <v>0</v>
      </c>
      <c r="D3020" s="26">
        <v>40642</v>
      </c>
      <c r="E3020" s="26" t="s">
        <v>12088</v>
      </c>
      <c r="F3020" s="26">
        <v>113861</v>
      </c>
      <c r="G3020" s="26">
        <v>113861</v>
      </c>
      <c r="H3020" s="76">
        <f t="shared" si="147"/>
        <v>0</v>
      </c>
      <c r="I3020" s="76">
        <f t="shared" si="148"/>
        <v>0</v>
      </c>
      <c r="J3020" s="26">
        <v>40634</v>
      </c>
      <c r="K3020" s="26" t="s">
        <v>13037</v>
      </c>
      <c r="L3020" s="26" t="s">
        <v>10360</v>
      </c>
      <c r="M3020" s="26">
        <v>2440</v>
      </c>
      <c r="N3020" s="26" t="s">
        <v>51</v>
      </c>
      <c r="O3020" s="26" t="s">
        <v>13038</v>
      </c>
      <c r="P3020" s="26" t="s">
        <v>333</v>
      </c>
      <c r="Q3020" s="26" t="s">
        <v>13039</v>
      </c>
      <c r="R3020" s="26" t="s">
        <v>12231</v>
      </c>
      <c r="S3020" s="26" t="s">
        <v>12232</v>
      </c>
      <c r="T3020" s="26" t="s">
        <v>12233</v>
      </c>
      <c r="U3020" s="26" t="s">
        <v>385</v>
      </c>
    </row>
    <row r="3021" spans="1:21" ht="14.4" x14ac:dyDescent="0.25">
      <c r="A3021" s="26">
        <v>111617</v>
      </c>
      <c r="B3021" s="26" t="s">
        <v>1901</v>
      </c>
      <c r="C3021" s="81">
        <f t="shared" si="146"/>
        <v>0</v>
      </c>
      <c r="D3021" s="26">
        <v>40642</v>
      </c>
      <c r="E3021" s="26" t="s">
        <v>12088</v>
      </c>
      <c r="F3021" s="26">
        <v>113861</v>
      </c>
      <c r="G3021" s="26">
        <v>113861</v>
      </c>
      <c r="H3021" s="76">
        <f t="shared" si="147"/>
        <v>0</v>
      </c>
      <c r="I3021" s="76">
        <f t="shared" si="148"/>
        <v>0</v>
      </c>
      <c r="J3021" s="26">
        <v>40642</v>
      </c>
      <c r="K3021" s="26" t="s">
        <v>12088</v>
      </c>
      <c r="L3021" s="26" t="s">
        <v>10360</v>
      </c>
      <c r="M3021" s="26">
        <v>2440</v>
      </c>
      <c r="N3021" s="26" t="s">
        <v>51</v>
      </c>
      <c r="O3021" s="26" t="s">
        <v>13038</v>
      </c>
      <c r="P3021" s="26" t="s">
        <v>333</v>
      </c>
      <c r="Q3021" s="26" t="s">
        <v>343</v>
      </c>
      <c r="R3021" s="26" t="s">
        <v>12231</v>
      </c>
      <c r="S3021" s="26" t="s">
        <v>12232</v>
      </c>
      <c r="T3021" s="26" t="s">
        <v>12233</v>
      </c>
      <c r="U3021" s="26" t="s">
        <v>385</v>
      </c>
    </row>
    <row r="3022" spans="1:21" ht="14.4" x14ac:dyDescent="0.25">
      <c r="A3022" s="26">
        <v>111617</v>
      </c>
      <c r="B3022" s="26" t="s">
        <v>1901</v>
      </c>
      <c r="C3022" s="81">
        <f t="shared" si="146"/>
        <v>0</v>
      </c>
      <c r="D3022" s="26">
        <v>40642</v>
      </c>
      <c r="E3022" s="26" t="s">
        <v>12088</v>
      </c>
      <c r="F3022" s="26">
        <v>113861</v>
      </c>
      <c r="G3022" s="26">
        <v>113861</v>
      </c>
      <c r="H3022" s="76">
        <f t="shared" si="147"/>
        <v>0</v>
      </c>
      <c r="I3022" s="76">
        <f t="shared" si="148"/>
        <v>0</v>
      </c>
      <c r="J3022" s="26">
        <v>40709</v>
      </c>
      <c r="K3022" s="26" t="s">
        <v>13040</v>
      </c>
      <c r="L3022" s="26" t="s">
        <v>13041</v>
      </c>
      <c r="M3022" s="26">
        <v>2200</v>
      </c>
      <c r="N3022" s="26" t="s">
        <v>50</v>
      </c>
      <c r="O3022" s="26" t="s">
        <v>13042</v>
      </c>
      <c r="P3022" s="26" t="s">
        <v>333</v>
      </c>
      <c r="Q3022" s="26" t="s">
        <v>13043</v>
      </c>
      <c r="R3022" s="26" t="s">
        <v>12231</v>
      </c>
      <c r="S3022" s="26" t="s">
        <v>12232</v>
      </c>
      <c r="T3022" s="26" t="s">
        <v>12233</v>
      </c>
      <c r="U3022" s="26" t="s">
        <v>385</v>
      </c>
    </row>
    <row r="3023" spans="1:21" ht="14.4" x14ac:dyDescent="0.25">
      <c r="A3023" s="26">
        <v>111617</v>
      </c>
      <c r="B3023" s="26" t="s">
        <v>1901</v>
      </c>
      <c r="C3023" s="81">
        <f t="shared" si="146"/>
        <v>0</v>
      </c>
      <c r="D3023" s="26">
        <v>40642</v>
      </c>
      <c r="E3023" s="26" t="s">
        <v>12088</v>
      </c>
      <c r="F3023" s="26">
        <v>113861</v>
      </c>
      <c r="G3023" s="26">
        <v>113861</v>
      </c>
      <c r="H3023" s="76">
        <f t="shared" si="147"/>
        <v>0</v>
      </c>
      <c r="I3023" s="76">
        <f t="shared" si="148"/>
        <v>0</v>
      </c>
      <c r="J3023" s="26">
        <v>40717</v>
      </c>
      <c r="K3023" s="26" t="s">
        <v>13044</v>
      </c>
      <c r="L3023" s="26" t="s">
        <v>4250</v>
      </c>
      <c r="M3023" s="26">
        <v>2200</v>
      </c>
      <c r="N3023" s="26" t="s">
        <v>50</v>
      </c>
      <c r="O3023" s="26" t="s">
        <v>13045</v>
      </c>
      <c r="P3023" s="26" t="s">
        <v>333</v>
      </c>
      <c r="Q3023" s="26" t="s">
        <v>13043</v>
      </c>
      <c r="R3023" s="26" t="s">
        <v>12231</v>
      </c>
      <c r="S3023" s="26" t="s">
        <v>12232</v>
      </c>
      <c r="T3023" s="26" t="s">
        <v>12233</v>
      </c>
      <c r="U3023" s="26" t="s">
        <v>385</v>
      </c>
    </row>
    <row r="3024" spans="1:21" ht="14.4" x14ac:dyDescent="0.25">
      <c r="A3024" s="26">
        <v>111617</v>
      </c>
      <c r="B3024" s="26" t="s">
        <v>1901</v>
      </c>
      <c r="C3024" s="81">
        <f t="shared" si="146"/>
        <v>0</v>
      </c>
      <c r="D3024" s="26">
        <v>40642</v>
      </c>
      <c r="E3024" s="26" t="s">
        <v>12088</v>
      </c>
      <c r="F3024" s="26">
        <v>113861</v>
      </c>
      <c r="G3024" s="26">
        <v>113861</v>
      </c>
      <c r="H3024" s="76">
        <f t="shared" si="147"/>
        <v>0</v>
      </c>
      <c r="I3024" s="76">
        <f t="shared" si="148"/>
        <v>0</v>
      </c>
      <c r="J3024" s="26">
        <v>41178</v>
      </c>
      <c r="K3024" s="26" t="s">
        <v>13046</v>
      </c>
      <c r="L3024" s="26" t="s">
        <v>4275</v>
      </c>
      <c r="M3024" s="26">
        <v>2260</v>
      </c>
      <c r="N3024" s="26" t="s">
        <v>66</v>
      </c>
      <c r="O3024" s="26" t="s">
        <v>13047</v>
      </c>
      <c r="P3024" s="26" t="s">
        <v>333</v>
      </c>
      <c r="Q3024" s="26" t="s">
        <v>13048</v>
      </c>
      <c r="R3024" s="26" t="s">
        <v>12231</v>
      </c>
      <c r="S3024" s="26" t="s">
        <v>12232</v>
      </c>
      <c r="T3024" s="26" t="s">
        <v>12233</v>
      </c>
      <c r="U3024" s="26" t="s">
        <v>385</v>
      </c>
    </row>
    <row r="3025" spans="1:21" ht="14.4" x14ac:dyDescent="0.25">
      <c r="A3025" s="26">
        <v>111633</v>
      </c>
      <c r="B3025" s="26" t="s">
        <v>1901</v>
      </c>
      <c r="C3025" s="81">
        <f t="shared" si="146"/>
        <v>0</v>
      </c>
      <c r="D3025" s="26">
        <v>43241</v>
      </c>
      <c r="E3025" s="26" t="s">
        <v>12089</v>
      </c>
      <c r="F3025" s="26">
        <v>113993</v>
      </c>
      <c r="G3025" s="26">
        <v>113993</v>
      </c>
      <c r="H3025" s="76">
        <f t="shared" si="147"/>
        <v>0</v>
      </c>
      <c r="I3025" s="76">
        <f t="shared" si="148"/>
        <v>0</v>
      </c>
      <c r="J3025" s="26">
        <v>43241</v>
      </c>
      <c r="K3025" s="26" t="s">
        <v>12089</v>
      </c>
      <c r="L3025" s="26" t="s">
        <v>13049</v>
      </c>
      <c r="M3025" s="26">
        <v>9500</v>
      </c>
      <c r="N3025" s="26" t="s">
        <v>133</v>
      </c>
      <c r="O3025" s="26" t="s">
        <v>13050</v>
      </c>
      <c r="P3025" s="26" t="s">
        <v>333</v>
      </c>
      <c r="Q3025" s="26" t="s">
        <v>13051</v>
      </c>
      <c r="R3025" s="26" t="s">
        <v>12272</v>
      </c>
      <c r="S3025" s="26" t="s">
        <v>12273</v>
      </c>
      <c r="T3025" s="26" t="s">
        <v>12274</v>
      </c>
      <c r="U3025" s="26" t="s">
        <v>385</v>
      </c>
    </row>
    <row r="3026" spans="1:21" ht="14.4" x14ac:dyDescent="0.25">
      <c r="A3026" s="26">
        <v>111633</v>
      </c>
      <c r="B3026" s="26" t="s">
        <v>1901</v>
      </c>
      <c r="C3026" s="81">
        <f t="shared" si="146"/>
        <v>0</v>
      </c>
      <c r="D3026" s="26">
        <v>43241</v>
      </c>
      <c r="E3026" s="26" t="s">
        <v>12089</v>
      </c>
      <c r="F3026" s="26">
        <v>113993</v>
      </c>
      <c r="G3026" s="26">
        <v>113993</v>
      </c>
      <c r="H3026" s="76">
        <f t="shared" si="147"/>
        <v>0</v>
      </c>
      <c r="I3026" s="76">
        <f t="shared" si="148"/>
        <v>0</v>
      </c>
      <c r="J3026" s="26">
        <v>43257</v>
      </c>
      <c r="K3026" s="26" t="s">
        <v>13052</v>
      </c>
      <c r="L3026" s="26" t="s">
        <v>13053</v>
      </c>
      <c r="M3026" s="26">
        <v>9500</v>
      </c>
      <c r="N3026" s="26" t="s">
        <v>133</v>
      </c>
      <c r="O3026" s="26" t="s">
        <v>13054</v>
      </c>
      <c r="P3026" s="26" t="s">
        <v>333</v>
      </c>
      <c r="Q3026" s="26" t="s">
        <v>13055</v>
      </c>
      <c r="R3026" s="26" t="s">
        <v>12272</v>
      </c>
      <c r="S3026" s="26" t="s">
        <v>12273</v>
      </c>
      <c r="T3026" s="26" t="s">
        <v>12274</v>
      </c>
      <c r="U3026" s="26" t="s">
        <v>385</v>
      </c>
    </row>
    <row r="3027" spans="1:21" ht="14.4" x14ac:dyDescent="0.25">
      <c r="A3027" s="26">
        <v>111633</v>
      </c>
      <c r="B3027" s="26" t="s">
        <v>1901</v>
      </c>
      <c r="C3027" s="81">
        <f t="shared" si="146"/>
        <v>0</v>
      </c>
      <c r="D3027" s="26">
        <v>43241</v>
      </c>
      <c r="E3027" s="26" t="s">
        <v>12089</v>
      </c>
      <c r="F3027" s="26">
        <v>113993</v>
      </c>
      <c r="G3027" s="26">
        <v>113993</v>
      </c>
      <c r="H3027" s="76">
        <f t="shared" si="147"/>
        <v>0</v>
      </c>
      <c r="I3027" s="76">
        <f t="shared" si="148"/>
        <v>0</v>
      </c>
      <c r="J3027" s="26">
        <v>43927</v>
      </c>
      <c r="K3027" s="26" t="s">
        <v>13056</v>
      </c>
      <c r="L3027" s="26" t="s">
        <v>6681</v>
      </c>
      <c r="M3027" s="26">
        <v>9660</v>
      </c>
      <c r="N3027" s="26" t="s">
        <v>137</v>
      </c>
      <c r="O3027" s="26" t="s">
        <v>13057</v>
      </c>
      <c r="P3027" s="26" t="s">
        <v>333</v>
      </c>
      <c r="Q3027" s="26" t="s">
        <v>13058</v>
      </c>
      <c r="R3027" s="26" t="s">
        <v>12272</v>
      </c>
      <c r="S3027" s="26" t="s">
        <v>12273</v>
      </c>
      <c r="T3027" s="26" t="s">
        <v>12274</v>
      </c>
      <c r="U3027" s="26" t="s">
        <v>385</v>
      </c>
    </row>
    <row r="3028" spans="1:21" ht="14.4" x14ac:dyDescent="0.25">
      <c r="A3028" s="26">
        <v>111633</v>
      </c>
      <c r="B3028" s="26" t="s">
        <v>1901</v>
      </c>
      <c r="C3028" s="81">
        <f t="shared" si="146"/>
        <v>0</v>
      </c>
      <c r="D3028" s="26">
        <v>43241</v>
      </c>
      <c r="E3028" s="26" t="s">
        <v>12089</v>
      </c>
      <c r="F3028" s="26">
        <v>113993</v>
      </c>
      <c r="G3028" s="26">
        <v>113993</v>
      </c>
      <c r="H3028" s="76">
        <f t="shared" si="147"/>
        <v>0</v>
      </c>
      <c r="I3028" s="76">
        <f t="shared" si="148"/>
        <v>0</v>
      </c>
      <c r="J3028" s="26">
        <v>115238</v>
      </c>
      <c r="K3028" s="26" t="s">
        <v>13059</v>
      </c>
      <c r="L3028" s="26" t="s">
        <v>6675</v>
      </c>
      <c r="M3028" s="26">
        <v>9620</v>
      </c>
      <c r="N3028" s="26" t="s">
        <v>136</v>
      </c>
      <c r="O3028" s="26" t="s">
        <v>13060</v>
      </c>
      <c r="P3028" s="26" t="s">
        <v>333</v>
      </c>
      <c r="Q3028" s="26" t="s">
        <v>13061</v>
      </c>
      <c r="R3028" s="26" t="s">
        <v>12272</v>
      </c>
      <c r="S3028" s="26" t="s">
        <v>12273</v>
      </c>
      <c r="T3028" s="26" t="s">
        <v>12274</v>
      </c>
      <c r="U3028" s="26" t="s">
        <v>385</v>
      </c>
    </row>
    <row r="3029" spans="1:21" ht="14.4" x14ac:dyDescent="0.25">
      <c r="A3029" s="26">
        <v>111633</v>
      </c>
      <c r="B3029" s="26" t="s">
        <v>1901</v>
      </c>
      <c r="C3029" s="81">
        <f t="shared" si="146"/>
        <v>0</v>
      </c>
      <c r="D3029" s="26">
        <v>43241</v>
      </c>
      <c r="E3029" s="26" t="s">
        <v>12089</v>
      </c>
      <c r="F3029" s="26">
        <v>113993</v>
      </c>
      <c r="G3029" s="26">
        <v>113993</v>
      </c>
      <c r="H3029" s="76">
        <f t="shared" si="147"/>
        <v>0</v>
      </c>
      <c r="I3029" s="76">
        <f t="shared" si="148"/>
        <v>0</v>
      </c>
      <c r="J3029" s="26">
        <v>117762</v>
      </c>
      <c r="K3029" s="26" t="s">
        <v>13062</v>
      </c>
      <c r="L3029" s="26" t="s">
        <v>6668</v>
      </c>
      <c r="M3029" s="26">
        <v>9550</v>
      </c>
      <c r="N3029" s="26" t="s">
        <v>134</v>
      </c>
      <c r="O3029" s="26" t="s">
        <v>13063</v>
      </c>
      <c r="P3029" s="26" t="s">
        <v>333</v>
      </c>
      <c r="Q3029" s="26" t="s">
        <v>13064</v>
      </c>
      <c r="R3029" s="26" t="s">
        <v>12272</v>
      </c>
      <c r="S3029" s="26" t="s">
        <v>12273</v>
      </c>
      <c r="T3029" s="26" t="s">
        <v>12274</v>
      </c>
      <c r="U3029" s="26" t="s">
        <v>385</v>
      </c>
    </row>
    <row r="3030" spans="1:21" ht="14.4" x14ac:dyDescent="0.25">
      <c r="A3030" s="26">
        <v>111633</v>
      </c>
      <c r="B3030" s="26" t="s">
        <v>1679</v>
      </c>
      <c r="C3030" s="81">
        <f t="shared" si="146"/>
        <v>111633</v>
      </c>
      <c r="D3030" s="26">
        <v>43241</v>
      </c>
      <c r="E3030" s="26" t="s">
        <v>12089</v>
      </c>
      <c r="F3030" s="26">
        <v>960088</v>
      </c>
      <c r="G3030" s="26">
        <v>0</v>
      </c>
      <c r="H3030" s="76">
        <f t="shared" si="147"/>
        <v>111633</v>
      </c>
      <c r="I3030" s="76">
        <f t="shared" si="148"/>
        <v>111633</v>
      </c>
      <c r="J3030" s="26">
        <v>145722</v>
      </c>
      <c r="K3030" s="26" t="s">
        <v>13065</v>
      </c>
      <c r="L3030" s="26" t="s">
        <v>13066</v>
      </c>
      <c r="M3030" s="26">
        <v>9620</v>
      </c>
      <c r="N3030" s="26" t="s">
        <v>136</v>
      </c>
      <c r="O3030" s="26" t="s">
        <v>13067</v>
      </c>
      <c r="P3030" s="26" t="s">
        <v>333</v>
      </c>
      <c r="Q3030" s="26" t="s">
        <v>333</v>
      </c>
      <c r="R3030" s="26" t="s">
        <v>12272</v>
      </c>
      <c r="S3030" s="26" t="s">
        <v>12273</v>
      </c>
      <c r="T3030" s="26" t="s">
        <v>12274</v>
      </c>
      <c r="U3030" s="26" t="s">
        <v>385</v>
      </c>
    </row>
    <row r="3031" spans="1:21" ht="14.4" x14ac:dyDescent="0.25">
      <c r="A3031" s="26">
        <v>111641</v>
      </c>
      <c r="B3031" s="26" t="s">
        <v>1901</v>
      </c>
      <c r="C3031" s="81">
        <f t="shared" si="146"/>
        <v>0</v>
      </c>
      <c r="D3031" s="26">
        <v>40956</v>
      </c>
      <c r="E3031" s="26" t="s">
        <v>12090</v>
      </c>
      <c r="F3031" s="26">
        <v>113861</v>
      </c>
      <c r="G3031" s="26">
        <v>113861</v>
      </c>
      <c r="H3031" s="76">
        <f t="shared" si="147"/>
        <v>0</v>
      </c>
      <c r="I3031" s="76">
        <f t="shared" si="148"/>
        <v>0</v>
      </c>
      <c r="J3031" s="26">
        <v>27219</v>
      </c>
      <c r="K3031" s="26" t="s">
        <v>13068</v>
      </c>
      <c r="L3031" s="26" t="s">
        <v>13069</v>
      </c>
      <c r="M3031" s="26">
        <v>2460</v>
      </c>
      <c r="N3031" s="26" t="s">
        <v>157</v>
      </c>
      <c r="O3031" s="26" t="s">
        <v>13070</v>
      </c>
      <c r="P3031" s="26" t="s">
        <v>333</v>
      </c>
      <c r="Q3031" s="26" t="s">
        <v>13071</v>
      </c>
      <c r="R3031" s="26" t="s">
        <v>12171</v>
      </c>
      <c r="S3031" s="26" t="s">
        <v>12172</v>
      </c>
      <c r="T3031" s="26" t="s">
        <v>12173</v>
      </c>
      <c r="U3031" s="26" t="s">
        <v>496</v>
      </c>
    </row>
    <row r="3032" spans="1:21" ht="14.4" x14ac:dyDescent="0.25">
      <c r="A3032" s="26">
        <v>111641</v>
      </c>
      <c r="B3032" s="26" t="s">
        <v>1901</v>
      </c>
      <c r="C3032" s="81">
        <f t="shared" si="146"/>
        <v>0</v>
      </c>
      <c r="D3032" s="26">
        <v>40956</v>
      </c>
      <c r="E3032" s="26" t="s">
        <v>12090</v>
      </c>
      <c r="F3032" s="26">
        <v>113861</v>
      </c>
      <c r="G3032" s="26">
        <v>113861</v>
      </c>
      <c r="H3032" s="76">
        <f t="shared" si="147"/>
        <v>0</v>
      </c>
      <c r="I3032" s="76">
        <f t="shared" si="148"/>
        <v>0</v>
      </c>
      <c r="J3032" s="26">
        <v>40949</v>
      </c>
      <c r="K3032" s="26" t="s">
        <v>13072</v>
      </c>
      <c r="L3032" s="26" t="s">
        <v>13073</v>
      </c>
      <c r="M3032" s="26">
        <v>2400</v>
      </c>
      <c r="N3032" s="26" t="s">
        <v>49</v>
      </c>
      <c r="O3032" s="26" t="s">
        <v>233</v>
      </c>
      <c r="P3032" s="26" t="s">
        <v>333</v>
      </c>
      <c r="Q3032" s="26" t="s">
        <v>13074</v>
      </c>
      <c r="R3032" s="26" t="s">
        <v>12231</v>
      </c>
      <c r="S3032" s="26" t="s">
        <v>12232</v>
      </c>
      <c r="T3032" s="26" t="s">
        <v>12233</v>
      </c>
      <c r="U3032" s="26" t="s">
        <v>385</v>
      </c>
    </row>
    <row r="3033" spans="1:21" ht="14.4" x14ac:dyDescent="0.25">
      <c r="A3033" s="26">
        <v>111641</v>
      </c>
      <c r="B3033" s="26" t="s">
        <v>1901</v>
      </c>
      <c r="C3033" s="81">
        <f t="shared" si="146"/>
        <v>0</v>
      </c>
      <c r="D3033" s="26">
        <v>40956</v>
      </c>
      <c r="E3033" s="26" t="s">
        <v>12090</v>
      </c>
      <c r="F3033" s="26">
        <v>113861</v>
      </c>
      <c r="G3033" s="26">
        <v>113861</v>
      </c>
      <c r="H3033" s="76">
        <f t="shared" si="147"/>
        <v>0</v>
      </c>
      <c r="I3033" s="76">
        <f t="shared" si="148"/>
        <v>0</v>
      </c>
      <c r="J3033" s="26">
        <v>40956</v>
      </c>
      <c r="K3033" s="26" t="s">
        <v>12090</v>
      </c>
      <c r="L3033" s="26" t="s">
        <v>13073</v>
      </c>
      <c r="M3033" s="26">
        <v>2400</v>
      </c>
      <c r="N3033" s="26" t="s">
        <v>49</v>
      </c>
      <c r="O3033" s="26" t="s">
        <v>233</v>
      </c>
      <c r="P3033" s="26" t="s">
        <v>333</v>
      </c>
      <c r="Q3033" s="26" t="s">
        <v>13074</v>
      </c>
      <c r="R3033" s="26" t="s">
        <v>12231</v>
      </c>
      <c r="S3033" s="26" t="s">
        <v>12232</v>
      </c>
      <c r="T3033" s="26" t="s">
        <v>12233</v>
      </c>
      <c r="U3033" s="26" t="s">
        <v>385</v>
      </c>
    </row>
    <row r="3034" spans="1:21" ht="14.4" x14ac:dyDescent="0.25">
      <c r="A3034" s="26">
        <v>111641</v>
      </c>
      <c r="B3034" s="26" t="s">
        <v>1901</v>
      </c>
      <c r="C3034" s="81">
        <f t="shared" si="146"/>
        <v>0</v>
      </c>
      <c r="D3034" s="26">
        <v>40956</v>
      </c>
      <c r="E3034" s="26" t="s">
        <v>12090</v>
      </c>
      <c r="F3034" s="26">
        <v>113861</v>
      </c>
      <c r="G3034" s="26">
        <v>113861</v>
      </c>
      <c r="H3034" s="76">
        <f t="shared" si="147"/>
        <v>0</v>
      </c>
      <c r="I3034" s="76">
        <f t="shared" si="148"/>
        <v>0</v>
      </c>
      <c r="J3034" s="26">
        <v>40964</v>
      </c>
      <c r="K3034" s="26" t="s">
        <v>13075</v>
      </c>
      <c r="L3034" s="26" t="s">
        <v>13073</v>
      </c>
      <c r="M3034" s="26">
        <v>2400</v>
      </c>
      <c r="N3034" s="26" t="s">
        <v>49</v>
      </c>
      <c r="O3034" s="26" t="s">
        <v>13076</v>
      </c>
      <c r="P3034" s="26" t="s">
        <v>333</v>
      </c>
      <c r="Q3034" s="26" t="s">
        <v>13074</v>
      </c>
      <c r="R3034" s="26" t="s">
        <v>12231</v>
      </c>
      <c r="S3034" s="26" t="s">
        <v>12232</v>
      </c>
      <c r="T3034" s="26" t="s">
        <v>12233</v>
      </c>
      <c r="U3034" s="26" t="s">
        <v>385</v>
      </c>
    </row>
    <row r="3035" spans="1:21" ht="14.4" x14ac:dyDescent="0.25">
      <c r="A3035" s="26">
        <v>111658</v>
      </c>
      <c r="B3035" s="26" t="s">
        <v>1679</v>
      </c>
      <c r="C3035" s="81">
        <f t="shared" si="146"/>
        <v>0</v>
      </c>
      <c r="D3035" s="26">
        <v>43166</v>
      </c>
      <c r="E3035" s="26" t="s">
        <v>12091</v>
      </c>
      <c r="F3035" s="26">
        <v>960088</v>
      </c>
      <c r="G3035" s="26">
        <v>0</v>
      </c>
      <c r="H3035" s="76">
        <f t="shared" si="147"/>
        <v>0</v>
      </c>
      <c r="I3035" s="76">
        <f t="shared" si="148"/>
        <v>0</v>
      </c>
      <c r="J3035" s="26">
        <v>37275</v>
      </c>
      <c r="K3035" s="26" t="s">
        <v>13077</v>
      </c>
      <c r="L3035" s="26" t="s">
        <v>13078</v>
      </c>
      <c r="M3035" s="26">
        <v>9220</v>
      </c>
      <c r="N3035" s="26" t="s">
        <v>124</v>
      </c>
      <c r="O3035" s="26" t="s">
        <v>13079</v>
      </c>
      <c r="P3035" s="26" t="s">
        <v>333</v>
      </c>
      <c r="Q3035" s="26" t="s">
        <v>13080</v>
      </c>
      <c r="R3035" s="26" t="s">
        <v>12272</v>
      </c>
      <c r="S3035" s="26" t="s">
        <v>12273</v>
      </c>
      <c r="T3035" s="26" t="s">
        <v>12274</v>
      </c>
      <c r="U3035" s="26" t="s">
        <v>385</v>
      </c>
    </row>
    <row r="3036" spans="1:21" ht="14.4" x14ac:dyDescent="0.25">
      <c r="A3036" s="26">
        <v>111658</v>
      </c>
      <c r="B3036" s="26" t="s">
        <v>1901</v>
      </c>
      <c r="C3036" s="81">
        <f t="shared" si="146"/>
        <v>111658</v>
      </c>
      <c r="D3036" s="26">
        <v>43166</v>
      </c>
      <c r="E3036" s="26" t="s">
        <v>12091</v>
      </c>
      <c r="F3036" s="26">
        <v>113977</v>
      </c>
      <c r="G3036" s="26">
        <v>113977</v>
      </c>
      <c r="H3036" s="76">
        <f t="shared" si="147"/>
        <v>111658</v>
      </c>
      <c r="I3036" s="76">
        <f t="shared" si="148"/>
        <v>111658</v>
      </c>
      <c r="J3036" s="26">
        <v>43141</v>
      </c>
      <c r="K3036" s="26" t="s">
        <v>13081</v>
      </c>
      <c r="L3036" s="26" t="s">
        <v>6499</v>
      </c>
      <c r="M3036" s="26">
        <v>9200</v>
      </c>
      <c r="N3036" s="26" t="s">
        <v>129</v>
      </c>
      <c r="O3036" s="26" t="s">
        <v>261</v>
      </c>
      <c r="P3036" s="26" t="s">
        <v>333</v>
      </c>
      <c r="Q3036" s="26" t="s">
        <v>13082</v>
      </c>
      <c r="R3036" s="26" t="s">
        <v>12272</v>
      </c>
      <c r="S3036" s="26" t="s">
        <v>12273</v>
      </c>
      <c r="T3036" s="26" t="s">
        <v>12274</v>
      </c>
      <c r="U3036" s="26" t="s">
        <v>385</v>
      </c>
    </row>
    <row r="3037" spans="1:21" ht="14.4" x14ac:dyDescent="0.25">
      <c r="A3037" s="26">
        <v>111658</v>
      </c>
      <c r="B3037" s="26" t="s">
        <v>1901</v>
      </c>
      <c r="C3037" s="81">
        <f t="shared" si="146"/>
        <v>0</v>
      </c>
      <c r="D3037" s="26">
        <v>43166</v>
      </c>
      <c r="E3037" s="26" t="s">
        <v>12091</v>
      </c>
      <c r="F3037" s="26">
        <v>113977</v>
      </c>
      <c r="G3037" s="26">
        <v>113977</v>
      </c>
      <c r="H3037" s="76">
        <f t="shared" si="147"/>
        <v>0</v>
      </c>
      <c r="I3037" s="76">
        <f t="shared" si="148"/>
        <v>0</v>
      </c>
      <c r="J3037" s="26">
        <v>43166</v>
      </c>
      <c r="K3037" s="26" t="s">
        <v>12091</v>
      </c>
      <c r="L3037" s="26" t="s">
        <v>13083</v>
      </c>
      <c r="M3037" s="26">
        <v>9200</v>
      </c>
      <c r="N3037" s="26" t="s">
        <v>129</v>
      </c>
      <c r="O3037" s="26" t="s">
        <v>13084</v>
      </c>
      <c r="P3037" s="26" t="s">
        <v>333</v>
      </c>
      <c r="Q3037" s="26" t="s">
        <v>13085</v>
      </c>
      <c r="R3037" s="26" t="s">
        <v>12272</v>
      </c>
      <c r="S3037" s="26" t="s">
        <v>12273</v>
      </c>
      <c r="T3037" s="26" t="s">
        <v>12274</v>
      </c>
      <c r="U3037" s="26" t="s">
        <v>385</v>
      </c>
    </row>
    <row r="3038" spans="1:21" ht="14.4" x14ac:dyDescent="0.25">
      <c r="A3038" s="26">
        <v>111658</v>
      </c>
      <c r="B3038" s="26" t="s">
        <v>1901</v>
      </c>
      <c r="C3038" s="81">
        <f t="shared" si="146"/>
        <v>0</v>
      </c>
      <c r="D3038" s="26">
        <v>43166</v>
      </c>
      <c r="E3038" s="26" t="s">
        <v>12091</v>
      </c>
      <c r="F3038" s="26">
        <v>113977</v>
      </c>
      <c r="G3038" s="26">
        <v>113977</v>
      </c>
      <c r="H3038" s="76">
        <f t="shared" si="147"/>
        <v>0</v>
      </c>
      <c r="I3038" s="76">
        <f t="shared" si="148"/>
        <v>0</v>
      </c>
      <c r="J3038" s="26">
        <v>43174</v>
      </c>
      <c r="K3038" s="26" t="s">
        <v>13086</v>
      </c>
      <c r="L3038" s="26" t="s">
        <v>6499</v>
      </c>
      <c r="M3038" s="26">
        <v>9200</v>
      </c>
      <c r="N3038" s="26" t="s">
        <v>129</v>
      </c>
      <c r="O3038" s="26" t="s">
        <v>13087</v>
      </c>
      <c r="P3038" s="26" t="s">
        <v>333</v>
      </c>
      <c r="Q3038" s="26" t="s">
        <v>13088</v>
      </c>
      <c r="R3038" s="26" t="s">
        <v>12272</v>
      </c>
      <c r="S3038" s="26" t="s">
        <v>12273</v>
      </c>
      <c r="T3038" s="26" t="s">
        <v>12274</v>
      </c>
      <c r="U3038" s="26" t="s">
        <v>385</v>
      </c>
    </row>
    <row r="3039" spans="1:21" ht="14.4" x14ac:dyDescent="0.25">
      <c r="A3039" s="26">
        <v>111658</v>
      </c>
      <c r="B3039" s="26" t="s">
        <v>1901</v>
      </c>
      <c r="C3039" s="81">
        <f t="shared" si="146"/>
        <v>0</v>
      </c>
      <c r="D3039" s="26">
        <v>43166</v>
      </c>
      <c r="E3039" s="26" t="s">
        <v>12091</v>
      </c>
      <c r="F3039" s="26">
        <v>113977</v>
      </c>
      <c r="G3039" s="26">
        <v>113977</v>
      </c>
      <c r="H3039" s="76">
        <f t="shared" si="147"/>
        <v>0</v>
      </c>
      <c r="I3039" s="76">
        <f t="shared" si="148"/>
        <v>0</v>
      </c>
      <c r="J3039" s="26">
        <v>43182</v>
      </c>
      <c r="K3039" s="26" t="s">
        <v>13089</v>
      </c>
      <c r="L3039" s="26" t="s">
        <v>13083</v>
      </c>
      <c r="M3039" s="26">
        <v>9200</v>
      </c>
      <c r="N3039" s="26" t="s">
        <v>129</v>
      </c>
      <c r="O3039" s="26" t="s">
        <v>13087</v>
      </c>
      <c r="P3039" s="26" t="s">
        <v>333</v>
      </c>
      <c r="Q3039" s="26" t="s">
        <v>13088</v>
      </c>
      <c r="R3039" s="26" t="s">
        <v>12272</v>
      </c>
      <c r="S3039" s="26" t="s">
        <v>12273</v>
      </c>
      <c r="T3039" s="26" t="s">
        <v>12274</v>
      </c>
      <c r="U3039" s="26" t="s">
        <v>385</v>
      </c>
    </row>
    <row r="3040" spans="1:21" ht="14.4" x14ac:dyDescent="0.25">
      <c r="A3040" s="26">
        <v>111658</v>
      </c>
      <c r="B3040" s="26" t="s">
        <v>1901</v>
      </c>
      <c r="C3040" s="81">
        <f t="shared" si="146"/>
        <v>0</v>
      </c>
      <c r="D3040" s="26">
        <v>43166</v>
      </c>
      <c r="E3040" s="26" t="s">
        <v>12091</v>
      </c>
      <c r="F3040" s="26">
        <v>113977</v>
      </c>
      <c r="G3040" s="26">
        <v>113977</v>
      </c>
      <c r="H3040" s="76">
        <f t="shared" si="147"/>
        <v>0</v>
      </c>
      <c r="I3040" s="76">
        <f t="shared" si="148"/>
        <v>0</v>
      </c>
      <c r="J3040" s="26">
        <v>43406</v>
      </c>
      <c r="K3040" s="26" t="s">
        <v>13090</v>
      </c>
      <c r="L3040" s="26" t="s">
        <v>13091</v>
      </c>
      <c r="M3040" s="26">
        <v>9220</v>
      </c>
      <c r="N3040" s="26" t="s">
        <v>124</v>
      </c>
      <c r="O3040" s="26" t="s">
        <v>13092</v>
      </c>
      <c r="P3040" s="26" t="s">
        <v>333</v>
      </c>
      <c r="Q3040" s="26" t="s">
        <v>13093</v>
      </c>
      <c r="R3040" s="26" t="s">
        <v>12272</v>
      </c>
      <c r="S3040" s="26" t="s">
        <v>12273</v>
      </c>
      <c r="T3040" s="26" t="s">
        <v>12274</v>
      </c>
      <c r="U3040" s="26" t="s">
        <v>385</v>
      </c>
    </row>
    <row r="3041" spans="1:21" ht="14.4" x14ac:dyDescent="0.25">
      <c r="A3041" s="26">
        <v>111658</v>
      </c>
      <c r="B3041" s="26" t="s">
        <v>1679</v>
      </c>
      <c r="C3041" s="81">
        <f t="shared" si="146"/>
        <v>111658</v>
      </c>
      <c r="D3041" s="26">
        <v>43166</v>
      </c>
      <c r="E3041" s="26" t="s">
        <v>12091</v>
      </c>
      <c r="F3041" s="26">
        <v>960088</v>
      </c>
      <c r="G3041" s="26">
        <v>0</v>
      </c>
      <c r="H3041" s="76">
        <f t="shared" si="147"/>
        <v>111658</v>
      </c>
      <c r="I3041" s="76">
        <f t="shared" si="148"/>
        <v>111658</v>
      </c>
      <c r="J3041" s="26">
        <v>138354</v>
      </c>
      <c r="K3041" s="26" t="s">
        <v>13094</v>
      </c>
      <c r="L3041" s="26" t="s">
        <v>13095</v>
      </c>
      <c r="M3041" s="26">
        <v>9255</v>
      </c>
      <c r="N3041" s="26" t="s">
        <v>130</v>
      </c>
      <c r="O3041" s="26" t="s">
        <v>13096</v>
      </c>
      <c r="P3041" s="26" t="s">
        <v>333</v>
      </c>
      <c r="Q3041" s="26" t="s">
        <v>13097</v>
      </c>
      <c r="R3041" s="26" t="s">
        <v>12171</v>
      </c>
      <c r="S3041" s="26" t="s">
        <v>12172</v>
      </c>
      <c r="T3041" s="26" t="s">
        <v>12173</v>
      </c>
      <c r="U3041" s="26" t="s">
        <v>496</v>
      </c>
    </row>
    <row r="3042" spans="1:21" ht="14.4" x14ac:dyDescent="0.25">
      <c r="A3042" s="26">
        <v>111666</v>
      </c>
      <c r="B3042" s="26" t="s">
        <v>1901</v>
      </c>
      <c r="C3042" s="81">
        <f t="shared" si="146"/>
        <v>0</v>
      </c>
      <c r="D3042" s="26">
        <v>41194</v>
      </c>
      <c r="E3042" s="26" t="s">
        <v>12092</v>
      </c>
      <c r="F3042" s="26">
        <v>113852</v>
      </c>
      <c r="G3042" s="26">
        <v>113852</v>
      </c>
      <c r="H3042" s="76">
        <f t="shared" si="147"/>
        <v>0</v>
      </c>
      <c r="I3042" s="76">
        <f t="shared" si="148"/>
        <v>0</v>
      </c>
      <c r="J3042" s="26">
        <v>27227</v>
      </c>
      <c r="K3042" s="26" t="s">
        <v>13098</v>
      </c>
      <c r="L3042" s="26" t="s">
        <v>5055</v>
      </c>
      <c r="M3042" s="26">
        <v>2840</v>
      </c>
      <c r="N3042" s="26" t="s">
        <v>268</v>
      </c>
      <c r="O3042" s="26" t="s">
        <v>13099</v>
      </c>
      <c r="P3042" s="26" t="s">
        <v>333</v>
      </c>
      <c r="Q3042" s="26" t="s">
        <v>13100</v>
      </c>
      <c r="R3042" s="26" t="s">
        <v>12171</v>
      </c>
      <c r="S3042" s="26" t="s">
        <v>12172</v>
      </c>
      <c r="T3042" s="26" t="s">
        <v>12173</v>
      </c>
      <c r="U3042" s="26" t="s">
        <v>496</v>
      </c>
    </row>
    <row r="3043" spans="1:21" ht="14.4" x14ac:dyDescent="0.25">
      <c r="A3043" s="26">
        <v>111666</v>
      </c>
      <c r="B3043" s="26" t="s">
        <v>1901</v>
      </c>
      <c r="C3043" s="81">
        <f t="shared" si="146"/>
        <v>0</v>
      </c>
      <c r="D3043" s="26">
        <v>41194</v>
      </c>
      <c r="E3043" s="26" t="s">
        <v>12092</v>
      </c>
      <c r="F3043" s="26">
        <v>113852</v>
      </c>
      <c r="G3043" s="26">
        <v>113852</v>
      </c>
      <c r="H3043" s="76">
        <f t="shared" si="147"/>
        <v>0</v>
      </c>
      <c r="I3043" s="76">
        <f t="shared" si="148"/>
        <v>0</v>
      </c>
      <c r="J3043" s="26">
        <v>40411</v>
      </c>
      <c r="K3043" s="26" t="s">
        <v>13101</v>
      </c>
      <c r="L3043" s="26" t="s">
        <v>13102</v>
      </c>
      <c r="M3043" s="26">
        <v>2850</v>
      </c>
      <c r="N3043" s="26" t="s">
        <v>59</v>
      </c>
      <c r="O3043" s="26" t="s">
        <v>13103</v>
      </c>
      <c r="P3043" s="26" t="s">
        <v>333</v>
      </c>
      <c r="Q3043" s="26" t="s">
        <v>13104</v>
      </c>
      <c r="R3043" s="26" t="s">
        <v>12231</v>
      </c>
      <c r="S3043" s="26" t="s">
        <v>12232</v>
      </c>
      <c r="T3043" s="26" t="s">
        <v>12233</v>
      </c>
      <c r="U3043" s="26" t="s">
        <v>385</v>
      </c>
    </row>
    <row r="3044" spans="1:21" ht="14.4" x14ac:dyDescent="0.25">
      <c r="A3044" s="26">
        <v>111666</v>
      </c>
      <c r="B3044" s="26" t="s">
        <v>1901</v>
      </c>
      <c r="C3044" s="81">
        <f t="shared" si="146"/>
        <v>0</v>
      </c>
      <c r="D3044" s="26">
        <v>41194</v>
      </c>
      <c r="E3044" s="26" t="s">
        <v>12092</v>
      </c>
      <c r="F3044" s="26">
        <v>113852</v>
      </c>
      <c r="G3044" s="26">
        <v>113852</v>
      </c>
      <c r="H3044" s="76">
        <f t="shared" si="147"/>
        <v>0</v>
      </c>
      <c r="I3044" s="76">
        <f t="shared" si="148"/>
        <v>0</v>
      </c>
      <c r="J3044" s="26">
        <v>40428</v>
      </c>
      <c r="K3044" s="26" t="s">
        <v>13105</v>
      </c>
      <c r="L3044" s="26" t="s">
        <v>13106</v>
      </c>
      <c r="M3044" s="26">
        <v>2850</v>
      </c>
      <c r="N3044" s="26" t="s">
        <v>59</v>
      </c>
      <c r="O3044" s="26" t="s">
        <v>13107</v>
      </c>
      <c r="P3044" s="26" t="s">
        <v>333</v>
      </c>
      <c r="Q3044" s="26" t="s">
        <v>13108</v>
      </c>
      <c r="R3044" s="26" t="s">
        <v>12231</v>
      </c>
      <c r="S3044" s="26" t="s">
        <v>12232</v>
      </c>
      <c r="T3044" s="26" t="s">
        <v>12233</v>
      </c>
      <c r="U3044" s="26" t="s">
        <v>385</v>
      </c>
    </row>
    <row r="3045" spans="1:21" ht="14.4" x14ac:dyDescent="0.25">
      <c r="A3045" s="26">
        <v>111666</v>
      </c>
      <c r="B3045" s="26" t="s">
        <v>1901</v>
      </c>
      <c r="C3045" s="81">
        <f t="shared" si="146"/>
        <v>0</v>
      </c>
      <c r="D3045" s="26">
        <v>41194</v>
      </c>
      <c r="E3045" s="26" t="s">
        <v>12092</v>
      </c>
      <c r="F3045" s="26">
        <v>113852</v>
      </c>
      <c r="G3045" s="26">
        <v>113852</v>
      </c>
      <c r="H3045" s="76">
        <f t="shared" si="147"/>
        <v>0</v>
      </c>
      <c r="I3045" s="76">
        <f t="shared" si="148"/>
        <v>0</v>
      </c>
      <c r="J3045" s="26">
        <v>41004</v>
      </c>
      <c r="K3045" s="26" t="s">
        <v>13109</v>
      </c>
      <c r="L3045" s="26" t="s">
        <v>13110</v>
      </c>
      <c r="M3045" s="26">
        <v>2845</v>
      </c>
      <c r="N3045" s="26" t="s">
        <v>160</v>
      </c>
      <c r="O3045" s="26" t="s">
        <v>13111</v>
      </c>
      <c r="P3045" s="26" t="s">
        <v>333</v>
      </c>
      <c r="Q3045" s="26" t="s">
        <v>13112</v>
      </c>
      <c r="R3045" s="26" t="s">
        <v>12231</v>
      </c>
      <c r="S3045" s="26" t="s">
        <v>12232</v>
      </c>
      <c r="T3045" s="26" t="s">
        <v>12233</v>
      </c>
      <c r="U3045" s="26" t="s">
        <v>385</v>
      </c>
    </row>
    <row r="3046" spans="1:21" ht="14.4" x14ac:dyDescent="0.25">
      <c r="A3046" s="26">
        <v>111666</v>
      </c>
      <c r="B3046" s="26" t="s">
        <v>1901</v>
      </c>
      <c r="C3046" s="81">
        <f t="shared" si="146"/>
        <v>0</v>
      </c>
      <c r="D3046" s="26">
        <v>41194</v>
      </c>
      <c r="E3046" s="26" t="s">
        <v>12092</v>
      </c>
      <c r="F3046" s="26">
        <v>113852</v>
      </c>
      <c r="G3046" s="26">
        <v>113852</v>
      </c>
      <c r="H3046" s="76">
        <f t="shared" si="147"/>
        <v>0</v>
      </c>
      <c r="I3046" s="76">
        <f t="shared" si="148"/>
        <v>0</v>
      </c>
      <c r="J3046" s="26">
        <v>41194</v>
      </c>
      <c r="K3046" s="26" t="s">
        <v>12092</v>
      </c>
      <c r="L3046" s="26" t="s">
        <v>13113</v>
      </c>
      <c r="M3046" s="26">
        <v>2830</v>
      </c>
      <c r="N3046" s="26" t="s">
        <v>161</v>
      </c>
      <c r="O3046" s="26" t="s">
        <v>13114</v>
      </c>
      <c r="P3046" s="26" t="s">
        <v>333</v>
      </c>
      <c r="Q3046" s="26" t="s">
        <v>13115</v>
      </c>
      <c r="R3046" s="26" t="s">
        <v>12231</v>
      </c>
      <c r="S3046" s="26" t="s">
        <v>12232</v>
      </c>
      <c r="T3046" s="26" t="s">
        <v>12233</v>
      </c>
      <c r="U3046" s="26" t="s">
        <v>385</v>
      </c>
    </row>
    <row r="3047" spans="1:21" ht="14.4" x14ac:dyDescent="0.25">
      <c r="A3047" s="26">
        <v>111666</v>
      </c>
      <c r="B3047" s="26" t="s">
        <v>1901</v>
      </c>
      <c r="C3047" s="81">
        <f t="shared" si="146"/>
        <v>0</v>
      </c>
      <c r="D3047" s="26">
        <v>41194</v>
      </c>
      <c r="E3047" s="26" t="s">
        <v>12092</v>
      </c>
      <c r="F3047" s="26">
        <v>113852</v>
      </c>
      <c r="G3047" s="26">
        <v>113852</v>
      </c>
      <c r="H3047" s="76">
        <f t="shared" si="147"/>
        <v>0</v>
      </c>
      <c r="I3047" s="76">
        <f t="shared" si="148"/>
        <v>0</v>
      </c>
      <c r="J3047" s="26">
        <v>41202</v>
      </c>
      <c r="K3047" s="26" t="s">
        <v>13116</v>
      </c>
      <c r="L3047" s="26" t="s">
        <v>13117</v>
      </c>
      <c r="M3047" s="26">
        <v>2880</v>
      </c>
      <c r="N3047" s="26" t="s">
        <v>60</v>
      </c>
      <c r="O3047" s="26" t="s">
        <v>13118</v>
      </c>
      <c r="P3047" s="26" t="s">
        <v>333</v>
      </c>
      <c r="Q3047" s="26" t="s">
        <v>13119</v>
      </c>
      <c r="R3047" s="26" t="s">
        <v>12231</v>
      </c>
      <c r="S3047" s="26" t="s">
        <v>12232</v>
      </c>
      <c r="T3047" s="26" t="s">
        <v>12233</v>
      </c>
      <c r="U3047" s="26" t="s">
        <v>385</v>
      </c>
    </row>
    <row r="3048" spans="1:21" ht="14.4" x14ac:dyDescent="0.25">
      <c r="A3048" s="26">
        <v>111674</v>
      </c>
      <c r="B3048" s="26" t="s">
        <v>1901</v>
      </c>
      <c r="C3048" s="81">
        <f t="shared" si="146"/>
        <v>0</v>
      </c>
      <c r="D3048" s="26">
        <v>117838</v>
      </c>
      <c r="E3048" s="26" t="s">
        <v>12093</v>
      </c>
      <c r="F3048" s="26">
        <v>113894</v>
      </c>
      <c r="G3048" s="26">
        <v>113894</v>
      </c>
      <c r="H3048" s="76">
        <f t="shared" si="147"/>
        <v>0</v>
      </c>
      <c r="I3048" s="76">
        <f t="shared" si="148"/>
        <v>0</v>
      </c>
      <c r="J3048" s="26">
        <v>41897</v>
      </c>
      <c r="K3048" s="26" t="s">
        <v>13120</v>
      </c>
      <c r="L3048" s="26" t="s">
        <v>13121</v>
      </c>
      <c r="M3048" s="26">
        <v>1800</v>
      </c>
      <c r="N3048" s="26" t="s">
        <v>29</v>
      </c>
      <c r="O3048" s="26" t="s">
        <v>13122</v>
      </c>
      <c r="P3048" s="26" t="s">
        <v>333</v>
      </c>
      <c r="Q3048" s="26" t="s">
        <v>13123</v>
      </c>
      <c r="R3048" s="26" t="s">
        <v>12265</v>
      </c>
      <c r="S3048" s="26" t="s">
        <v>12266</v>
      </c>
      <c r="T3048" s="26" t="s">
        <v>12267</v>
      </c>
      <c r="U3048" s="26" t="s">
        <v>385</v>
      </c>
    </row>
    <row r="3049" spans="1:21" ht="14.4" x14ac:dyDescent="0.25">
      <c r="A3049" s="26">
        <v>111674</v>
      </c>
      <c r="B3049" s="26" t="s">
        <v>1901</v>
      </c>
      <c r="C3049" s="81">
        <f t="shared" si="146"/>
        <v>0</v>
      </c>
      <c r="D3049" s="26">
        <v>117838</v>
      </c>
      <c r="E3049" s="26" t="s">
        <v>12093</v>
      </c>
      <c r="F3049" s="26">
        <v>113894</v>
      </c>
      <c r="G3049" s="26">
        <v>113894</v>
      </c>
      <c r="H3049" s="76">
        <f t="shared" si="147"/>
        <v>0</v>
      </c>
      <c r="I3049" s="76">
        <f t="shared" si="148"/>
        <v>0</v>
      </c>
      <c r="J3049" s="26">
        <v>107706</v>
      </c>
      <c r="K3049" s="26" t="s">
        <v>13124</v>
      </c>
      <c r="L3049" s="26" t="s">
        <v>7853</v>
      </c>
      <c r="M3049" s="26">
        <v>3080</v>
      </c>
      <c r="N3049" s="26" t="s">
        <v>35</v>
      </c>
      <c r="O3049" s="26" t="s">
        <v>13125</v>
      </c>
      <c r="P3049" s="26" t="s">
        <v>333</v>
      </c>
      <c r="Q3049" s="26" t="s">
        <v>13126</v>
      </c>
      <c r="R3049" s="26" t="s">
        <v>12265</v>
      </c>
      <c r="S3049" s="26" t="s">
        <v>12266</v>
      </c>
      <c r="T3049" s="26" t="s">
        <v>12267</v>
      </c>
      <c r="U3049" s="26" t="s">
        <v>385</v>
      </c>
    </row>
    <row r="3050" spans="1:21" ht="14.4" x14ac:dyDescent="0.25">
      <c r="A3050" s="26">
        <v>111674</v>
      </c>
      <c r="B3050" s="26" t="s">
        <v>1901</v>
      </c>
      <c r="C3050" s="81">
        <f t="shared" si="146"/>
        <v>0</v>
      </c>
      <c r="D3050" s="26">
        <v>117838</v>
      </c>
      <c r="E3050" s="26" t="s">
        <v>12093</v>
      </c>
      <c r="F3050" s="26">
        <v>113894</v>
      </c>
      <c r="G3050" s="26">
        <v>113894</v>
      </c>
      <c r="H3050" s="76">
        <f t="shared" si="147"/>
        <v>0</v>
      </c>
      <c r="I3050" s="76">
        <f t="shared" si="148"/>
        <v>0</v>
      </c>
      <c r="J3050" s="26">
        <v>117812</v>
      </c>
      <c r="K3050" s="26" t="s">
        <v>13127</v>
      </c>
      <c r="L3050" s="26" t="s">
        <v>13128</v>
      </c>
      <c r="M3050" s="26">
        <v>1800</v>
      </c>
      <c r="N3050" s="26" t="s">
        <v>29</v>
      </c>
      <c r="O3050" s="26" t="s">
        <v>13129</v>
      </c>
      <c r="P3050" s="26" t="s">
        <v>333</v>
      </c>
      <c r="Q3050" s="26" t="s">
        <v>13130</v>
      </c>
      <c r="R3050" s="26" t="s">
        <v>12265</v>
      </c>
      <c r="S3050" s="26" t="s">
        <v>12266</v>
      </c>
      <c r="T3050" s="26" t="s">
        <v>12267</v>
      </c>
      <c r="U3050" s="26" t="s">
        <v>385</v>
      </c>
    </row>
    <row r="3051" spans="1:21" ht="14.4" x14ac:dyDescent="0.25">
      <c r="A3051" s="26">
        <v>111674</v>
      </c>
      <c r="B3051" s="26" t="s">
        <v>1901</v>
      </c>
      <c r="C3051" s="81">
        <f t="shared" si="146"/>
        <v>0</v>
      </c>
      <c r="D3051" s="26">
        <v>117838</v>
      </c>
      <c r="E3051" s="26" t="s">
        <v>12093</v>
      </c>
      <c r="F3051" s="26">
        <v>113894</v>
      </c>
      <c r="G3051" s="26">
        <v>113894</v>
      </c>
      <c r="H3051" s="76">
        <f t="shared" si="147"/>
        <v>0</v>
      </c>
      <c r="I3051" s="76">
        <f t="shared" si="148"/>
        <v>0</v>
      </c>
      <c r="J3051" s="26">
        <v>117821</v>
      </c>
      <c r="K3051" s="26" t="s">
        <v>13131</v>
      </c>
      <c r="L3051" s="26" t="s">
        <v>13132</v>
      </c>
      <c r="M3051" s="26">
        <v>1850</v>
      </c>
      <c r="N3051" s="26" t="s">
        <v>31</v>
      </c>
      <c r="O3051" s="26" t="s">
        <v>13133</v>
      </c>
      <c r="P3051" s="26" t="s">
        <v>333</v>
      </c>
      <c r="Q3051" s="26" t="s">
        <v>13134</v>
      </c>
      <c r="R3051" s="26" t="s">
        <v>12265</v>
      </c>
      <c r="S3051" s="26" t="s">
        <v>12266</v>
      </c>
      <c r="T3051" s="26" t="s">
        <v>12267</v>
      </c>
      <c r="U3051" s="26" t="s">
        <v>385</v>
      </c>
    </row>
    <row r="3052" spans="1:21" ht="14.4" x14ac:dyDescent="0.25">
      <c r="A3052" s="26">
        <v>111674</v>
      </c>
      <c r="B3052" s="26" t="s">
        <v>1901</v>
      </c>
      <c r="C3052" s="81">
        <f t="shared" si="146"/>
        <v>0</v>
      </c>
      <c r="D3052" s="26">
        <v>117838</v>
      </c>
      <c r="E3052" s="26" t="s">
        <v>12093</v>
      </c>
      <c r="F3052" s="26">
        <v>113894</v>
      </c>
      <c r="G3052" s="26">
        <v>113894</v>
      </c>
      <c r="H3052" s="76">
        <f t="shared" si="147"/>
        <v>0</v>
      </c>
      <c r="I3052" s="76">
        <f t="shared" si="148"/>
        <v>0</v>
      </c>
      <c r="J3052" s="26">
        <v>117838</v>
      </c>
      <c r="K3052" s="26" t="s">
        <v>12093</v>
      </c>
      <c r="L3052" s="26" t="s">
        <v>13135</v>
      </c>
      <c r="M3052" s="26">
        <v>1800</v>
      </c>
      <c r="N3052" s="26" t="s">
        <v>29</v>
      </c>
      <c r="O3052" s="26" t="s">
        <v>13136</v>
      </c>
      <c r="P3052" s="26" t="s">
        <v>333</v>
      </c>
      <c r="Q3052" s="26" t="s">
        <v>13137</v>
      </c>
      <c r="R3052" s="26" t="s">
        <v>12265</v>
      </c>
      <c r="S3052" s="26" t="s">
        <v>12266</v>
      </c>
      <c r="T3052" s="26" t="s">
        <v>12267</v>
      </c>
      <c r="U3052" s="26" t="s">
        <v>385</v>
      </c>
    </row>
    <row r="3053" spans="1:21" ht="14.4" x14ac:dyDescent="0.25">
      <c r="A3053" s="26">
        <v>111674</v>
      </c>
      <c r="B3053" s="26" t="s">
        <v>1901</v>
      </c>
      <c r="C3053" s="81">
        <f t="shared" si="146"/>
        <v>0</v>
      </c>
      <c r="D3053" s="26">
        <v>117838</v>
      </c>
      <c r="E3053" s="26" t="s">
        <v>12093</v>
      </c>
      <c r="F3053" s="26">
        <v>113894</v>
      </c>
      <c r="G3053" s="26">
        <v>113894</v>
      </c>
      <c r="H3053" s="76">
        <f t="shared" si="147"/>
        <v>0</v>
      </c>
      <c r="I3053" s="76">
        <f t="shared" si="148"/>
        <v>0</v>
      </c>
      <c r="J3053" s="26">
        <v>128108</v>
      </c>
      <c r="K3053" s="26" t="s">
        <v>13138</v>
      </c>
      <c r="L3053" s="26" t="s">
        <v>13139</v>
      </c>
      <c r="M3053" s="26">
        <v>1930</v>
      </c>
      <c r="N3053" s="26" t="s">
        <v>34</v>
      </c>
      <c r="O3053" s="26" t="s">
        <v>13140</v>
      </c>
      <c r="P3053" s="26" t="s">
        <v>333</v>
      </c>
      <c r="Q3053" s="26" t="s">
        <v>13141</v>
      </c>
      <c r="R3053" s="26" t="s">
        <v>12265</v>
      </c>
      <c r="S3053" s="26" t="s">
        <v>12266</v>
      </c>
      <c r="T3053" s="26" t="s">
        <v>12267</v>
      </c>
      <c r="U3053" s="26" t="s">
        <v>385</v>
      </c>
    </row>
    <row r="3054" spans="1:21" ht="14.4" x14ac:dyDescent="0.25">
      <c r="A3054" s="26">
        <v>111724</v>
      </c>
      <c r="B3054" s="26" t="s">
        <v>1901</v>
      </c>
      <c r="C3054" s="81">
        <f t="shared" si="146"/>
        <v>0</v>
      </c>
      <c r="D3054" s="26">
        <v>46391</v>
      </c>
      <c r="E3054" s="26" t="s">
        <v>12094</v>
      </c>
      <c r="F3054" s="26">
        <v>113829</v>
      </c>
      <c r="G3054" s="26">
        <v>113829</v>
      </c>
      <c r="H3054" s="76">
        <f t="shared" si="147"/>
        <v>0</v>
      </c>
      <c r="I3054" s="76">
        <f t="shared" si="148"/>
        <v>0</v>
      </c>
      <c r="J3054" s="26">
        <v>27201</v>
      </c>
      <c r="K3054" s="26" t="s">
        <v>13142</v>
      </c>
      <c r="L3054" s="26" t="s">
        <v>13143</v>
      </c>
      <c r="M3054" s="26">
        <v>2970</v>
      </c>
      <c r="N3054" s="26" t="s">
        <v>267</v>
      </c>
      <c r="O3054" s="26" t="s">
        <v>13144</v>
      </c>
      <c r="P3054" s="26" t="s">
        <v>333</v>
      </c>
      <c r="Q3054" s="26" t="s">
        <v>13145</v>
      </c>
      <c r="R3054" s="26" t="s">
        <v>12171</v>
      </c>
      <c r="S3054" s="26" t="s">
        <v>12172</v>
      </c>
      <c r="T3054" s="26" t="s">
        <v>12173</v>
      </c>
      <c r="U3054" s="26" t="s">
        <v>496</v>
      </c>
    </row>
    <row r="3055" spans="1:21" ht="14.4" x14ac:dyDescent="0.25">
      <c r="A3055" s="26">
        <v>111724</v>
      </c>
      <c r="B3055" s="26" t="s">
        <v>1901</v>
      </c>
      <c r="C3055" s="81">
        <f t="shared" si="146"/>
        <v>0</v>
      </c>
      <c r="D3055" s="26">
        <v>46391</v>
      </c>
      <c r="E3055" s="26" t="s">
        <v>12094</v>
      </c>
      <c r="F3055" s="26">
        <v>113829</v>
      </c>
      <c r="G3055" s="26">
        <v>113829</v>
      </c>
      <c r="H3055" s="76">
        <f t="shared" si="147"/>
        <v>0</v>
      </c>
      <c r="I3055" s="76">
        <f t="shared" si="148"/>
        <v>0</v>
      </c>
      <c r="J3055" s="26">
        <v>40469</v>
      </c>
      <c r="K3055" s="26" t="s">
        <v>13146</v>
      </c>
      <c r="L3055" s="26" t="s">
        <v>8196</v>
      </c>
      <c r="M3055" s="26">
        <v>2930</v>
      </c>
      <c r="N3055" s="26" t="s">
        <v>40</v>
      </c>
      <c r="O3055" s="26" t="s">
        <v>13147</v>
      </c>
      <c r="P3055" s="26" t="s">
        <v>333</v>
      </c>
      <c r="Q3055" s="26" t="s">
        <v>13148</v>
      </c>
      <c r="R3055" s="26" t="s">
        <v>12231</v>
      </c>
      <c r="S3055" s="26" t="s">
        <v>12232</v>
      </c>
      <c r="T3055" s="26" t="s">
        <v>12233</v>
      </c>
      <c r="U3055" s="26" t="s">
        <v>385</v>
      </c>
    </row>
    <row r="3056" spans="1:21" ht="14.4" x14ac:dyDescent="0.25">
      <c r="A3056" s="26">
        <v>111724</v>
      </c>
      <c r="B3056" s="26" t="s">
        <v>1901</v>
      </c>
      <c r="C3056" s="81">
        <f t="shared" si="146"/>
        <v>0</v>
      </c>
      <c r="D3056" s="26">
        <v>46391</v>
      </c>
      <c r="E3056" s="26" t="s">
        <v>12094</v>
      </c>
      <c r="F3056" s="26">
        <v>113829</v>
      </c>
      <c r="G3056" s="26">
        <v>113829</v>
      </c>
      <c r="H3056" s="76">
        <f t="shared" si="147"/>
        <v>0</v>
      </c>
      <c r="I3056" s="76">
        <f t="shared" si="148"/>
        <v>0</v>
      </c>
      <c r="J3056" s="26">
        <v>40477</v>
      </c>
      <c r="K3056" s="26" t="s">
        <v>13149</v>
      </c>
      <c r="L3056" s="26" t="s">
        <v>13150</v>
      </c>
      <c r="M3056" s="26">
        <v>2930</v>
      </c>
      <c r="N3056" s="26" t="s">
        <v>40</v>
      </c>
      <c r="O3056" s="26" t="s">
        <v>13151</v>
      </c>
      <c r="P3056" s="26" t="s">
        <v>333</v>
      </c>
      <c r="Q3056" s="26" t="s">
        <v>13152</v>
      </c>
      <c r="R3056" s="26" t="s">
        <v>12231</v>
      </c>
      <c r="S3056" s="26" t="s">
        <v>12232</v>
      </c>
      <c r="T3056" s="26" t="s">
        <v>12233</v>
      </c>
      <c r="U3056" s="26" t="s">
        <v>385</v>
      </c>
    </row>
    <row r="3057" spans="1:21" ht="14.4" x14ac:dyDescent="0.25">
      <c r="A3057" s="26">
        <v>111724</v>
      </c>
      <c r="B3057" s="26" t="s">
        <v>1901</v>
      </c>
      <c r="C3057" s="81">
        <f t="shared" si="146"/>
        <v>0</v>
      </c>
      <c r="D3057" s="26">
        <v>46391</v>
      </c>
      <c r="E3057" s="26" t="s">
        <v>12094</v>
      </c>
      <c r="F3057" s="26">
        <v>113829</v>
      </c>
      <c r="G3057" s="26">
        <v>113829</v>
      </c>
      <c r="H3057" s="76">
        <f t="shared" si="147"/>
        <v>0</v>
      </c>
      <c r="I3057" s="76">
        <f t="shared" si="148"/>
        <v>0</v>
      </c>
      <c r="J3057" s="26">
        <v>40485</v>
      </c>
      <c r="K3057" s="26" t="s">
        <v>13153</v>
      </c>
      <c r="L3057" s="26" t="s">
        <v>8196</v>
      </c>
      <c r="M3057" s="26">
        <v>2930</v>
      </c>
      <c r="N3057" s="26" t="s">
        <v>40</v>
      </c>
      <c r="O3057" s="26" t="s">
        <v>13147</v>
      </c>
      <c r="P3057" s="26" t="s">
        <v>333</v>
      </c>
      <c r="Q3057" s="26" t="s">
        <v>13154</v>
      </c>
      <c r="R3057" s="26" t="s">
        <v>12231</v>
      </c>
      <c r="S3057" s="26" t="s">
        <v>12232</v>
      </c>
      <c r="T3057" s="26" t="s">
        <v>12233</v>
      </c>
      <c r="U3057" s="26" t="s">
        <v>385</v>
      </c>
    </row>
    <row r="3058" spans="1:21" ht="14.4" x14ac:dyDescent="0.25">
      <c r="A3058" s="26">
        <v>111724</v>
      </c>
      <c r="B3058" s="26" t="s">
        <v>1901</v>
      </c>
      <c r="C3058" s="81">
        <f t="shared" si="146"/>
        <v>0</v>
      </c>
      <c r="D3058" s="26">
        <v>46391</v>
      </c>
      <c r="E3058" s="26" t="s">
        <v>12094</v>
      </c>
      <c r="F3058" s="26">
        <v>113829</v>
      </c>
      <c r="G3058" s="26">
        <v>113829</v>
      </c>
      <c r="H3058" s="76">
        <f t="shared" si="147"/>
        <v>0</v>
      </c>
      <c r="I3058" s="76">
        <f t="shared" si="148"/>
        <v>0</v>
      </c>
      <c r="J3058" s="26">
        <v>41021</v>
      </c>
      <c r="K3058" s="26" t="s">
        <v>13155</v>
      </c>
      <c r="L3058" s="26" t="s">
        <v>13156</v>
      </c>
      <c r="M3058" s="26">
        <v>2390</v>
      </c>
      <c r="N3058" s="26" t="s">
        <v>199</v>
      </c>
      <c r="O3058" s="26" t="s">
        <v>13157</v>
      </c>
      <c r="P3058" s="26" t="s">
        <v>333</v>
      </c>
      <c r="Q3058" s="26" t="s">
        <v>13158</v>
      </c>
      <c r="R3058" s="26" t="s">
        <v>12231</v>
      </c>
      <c r="S3058" s="26" t="s">
        <v>12232</v>
      </c>
      <c r="T3058" s="26" t="s">
        <v>12233</v>
      </c>
      <c r="U3058" s="26" t="s">
        <v>385</v>
      </c>
    </row>
    <row r="3059" spans="1:21" ht="14.4" x14ac:dyDescent="0.25">
      <c r="A3059" s="26">
        <v>111724</v>
      </c>
      <c r="B3059" s="26" t="s">
        <v>1901</v>
      </c>
      <c r="C3059" s="81">
        <f t="shared" si="146"/>
        <v>0</v>
      </c>
      <c r="D3059" s="26">
        <v>46391</v>
      </c>
      <c r="E3059" s="26" t="s">
        <v>12094</v>
      </c>
      <c r="F3059" s="26">
        <v>113829</v>
      </c>
      <c r="G3059" s="26">
        <v>113829</v>
      </c>
      <c r="H3059" s="76">
        <f t="shared" si="147"/>
        <v>0</v>
      </c>
      <c r="I3059" s="76">
        <f t="shared" si="148"/>
        <v>0</v>
      </c>
      <c r="J3059" s="26">
        <v>41038</v>
      </c>
      <c r="K3059" s="26" t="s">
        <v>13159</v>
      </c>
      <c r="L3059" s="26" t="s">
        <v>13156</v>
      </c>
      <c r="M3059" s="26">
        <v>2390</v>
      </c>
      <c r="N3059" s="26" t="s">
        <v>199</v>
      </c>
      <c r="O3059" s="26" t="s">
        <v>13160</v>
      </c>
      <c r="P3059" s="26" t="s">
        <v>333</v>
      </c>
      <c r="Q3059" s="26" t="s">
        <v>13158</v>
      </c>
      <c r="R3059" s="26" t="s">
        <v>12231</v>
      </c>
      <c r="S3059" s="26" t="s">
        <v>12232</v>
      </c>
      <c r="T3059" s="26" t="s">
        <v>12233</v>
      </c>
      <c r="U3059" s="26" t="s">
        <v>385</v>
      </c>
    </row>
    <row r="3060" spans="1:21" ht="14.4" x14ac:dyDescent="0.25">
      <c r="A3060" s="26">
        <v>111724</v>
      </c>
      <c r="B3060" s="26" t="s">
        <v>1901</v>
      </c>
      <c r="C3060" s="81">
        <f t="shared" si="146"/>
        <v>0</v>
      </c>
      <c r="D3060" s="26">
        <v>46391</v>
      </c>
      <c r="E3060" s="26" t="s">
        <v>12094</v>
      </c>
      <c r="F3060" s="26">
        <v>113829</v>
      </c>
      <c r="G3060" s="26">
        <v>113829</v>
      </c>
      <c r="H3060" s="76">
        <f t="shared" si="147"/>
        <v>0</v>
      </c>
      <c r="I3060" s="76">
        <f t="shared" si="148"/>
        <v>0</v>
      </c>
      <c r="J3060" s="26">
        <v>46391</v>
      </c>
      <c r="K3060" s="26" t="s">
        <v>12094</v>
      </c>
      <c r="L3060" s="26" t="s">
        <v>13161</v>
      </c>
      <c r="M3060" s="26">
        <v>2900</v>
      </c>
      <c r="N3060" s="26" t="s">
        <v>39</v>
      </c>
      <c r="O3060" s="26" t="s">
        <v>13162</v>
      </c>
      <c r="P3060" s="26" t="s">
        <v>333</v>
      </c>
      <c r="Q3060" s="26" t="s">
        <v>13163</v>
      </c>
      <c r="R3060" s="26" t="s">
        <v>12231</v>
      </c>
      <c r="S3060" s="26" t="s">
        <v>12232</v>
      </c>
      <c r="T3060" s="26" t="s">
        <v>12233</v>
      </c>
      <c r="U3060" s="26" t="s">
        <v>385</v>
      </c>
    </row>
    <row r="3061" spans="1:21" ht="14.4" x14ac:dyDescent="0.25">
      <c r="A3061" s="26">
        <v>111872</v>
      </c>
      <c r="B3061" s="26" t="s">
        <v>1901</v>
      </c>
      <c r="C3061" s="81">
        <f t="shared" si="146"/>
        <v>0</v>
      </c>
      <c r="D3061" s="26">
        <v>44313</v>
      </c>
      <c r="E3061" s="26" t="s">
        <v>12095</v>
      </c>
      <c r="F3061" s="26">
        <v>113944</v>
      </c>
      <c r="G3061" s="26">
        <v>113944</v>
      </c>
      <c r="H3061" s="76">
        <f t="shared" si="147"/>
        <v>0</v>
      </c>
      <c r="I3061" s="76">
        <f t="shared" si="148"/>
        <v>0</v>
      </c>
      <c r="J3061" s="26">
        <v>27276</v>
      </c>
      <c r="K3061" s="26" t="s">
        <v>13164</v>
      </c>
      <c r="L3061" s="26" t="s">
        <v>13165</v>
      </c>
      <c r="M3061" s="26">
        <v>3920</v>
      </c>
      <c r="N3061" s="26" t="s">
        <v>85</v>
      </c>
      <c r="O3061" s="26" t="s">
        <v>13166</v>
      </c>
      <c r="P3061" s="26" t="s">
        <v>333</v>
      </c>
      <c r="Q3061" s="26" t="s">
        <v>13167</v>
      </c>
      <c r="R3061" s="26" t="s">
        <v>12171</v>
      </c>
      <c r="S3061" s="26" t="s">
        <v>12172</v>
      </c>
      <c r="T3061" s="26" t="s">
        <v>12173</v>
      </c>
      <c r="U3061" s="26" t="s">
        <v>496</v>
      </c>
    </row>
    <row r="3062" spans="1:21" ht="14.4" x14ac:dyDescent="0.25">
      <c r="A3062" s="26">
        <v>111872</v>
      </c>
      <c r="B3062" s="26" t="s">
        <v>1901</v>
      </c>
      <c r="C3062" s="81">
        <f t="shared" si="146"/>
        <v>0</v>
      </c>
      <c r="D3062" s="26">
        <v>44313</v>
      </c>
      <c r="E3062" s="26" t="s">
        <v>12095</v>
      </c>
      <c r="F3062" s="26">
        <v>113944</v>
      </c>
      <c r="G3062" s="26">
        <v>113944</v>
      </c>
      <c r="H3062" s="76">
        <f t="shared" si="147"/>
        <v>0</v>
      </c>
      <c r="I3062" s="76">
        <f t="shared" si="148"/>
        <v>0</v>
      </c>
      <c r="J3062" s="26">
        <v>44289</v>
      </c>
      <c r="K3062" s="26" t="s">
        <v>13168</v>
      </c>
      <c r="L3062" s="26" t="s">
        <v>1919</v>
      </c>
      <c r="M3062" s="26">
        <v>3970</v>
      </c>
      <c r="N3062" s="26" t="s">
        <v>88</v>
      </c>
      <c r="O3062" s="26" t="s">
        <v>238</v>
      </c>
      <c r="P3062" s="26" t="s">
        <v>333</v>
      </c>
      <c r="Q3062" s="26" t="s">
        <v>13169</v>
      </c>
      <c r="R3062" s="26" t="s">
        <v>12231</v>
      </c>
      <c r="S3062" s="26" t="s">
        <v>12232</v>
      </c>
      <c r="T3062" s="26" t="s">
        <v>12233</v>
      </c>
      <c r="U3062" s="26" t="s">
        <v>385</v>
      </c>
    </row>
    <row r="3063" spans="1:21" ht="14.4" x14ac:dyDescent="0.25">
      <c r="A3063" s="26">
        <v>111872</v>
      </c>
      <c r="B3063" s="26" t="s">
        <v>1901</v>
      </c>
      <c r="C3063" s="81">
        <f t="shared" si="146"/>
        <v>0</v>
      </c>
      <c r="D3063" s="26">
        <v>44313</v>
      </c>
      <c r="E3063" s="26" t="s">
        <v>12095</v>
      </c>
      <c r="F3063" s="26">
        <v>113944</v>
      </c>
      <c r="G3063" s="26">
        <v>113944</v>
      </c>
      <c r="H3063" s="76">
        <f t="shared" si="147"/>
        <v>0</v>
      </c>
      <c r="I3063" s="76">
        <f t="shared" si="148"/>
        <v>0</v>
      </c>
      <c r="J3063" s="26">
        <v>44297</v>
      </c>
      <c r="K3063" s="26" t="s">
        <v>13170</v>
      </c>
      <c r="L3063" s="26" t="s">
        <v>1919</v>
      </c>
      <c r="M3063" s="26">
        <v>3970</v>
      </c>
      <c r="N3063" s="26" t="s">
        <v>88</v>
      </c>
      <c r="O3063" s="26" t="s">
        <v>238</v>
      </c>
      <c r="P3063" s="26" t="s">
        <v>333</v>
      </c>
      <c r="Q3063" s="26" t="s">
        <v>13171</v>
      </c>
      <c r="R3063" s="26" t="s">
        <v>12231</v>
      </c>
      <c r="S3063" s="26" t="s">
        <v>12232</v>
      </c>
      <c r="T3063" s="26" t="s">
        <v>12233</v>
      </c>
      <c r="U3063" s="26" t="s">
        <v>385</v>
      </c>
    </row>
    <row r="3064" spans="1:21" ht="14.4" x14ac:dyDescent="0.25">
      <c r="A3064" s="26">
        <v>111872</v>
      </c>
      <c r="B3064" s="26" t="s">
        <v>1901</v>
      </c>
      <c r="C3064" s="81">
        <f t="shared" si="146"/>
        <v>0</v>
      </c>
      <c r="D3064" s="26">
        <v>44313</v>
      </c>
      <c r="E3064" s="26" t="s">
        <v>12095</v>
      </c>
      <c r="F3064" s="26">
        <v>113944</v>
      </c>
      <c r="G3064" s="26">
        <v>113944</v>
      </c>
      <c r="H3064" s="76">
        <f t="shared" si="147"/>
        <v>0</v>
      </c>
      <c r="I3064" s="76">
        <f t="shared" si="148"/>
        <v>0</v>
      </c>
      <c r="J3064" s="26">
        <v>44313</v>
      </c>
      <c r="K3064" s="26" t="s">
        <v>12095</v>
      </c>
      <c r="L3064" s="26" t="s">
        <v>1929</v>
      </c>
      <c r="M3064" s="26">
        <v>3920</v>
      </c>
      <c r="N3064" s="26" t="s">
        <v>85</v>
      </c>
      <c r="O3064" s="26" t="s">
        <v>13172</v>
      </c>
      <c r="P3064" s="26" t="s">
        <v>333</v>
      </c>
      <c r="Q3064" s="26" t="s">
        <v>13173</v>
      </c>
      <c r="R3064" s="26" t="s">
        <v>12231</v>
      </c>
      <c r="S3064" s="26" t="s">
        <v>12232</v>
      </c>
      <c r="T3064" s="26" t="s">
        <v>12233</v>
      </c>
      <c r="U3064" s="26" t="s">
        <v>385</v>
      </c>
    </row>
    <row r="3065" spans="1:21" ht="14.4" x14ac:dyDescent="0.25">
      <c r="A3065" s="26">
        <v>111872</v>
      </c>
      <c r="B3065" s="26" t="s">
        <v>1901</v>
      </c>
      <c r="C3065" s="81">
        <f t="shared" si="146"/>
        <v>0</v>
      </c>
      <c r="D3065" s="26">
        <v>44313</v>
      </c>
      <c r="E3065" s="26" t="s">
        <v>12095</v>
      </c>
      <c r="F3065" s="26">
        <v>113944</v>
      </c>
      <c r="G3065" s="26">
        <v>113944</v>
      </c>
      <c r="H3065" s="76">
        <f t="shared" si="147"/>
        <v>0</v>
      </c>
      <c r="I3065" s="76">
        <f t="shared" si="148"/>
        <v>0</v>
      </c>
      <c r="J3065" s="26">
        <v>44321</v>
      </c>
      <c r="K3065" s="26" t="s">
        <v>13174</v>
      </c>
      <c r="L3065" s="26" t="s">
        <v>1929</v>
      </c>
      <c r="M3065" s="26">
        <v>3920</v>
      </c>
      <c r="N3065" s="26" t="s">
        <v>85</v>
      </c>
      <c r="O3065" s="26" t="s">
        <v>13172</v>
      </c>
      <c r="P3065" s="26" t="s">
        <v>333</v>
      </c>
      <c r="Q3065" s="26" t="s">
        <v>13175</v>
      </c>
      <c r="R3065" s="26" t="s">
        <v>12231</v>
      </c>
      <c r="S3065" s="26" t="s">
        <v>12232</v>
      </c>
      <c r="T3065" s="26" t="s">
        <v>12233</v>
      </c>
      <c r="U3065" s="26" t="s">
        <v>385</v>
      </c>
    </row>
    <row r="3066" spans="1:21" ht="14.4" x14ac:dyDescent="0.25">
      <c r="A3066" s="26">
        <v>111872</v>
      </c>
      <c r="B3066" s="26" t="s">
        <v>1901</v>
      </c>
      <c r="C3066" s="81">
        <f t="shared" si="146"/>
        <v>0</v>
      </c>
      <c r="D3066" s="26">
        <v>44313</v>
      </c>
      <c r="E3066" s="26" t="s">
        <v>12095</v>
      </c>
      <c r="F3066" s="26">
        <v>113944</v>
      </c>
      <c r="G3066" s="26">
        <v>113944</v>
      </c>
      <c r="H3066" s="76">
        <f t="shared" si="147"/>
        <v>0</v>
      </c>
      <c r="I3066" s="76">
        <f t="shared" si="148"/>
        <v>0</v>
      </c>
      <c r="J3066" s="26">
        <v>44412</v>
      </c>
      <c r="K3066" s="26" t="s">
        <v>13176</v>
      </c>
      <c r="L3066" s="26" t="s">
        <v>1910</v>
      </c>
      <c r="M3066" s="26">
        <v>3900</v>
      </c>
      <c r="N3066" s="26" t="s">
        <v>339</v>
      </c>
      <c r="O3066" s="26" t="s">
        <v>239</v>
      </c>
      <c r="P3066" s="26" t="s">
        <v>333</v>
      </c>
      <c r="Q3066" s="26" t="s">
        <v>13177</v>
      </c>
      <c r="R3066" s="26" t="s">
        <v>12231</v>
      </c>
      <c r="S3066" s="26" t="s">
        <v>12232</v>
      </c>
      <c r="T3066" s="26" t="s">
        <v>12233</v>
      </c>
      <c r="U3066" s="26" t="s">
        <v>385</v>
      </c>
    </row>
    <row r="3067" spans="1:21" ht="14.4" x14ac:dyDescent="0.25">
      <c r="A3067" s="26">
        <v>111872</v>
      </c>
      <c r="B3067" s="26" t="s">
        <v>1901</v>
      </c>
      <c r="C3067" s="81">
        <f t="shared" si="146"/>
        <v>0</v>
      </c>
      <c r="D3067" s="26">
        <v>44313</v>
      </c>
      <c r="E3067" s="26" t="s">
        <v>12095</v>
      </c>
      <c r="F3067" s="26">
        <v>113944</v>
      </c>
      <c r="G3067" s="26">
        <v>113944</v>
      </c>
      <c r="H3067" s="76">
        <f t="shared" si="147"/>
        <v>0</v>
      </c>
      <c r="I3067" s="76">
        <f t="shared" si="148"/>
        <v>0</v>
      </c>
      <c r="J3067" s="26">
        <v>44438</v>
      </c>
      <c r="K3067" s="26" t="s">
        <v>13178</v>
      </c>
      <c r="L3067" s="26" t="s">
        <v>1910</v>
      </c>
      <c r="M3067" s="26">
        <v>3900</v>
      </c>
      <c r="N3067" s="26" t="s">
        <v>339</v>
      </c>
      <c r="O3067" s="26" t="s">
        <v>239</v>
      </c>
      <c r="P3067" s="26" t="s">
        <v>333</v>
      </c>
      <c r="Q3067" s="26" t="s">
        <v>13177</v>
      </c>
      <c r="R3067" s="26" t="s">
        <v>12231</v>
      </c>
      <c r="S3067" s="26" t="s">
        <v>12232</v>
      </c>
      <c r="T3067" s="26" t="s">
        <v>12233</v>
      </c>
      <c r="U3067" s="26" t="s">
        <v>385</v>
      </c>
    </row>
    <row r="3068" spans="1:21" ht="14.4" x14ac:dyDescent="0.25">
      <c r="A3068" s="26">
        <v>111989</v>
      </c>
      <c r="B3068" s="26" t="s">
        <v>1901</v>
      </c>
      <c r="C3068" s="81">
        <f t="shared" si="146"/>
        <v>0</v>
      </c>
      <c r="D3068" s="26">
        <v>41145</v>
      </c>
      <c r="E3068" s="26" t="s">
        <v>12096</v>
      </c>
      <c r="F3068" s="26">
        <v>113861</v>
      </c>
      <c r="G3068" s="26">
        <v>113861</v>
      </c>
      <c r="H3068" s="76">
        <f t="shared" si="147"/>
        <v>0</v>
      </c>
      <c r="I3068" s="76">
        <f t="shared" si="148"/>
        <v>0</v>
      </c>
      <c r="J3068" s="26">
        <v>41137</v>
      </c>
      <c r="K3068" s="26" t="s">
        <v>13179</v>
      </c>
      <c r="L3068" s="26" t="s">
        <v>13180</v>
      </c>
      <c r="M3068" s="26">
        <v>2300</v>
      </c>
      <c r="N3068" s="26" t="s">
        <v>47</v>
      </c>
      <c r="O3068" s="26" t="s">
        <v>13181</v>
      </c>
      <c r="P3068" s="26" t="s">
        <v>333</v>
      </c>
      <c r="Q3068" s="26" t="s">
        <v>13182</v>
      </c>
      <c r="R3068" s="26" t="s">
        <v>12231</v>
      </c>
      <c r="S3068" s="26" t="s">
        <v>12232</v>
      </c>
      <c r="T3068" s="26" t="s">
        <v>12233</v>
      </c>
      <c r="U3068" s="26" t="s">
        <v>385</v>
      </c>
    </row>
    <row r="3069" spans="1:21" ht="14.4" x14ac:dyDescent="0.25">
      <c r="A3069" s="26">
        <v>111989</v>
      </c>
      <c r="B3069" s="26" t="s">
        <v>1901</v>
      </c>
      <c r="C3069" s="81">
        <f t="shared" si="146"/>
        <v>0</v>
      </c>
      <c r="D3069" s="26">
        <v>41145</v>
      </c>
      <c r="E3069" s="26" t="s">
        <v>12096</v>
      </c>
      <c r="F3069" s="26">
        <v>113861</v>
      </c>
      <c r="G3069" s="26">
        <v>113861</v>
      </c>
      <c r="H3069" s="76">
        <f t="shared" si="147"/>
        <v>0</v>
      </c>
      <c r="I3069" s="76">
        <f t="shared" si="148"/>
        <v>0</v>
      </c>
      <c r="J3069" s="26">
        <v>41145</v>
      </c>
      <c r="K3069" s="26" t="s">
        <v>12096</v>
      </c>
      <c r="L3069" s="26" t="s">
        <v>10381</v>
      </c>
      <c r="M3069" s="26">
        <v>2300</v>
      </c>
      <c r="N3069" s="26" t="s">
        <v>47</v>
      </c>
      <c r="O3069" s="26" t="s">
        <v>13183</v>
      </c>
      <c r="P3069" s="26" t="s">
        <v>333</v>
      </c>
      <c r="Q3069" s="26" t="s">
        <v>259</v>
      </c>
      <c r="R3069" s="26" t="s">
        <v>12231</v>
      </c>
      <c r="S3069" s="26" t="s">
        <v>12232</v>
      </c>
      <c r="T3069" s="26" t="s">
        <v>12233</v>
      </c>
      <c r="U3069" s="26" t="s">
        <v>385</v>
      </c>
    </row>
    <row r="3070" spans="1:21" ht="14.4" x14ac:dyDescent="0.25">
      <c r="A3070" s="26">
        <v>111989</v>
      </c>
      <c r="B3070" s="26" t="s">
        <v>1901</v>
      </c>
      <c r="C3070" s="81">
        <f t="shared" si="146"/>
        <v>0</v>
      </c>
      <c r="D3070" s="26">
        <v>41145</v>
      </c>
      <c r="E3070" s="26" t="s">
        <v>12096</v>
      </c>
      <c r="F3070" s="26">
        <v>113861</v>
      </c>
      <c r="G3070" s="26">
        <v>113861</v>
      </c>
      <c r="H3070" s="76">
        <f t="shared" si="147"/>
        <v>0</v>
      </c>
      <c r="I3070" s="76">
        <f t="shared" si="148"/>
        <v>0</v>
      </c>
      <c r="J3070" s="26">
        <v>41152</v>
      </c>
      <c r="K3070" s="26" t="s">
        <v>13184</v>
      </c>
      <c r="L3070" s="26" t="s">
        <v>10381</v>
      </c>
      <c r="M3070" s="26">
        <v>2300</v>
      </c>
      <c r="N3070" s="26" t="s">
        <v>47</v>
      </c>
      <c r="O3070" s="26" t="s">
        <v>13183</v>
      </c>
      <c r="P3070" s="26" t="s">
        <v>333</v>
      </c>
      <c r="Q3070" s="26" t="s">
        <v>259</v>
      </c>
      <c r="R3070" s="26" t="s">
        <v>12231</v>
      </c>
      <c r="S3070" s="26" t="s">
        <v>12232</v>
      </c>
      <c r="T3070" s="26" t="s">
        <v>12233</v>
      </c>
      <c r="U3070" s="26" t="s">
        <v>385</v>
      </c>
    </row>
    <row r="3071" spans="1:21" ht="14.4" x14ac:dyDescent="0.25">
      <c r="A3071" s="26">
        <v>111989</v>
      </c>
      <c r="B3071" s="26" t="s">
        <v>1901</v>
      </c>
      <c r="C3071" s="81">
        <f t="shared" si="146"/>
        <v>0</v>
      </c>
      <c r="D3071" s="26">
        <v>41145</v>
      </c>
      <c r="E3071" s="26" t="s">
        <v>12096</v>
      </c>
      <c r="F3071" s="26">
        <v>113861</v>
      </c>
      <c r="G3071" s="26">
        <v>113861</v>
      </c>
      <c r="H3071" s="76">
        <f t="shared" si="147"/>
        <v>0</v>
      </c>
      <c r="I3071" s="76">
        <f t="shared" si="148"/>
        <v>0</v>
      </c>
      <c r="J3071" s="26">
        <v>125971</v>
      </c>
      <c r="K3071" s="26" t="s">
        <v>13185</v>
      </c>
      <c r="L3071" s="26" t="s">
        <v>10381</v>
      </c>
      <c r="M3071" s="26">
        <v>2300</v>
      </c>
      <c r="N3071" s="26" t="s">
        <v>47</v>
      </c>
      <c r="O3071" s="26" t="s">
        <v>13186</v>
      </c>
      <c r="P3071" s="26" t="s">
        <v>333</v>
      </c>
      <c r="Q3071" s="26" t="s">
        <v>13187</v>
      </c>
      <c r="R3071" s="26" t="s">
        <v>12231</v>
      </c>
      <c r="S3071" s="26" t="s">
        <v>12232</v>
      </c>
      <c r="T3071" s="26" t="s">
        <v>12233</v>
      </c>
      <c r="U3071" s="26" t="s">
        <v>385</v>
      </c>
    </row>
    <row r="3072" spans="1:21" ht="14.4" x14ac:dyDescent="0.25">
      <c r="A3072" s="26">
        <v>111989</v>
      </c>
      <c r="B3072" s="26" t="s">
        <v>1901</v>
      </c>
      <c r="C3072" s="81">
        <f t="shared" si="146"/>
        <v>0</v>
      </c>
      <c r="D3072" s="26">
        <v>41145</v>
      </c>
      <c r="E3072" s="26" t="s">
        <v>12096</v>
      </c>
      <c r="F3072" s="26">
        <v>113861</v>
      </c>
      <c r="G3072" s="26">
        <v>113861</v>
      </c>
      <c r="H3072" s="76">
        <f t="shared" si="147"/>
        <v>0</v>
      </c>
      <c r="I3072" s="76">
        <f t="shared" si="148"/>
        <v>0</v>
      </c>
      <c r="J3072" s="26">
        <v>128967</v>
      </c>
      <c r="K3072" s="26" t="s">
        <v>13188</v>
      </c>
      <c r="L3072" s="26" t="s">
        <v>13189</v>
      </c>
      <c r="M3072" s="26">
        <v>2330</v>
      </c>
      <c r="N3072" s="26" t="s">
        <v>155</v>
      </c>
      <c r="O3072" s="26" t="s">
        <v>13190</v>
      </c>
      <c r="P3072" s="26" t="s">
        <v>333</v>
      </c>
      <c r="Q3072" s="26" t="s">
        <v>13191</v>
      </c>
      <c r="R3072" s="26" t="s">
        <v>12171</v>
      </c>
      <c r="S3072" s="26" t="s">
        <v>12172</v>
      </c>
      <c r="T3072" s="26" t="s">
        <v>12173</v>
      </c>
      <c r="U3072" s="26" t="s">
        <v>496</v>
      </c>
    </row>
    <row r="3073" spans="1:21" ht="14.4" x14ac:dyDescent="0.25">
      <c r="A3073" s="26">
        <v>111997</v>
      </c>
      <c r="B3073" s="26" t="s">
        <v>1901</v>
      </c>
      <c r="C3073" s="81">
        <f t="shared" si="146"/>
        <v>0</v>
      </c>
      <c r="D3073" s="26">
        <v>44495</v>
      </c>
      <c r="E3073" s="26" t="s">
        <v>12097</v>
      </c>
      <c r="F3073" s="26">
        <v>113928</v>
      </c>
      <c r="G3073" s="26">
        <v>113928</v>
      </c>
      <c r="H3073" s="76">
        <f t="shared" si="147"/>
        <v>0</v>
      </c>
      <c r="I3073" s="76">
        <f t="shared" si="148"/>
        <v>0</v>
      </c>
      <c r="J3073" s="26">
        <v>27912</v>
      </c>
      <c r="K3073" s="26" t="s">
        <v>13192</v>
      </c>
      <c r="L3073" s="26" t="s">
        <v>13193</v>
      </c>
      <c r="M3073" s="26">
        <v>3700</v>
      </c>
      <c r="N3073" s="26" t="s">
        <v>82</v>
      </c>
      <c r="O3073" s="26" t="s">
        <v>13194</v>
      </c>
      <c r="P3073" s="26" t="s">
        <v>333</v>
      </c>
      <c r="Q3073" s="26" t="s">
        <v>13195</v>
      </c>
      <c r="R3073" s="26" t="s">
        <v>12171</v>
      </c>
      <c r="S3073" s="26" t="s">
        <v>12172</v>
      </c>
      <c r="T3073" s="26" t="s">
        <v>12173</v>
      </c>
      <c r="U3073" s="26" t="s">
        <v>496</v>
      </c>
    </row>
    <row r="3074" spans="1:21" ht="14.4" x14ac:dyDescent="0.25">
      <c r="A3074" s="26">
        <v>111997</v>
      </c>
      <c r="B3074" s="26" t="s">
        <v>1901</v>
      </c>
      <c r="C3074" s="81">
        <f t="shared" si="146"/>
        <v>0</v>
      </c>
      <c r="D3074" s="26">
        <v>44495</v>
      </c>
      <c r="E3074" s="26" t="s">
        <v>12097</v>
      </c>
      <c r="F3074" s="26">
        <v>113928</v>
      </c>
      <c r="G3074" s="26">
        <v>113928</v>
      </c>
      <c r="H3074" s="76">
        <f t="shared" si="147"/>
        <v>0</v>
      </c>
      <c r="I3074" s="76">
        <f t="shared" si="148"/>
        <v>0</v>
      </c>
      <c r="J3074" s="26">
        <v>43968</v>
      </c>
      <c r="K3074" s="26" t="s">
        <v>13196</v>
      </c>
      <c r="L3074" s="26" t="s">
        <v>9747</v>
      </c>
      <c r="M3074" s="26">
        <v>3740</v>
      </c>
      <c r="N3074" s="26" t="s">
        <v>83</v>
      </c>
      <c r="O3074" s="26" t="s">
        <v>13197</v>
      </c>
      <c r="P3074" s="26" t="s">
        <v>333</v>
      </c>
      <c r="Q3074" s="26" t="s">
        <v>13198</v>
      </c>
      <c r="R3074" s="26" t="s">
        <v>12231</v>
      </c>
      <c r="S3074" s="26" t="s">
        <v>12232</v>
      </c>
      <c r="T3074" s="26" t="s">
        <v>12233</v>
      </c>
      <c r="U3074" s="26" t="s">
        <v>385</v>
      </c>
    </row>
    <row r="3075" spans="1:21" ht="14.4" x14ac:dyDescent="0.25">
      <c r="A3075" s="26">
        <v>111997</v>
      </c>
      <c r="B3075" s="26" t="s">
        <v>1901</v>
      </c>
      <c r="C3075" s="81">
        <f t="shared" si="146"/>
        <v>0</v>
      </c>
      <c r="D3075" s="26">
        <v>44495</v>
      </c>
      <c r="E3075" s="26" t="s">
        <v>12097</v>
      </c>
      <c r="F3075" s="26">
        <v>113928</v>
      </c>
      <c r="G3075" s="26">
        <v>113928</v>
      </c>
      <c r="H3075" s="76">
        <f t="shared" si="147"/>
        <v>0</v>
      </c>
      <c r="I3075" s="76">
        <f t="shared" si="148"/>
        <v>0</v>
      </c>
      <c r="J3075" s="26">
        <v>44263</v>
      </c>
      <c r="K3075" s="26" t="s">
        <v>13199</v>
      </c>
      <c r="L3075" s="26" t="s">
        <v>9758</v>
      </c>
      <c r="M3075" s="26">
        <v>3620</v>
      </c>
      <c r="N3075" s="26" t="s">
        <v>0</v>
      </c>
      <c r="O3075" s="26" t="s">
        <v>13200</v>
      </c>
      <c r="P3075" s="26" t="s">
        <v>333</v>
      </c>
      <c r="Q3075" s="26" t="s">
        <v>13201</v>
      </c>
      <c r="R3075" s="26" t="s">
        <v>12231</v>
      </c>
      <c r="S3075" s="26" t="s">
        <v>12232</v>
      </c>
      <c r="T3075" s="26" t="s">
        <v>12233</v>
      </c>
      <c r="U3075" s="26" t="s">
        <v>385</v>
      </c>
    </row>
    <row r="3076" spans="1:21" ht="14.4" x14ac:dyDescent="0.25">
      <c r="A3076" s="26">
        <v>111997</v>
      </c>
      <c r="B3076" s="26" t="s">
        <v>1901</v>
      </c>
      <c r="C3076" s="81">
        <f t="shared" si="146"/>
        <v>0</v>
      </c>
      <c r="D3076" s="26">
        <v>44495</v>
      </c>
      <c r="E3076" s="26" t="s">
        <v>12097</v>
      </c>
      <c r="F3076" s="26">
        <v>113928</v>
      </c>
      <c r="G3076" s="26">
        <v>113928</v>
      </c>
      <c r="H3076" s="76">
        <f t="shared" si="147"/>
        <v>0</v>
      </c>
      <c r="I3076" s="76">
        <f t="shared" si="148"/>
        <v>0</v>
      </c>
      <c r="J3076" s="26">
        <v>44446</v>
      </c>
      <c r="K3076" s="26" t="s">
        <v>13202</v>
      </c>
      <c r="L3076" s="26" t="s">
        <v>9781</v>
      </c>
      <c r="M3076" s="26">
        <v>3800</v>
      </c>
      <c r="N3076" s="26" t="s">
        <v>84</v>
      </c>
      <c r="O3076" s="26" t="s">
        <v>13203</v>
      </c>
      <c r="P3076" s="26" t="s">
        <v>333</v>
      </c>
      <c r="Q3076" s="26" t="s">
        <v>13204</v>
      </c>
      <c r="R3076" s="26" t="s">
        <v>12231</v>
      </c>
      <c r="S3076" s="26" t="s">
        <v>12232</v>
      </c>
      <c r="T3076" s="26" t="s">
        <v>12233</v>
      </c>
      <c r="U3076" s="26" t="s">
        <v>385</v>
      </c>
    </row>
    <row r="3077" spans="1:21" ht="14.4" x14ac:dyDescent="0.25">
      <c r="A3077" s="26">
        <v>111997</v>
      </c>
      <c r="B3077" s="26" t="s">
        <v>1901</v>
      </c>
      <c r="C3077" s="81">
        <f t="shared" si="146"/>
        <v>0</v>
      </c>
      <c r="D3077" s="26">
        <v>44495</v>
      </c>
      <c r="E3077" s="26" t="s">
        <v>12097</v>
      </c>
      <c r="F3077" s="26">
        <v>113928</v>
      </c>
      <c r="G3077" s="26">
        <v>113928</v>
      </c>
      <c r="H3077" s="76">
        <f t="shared" si="147"/>
        <v>0</v>
      </c>
      <c r="I3077" s="76">
        <f t="shared" si="148"/>
        <v>0</v>
      </c>
      <c r="J3077" s="26">
        <v>44453</v>
      </c>
      <c r="K3077" s="26" t="s">
        <v>13205</v>
      </c>
      <c r="L3077" s="26" t="s">
        <v>9736</v>
      </c>
      <c r="M3077" s="26">
        <v>3700</v>
      </c>
      <c r="N3077" s="26" t="s">
        <v>82</v>
      </c>
      <c r="O3077" s="26" t="s">
        <v>13206</v>
      </c>
      <c r="P3077" s="26" t="s">
        <v>333</v>
      </c>
      <c r="Q3077" s="26" t="s">
        <v>13207</v>
      </c>
      <c r="R3077" s="26" t="s">
        <v>12231</v>
      </c>
      <c r="S3077" s="26" t="s">
        <v>12232</v>
      </c>
      <c r="T3077" s="26" t="s">
        <v>12233</v>
      </c>
      <c r="U3077" s="26" t="s">
        <v>385</v>
      </c>
    </row>
    <row r="3078" spans="1:21" ht="14.4" x14ac:dyDescent="0.25">
      <c r="A3078" s="26">
        <v>111997</v>
      </c>
      <c r="B3078" s="26" t="s">
        <v>1901</v>
      </c>
      <c r="C3078" s="81">
        <f t="shared" si="146"/>
        <v>0</v>
      </c>
      <c r="D3078" s="26">
        <v>44495</v>
      </c>
      <c r="E3078" s="26" t="s">
        <v>12097</v>
      </c>
      <c r="F3078" s="26">
        <v>113928</v>
      </c>
      <c r="G3078" s="26">
        <v>113928</v>
      </c>
      <c r="H3078" s="76">
        <f t="shared" si="147"/>
        <v>0</v>
      </c>
      <c r="I3078" s="76">
        <f t="shared" si="148"/>
        <v>0</v>
      </c>
      <c r="J3078" s="26">
        <v>44487</v>
      </c>
      <c r="K3078" s="26" t="s">
        <v>13208</v>
      </c>
      <c r="L3078" s="26" t="s">
        <v>13209</v>
      </c>
      <c r="M3078" s="26">
        <v>3800</v>
      </c>
      <c r="N3078" s="26" t="s">
        <v>84</v>
      </c>
      <c r="O3078" s="26" t="s">
        <v>13210</v>
      </c>
      <c r="P3078" s="26" t="s">
        <v>333</v>
      </c>
      <c r="Q3078" s="26" t="s">
        <v>13211</v>
      </c>
      <c r="R3078" s="26" t="s">
        <v>12231</v>
      </c>
      <c r="S3078" s="26" t="s">
        <v>12232</v>
      </c>
      <c r="T3078" s="26" t="s">
        <v>12233</v>
      </c>
      <c r="U3078" s="26" t="s">
        <v>385</v>
      </c>
    </row>
    <row r="3079" spans="1:21" ht="14.4" x14ac:dyDescent="0.25">
      <c r="A3079" s="26">
        <v>111997</v>
      </c>
      <c r="B3079" s="26" t="s">
        <v>1901</v>
      </c>
      <c r="C3079" s="81">
        <f t="shared" ref="C3079:C3142" si="149">IF(A3079&lt;&gt;A3078,0,IF(AND(A3079=A3078,B3079&lt;&gt;B3078),A3079,0))</f>
        <v>0</v>
      </c>
      <c r="D3079" s="26">
        <v>44495</v>
      </c>
      <c r="E3079" s="26" t="s">
        <v>12097</v>
      </c>
      <c r="F3079" s="26">
        <v>113928</v>
      </c>
      <c r="G3079" s="26">
        <v>113928</v>
      </c>
      <c r="H3079" s="76">
        <f t="shared" ref="H3079:H3142" si="150">IF(A3079&lt;&gt;A3078,0,IF(AND(A3079=A3078,F3079&lt;&gt;F3078),A3079,0))</f>
        <v>0</v>
      </c>
      <c r="I3079" s="76">
        <f t="shared" ref="I3079:I3142" si="151">IF(A3079&lt;&gt;A3078,0,IF(AND(H3079&lt;&gt;0,B3079&lt;&gt;B3078),A3079,0))</f>
        <v>0</v>
      </c>
      <c r="J3079" s="26">
        <v>44495</v>
      </c>
      <c r="K3079" s="26" t="s">
        <v>12097</v>
      </c>
      <c r="L3079" s="26" t="s">
        <v>9756</v>
      </c>
      <c r="M3079" s="26">
        <v>3840</v>
      </c>
      <c r="N3079" s="26" t="s">
        <v>1</v>
      </c>
      <c r="O3079" s="26" t="s">
        <v>13212</v>
      </c>
      <c r="P3079" s="26" t="s">
        <v>333</v>
      </c>
      <c r="Q3079" s="26" t="s">
        <v>13213</v>
      </c>
      <c r="R3079" s="26" t="s">
        <v>12231</v>
      </c>
      <c r="S3079" s="26" t="s">
        <v>12232</v>
      </c>
      <c r="T3079" s="26" t="s">
        <v>12233</v>
      </c>
      <c r="U3079" s="26" t="s">
        <v>385</v>
      </c>
    </row>
    <row r="3080" spans="1:21" ht="14.4" x14ac:dyDescent="0.25">
      <c r="A3080" s="26">
        <v>111997</v>
      </c>
      <c r="B3080" s="26" t="s">
        <v>1901</v>
      </c>
      <c r="C3080" s="81">
        <f t="shared" si="149"/>
        <v>0</v>
      </c>
      <c r="D3080" s="26">
        <v>44495</v>
      </c>
      <c r="E3080" s="26" t="s">
        <v>12097</v>
      </c>
      <c r="F3080" s="26">
        <v>113928</v>
      </c>
      <c r="G3080" s="26">
        <v>113928</v>
      </c>
      <c r="H3080" s="76">
        <f t="shared" si="150"/>
        <v>0</v>
      </c>
      <c r="I3080" s="76">
        <f t="shared" si="151"/>
        <v>0</v>
      </c>
      <c r="J3080" s="26">
        <v>44537</v>
      </c>
      <c r="K3080" s="26" t="s">
        <v>13214</v>
      </c>
      <c r="L3080" s="26" t="s">
        <v>9756</v>
      </c>
      <c r="M3080" s="26">
        <v>3840</v>
      </c>
      <c r="N3080" s="26" t="s">
        <v>1</v>
      </c>
      <c r="O3080" s="26" t="s">
        <v>13212</v>
      </c>
      <c r="P3080" s="26" t="s">
        <v>333</v>
      </c>
      <c r="Q3080" s="26" t="s">
        <v>13213</v>
      </c>
      <c r="R3080" s="26" t="s">
        <v>12231</v>
      </c>
      <c r="S3080" s="26" t="s">
        <v>12232</v>
      </c>
      <c r="T3080" s="26" t="s">
        <v>12233</v>
      </c>
      <c r="U3080" s="26" t="s">
        <v>385</v>
      </c>
    </row>
    <row r="3081" spans="1:21" ht="14.4" x14ac:dyDescent="0.25">
      <c r="A3081" s="26">
        <v>111997</v>
      </c>
      <c r="B3081" s="26" t="s">
        <v>1901</v>
      </c>
      <c r="C3081" s="81">
        <f t="shared" si="149"/>
        <v>0</v>
      </c>
      <c r="D3081" s="26">
        <v>44495</v>
      </c>
      <c r="E3081" s="26" t="s">
        <v>12097</v>
      </c>
      <c r="F3081" s="26">
        <v>113928</v>
      </c>
      <c r="G3081" s="26">
        <v>113928</v>
      </c>
      <c r="H3081" s="76">
        <f t="shared" si="150"/>
        <v>0</v>
      </c>
      <c r="I3081" s="76">
        <f t="shared" si="151"/>
        <v>0</v>
      </c>
      <c r="J3081" s="26">
        <v>44552</v>
      </c>
      <c r="K3081" s="26" t="s">
        <v>13215</v>
      </c>
      <c r="L3081" s="26" t="s">
        <v>13216</v>
      </c>
      <c r="M3081" s="26">
        <v>3700</v>
      </c>
      <c r="N3081" s="26" t="s">
        <v>82</v>
      </c>
      <c r="O3081" s="26" t="s">
        <v>13217</v>
      </c>
      <c r="P3081" s="26" t="s">
        <v>333</v>
      </c>
      <c r="Q3081" s="26" t="s">
        <v>13218</v>
      </c>
      <c r="R3081" s="26" t="s">
        <v>12231</v>
      </c>
      <c r="S3081" s="26" t="s">
        <v>12232</v>
      </c>
      <c r="T3081" s="26" t="s">
        <v>12233</v>
      </c>
      <c r="U3081" s="26" t="s">
        <v>385</v>
      </c>
    </row>
    <row r="3082" spans="1:21" ht="14.4" x14ac:dyDescent="0.25">
      <c r="A3082" s="26">
        <v>111997</v>
      </c>
      <c r="B3082" s="26" t="s">
        <v>1901</v>
      </c>
      <c r="C3082" s="81">
        <f t="shared" si="149"/>
        <v>0</v>
      </c>
      <c r="D3082" s="26">
        <v>44495</v>
      </c>
      <c r="E3082" s="26" t="s">
        <v>12097</v>
      </c>
      <c r="F3082" s="26">
        <v>113928</v>
      </c>
      <c r="G3082" s="26">
        <v>113928</v>
      </c>
      <c r="H3082" s="76">
        <f t="shared" si="150"/>
        <v>0</v>
      </c>
      <c r="I3082" s="76">
        <f t="shared" si="151"/>
        <v>0</v>
      </c>
      <c r="J3082" s="26">
        <v>46417</v>
      </c>
      <c r="K3082" s="26" t="s">
        <v>13219</v>
      </c>
      <c r="L3082" s="26" t="s">
        <v>13220</v>
      </c>
      <c r="M3082" s="26">
        <v>3440</v>
      </c>
      <c r="N3082" s="26" t="s">
        <v>168</v>
      </c>
      <c r="O3082" s="26" t="s">
        <v>13221</v>
      </c>
      <c r="P3082" s="26" t="s">
        <v>333</v>
      </c>
      <c r="Q3082" s="26" t="s">
        <v>13222</v>
      </c>
      <c r="R3082" s="26" t="s">
        <v>12171</v>
      </c>
      <c r="S3082" s="26" t="s">
        <v>12172</v>
      </c>
      <c r="T3082" s="26" t="s">
        <v>12173</v>
      </c>
      <c r="U3082" s="26" t="s">
        <v>496</v>
      </c>
    </row>
    <row r="3083" spans="1:21" ht="14.4" x14ac:dyDescent="0.25">
      <c r="A3083" s="26">
        <v>111997</v>
      </c>
      <c r="B3083" s="26" t="s">
        <v>1901</v>
      </c>
      <c r="C3083" s="81">
        <f t="shared" si="149"/>
        <v>0</v>
      </c>
      <c r="D3083" s="26">
        <v>44495</v>
      </c>
      <c r="E3083" s="26" t="s">
        <v>12097</v>
      </c>
      <c r="F3083" s="26">
        <v>113928</v>
      </c>
      <c r="G3083" s="26">
        <v>113928</v>
      </c>
      <c r="H3083" s="76">
        <f t="shared" si="150"/>
        <v>0</v>
      </c>
      <c r="I3083" s="76">
        <f t="shared" si="151"/>
        <v>0</v>
      </c>
      <c r="J3083" s="26">
        <v>133348</v>
      </c>
      <c r="K3083" s="26" t="s">
        <v>13223</v>
      </c>
      <c r="L3083" s="26" t="s">
        <v>9781</v>
      </c>
      <c r="M3083" s="26">
        <v>3800</v>
      </c>
      <c r="N3083" s="26" t="s">
        <v>84</v>
      </c>
      <c r="O3083" s="26" t="s">
        <v>13203</v>
      </c>
      <c r="P3083" s="26" t="s">
        <v>333</v>
      </c>
      <c r="Q3083" s="26" t="s">
        <v>13224</v>
      </c>
      <c r="R3083" s="26" t="s">
        <v>12231</v>
      </c>
      <c r="S3083" s="26" t="s">
        <v>12232</v>
      </c>
      <c r="T3083" s="26" t="s">
        <v>12233</v>
      </c>
      <c r="U3083" s="26" t="s">
        <v>385</v>
      </c>
    </row>
    <row r="3084" spans="1:21" ht="14.4" x14ac:dyDescent="0.25">
      <c r="A3084" s="26">
        <v>112003</v>
      </c>
      <c r="B3084" s="26" t="s">
        <v>1901</v>
      </c>
      <c r="C3084" s="81">
        <f t="shared" si="149"/>
        <v>0</v>
      </c>
      <c r="D3084" s="26">
        <v>0</v>
      </c>
      <c r="E3084" s="26" t="s">
        <v>333</v>
      </c>
      <c r="F3084" s="26">
        <v>113845</v>
      </c>
      <c r="G3084" s="26">
        <v>113845</v>
      </c>
      <c r="H3084" s="76">
        <f t="shared" si="150"/>
        <v>0</v>
      </c>
      <c r="I3084" s="76">
        <f t="shared" si="151"/>
        <v>0</v>
      </c>
      <c r="J3084" s="26">
        <v>27698</v>
      </c>
      <c r="K3084" s="26" t="s">
        <v>13225</v>
      </c>
      <c r="L3084" s="26" t="s">
        <v>13226</v>
      </c>
      <c r="M3084" s="26">
        <v>2800</v>
      </c>
      <c r="N3084" s="26" t="s">
        <v>63</v>
      </c>
      <c r="O3084" s="26" t="s">
        <v>13227</v>
      </c>
      <c r="P3084" s="26" t="s">
        <v>333</v>
      </c>
      <c r="Q3084" s="26" t="s">
        <v>13228</v>
      </c>
      <c r="R3084" s="26" t="s">
        <v>12171</v>
      </c>
      <c r="S3084" s="26" t="s">
        <v>12172</v>
      </c>
      <c r="T3084" s="26" t="s">
        <v>12173</v>
      </c>
      <c r="U3084" s="26" t="s">
        <v>496</v>
      </c>
    </row>
    <row r="3085" spans="1:21" ht="14.4" x14ac:dyDescent="0.25">
      <c r="A3085" s="26">
        <v>112003</v>
      </c>
      <c r="B3085" s="26" t="s">
        <v>1901</v>
      </c>
      <c r="C3085" s="81">
        <f t="shared" si="149"/>
        <v>0</v>
      </c>
      <c r="D3085" s="26">
        <v>0</v>
      </c>
      <c r="E3085" s="26" t="s">
        <v>333</v>
      </c>
      <c r="F3085" s="26">
        <v>113845</v>
      </c>
      <c r="G3085" s="26">
        <v>113845</v>
      </c>
      <c r="H3085" s="76">
        <f t="shared" si="150"/>
        <v>0</v>
      </c>
      <c r="I3085" s="76">
        <f t="shared" si="151"/>
        <v>0</v>
      </c>
      <c r="J3085" s="26">
        <v>32847</v>
      </c>
      <c r="K3085" s="26" t="s">
        <v>13229</v>
      </c>
      <c r="L3085" s="26" t="s">
        <v>13230</v>
      </c>
      <c r="M3085" s="26">
        <v>3140</v>
      </c>
      <c r="N3085" s="26" t="s">
        <v>64</v>
      </c>
      <c r="O3085" s="26" t="s">
        <v>13231</v>
      </c>
      <c r="P3085" s="26" t="s">
        <v>333</v>
      </c>
      <c r="Q3085" s="26" t="s">
        <v>13232</v>
      </c>
      <c r="R3085" s="26" t="s">
        <v>12231</v>
      </c>
      <c r="S3085" s="26" t="s">
        <v>12232</v>
      </c>
      <c r="T3085" s="26" t="s">
        <v>12233</v>
      </c>
      <c r="U3085" s="26" t="s">
        <v>385</v>
      </c>
    </row>
    <row r="3086" spans="1:21" ht="14.4" x14ac:dyDescent="0.25">
      <c r="A3086" s="26">
        <v>112003</v>
      </c>
      <c r="B3086" s="26" t="s">
        <v>1901</v>
      </c>
      <c r="C3086" s="81">
        <f t="shared" si="149"/>
        <v>0</v>
      </c>
      <c r="D3086" s="26">
        <v>0</v>
      </c>
      <c r="E3086" s="26" t="s">
        <v>333</v>
      </c>
      <c r="F3086" s="26">
        <v>113845</v>
      </c>
      <c r="G3086" s="26">
        <v>113845</v>
      </c>
      <c r="H3086" s="76">
        <f t="shared" si="150"/>
        <v>0</v>
      </c>
      <c r="I3086" s="76">
        <f t="shared" si="151"/>
        <v>0</v>
      </c>
      <c r="J3086" s="26">
        <v>40857</v>
      </c>
      <c r="K3086" s="26" t="s">
        <v>13233</v>
      </c>
      <c r="L3086" s="26" t="s">
        <v>13234</v>
      </c>
      <c r="M3086" s="26">
        <v>2800</v>
      </c>
      <c r="N3086" s="26" t="s">
        <v>63</v>
      </c>
      <c r="O3086" s="26" t="s">
        <v>13235</v>
      </c>
      <c r="P3086" s="26" t="s">
        <v>333</v>
      </c>
      <c r="Q3086" s="26" t="s">
        <v>13236</v>
      </c>
      <c r="R3086" s="26" t="s">
        <v>12231</v>
      </c>
      <c r="S3086" s="26" t="s">
        <v>12232</v>
      </c>
      <c r="T3086" s="26" t="s">
        <v>12233</v>
      </c>
      <c r="U3086" s="26" t="s">
        <v>385</v>
      </c>
    </row>
    <row r="3087" spans="1:21" ht="14.4" x14ac:dyDescent="0.25">
      <c r="A3087" s="26">
        <v>112003</v>
      </c>
      <c r="B3087" s="26" t="s">
        <v>1901</v>
      </c>
      <c r="C3087" s="81">
        <f t="shared" si="149"/>
        <v>0</v>
      </c>
      <c r="D3087" s="26">
        <v>0</v>
      </c>
      <c r="E3087" s="26" t="s">
        <v>333</v>
      </c>
      <c r="F3087" s="26">
        <v>113845</v>
      </c>
      <c r="G3087" s="26">
        <v>113845</v>
      </c>
      <c r="H3087" s="76">
        <f t="shared" si="150"/>
        <v>0</v>
      </c>
      <c r="I3087" s="76">
        <f t="shared" si="151"/>
        <v>0</v>
      </c>
      <c r="J3087" s="26">
        <v>40873</v>
      </c>
      <c r="K3087" s="26" t="s">
        <v>13237</v>
      </c>
      <c r="L3087" s="26" t="s">
        <v>13238</v>
      </c>
      <c r="M3087" s="26">
        <v>2800</v>
      </c>
      <c r="N3087" s="26" t="s">
        <v>63</v>
      </c>
      <c r="O3087" s="26" t="s">
        <v>13239</v>
      </c>
      <c r="P3087" s="26" t="s">
        <v>333</v>
      </c>
      <c r="Q3087" s="26" t="s">
        <v>13240</v>
      </c>
      <c r="R3087" s="26" t="s">
        <v>12231</v>
      </c>
      <c r="S3087" s="26" t="s">
        <v>12232</v>
      </c>
      <c r="T3087" s="26" t="s">
        <v>12233</v>
      </c>
      <c r="U3087" s="26" t="s">
        <v>385</v>
      </c>
    </row>
    <row r="3088" spans="1:21" ht="14.4" x14ac:dyDescent="0.25">
      <c r="A3088" s="26">
        <v>112003</v>
      </c>
      <c r="B3088" s="26" t="s">
        <v>1901</v>
      </c>
      <c r="C3088" s="81">
        <f t="shared" si="149"/>
        <v>0</v>
      </c>
      <c r="D3088" s="26">
        <v>0</v>
      </c>
      <c r="E3088" s="26" t="s">
        <v>333</v>
      </c>
      <c r="F3088" s="26">
        <v>113845</v>
      </c>
      <c r="G3088" s="26">
        <v>113845</v>
      </c>
      <c r="H3088" s="76">
        <f t="shared" si="150"/>
        <v>0</v>
      </c>
      <c r="I3088" s="76">
        <f t="shared" si="151"/>
        <v>0</v>
      </c>
      <c r="J3088" s="26">
        <v>40907</v>
      </c>
      <c r="K3088" s="26" t="s">
        <v>13241</v>
      </c>
      <c r="L3088" s="26" t="s">
        <v>13242</v>
      </c>
      <c r="M3088" s="26">
        <v>2800</v>
      </c>
      <c r="N3088" s="26" t="s">
        <v>63</v>
      </c>
      <c r="O3088" s="26" t="s">
        <v>13243</v>
      </c>
      <c r="P3088" s="26" t="s">
        <v>333</v>
      </c>
      <c r="Q3088" s="26" t="s">
        <v>13244</v>
      </c>
      <c r="R3088" s="26" t="s">
        <v>12231</v>
      </c>
      <c r="S3088" s="26" t="s">
        <v>12232</v>
      </c>
      <c r="T3088" s="26" t="s">
        <v>12233</v>
      </c>
      <c r="U3088" s="26" t="s">
        <v>385</v>
      </c>
    </row>
    <row r="3089" spans="1:21" ht="14.4" x14ac:dyDescent="0.25">
      <c r="A3089" s="26">
        <v>112003</v>
      </c>
      <c r="B3089" s="26" t="s">
        <v>1901</v>
      </c>
      <c r="C3089" s="81">
        <f t="shared" si="149"/>
        <v>0</v>
      </c>
      <c r="D3089" s="26">
        <v>0</v>
      </c>
      <c r="E3089" s="26" t="s">
        <v>333</v>
      </c>
      <c r="F3089" s="26">
        <v>113845</v>
      </c>
      <c r="G3089" s="26">
        <v>113845</v>
      </c>
      <c r="H3089" s="76">
        <f t="shared" si="150"/>
        <v>0</v>
      </c>
      <c r="I3089" s="76">
        <f t="shared" si="151"/>
        <v>0</v>
      </c>
      <c r="J3089" s="26">
        <v>41591</v>
      </c>
      <c r="K3089" s="26" t="s">
        <v>13245</v>
      </c>
      <c r="L3089" s="26" t="s">
        <v>8237</v>
      </c>
      <c r="M3089" s="26">
        <v>3140</v>
      </c>
      <c r="N3089" s="26" t="s">
        <v>64</v>
      </c>
      <c r="O3089" s="26" t="s">
        <v>13246</v>
      </c>
      <c r="P3089" s="26" t="s">
        <v>333</v>
      </c>
      <c r="Q3089" s="26" t="s">
        <v>13247</v>
      </c>
      <c r="R3089" s="26" t="s">
        <v>12231</v>
      </c>
      <c r="S3089" s="26" t="s">
        <v>12232</v>
      </c>
      <c r="T3089" s="26" t="s">
        <v>12233</v>
      </c>
      <c r="U3089" s="26" t="s">
        <v>385</v>
      </c>
    </row>
    <row r="3090" spans="1:21" ht="14.4" x14ac:dyDescent="0.25">
      <c r="A3090" s="26">
        <v>112003</v>
      </c>
      <c r="B3090" s="26" t="s">
        <v>1901</v>
      </c>
      <c r="C3090" s="81">
        <f t="shared" si="149"/>
        <v>0</v>
      </c>
      <c r="D3090" s="26">
        <v>0</v>
      </c>
      <c r="E3090" s="26" t="s">
        <v>333</v>
      </c>
      <c r="F3090" s="26">
        <v>113845</v>
      </c>
      <c r="G3090" s="26">
        <v>113845</v>
      </c>
      <c r="H3090" s="76">
        <f t="shared" si="150"/>
        <v>0</v>
      </c>
      <c r="I3090" s="76">
        <f t="shared" si="151"/>
        <v>0</v>
      </c>
      <c r="J3090" s="26">
        <v>41608</v>
      </c>
      <c r="K3090" s="26" t="s">
        <v>13248</v>
      </c>
      <c r="L3090" s="26" t="s">
        <v>8237</v>
      </c>
      <c r="M3090" s="26">
        <v>3140</v>
      </c>
      <c r="N3090" s="26" t="s">
        <v>64</v>
      </c>
      <c r="O3090" s="26" t="s">
        <v>13249</v>
      </c>
      <c r="P3090" s="26" t="s">
        <v>333</v>
      </c>
      <c r="Q3090" s="26" t="s">
        <v>13250</v>
      </c>
      <c r="R3090" s="26" t="s">
        <v>12231</v>
      </c>
      <c r="S3090" s="26" t="s">
        <v>12232</v>
      </c>
      <c r="T3090" s="26" t="s">
        <v>12233</v>
      </c>
      <c r="U3090" s="26" t="s">
        <v>385</v>
      </c>
    </row>
    <row r="3091" spans="1:21" ht="14.4" x14ac:dyDescent="0.25">
      <c r="A3091" s="26">
        <v>112003</v>
      </c>
      <c r="B3091" s="26" t="s">
        <v>1901</v>
      </c>
      <c r="C3091" s="81">
        <f t="shared" si="149"/>
        <v>0</v>
      </c>
      <c r="D3091" s="26">
        <v>0</v>
      </c>
      <c r="E3091" s="26" t="s">
        <v>333</v>
      </c>
      <c r="F3091" s="26">
        <v>113845</v>
      </c>
      <c r="G3091" s="26">
        <v>113845</v>
      </c>
      <c r="H3091" s="76">
        <f t="shared" si="150"/>
        <v>0</v>
      </c>
      <c r="I3091" s="76">
        <f t="shared" si="151"/>
        <v>0</v>
      </c>
      <c r="J3091" s="26">
        <v>60831</v>
      </c>
      <c r="K3091" s="26" t="s">
        <v>13251</v>
      </c>
      <c r="L3091" s="26" t="s">
        <v>13252</v>
      </c>
      <c r="M3091" s="26">
        <v>2800</v>
      </c>
      <c r="N3091" s="26" t="s">
        <v>63</v>
      </c>
      <c r="O3091" s="26" t="s">
        <v>13253</v>
      </c>
      <c r="P3091" s="26" t="s">
        <v>333</v>
      </c>
      <c r="Q3091" s="26" t="s">
        <v>13254</v>
      </c>
      <c r="R3091" s="26" t="s">
        <v>12231</v>
      </c>
      <c r="S3091" s="26" t="s">
        <v>12232</v>
      </c>
      <c r="T3091" s="26" t="s">
        <v>12233</v>
      </c>
      <c r="U3091" s="26" t="s">
        <v>385</v>
      </c>
    </row>
    <row r="3092" spans="1:21" ht="14.4" x14ac:dyDescent="0.25">
      <c r="A3092" s="26">
        <v>112003</v>
      </c>
      <c r="B3092" s="26" t="s">
        <v>1901</v>
      </c>
      <c r="C3092" s="81">
        <f t="shared" si="149"/>
        <v>0</v>
      </c>
      <c r="D3092" s="26">
        <v>0</v>
      </c>
      <c r="E3092" s="26" t="s">
        <v>333</v>
      </c>
      <c r="F3092" s="26">
        <v>113845</v>
      </c>
      <c r="G3092" s="26">
        <v>113845</v>
      </c>
      <c r="H3092" s="76">
        <f t="shared" si="150"/>
        <v>0</v>
      </c>
      <c r="I3092" s="76">
        <f t="shared" si="151"/>
        <v>0</v>
      </c>
      <c r="J3092" s="26">
        <v>117754</v>
      </c>
      <c r="K3092" s="26" t="s">
        <v>13255</v>
      </c>
      <c r="L3092" s="26" t="s">
        <v>13256</v>
      </c>
      <c r="M3092" s="26">
        <v>2220</v>
      </c>
      <c r="N3092" s="26" t="s">
        <v>65</v>
      </c>
      <c r="O3092" s="26" t="s">
        <v>13257</v>
      </c>
      <c r="P3092" s="26" t="s">
        <v>333</v>
      </c>
      <c r="Q3092" s="26" t="s">
        <v>13258</v>
      </c>
      <c r="R3092" s="26" t="s">
        <v>12231</v>
      </c>
      <c r="S3092" s="26" t="s">
        <v>12232</v>
      </c>
      <c r="T3092" s="26" t="s">
        <v>12233</v>
      </c>
      <c r="U3092" s="26" t="s">
        <v>385</v>
      </c>
    </row>
    <row r="3093" spans="1:21" ht="14.4" x14ac:dyDescent="0.25">
      <c r="A3093" s="26">
        <v>112193</v>
      </c>
      <c r="B3093" s="26" t="s">
        <v>1679</v>
      </c>
      <c r="C3093" s="81">
        <f t="shared" si="149"/>
        <v>0</v>
      </c>
      <c r="D3093" s="26">
        <v>42044</v>
      </c>
      <c r="E3093" s="26" t="s">
        <v>12098</v>
      </c>
      <c r="F3093" s="26">
        <v>960088</v>
      </c>
      <c r="G3093" s="26">
        <v>0</v>
      </c>
      <c r="H3093" s="76">
        <f t="shared" si="150"/>
        <v>0</v>
      </c>
      <c r="I3093" s="76">
        <f t="shared" si="151"/>
        <v>0</v>
      </c>
      <c r="J3093" s="26">
        <v>37903</v>
      </c>
      <c r="K3093" s="26" t="s">
        <v>13259</v>
      </c>
      <c r="L3093" s="26" t="s">
        <v>13260</v>
      </c>
      <c r="M3093" s="26">
        <v>9700</v>
      </c>
      <c r="N3093" s="26" t="s">
        <v>138</v>
      </c>
      <c r="O3093" s="26" t="s">
        <v>13261</v>
      </c>
      <c r="P3093" s="26" t="s">
        <v>333</v>
      </c>
      <c r="Q3093" s="26" t="s">
        <v>13262</v>
      </c>
      <c r="R3093" s="26" t="s">
        <v>12272</v>
      </c>
      <c r="S3093" s="26" t="s">
        <v>12273</v>
      </c>
      <c r="T3093" s="26" t="s">
        <v>12274</v>
      </c>
      <c r="U3093" s="26" t="s">
        <v>385</v>
      </c>
    </row>
    <row r="3094" spans="1:21" ht="14.4" x14ac:dyDescent="0.25">
      <c r="A3094" s="26">
        <v>112193</v>
      </c>
      <c r="B3094" s="26" t="s">
        <v>1901</v>
      </c>
      <c r="C3094" s="81">
        <f t="shared" si="149"/>
        <v>112193</v>
      </c>
      <c r="D3094" s="26">
        <v>42044</v>
      </c>
      <c r="E3094" s="26" t="s">
        <v>12098</v>
      </c>
      <c r="F3094" s="26">
        <v>114009</v>
      </c>
      <c r="G3094" s="26">
        <v>114009</v>
      </c>
      <c r="H3094" s="76">
        <f t="shared" si="150"/>
        <v>112193</v>
      </c>
      <c r="I3094" s="76">
        <f t="shared" si="151"/>
        <v>112193</v>
      </c>
      <c r="J3094" s="26">
        <v>42036</v>
      </c>
      <c r="K3094" s="26" t="s">
        <v>13263</v>
      </c>
      <c r="L3094" s="26" t="s">
        <v>13264</v>
      </c>
      <c r="M3094" s="26">
        <v>8580</v>
      </c>
      <c r="N3094" s="26" t="s">
        <v>108</v>
      </c>
      <c r="O3094" s="26" t="s">
        <v>13265</v>
      </c>
      <c r="P3094" s="26" t="s">
        <v>333</v>
      </c>
      <c r="Q3094" s="26" t="s">
        <v>13266</v>
      </c>
      <c r="R3094" s="26" t="s">
        <v>12272</v>
      </c>
      <c r="S3094" s="26" t="s">
        <v>12273</v>
      </c>
      <c r="T3094" s="26" t="s">
        <v>12274</v>
      </c>
      <c r="U3094" s="26" t="s">
        <v>385</v>
      </c>
    </row>
    <row r="3095" spans="1:21" ht="14.4" x14ac:dyDescent="0.25">
      <c r="A3095" s="26">
        <v>112193</v>
      </c>
      <c r="B3095" s="26" t="s">
        <v>1901</v>
      </c>
      <c r="C3095" s="81">
        <f t="shared" si="149"/>
        <v>0</v>
      </c>
      <c r="D3095" s="26">
        <v>42044</v>
      </c>
      <c r="E3095" s="26" t="s">
        <v>12098</v>
      </c>
      <c r="F3095" s="26">
        <v>114009</v>
      </c>
      <c r="G3095" s="26">
        <v>114009</v>
      </c>
      <c r="H3095" s="76">
        <f t="shared" si="150"/>
        <v>0</v>
      </c>
      <c r="I3095" s="76">
        <f t="shared" si="151"/>
        <v>0</v>
      </c>
      <c r="J3095" s="26">
        <v>42044</v>
      </c>
      <c r="K3095" s="26" t="s">
        <v>12098</v>
      </c>
      <c r="L3095" s="26" t="s">
        <v>13264</v>
      </c>
      <c r="M3095" s="26">
        <v>8580</v>
      </c>
      <c r="N3095" s="26" t="s">
        <v>108</v>
      </c>
      <c r="O3095" s="26" t="s">
        <v>13265</v>
      </c>
      <c r="P3095" s="26" t="s">
        <v>333</v>
      </c>
      <c r="Q3095" s="26" t="s">
        <v>13266</v>
      </c>
      <c r="R3095" s="26" t="s">
        <v>12272</v>
      </c>
      <c r="S3095" s="26" t="s">
        <v>12273</v>
      </c>
      <c r="T3095" s="26" t="s">
        <v>12274</v>
      </c>
      <c r="U3095" s="26" t="s">
        <v>385</v>
      </c>
    </row>
    <row r="3096" spans="1:21" ht="14.4" x14ac:dyDescent="0.25">
      <c r="A3096" s="26">
        <v>112193</v>
      </c>
      <c r="B3096" s="26" t="s">
        <v>1679</v>
      </c>
      <c r="C3096" s="81">
        <f t="shared" si="149"/>
        <v>112193</v>
      </c>
      <c r="D3096" s="26">
        <v>42044</v>
      </c>
      <c r="E3096" s="26" t="s">
        <v>12098</v>
      </c>
      <c r="F3096" s="26">
        <v>960071</v>
      </c>
      <c r="G3096" s="26">
        <v>0</v>
      </c>
      <c r="H3096" s="76">
        <f t="shared" si="150"/>
        <v>112193</v>
      </c>
      <c r="I3096" s="76">
        <f t="shared" si="151"/>
        <v>112193</v>
      </c>
      <c r="J3096" s="26">
        <v>112318</v>
      </c>
      <c r="K3096" s="26" t="s">
        <v>13267</v>
      </c>
      <c r="L3096" s="26" t="s">
        <v>13268</v>
      </c>
      <c r="M3096" s="26">
        <v>8500</v>
      </c>
      <c r="N3096" s="26" t="s">
        <v>106</v>
      </c>
      <c r="O3096" s="26" t="s">
        <v>13269</v>
      </c>
      <c r="P3096" s="26" t="s">
        <v>333</v>
      </c>
      <c r="Q3096" s="26" t="s">
        <v>13270</v>
      </c>
      <c r="R3096" s="26" t="s">
        <v>12272</v>
      </c>
      <c r="S3096" s="26" t="s">
        <v>12273</v>
      </c>
      <c r="T3096" s="26" t="s">
        <v>12274</v>
      </c>
      <c r="U3096" s="26" t="s">
        <v>385</v>
      </c>
    </row>
    <row r="3097" spans="1:21" ht="14.4" x14ac:dyDescent="0.25">
      <c r="A3097" s="26">
        <v>112193</v>
      </c>
      <c r="B3097" s="26" t="s">
        <v>1901</v>
      </c>
      <c r="C3097" s="81">
        <f t="shared" si="149"/>
        <v>112193</v>
      </c>
      <c r="D3097" s="26">
        <v>42044</v>
      </c>
      <c r="E3097" s="26" t="s">
        <v>12098</v>
      </c>
      <c r="F3097" s="26">
        <v>114009</v>
      </c>
      <c r="G3097" s="26">
        <v>114009</v>
      </c>
      <c r="H3097" s="76">
        <f t="shared" si="150"/>
        <v>112193</v>
      </c>
      <c r="I3097" s="76">
        <f t="shared" si="151"/>
        <v>112193</v>
      </c>
      <c r="J3097" s="26">
        <v>116756</v>
      </c>
      <c r="K3097" s="26" t="s">
        <v>13271</v>
      </c>
      <c r="L3097" s="26" t="s">
        <v>13272</v>
      </c>
      <c r="M3097" s="26">
        <v>9600</v>
      </c>
      <c r="N3097" s="26" t="s">
        <v>135</v>
      </c>
      <c r="O3097" s="26" t="s">
        <v>13273</v>
      </c>
      <c r="P3097" s="26" t="s">
        <v>333</v>
      </c>
      <c r="Q3097" s="26" t="s">
        <v>13274</v>
      </c>
      <c r="R3097" s="26" t="s">
        <v>12272</v>
      </c>
      <c r="S3097" s="26" t="s">
        <v>12273</v>
      </c>
      <c r="T3097" s="26" t="s">
        <v>12274</v>
      </c>
      <c r="U3097" s="26" t="s">
        <v>385</v>
      </c>
    </row>
    <row r="3098" spans="1:21" ht="14.4" x14ac:dyDescent="0.25">
      <c r="A3098" s="26">
        <v>112193</v>
      </c>
      <c r="B3098" s="26" t="s">
        <v>1901</v>
      </c>
      <c r="C3098" s="81">
        <f t="shared" si="149"/>
        <v>0</v>
      </c>
      <c r="D3098" s="26">
        <v>42044</v>
      </c>
      <c r="E3098" s="26" t="s">
        <v>12098</v>
      </c>
      <c r="F3098" s="26">
        <v>114009</v>
      </c>
      <c r="G3098" s="26">
        <v>114009</v>
      </c>
      <c r="H3098" s="76">
        <f t="shared" si="150"/>
        <v>0</v>
      </c>
      <c r="I3098" s="76">
        <f t="shared" si="151"/>
        <v>0</v>
      </c>
      <c r="J3098" s="26">
        <v>122671</v>
      </c>
      <c r="K3098" s="26" t="s">
        <v>13275</v>
      </c>
      <c r="L3098" s="26" t="s">
        <v>13276</v>
      </c>
      <c r="M3098" s="26">
        <v>9700</v>
      </c>
      <c r="N3098" s="26" t="s">
        <v>138</v>
      </c>
      <c r="O3098" s="26" t="s">
        <v>13277</v>
      </c>
      <c r="P3098" s="26" t="s">
        <v>333</v>
      </c>
      <c r="Q3098" s="26" t="s">
        <v>13278</v>
      </c>
      <c r="R3098" s="26" t="s">
        <v>12272</v>
      </c>
      <c r="S3098" s="26" t="s">
        <v>12273</v>
      </c>
      <c r="T3098" s="26" t="s">
        <v>12274</v>
      </c>
      <c r="U3098" s="26" t="s">
        <v>385</v>
      </c>
    </row>
    <row r="3099" spans="1:21" ht="14.4" x14ac:dyDescent="0.25">
      <c r="A3099" s="26">
        <v>112201</v>
      </c>
      <c r="B3099" s="26" t="s">
        <v>1649</v>
      </c>
      <c r="C3099" s="81">
        <f t="shared" si="149"/>
        <v>0</v>
      </c>
      <c r="D3099" s="26">
        <v>33341</v>
      </c>
      <c r="E3099" s="26" t="s">
        <v>12099</v>
      </c>
      <c r="F3099" s="26">
        <v>962217</v>
      </c>
      <c r="G3099" s="26">
        <v>0</v>
      </c>
      <c r="H3099" s="76">
        <f t="shared" si="150"/>
        <v>0</v>
      </c>
      <c r="I3099" s="76">
        <f t="shared" si="151"/>
        <v>0</v>
      </c>
      <c r="J3099" s="26">
        <v>32524</v>
      </c>
      <c r="K3099" s="26" t="s">
        <v>13279</v>
      </c>
      <c r="L3099" s="26" t="s">
        <v>13280</v>
      </c>
      <c r="M3099" s="26">
        <v>3150</v>
      </c>
      <c r="N3099" s="26" t="s">
        <v>162</v>
      </c>
      <c r="O3099" s="26" t="s">
        <v>13281</v>
      </c>
      <c r="P3099" s="26" t="s">
        <v>333</v>
      </c>
      <c r="Q3099" s="26" t="s">
        <v>13282</v>
      </c>
      <c r="R3099" s="26" t="s">
        <v>12265</v>
      </c>
      <c r="S3099" s="26" t="s">
        <v>12266</v>
      </c>
      <c r="T3099" s="26" t="s">
        <v>12267</v>
      </c>
      <c r="U3099" s="26" t="s">
        <v>385</v>
      </c>
    </row>
    <row r="3100" spans="1:21" ht="14.4" x14ac:dyDescent="0.25">
      <c r="A3100" s="26">
        <v>112201</v>
      </c>
      <c r="B3100" s="26" t="s">
        <v>1649</v>
      </c>
      <c r="C3100" s="81">
        <f t="shared" si="149"/>
        <v>0</v>
      </c>
      <c r="D3100" s="26">
        <v>33341</v>
      </c>
      <c r="E3100" s="26" t="s">
        <v>12099</v>
      </c>
      <c r="F3100" s="26">
        <v>962217</v>
      </c>
      <c r="G3100" s="26">
        <v>0</v>
      </c>
      <c r="H3100" s="76">
        <f t="shared" si="150"/>
        <v>0</v>
      </c>
      <c r="I3100" s="76">
        <f t="shared" si="151"/>
        <v>0</v>
      </c>
      <c r="J3100" s="26">
        <v>32532</v>
      </c>
      <c r="K3100" s="26" t="s">
        <v>13283</v>
      </c>
      <c r="L3100" s="26" t="s">
        <v>13280</v>
      </c>
      <c r="M3100" s="26">
        <v>3150</v>
      </c>
      <c r="N3100" s="26" t="s">
        <v>162</v>
      </c>
      <c r="O3100" s="26" t="s">
        <v>13284</v>
      </c>
      <c r="P3100" s="26" t="s">
        <v>333</v>
      </c>
      <c r="Q3100" s="26" t="s">
        <v>13282</v>
      </c>
      <c r="R3100" s="26" t="s">
        <v>12265</v>
      </c>
      <c r="S3100" s="26" t="s">
        <v>12266</v>
      </c>
      <c r="T3100" s="26" t="s">
        <v>12267</v>
      </c>
      <c r="U3100" s="26" t="s">
        <v>385</v>
      </c>
    </row>
    <row r="3101" spans="1:21" ht="14.4" x14ac:dyDescent="0.25">
      <c r="A3101" s="26">
        <v>112201</v>
      </c>
      <c r="B3101" s="26" t="s">
        <v>1649</v>
      </c>
      <c r="C3101" s="81">
        <f t="shared" si="149"/>
        <v>0</v>
      </c>
      <c r="D3101" s="26">
        <v>33341</v>
      </c>
      <c r="E3101" s="26" t="s">
        <v>12099</v>
      </c>
      <c r="F3101" s="26">
        <v>962217</v>
      </c>
      <c r="G3101" s="26">
        <v>0</v>
      </c>
      <c r="H3101" s="76">
        <f t="shared" si="150"/>
        <v>0</v>
      </c>
      <c r="I3101" s="76">
        <f t="shared" si="151"/>
        <v>0</v>
      </c>
      <c r="J3101" s="26">
        <v>32541</v>
      </c>
      <c r="K3101" s="26" t="s">
        <v>13285</v>
      </c>
      <c r="L3101" s="26" t="s">
        <v>13286</v>
      </c>
      <c r="M3101" s="26">
        <v>3150</v>
      </c>
      <c r="N3101" s="26" t="s">
        <v>162</v>
      </c>
      <c r="O3101" s="26" t="s">
        <v>13287</v>
      </c>
      <c r="P3101" s="26" t="s">
        <v>333</v>
      </c>
      <c r="Q3101" s="26" t="s">
        <v>13282</v>
      </c>
      <c r="R3101" s="26" t="s">
        <v>12265</v>
      </c>
      <c r="S3101" s="26" t="s">
        <v>12266</v>
      </c>
      <c r="T3101" s="26" t="s">
        <v>12267</v>
      </c>
      <c r="U3101" s="26" t="s">
        <v>385</v>
      </c>
    </row>
    <row r="3102" spans="1:21" ht="14.4" x14ac:dyDescent="0.25">
      <c r="A3102" s="26">
        <v>112201</v>
      </c>
      <c r="B3102" s="26" t="s">
        <v>1649</v>
      </c>
      <c r="C3102" s="81">
        <f t="shared" si="149"/>
        <v>0</v>
      </c>
      <c r="D3102" s="26">
        <v>33341</v>
      </c>
      <c r="E3102" s="26" t="s">
        <v>12099</v>
      </c>
      <c r="F3102" s="26">
        <v>973719</v>
      </c>
      <c r="G3102" s="26">
        <v>0</v>
      </c>
      <c r="H3102" s="76">
        <f t="shared" si="150"/>
        <v>112201</v>
      </c>
      <c r="I3102" s="76">
        <f t="shared" si="151"/>
        <v>0</v>
      </c>
      <c r="J3102" s="26">
        <v>32839</v>
      </c>
      <c r="K3102" s="26" t="s">
        <v>13288</v>
      </c>
      <c r="L3102" s="26" t="s">
        <v>13289</v>
      </c>
      <c r="M3102" s="26">
        <v>3140</v>
      </c>
      <c r="N3102" s="26" t="s">
        <v>64</v>
      </c>
      <c r="O3102" s="26" t="s">
        <v>13290</v>
      </c>
      <c r="P3102" s="26" t="s">
        <v>333</v>
      </c>
      <c r="Q3102" s="26" t="s">
        <v>13291</v>
      </c>
      <c r="R3102" s="26" t="s">
        <v>12265</v>
      </c>
      <c r="S3102" s="26" t="s">
        <v>12266</v>
      </c>
      <c r="T3102" s="26" t="s">
        <v>12267</v>
      </c>
      <c r="U3102" s="26" t="s">
        <v>385</v>
      </c>
    </row>
    <row r="3103" spans="1:21" ht="14.4" x14ac:dyDescent="0.25">
      <c r="A3103" s="26">
        <v>112201</v>
      </c>
      <c r="B3103" s="26" t="s">
        <v>1649</v>
      </c>
      <c r="C3103" s="81">
        <f t="shared" si="149"/>
        <v>0</v>
      </c>
      <c r="D3103" s="26">
        <v>33341</v>
      </c>
      <c r="E3103" s="26" t="s">
        <v>12099</v>
      </c>
      <c r="F3103" s="26">
        <v>110585</v>
      </c>
      <c r="G3103" s="26">
        <v>0</v>
      </c>
      <c r="H3103" s="76">
        <f t="shared" si="150"/>
        <v>112201</v>
      </c>
      <c r="I3103" s="76">
        <f t="shared" si="151"/>
        <v>0</v>
      </c>
      <c r="J3103" s="26">
        <v>33341</v>
      </c>
      <c r="K3103" s="26" t="s">
        <v>12099</v>
      </c>
      <c r="L3103" s="26" t="s">
        <v>10393</v>
      </c>
      <c r="M3103" s="26">
        <v>3110</v>
      </c>
      <c r="N3103" s="26" t="s">
        <v>166</v>
      </c>
      <c r="O3103" s="26" t="s">
        <v>13292</v>
      </c>
      <c r="P3103" s="26" t="s">
        <v>333</v>
      </c>
      <c r="Q3103" s="26" t="s">
        <v>13293</v>
      </c>
      <c r="R3103" s="26" t="s">
        <v>12265</v>
      </c>
      <c r="S3103" s="26" t="s">
        <v>12266</v>
      </c>
      <c r="T3103" s="26" t="s">
        <v>12267</v>
      </c>
      <c r="U3103" s="26" t="s">
        <v>385</v>
      </c>
    </row>
    <row r="3104" spans="1:21" ht="14.4" x14ac:dyDescent="0.25">
      <c r="A3104" s="26">
        <v>112201</v>
      </c>
      <c r="B3104" s="26" t="s">
        <v>1649</v>
      </c>
      <c r="C3104" s="81">
        <f t="shared" si="149"/>
        <v>0</v>
      </c>
      <c r="D3104" s="26">
        <v>33341</v>
      </c>
      <c r="E3104" s="26" t="s">
        <v>12099</v>
      </c>
      <c r="F3104" s="26">
        <v>110585</v>
      </c>
      <c r="G3104" s="26">
        <v>0</v>
      </c>
      <c r="H3104" s="76">
        <f t="shared" si="150"/>
        <v>0</v>
      </c>
      <c r="I3104" s="76">
        <f t="shared" si="151"/>
        <v>0</v>
      </c>
      <c r="J3104" s="26">
        <v>33671</v>
      </c>
      <c r="K3104" s="26" t="s">
        <v>13294</v>
      </c>
      <c r="L3104" s="26" t="s">
        <v>13295</v>
      </c>
      <c r="M3104" s="26">
        <v>3150</v>
      </c>
      <c r="N3104" s="26" t="s">
        <v>300</v>
      </c>
      <c r="O3104" s="26" t="s">
        <v>13296</v>
      </c>
      <c r="P3104" s="26" t="s">
        <v>333</v>
      </c>
      <c r="Q3104" s="26" t="s">
        <v>13297</v>
      </c>
      <c r="R3104" s="26" t="s">
        <v>12265</v>
      </c>
      <c r="S3104" s="26" t="s">
        <v>12266</v>
      </c>
      <c r="T3104" s="26" t="s">
        <v>12267</v>
      </c>
      <c r="U3104" s="26" t="s">
        <v>385</v>
      </c>
    </row>
    <row r="3105" spans="1:21" ht="14.4" x14ac:dyDescent="0.25">
      <c r="A3105" s="26">
        <v>112219</v>
      </c>
      <c r="B3105" s="26" t="s">
        <v>1901</v>
      </c>
      <c r="C3105" s="81">
        <f t="shared" si="149"/>
        <v>0</v>
      </c>
      <c r="D3105" s="26">
        <v>42622</v>
      </c>
      <c r="E3105" s="26" t="s">
        <v>12100</v>
      </c>
      <c r="F3105" s="26">
        <v>114058</v>
      </c>
      <c r="G3105" s="26">
        <v>114058</v>
      </c>
      <c r="H3105" s="76">
        <f t="shared" si="150"/>
        <v>0</v>
      </c>
      <c r="I3105" s="76">
        <f t="shared" si="151"/>
        <v>0</v>
      </c>
      <c r="J3105" s="26">
        <v>27292</v>
      </c>
      <c r="K3105" s="26" t="s">
        <v>13298</v>
      </c>
      <c r="L3105" s="26" t="s">
        <v>13299</v>
      </c>
      <c r="M3105" s="26">
        <v>8400</v>
      </c>
      <c r="N3105" s="26" t="s">
        <v>100</v>
      </c>
      <c r="O3105" s="26" t="s">
        <v>13300</v>
      </c>
      <c r="P3105" s="26" t="s">
        <v>333</v>
      </c>
      <c r="Q3105" s="26" t="s">
        <v>13301</v>
      </c>
      <c r="R3105" s="26" t="s">
        <v>12171</v>
      </c>
      <c r="S3105" s="26" t="s">
        <v>12172</v>
      </c>
      <c r="T3105" s="26" t="s">
        <v>12173</v>
      </c>
      <c r="U3105" s="26" t="s">
        <v>496</v>
      </c>
    </row>
    <row r="3106" spans="1:21" ht="14.4" x14ac:dyDescent="0.25">
      <c r="A3106" s="26">
        <v>112219</v>
      </c>
      <c r="B3106" s="26" t="s">
        <v>1901</v>
      </c>
      <c r="C3106" s="81">
        <f t="shared" si="149"/>
        <v>0</v>
      </c>
      <c r="D3106" s="26">
        <v>42622</v>
      </c>
      <c r="E3106" s="26" t="s">
        <v>12100</v>
      </c>
      <c r="F3106" s="26">
        <v>114058</v>
      </c>
      <c r="G3106" s="26">
        <v>114058</v>
      </c>
      <c r="H3106" s="76">
        <f t="shared" si="150"/>
        <v>0</v>
      </c>
      <c r="I3106" s="76">
        <f t="shared" si="151"/>
        <v>0</v>
      </c>
      <c r="J3106" s="26">
        <v>35139</v>
      </c>
      <c r="K3106" s="26" t="s">
        <v>13302</v>
      </c>
      <c r="L3106" s="26" t="s">
        <v>13303</v>
      </c>
      <c r="M3106" s="26">
        <v>8400</v>
      </c>
      <c r="N3106" s="26" t="s">
        <v>100</v>
      </c>
      <c r="O3106" s="26" t="s">
        <v>13304</v>
      </c>
      <c r="P3106" s="26" t="s">
        <v>333</v>
      </c>
      <c r="Q3106" s="26" t="s">
        <v>13305</v>
      </c>
      <c r="R3106" s="26" t="s">
        <v>12245</v>
      </c>
      <c r="S3106" s="26" t="s">
        <v>12246</v>
      </c>
      <c r="T3106" s="26" t="s">
        <v>12247</v>
      </c>
      <c r="U3106" s="26" t="s">
        <v>385</v>
      </c>
    </row>
    <row r="3107" spans="1:21" ht="14.4" x14ac:dyDescent="0.25">
      <c r="A3107" s="26">
        <v>112219</v>
      </c>
      <c r="B3107" s="26" t="s">
        <v>1901</v>
      </c>
      <c r="C3107" s="81">
        <f t="shared" si="149"/>
        <v>0</v>
      </c>
      <c r="D3107" s="26">
        <v>42622</v>
      </c>
      <c r="E3107" s="26" t="s">
        <v>12100</v>
      </c>
      <c r="F3107" s="26">
        <v>114058</v>
      </c>
      <c r="G3107" s="26">
        <v>114058</v>
      </c>
      <c r="H3107" s="76">
        <f t="shared" si="150"/>
        <v>0</v>
      </c>
      <c r="I3107" s="76">
        <f t="shared" si="151"/>
        <v>0</v>
      </c>
      <c r="J3107" s="26">
        <v>42283</v>
      </c>
      <c r="K3107" s="26" t="s">
        <v>13306</v>
      </c>
      <c r="L3107" s="26" t="s">
        <v>13307</v>
      </c>
      <c r="M3107" s="26">
        <v>8470</v>
      </c>
      <c r="N3107" s="26" t="s">
        <v>96</v>
      </c>
      <c r="O3107" s="26" t="s">
        <v>13308</v>
      </c>
      <c r="P3107" s="26" t="s">
        <v>333</v>
      </c>
      <c r="Q3107" s="26" t="s">
        <v>13309</v>
      </c>
      <c r="R3107" s="26" t="s">
        <v>12245</v>
      </c>
      <c r="S3107" s="26" t="s">
        <v>12246</v>
      </c>
      <c r="T3107" s="26" t="s">
        <v>12247</v>
      </c>
      <c r="U3107" s="26" t="s">
        <v>385</v>
      </c>
    </row>
    <row r="3108" spans="1:21" ht="14.4" x14ac:dyDescent="0.25">
      <c r="A3108" s="26">
        <v>112219</v>
      </c>
      <c r="B3108" s="26" t="s">
        <v>1901</v>
      </c>
      <c r="C3108" s="81">
        <f t="shared" si="149"/>
        <v>0</v>
      </c>
      <c r="D3108" s="26">
        <v>42622</v>
      </c>
      <c r="E3108" s="26" t="s">
        <v>12100</v>
      </c>
      <c r="F3108" s="26">
        <v>114058</v>
      </c>
      <c r="G3108" s="26">
        <v>114058</v>
      </c>
      <c r="H3108" s="76">
        <f t="shared" si="150"/>
        <v>0</v>
      </c>
      <c r="I3108" s="76">
        <f t="shared" si="151"/>
        <v>0</v>
      </c>
      <c r="J3108" s="26">
        <v>42441</v>
      </c>
      <c r="K3108" s="26" t="s">
        <v>13310</v>
      </c>
      <c r="L3108" s="26" t="s">
        <v>13311</v>
      </c>
      <c r="M3108" s="26">
        <v>8680</v>
      </c>
      <c r="N3108" s="26" t="s">
        <v>97</v>
      </c>
      <c r="O3108" s="26" t="s">
        <v>13312</v>
      </c>
      <c r="P3108" s="26" t="s">
        <v>333</v>
      </c>
      <c r="Q3108" s="26" t="s">
        <v>13313</v>
      </c>
      <c r="R3108" s="26" t="s">
        <v>12245</v>
      </c>
      <c r="S3108" s="26" t="s">
        <v>12246</v>
      </c>
      <c r="T3108" s="26" t="s">
        <v>12247</v>
      </c>
      <c r="U3108" s="26" t="s">
        <v>385</v>
      </c>
    </row>
    <row r="3109" spans="1:21" ht="14.4" x14ac:dyDescent="0.25">
      <c r="A3109" s="26">
        <v>112219</v>
      </c>
      <c r="B3109" s="26" t="s">
        <v>1901</v>
      </c>
      <c r="C3109" s="81">
        <f t="shared" si="149"/>
        <v>0</v>
      </c>
      <c r="D3109" s="26">
        <v>42622</v>
      </c>
      <c r="E3109" s="26" t="s">
        <v>12100</v>
      </c>
      <c r="F3109" s="26">
        <v>114058</v>
      </c>
      <c r="G3109" s="26">
        <v>114058</v>
      </c>
      <c r="H3109" s="76">
        <f t="shared" si="150"/>
        <v>0</v>
      </c>
      <c r="I3109" s="76">
        <f t="shared" si="151"/>
        <v>0</v>
      </c>
      <c r="J3109" s="26">
        <v>42622</v>
      </c>
      <c r="K3109" s="26" t="s">
        <v>12100</v>
      </c>
      <c r="L3109" s="26" t="s">
        <v>10396</v>
      </c>
      <c r="M3109" s="26">
        <v>8400</v>
      </c>
      <c r="N3109" s="26" t="s">
        <v>100</v>
      </c>
      <c r="O3109" s="26" t="s">
        <v>234</v>
      </c>
      <c r="P3109" s="26" t="s">
        <v>333</v>
      </c>
      <c r="Q3109" s="26" t="s">
        <v>260</v>
      </c>
      <c r="R3109" s="26" t="s">
        <v>12245</v>
      </c>
      <c r="S3109" s="26" t="s">
        <v>12246</v>
      </c>
      <c r="T3109" s="26" t="s">
        <v>12247</v>
      </c>
      <c r="U3109" s="26" t="s">
        <v>385</v>
      </c>
    </row>
    <row r="3110" spans="1:21" ht="14.4" x14ac:dyDescent="0.25">
      <c r="A3110" s="26">
        <v>112219</v>
      </c>
      <c r="B3110" s="26" t="s">
        <v>1901</v>
      </c>
      <c r="C3110" s="81">
        <f t="shared" si="149"/>
        <v>0</v>
      </c>
      <c r="D3110" s="26">
        <v>42622</v>
      </c>
      <c r="E3110" s="26" t="s">
        <v>12100</v>
      </c>
      <c r="F3110" s="26">
        <v>114058</v>
      </c>
      <c r="G3110" s="26">
        <v>114058</v>
      </c>
      <c r="H3110" s="76">
        <f t="shared" si="150"/>
        <v>0</v>
      </c>
      <c r="I3110" s="76">
        <f t="shared" si="151"/>
        <v>0</v>
      </c>
      <c r="J3110" s="26">
        <v>42648</v>
      </c>
      <c r="K3110" s="26" t="s">
        <v>13314</v>
      </c>
      <c r="L3110" s="26" t="s">
        <v>13315</v>
      </c>
      <c r="M3110" s="26">
        <v>8400</v>
      </c>
      <c r="N3110" s="26" t="s">
        <v>100</v>
      </c>
      <c r="O3110" s="26" t="s">
        <v>13316</v>
      </c>
      <c r="P3110" s="26" t="s">
        <v>333</v>
      </c>
      <c r="Q3110" s="26" t="s">
        <v>13317</v>
      </c>
      <c r="R3110" s="26" t="s">
        <v>12245</v>
      </c>
      <c r="S3110" s="26" t="s">
        <v>12246</v>
      </c>
      <c r="T3110" s="26" t="s">
        <v>12247</v>
      </c>
      <c r="U3110" s="26" t="s">
        <v>385</v>
      </c>
    </row>
    <row r="3111" spans="1:21" ht="14.4" x14ac:dyDescent="0.25">
      <c r="A3111" s="26">
        <v>112219</v>
      </c>
      <c r="B3111" s="26" t="s">
        <v>1901</v>
      </c>
      <c r="C3111" s="81">
        <f t="shared" si="149"/>
        <v>0</v>
      </c>
      <c r="D3111" s="26">
        <v>42622</v>
      </c>
      <c r="E3111" s="26" t="s">
        <v>12100</v>
      </c>
      <c r="F3111" s="26">
        <v>114058</v>
      </c>
      <c r="G3111" s="26">
        <v>114058</v>
      </c>
      <c r="H3111" s="76">
        <f t="shared" si="150"/>
        <v>0</v>
      </c>
      <c r="I3111" s="76">
        <f t="shared" si="151"/>
        <v>0</v>
      </c>
      <c r="J3111" s="26">
        <v>104257</v>
      </c>
      <c r="K3111" s="26" t="s">
        <v>13318</v>
      </c>
      <c r="L3111" s="26" t="s">
        <v>13319</v>
      </c>
      <c r="M3111" s="26">
        <v>8400</v>
      </c>
      <c r="N3111" s="26" t="s">
        <v>100</v>
      </c>
      <c r="O3111" s="26" t="s">
        <v>13320</v>
      </c>
      <c r="P3111" s="26" t="s">
        <v>333</v>
      </c>
      <c r="Q3111" s="26" t="s">
        <v>13321</v>
      </c>
      <c r="R3111" s="26" t="s">
        <v>12245</v>
      </c>
      <c r="S3111" s="26" t="s">
        <v>12246</v>
      </c>
      <c r="T3111" s="26" t="s">
        <v>12247</v>
      </c>
      <c r="U3111" s="26" t="s">
        <v>385</v>
      </c>
    </row>
    <row r="3112" spans="1:21" ht="14.4" x14ac:dyDescent="0.25">
      <c r="A3112" s="26">
        <v>112219</v>
      </c>
      <c r="B3112" s="26" t="s">
        <v>1901</v>
      </c>
      <c r="C3112" s="81">
        <f t="shared" si="149"/>
        <v>0</v>
      </c>
      <c r="D3112" s="26">
        <v>42622</v>
      </c>
      <c r="E3112" s="26" t="s">
        <v>12100</v>
      </c>
      <c r="F3112" s="26">
        <v>114058</v>
      </c>
      <c r="G3112" s="26">
        <v>114058</v>
      </c>
      <c r="H3112" s="76">
        <f t="shared" si="150"/>
        <v>0</v>
      </c>
      <c r="I3112" s="76">
        <f t="shared" si="151"/>
        <v>0</v>
      </c>
      <c r="J3112" s="26">
        <v>130807</v>
      </c>
      <c r="K3112" s="26" t="s">
        <v>13314</v>
      </c>
      <c r="L3112" s="26" t="s">
        <v>13322</v>
      </c>
      <c r="M3112" s="26">
        <v>8400</v>
      </c>
      <c r="N3112" s="26" t="s">
        <v>100</v>
      </c>
      <c r="O3112" s="26" t="s">
        <v>13323</v>
      </c>
      <c r="P3112" s="26" t="s">
        <v>333</v>
      </c>
      <c r="Q3112" s="26" t="s">
        <v>13324</v>
      </c>
      <c r="R3112" s="26" t="s">
        <v>12245</v>
      </c>
      <c r="S3112" s="26" t="s">
        <v>12246</v>
      </c>
      <c r="T3112" s="26" t="s">
        <v>12247</v>
      </c>
      <c r="U3112" s="26" t="s">
        <v>385</v>
      </c>
    </row>
    <row r="3113" spans="1:21" ht="14.4" x14ac:dyDescent="0.25">
      <c r="A3113" s="26">
        <v>112219</v>
      </c>
      <c r="B3113" s="26" t="s">
        <v>1901</v>
      </c>
      <c r="C3113" s="81">
        <f t="shared" si="149"/>
        <v>0</v>
      </c>
      <c r="D3113" s="26">
        <v>42622</v>
      </c>
      <c r="E3113" s="26" t="s">
        <v>12100</v>
      </c>
      <c r="F3113" s="26">
        <v>114058</v>
      </c>
      <c r="G3113" s="26">
        <v>114058</v>
      </c>
      <c r="H3113" s="76">
        <f t="shared" si="150"/>
        <v>0</v>
      </c>
      <c r="I3113" s="76">
        <f t="shared" si="151"/>
        <v>0</v>
      </c>
      <c r="J3113" s="26">
        <v>137349</v>
      </c>
      <c r="K3113" s="26" t="s">
        <v>13325</v>
      </c>
      <c r="L3113" s="26" t="s">
        <v>13299</v>
      </c>
      <c r="M3113" s="26">
        <v>8400</v>
      </c>
      <c r="N3113" s="26" t="s">
        <v>100</v>
      </c>
      <c r="O3113" s="26" t="s">
        <v>13326</v>
      </c>
      <c r="P3113" s="26" t="s">
        <v>333</v>
      </c>
      <c r="Q3113" s="26" t="s">
        <v>13327</v>
      </c>
      <c r="R3113" s="26" t="s">
        <v>12171</v>
      </c>
      <c r="S3113" s="26" t="s">
        <v>12172</v>
      </c>
      <c r="T3113" s="26" t="s">
        <v>12173</v>
      </c>
      <c r="U3113" s="26" t="s">
        <v>496</v>
      </c>
    </row>
    <row r="3114" spans="1:21" ht="14.4" x14ac:dyDescent="0.25">
      <c r="A3114" s="26">
        <v>112243</v>
      </c>
      <c r="B3114" s="26" t="s">
        <v>1901</v>
      </c>
      <c r="C3114" s="81">
        <f t="shared" si="149"/>
        <v>0</v>
      </c>
      <c r="D3114" s="26">
        <v>127993</v>
      </c>
      <c r="E3114" s="26" t="s">
        <v>12101</v>
      </c>
      <c r="F3114" s="26">
        <v>114033</v>
      </c>
      <c r="G3114" s="26">
        <v>114033</v>
      </c>
      <c r="H3114" s="76">
        <f t="shared" si="150"/>
        <v>0</v>
      </c>
      <c r="I3114" s="76">
        <f t="shared" si="151"/>
        <v>0</v>
      </c>
      <c r="J3114" s="26">
        <v>28324</v>
      </c>
      <c r="K3114" s="26" t="s">
        <v>13328</v>
      </c>
      <c r="L3114" s="26" t="s">
        <v>13329</v>
      </c>
      <c r="M3114" s="26">
        <v>9810</v>
      </c>
      <c r="N3114" s="26" t="s">
        <v>286</v>
      </c>
      <c r="O3114" s="26" t="s">
        <v>13330</v>
      </c>
      <c r="P3114" s="26" t="s">
        <v>333</v>
      </c>
      <c r="Q3114" s="26" t="s">
        <v>13331</v>
      </c>
      <c r="R3114" s="26" t="s">
        <v>12171</v>
      </c>
      <c r="S3114" s="26" t="s">
        <v>12172</v>
      </c>
      <c r="T3114" s="26" t="s">
        <v>12173</v>
      </c>
      <c r="U3114" s="26" t="s">
        <v>496</v>
      </c>
    </row>
    <row r="3115" spans="1:21" ht="14.4" x14ac:dyDescent="0.25">
      <c r="A3115" s="26">
        <v>112243</v>
      </c>
      <c r="B3115" s="26" t="s">
        <v>1901</v>
      </c>
      <c r="C3115" s="81">
        <f t="shared" si="149"/>
        <v>0</v>
      </c>
      <c r="D3115" s="26">
        <v>127993</v>
      </c>
      <c r="E3115" s="26" t="s">
        <v>12101</v>
      </c>
      <c r="F3115" s="26">
        <v>114033</v>
      </c>
      <c r="G3115" s="26">
        <v>114033</v>
      </c>
      <c r="H3115" s="76">
        <f t="shared" si="150"/>
        <v>0</v>
      </c>
      <c r="I3115" s="76">
        <f t="shared" si="151"/>
        <v>0</v>
      </c>
      <c r="J3115" s="26">
        <v>42762</v>
      </c>
      <c r="K3115" s="26" t="s">
        <v>13332</v>
      </c>
      <c r="L3115" s="26" t="s">
        <v>13333</v>
      </c>
      <c r="M3115" s="26">
        <v>8700</v>
      </c>
      <c r="N3115" s="26" t="s">
        <v>117</v>
      </c>
      <c r="O3115" s="26" t="s">
        <v>13334</v>
      </c>
      <c r="P3115" s="26" t="s">
        <v>333</v>
      </c>
      <c r="Q3115" s="26" t="s">
        <v>13335</v>
      </c>
      <c r="R3115" s="26" t="s">
        <v>12272</v>
      </c>
      <c r="S3115" s="26" t="s">
        <v>12273</v>
      </c>
      <c r="T3115" s="26" t="s">
        <v>12274</v>
      </c>
      <c r="U3115" s="26" t="s">
        <v>385</v>
      </c>
    </row>
    <row r="3116" spans="1:21" ht="14.4" x14ac:dyDescent="0.25">
      <c r="A3116" s="26">
        <v>112243</v>
      </c>
      <c r="B3116" s="26" t="s">
        <v>1901</v>
      </c>
      <c r="C3116" s="81">
        <f t="shared" si="149"/>
        <v>0</v>
      </c>
      <c r="D3116" s="26">
        <v>127993</v>
      </c>
      <c r="E3116" s="26" t="s">
        <v>12101</v>
      </c>
      <c r="F3116" s="26">
        <v>114033</v>
      </c>
      <c r="G3116" s="26">
        <v>114033</v>
      </c>
      <c r="H3116" s="76">
        <f t="shared" si="150"/>
        <v>0</v>
      </c>
      <c r="I3116" s="76">
        <f t="shared" si="151"/>
        <v>0</v>
      </c>
      <c r="J3116" s="26">
        <v>42846</v>
      </c>
      <c r="K3116" s="26" t="s">
        <v>13336</v>
      </c>
      <c r="L3116" s="26" t="s">
        <v>13337</v>
      </c>
      <c r="M3116" s="26">
        <v>8790</v>
      </c>
      <c r="N3116" s="26" t="s">
        <v>115</v>
      </c>
      <c r="O3116" s="26" t="s">
        <v>13338</v>
      </c>
      <c r="P3116" s="26" t="s">
        <v>333</v>
      </c>
      <c r="Q3116" s="26" t="s">
        <v>13339</v>
      </c>
      <c r="R3116" s="26" t="s">
        <v>12272</v>
      </c>
      <c r="S3116" s="26" t="s">
        <v>12273</v>
      </c>
      <c r="T3116" s="26" t="s">
        <v>12274</v>
      </c>
      <c r="U3116" s="26" t="s">
        <v>385</v>
      </c>
    </row>
    <row r="3117" spans="1:21" ht="14.4" x14ac:dyDescent="0.25">
      <c r="A3117" s="26">
        <v>112243</v>
      </c>
      <c r="B3117" s="26" t="s">
        <v>1901</v>
      </c>
      <c r="C3117" s="81">
        <f t="shared" si="149"/>
        <v>0</v>
      </c>
      <c r="D3117" s="26">
        <v>127993</v>
      </c>
      <c r="E3117" s="26" t="s">
        <v>12101</v>
      </c>
      <c r="F3117" s="26">
        <v>114033</v>
      </c>
      <c r="G3117" s="26">
        <v>114033</v>
      </c>
      <c r="H3117" s="76">
        <f t="shared" si="150"/>
        <v>0</v>
      </c>
      <c r="I3117" s="76">
        <f t="shared" si="151"/>
        <v>0</v>
      </c>
      <c r="J3117" s="26">
        <v>42853</v>
      </c>
      <c r="K3117" s="26" t="s">
        <v>13340</v>
      </c>
      <c r="L3117" s="26" t="s">
        <v>13341</v>
      </c>
      <c r="M3117" s="26">
        <v>8790</v>
      </c>
      <c r="N3117" s="26" t="s">
        <v>115</v>
      </c>
      <c r="O3117" s="26" t="s">
        <v>13342</v>
      </c>
      <c r="P3117" s="26" t="s">
        <v>333</v>
      </c>
      <c r="Q3117" s="26" t="s">
        <v>13343</v>
      </c>
      <c r="R3117" s="26" t="s">
        <v>12272</v>
      </c>
      <c r="S3117" s="26" t="s">
        <v>12273</v>
      </c>
      <c r="T3117" s="26" t="s">
        <v>12274</v>
      </c>
      <c r="U3117" s="26" t="s">
        <v>385</v>
      </c>
    </row>
    <row r="3118" spans="1:21" ht="14.4" x14ac:dyDescent="0.25">
      <c r="A3118" s="26">
        <v>112243</v>
      </c>
      <c r="B3118" s="26" t="s">
        <v>1901</v>
      </c>
      <c r="C3118" s="81">
        <f t="shared" si="149"/>
        <v>0</v>
      </c>
      <c r="D3118" s="26">
        <v>127993</v>
      </c>
      <c r="E3118" s="26" t="s">
        <v>12101</v>
      </c>
      <c r="F3118" s="26">
        <v>114033</v>
      </c>
      <c r="G3118" s="26">
        <v>114033</v>
      </c>
      <c r="H3118" s="76">
        <f t="shared" si="150"/>
        <v>0</v>
      </c>
      <c r="I3118" s="76">
        <f t="shared" si="151"/>
        <v>0</v>
      </c>
      <c r="J3118" s="26">
        <v>43042</v>
      </c>
      <c r="K3118" s="26" t="s">
        <v>13344</v>
      </c>
      <c r="L3118" s="26" t="s">
        <v>13345</v>
      </c>
      <c r="M3118" s="26">
        <v>9880</v>
      </c>
      <c r="N3118" s="26" t="s">
        <v>141</v>
      </c>
      <c r="O3118" s="26" t="s">
        <v>13346</v>
      </c>
      <c r="P3118" s="26" t="s">
        <v>333</v>
      </c>
      <c r="Q3118" s="26" t="s">
        <v>13347</v>
      </c>
      <c r="R3118" s="26" t="s">
        <v>12272</v>
      </c>
      <c r="S3118" s="26" t="s">
        <v>12273</v>
      </c>
      <c r="T3118" s="26" t="s">
        <v>12274</v>
      </c>
      <c r="U3118" s="26" t="s">
        <v>385</v>
      </c>
    </row>
    <row r="3119" spans="1:21" ht="14.4" x14ac:dyDescent="0.25">
      <c r="A3119" s="26">
        <v>112243</v>
      </c>
      <c r="B3119" s="26" t="s">
        <v>1901</v>
      </c>
      <c r="C3119" s="81">
        <f t="shared" si="149"/>
        <v>0</v>
      </c>
      <c r="D3119" s="26">
        <v>127993</v>
      </c>
      <c r="E3119" s="26" t="s">
        <v>12101</v>
      </c>
      <c r="F3119" s="26">
        <v>114033</v>
      </c>
      <c r="G3119" s="26">
        <v>114033</v>
      </c>
      <c r="H3119" s="76">
        <f t="shared" si="150"/>
        <v>0</v>
      </c>
      <c r="I3119" s="76">
        <f t="shared" si="151"/>
        <v>0</v>
      </c>
      <c r="J3119" s="26">
        <v>126383</v>
      </c>
      <c r="K3119" s="26" t="s">
        <v>13348</v>
      </c>
      <c r="L3119" s="26" t="s">
        <v>13349</v>
      </c>
      <c r="M3119" s="26">
        <v>9890</v>
      </c>
      <c r="N3119" s="26" t="s">
        <v>8</v>
      </c>
      <c r="O3119" s="26" t="s">
        <v>13350</v>
      </c>
      <c r="P3119" s="26" t="s">
        <v>333</v>
      </c>
      <c r="Q3119" s="26" t="s">
        <v>13351</v>
      </c>
      <c r="R3119" s="26" t="s">
        <v>12171</v>
      </c>
      <c r="S3119" s="26" t="s">
        <v>12172</v>
      </c>
      <c r="T3119" s="26" t="s">
        <v>12173</v>
      </c>
      <c r="U3119" s="26" t="s">
        <v>496</v>
      </c>
    </row>
    <row r="3120" spans="1:21" ht="14.4" x14ac:dyDescent="0.25">
      <c r="A3120" s="26">
        <v>112243</v>
      </c>
      <c r="B3120" s="26" t="s">
        <v>1901</v>
      </c>
      <c r="C3120" s="81">
        <f t="shared" si="149"/>
        <v>0</v>
      </c>
      <c r="D3120" s="26">
        <v>127993</v>
      </c>
      <c r="E3120" s="26" t="s">
        <v>12101</v>
      </c>
      <c r="F3120" s="26">
        <v>114033</v>
      </c>
      <c r="G3120" s="26">
        <v>114033</v>
      </c>
      <c r="H3120" s="76">
        <f t="shared" si="150"/>
        <v>0</v>
      </c>
      <c r="I3120" s="76">
        <f t="shared" si="151"/>
        <v>0</v>
      </c>
      <c r="J3120" s="26">
        <v>127985</v>
      </c>
      <c r="K3120" s="26" t="s">
        <v>13352</v>
      </c>
      <c r="L3120" s="26" t="s">
        <v>13353</v>
      </c>
      <c r="M3120" s="26">
        <v>9800</v>
      </c>
      <c r="N3120" s="26" t="s">
        <v>140</v>
      </c>
      <c r="O3120" s="26" t="s">
        <v>13354</v>
      </c>
      <c r="P3120" s="26" t="s">
        <v>333</v>
      </c>
      <c r="Q3120" s="26" t="s">
        <v>13355</v>
      </c>
      <c r="R3120" s="26" t="s">
        <v>12272</v>
      </c>
      <c r="S3120" s="26" t="s">
        <v>12273</v>
      </c>
      <c r="T3120" s="26" t="s">
        <v>12274</v>
      </c>
      <c r="U3120" s="26" t="s">
        <v>385</v>
      </c>
    </row>
    <row r="3121" spans="1:21" ht="14.4" x14ac:dyDescent="0.25">
      <c r="A3121" s="26">
        <v>112243</v>
      </c>
      <c r="B3121" s="26" t="s">
        <v>1901</v>
      </c>
      <c r="C3121" s="81">
        <f t="shared" si="149"/>
        <v>0</v>
      </c>
      <c r="D3121" s="26">
        <v>127993</v>
      </c>
      <c r="E3121" s="26" t="s">
        <v>12101</v>
      </c>
      <c r="F3121" s="26">
        <v>114033</v>
      </c>
      <c r="G3121" s="26">
        <v>114033</v>
      </c>
      <c r="H3121" s="76">
        <f t="shared" si="150"/>
        <v>0</v>
      </c>
      <c r="I3121" s="76">
        <f t="shared" si="151"/>
        <v>0</v>
      </c>
      <c r="J3121" s="26">
        <v>127993</v>
      </c>
      <c r="K3121" s="26" t="s">
        <v>12101</v>
      </c>
      <c r="L3121" s="26" t="s">
        <v>1495</v>
      </c>
      <c r="M3121" s="26">
        <v>9840</v>
      </c>
      <c r="N3121" s="26" t="s">
        <v>139</v>
      </c>
      <c r="O3121" s="26" t="s">
        <v>13356</v>
      </c>
      <c r="P3121" s="26" t="s">
        <v>333</v>
      </c>
      <c r="Q3121" s="26" t="s">
        <v>13357</v>
      </c>
      <c r="R3121" s="26" t="s">
        <v>12272</v>
      </c>
      <c r="S3121" s="26" t="s">
        <v>12273</v>
      </c>
      <c r="T3121" s="26" t="s">
        <v>12274</v>
      </c>
      <c r="U3121" s="26" t="s">
        <v>385</v>
      </c>
    </row>
    <row r="3122" spans="1:21" ht="14.4" x14ac:dyDescent="0.25">
      <c r="A3122" s="26">
        <v>112243</v>
      </c>
      <c r="B3122" s="26" t="s">
        <v>1901</v>
      </c>
      <c r="C3122" s="81">
        <f t="shared" si="149"/>
        <v>0</v>
      </c>
      <c r="D3122" s="26">
        <v>127993</v>
      </c>
      <c r="E3122" s="26" t="s">
        <v>12101</v>
      </c>
      <c r="F3122" s="26">
        <v>114033</v>
      </c>
      <c r="G3122" s="26">
        <v>114033</v>
      </c>
      <c r="H3122" s="76">
        <f t="shared" si="150"/>
        <v>0</v>
      </c>
      <c r="I3122" s="76">
        <f t="shared" si="151"/>
        <v>0</v>
      </c>
      <c r="J3122" s="26">
        <v>138289</v>
      </c>
      <c r="K3122" s="26" t="s">
        <v>13358</v>
      </c>
      <c r="L3122" s="26" t="s">
        <v>13349</v>
      </c>
      <c r="M3122" s="26">
        <v>9890</v>
      </c>
      <c r="N3122" s="26" t="s">
        <v>8</v>
      </c>
      <c r="O3122" s="26" t="s">
        <v>13359</v>
      </c>
      <c r="P3122" s="26" t="s">
        <v>333</v>
      </c>
      <c r="Q3122" s="26" t="s">
        <v>13351</v>
      </c>
      <c r="R3122" s="26" t="s">
        <v>12171</v>
      </c>
      <c r="S3122" s="26" t="s">
        <v>12172</v>
      </c>
      <c r="T3122" s="26" t="s">
        <v>12173</v>
      </c>
      <c r="U3122" s="26" t="s">
        <v>496</v>
      </c>
    </row>
    <row r="3123" spans="1:21" ht="14.4" x14ac:dyDescent="0.25">
      <c r="A3123" s="26">
        <v>112268</v>
      </c>
      <c r="B3123" s="26" t="s">
        <v>1901</v>
      </c>
      <c r="C3123" s="81">
        <f t="shared" si="149"/>
        <v>0</v>
      </c>
      <c r="D3123" s="26">
        <v>0</v>
      </c>
      <c r="E3123" s="26" t="s">
        <v>333</v>
      </c>
      <c r="F3123" s="26">
        <v>113951</v>
      </c>
      <c r="G3123" s="26">
        <v>113951</v>
      </c>
      <c r="H3123" s="76">
        <f t="shared" si="150"/>
        <v>0</v>
      </c>
      <c r="I3123" s="76">
        <f t="shared" si="151"/>
        <v>0</v>
      </c>
      <c r="J3123" s="26">
        <v>27268</v>
      </c>
      <c r="K3123" s="26" t="s">
        <v>13360</v>
      </c>
      <c r="L3123" s="26" t="s">
        <v>4514</v>
      </c>
      <c r="M3123" s="26">
        <v>3720</v>
      </c>
      <c r="N3123" s="26" t="s">
        <v>205</v>
      </c>
      <c r="O3123" s="26" t="s">
        <v>13361</v>
      </c>
      <c r="P3123" s="26" t="s">
        <v>333</v>
      </c>
      <c r="Q3123" s="26" t="s">
        <v>13362</v>
      </c>
      <c r="R3123" s="26" t="s">
        <v>12171</v>
      </c>
      <c r="S3123" s="26" t="s">
        <v>12172</v>
      </c>
      <c r="T3123" s="26" t="s">
        <v>12173</v>
      </c>
      <c r="U3123" s="26" t="s">
        <v>496</v>
      </c>
    </row>
    <row r="3124" spans="1:21" ht="14.4" x14ac:dyDescent="0.25">
      <c r="A3124" s="26">
        <v>112268</v>
      </c>
      <c r="B3124" s="26" t="s">
        <v>1901</v>
      </c>
      <c r="C3124" s="81">
        <f t="shared" si="149"/>
        <v>0</v>
      </c>
      <c r="D3124" s="26">
        <v>0</v>
      </c>
      <c r="E3124" s="26" t="s">
        <v>333</v>
      </c>
      <c r="F3124" s="26">
        <v>113951</v>
      </c>
      <c r="G3124" s="26">
        <v>113951</v>
      </c>
      <c r="H3124" s="76">
        <f t="shared" si="150"/>
        <v>0</v>
      </c>
      <c r="I3124" s="76">
        <f t="shared" si="151"/>
        <v>0</v>
      </c>
      <c r="J3124" s="26">
        <v>44081</v>
      </c>
      <c r="K3124" s="26" t="s">
        <v>13363</v>
      </c>
      <c r="L3124" s="26" t="s">
        <v>13364</v>
      </c>
      <c r="M3124" s="26">
        <v>3500</v>
      </c>
      <c r="N3124" s="26" t="s">
        <v>71</v>
      </c>
      <c r="O3124" s="26" t="s">
        <v>13365</v>
      </c>
      <c r="P3124" s="26" t="s">
        <v>333</v>
      </c>
      <c r="Q3124" s="26" t="s">
        <v>13366</v>
      </c>
      <c r="R3124" s="26" t="s">
        <v>12231</v>
      </c>
      <c r="S3124" s="26" t="s">
        <v>12232</v>
      </c>
      <c r="T3124" s="26" t="s">
        <v>12233</v>
      </c>
      <c r="U3124" s="26" t="s">
        <v>385</v>
      </c>
    </row>
    <row r="3125" spans="1:21" ht="14.4" x14ac:dyDescent="0.25">
      <c r="A3125" s="26">
        <v>112268</v>
      </c>
      <c r="B3125" s="26" t="s">
        <v>1901</v>
      </c>
      <c r="C3125" s="81">
        <f t="shared" si="149"/>
        <v>0</v>
      </c>
      <c r="D3125" s="26">
        <v>0</v>
      </c>
      <c r="E3125" s="26" t="s">
        <v>333</v>
      </c>
      <c r="F3125" s="26">
        <v>113951</v>
      </c>
      <c r="G3125" s="26">
        <v>113951</v>
      </c>
      <c r="H3125" s="76">
        <f t="shared" si="150"/>
        <v>0</v>
      </c>
      <c r="I3125" s="76">
        <f t="shared" si="151"/>
        <v>0</v>
      </c>
      <c r="J3125" s="26">
        <v>44107</v>
      </c>
      <c r="K3125" s="26" t="s">
        <v>13367</v>
      </c>
      <c r="L3125" s="26" t="s">
        <v>13368</v>
      </c>
      <c r="M3125" s="26">
        <v>3500</v>
      </c>
      <c r="N3125" s="26" t="s">
        <v>71</v>
      </c>
      <c r="O3125" s="26" t="s">
        <v>13369</v>
      </c>
      <c r="P3125" s="26" t="s">
        <v>333</v>
      </c>
      <c r="Q3125" s="26" t="s">
        <v>13370</v>
      </c>
      <c r="R3125" s="26" t="s">
        <v>12231</v>
      </c>
      <c r="S3125" s="26" t="s">
        <v>12232</v>
      </c>
      <c r="T3125" s="26" t="s">
        <v>12233</v>
      </c>
      <c r="U3125" s="26" t="s">
        <v>385</v>
      </c>
    </row>
    <row r="3126" spans="1:21" ht="14.4" x14ac:dyDescent="0.25">
      <c r="A3126" s="26">
        <v>112268</v>
      </c>
      <c r="B3126" s="26" t="s">
        <v>1901</v>
      </c>
      <c r="C3126" s="81">
        <f t="shared" si="149"/>
        <v>0</v>
      </c>
      <c r="D3126" s="26">
        <v>0</v>
      </c>
      <c r="E3126" s="26" t="s">
        <v>333</v>
      </c>
      <c r="F3126" s="26">
        <v>113951</v>
      </c>
      <c r="G3126" s="26">
        <v>113951</v>
      </c>
      <c r="H3126" s="76">
        <f t="shared" si="150"/>
        <v>0</v>
      </c>
      <c r="I3126" s="76">
        <f t="shared" si="151"/>
        <v>0</v>
      </c>
      <c r="J3126" s="26">
        <v>44123</v>
      </c>
      <c r="K3126" s="26" t="s">
        <v>13371</v>
      </c>
      <c r="L3126" s="26" t="s">
        <v>13372</v>
      </c>
      <c r="M3126" s="26">
        <v>3500</v>
      </c>
      <c r="N3126" s="26" t="s">
        <v>71</v>
      </c>
      <c r="O3126" s="26" t="s">
        <v>13373</v>
      </c>
      <c r="P3126" s="26" t="s">
        <v>333</v>
      </c>
      <c r="Q3126" s="26" t="s">
        <v>13374</v>
      </c>
      <c r="R3126" s="26" t="s">
        <v>12231</v>
      </c>
      <c r="S3126" s="26" t="s">
        <v>12232</v>
      </c>
      <c r="T3126" s="26" t="s">
        <v>12233</v>
      </c>
      <c r="U3126" s="26" t="s">
        <v>385</v>
      </c>
    </row>
    <row r="3127" spans="1:21" ht="14.4" x14ac:dyDescent="0.25">
      <c r="A3127" s="26">
        <v>112268</v>
      </c>
      <c r="B3127" s="26" t="s">
        <v>1901</v>
      </c>
      <c r="C3127" s="81">
        <f t="shared" si="149"/>
        <v>0</v>
      </c>
      <c r="D3127" s="26">
        <v>0</v>
      </c>
      <c r="E3127" s="26" t="s">
        <v>333</v>
      </c>
      <c r="F3127" s="26">
        <v>113951</v>
      </c>
      <c r="G3127" s="26">
        <v>113951</v>
      </c>
      <c r="H3127" s="76">
        <f t="shared" si="150"/>
        <v>0</v>
      </c>
      <c r="I3127" s="76">
        <f t="shared" si="151"/>
        <v>0</v>
      </c>
      <c r="J3127" s="26">
        <v>44156</v>
      </c>
      <c r="K3127" s="26" t="s">
        <v>13371</v>
      </c>
      <c r="L3127" s="26" t="s">
        <v>13375</v>
      </c>
      <c r="M3127" s="26">
        <v>3500</v>
      </c>
      <c r="N3127" s="26" t="s">
        <v>71</v>
      </c>
      <c r="O3127" s="26" t="s">
        <v>13373</v>
      </c>
      <c r="P3127" s="26" t="s">
        <v>333</v>
      </c>
      <c r="Q3127" s="26" t="s">
        <v>13376</v>
      </c>
      <c r="R3127" s="26" t="s">
        <v>12231</v>
      </c>
      <c r="S3127" s="26" t="s">
        <v>12232</v>
      </c>
      <c r="T3127" s="26" t="s">
        <v>12233</v>
      </c>
      <c r="U3127" s="26" t="s">
        <v>385</v>
      </c>
    </row>
    <row r="3128" spans="1:21" ht="14.4" x14ac:dyDescent="0.25">
      <c r="A3128" s="26">
        <v>112268</v>
      </c>
      <c r="B3128" s="26" t="s">
        <v>1901</v>
      </c>
      <c r="C3128" s="81">
        <f t="shared" si="149"/>
        <v>0</v>
      </c>
      <c r="D3128" s="26">
        <v>0</v>
      </c>
      <c r="E3128" s="26" t="s">
        <v>333</v>
      </c>
      <c r="F3128" s="26">
        <v>113951</v>
      </c>
      <c r="G3128" s="26">
        <v>113951</v>
      </c>
      <c r="H3128" s="76">
        <f t="shared" si="150"/>
        <v>0</v>
      </c>
      <c r="I3128" s="76">
        <f t="shared" si="151"/>
        <v>0</v>
      </c>
      <c r="J3128" s="26">
        <v>44172</v>
      </c>
      <c r="K3128" s="26" t="s">
        <v>13377</v>
      </c>
      <c r="L3128" s="26" t="s">
        <v>13368</v>
      </c>
      <c r="M3128" s="26">
        <v>3500</v>
      </c>
      <c r="N3128" s="26" t="s">
        <v>71</v>
      </c>
      <c r="O3128" s="26" t="s">
        <v>13378</v>
      </c>
      <c r="P3128" s="26" t="s">
        <v>333</v>
      </c>
      <c r="Q3128" s="26" t="s">
        <v>13370</v>
      </c>
      <c r="R3128" s="26" t="s">
        <v>12231</v>
      </c>
      <c r="S3128" s="26" t="s">
        <v>12232</v>
      </c>
      <c r="T3128" s="26" t="s">
        <v>12233</v>
      </c>
      <c r="U3128" s="26" t="s">
        <v>385</v>
      </c>
    </row>
    <row r="3129" spans="1:21" ht="14.4" x14ac:dyDescent="0.25">
      <c r="A3129" s="26">
        <v>112268</v>
      </c>
      <c r="B3129" s="26" t="s">
        <v>1901</v>
      </c>
      <c r="C3129" s="81">
        <f t="shared" si="149"/>
        <v>0</v>
      </c>
      <c r="D3129" s="26">
        <v>0</v>
      </c>
      <c r="E3129" s="26" t="s">
        <v>333</v>
      </c>
      <c r="F3129" s="26">
        <v>113951</v>
      </c>
      <c r="G3129" s="26">
        <v>113951</v>
      </c>
      <c r="H3129" s="76">
        <f t="shared" si="150"/>
        <v>0</v>
      </c>
      <c r="I3129" s="76">
        <f t="shared" si="151"/>
        <v>0</v>
      </c>
      <c r="J3129" s="26">
        <v>44181</v>
      </c>
      <c r="K3129" s="26" t="s">
        <v>13379</v>
      </c>
      <c r="L3129" s="26" t="s">
        <v>13380</v>
      </c>
      <c r="M3129" s="26">
        <v>3540</v>
      </c>
      <c r="N3129" s="26" t="s">
        <v>86</v>
      </c>
      <c r="O3129" s="26" t="s">
        <v>13381</v>
      </c>
      <c r="P3129" s="26" t="s">
        <v>333</v>
      </c>
      <c r="Q3129" s="26" t="s">
        <v>13382</v>
      </c>
      <c r="R3129" s="26" t="s">
        <v>12231</v>
      </c>
      <c r="S3129" s="26" t="s">
        <v>12232</v>
      </c>
      <c r="T3129" s="26" t="s">
        <v>12233</v>
      </c>
      <c r="U3129" s="26" t="s">
        <v>385</v>
      </c>
    </row>
    <row r="3130" spans="1:21" ht="14.4" x14ac:dyDescent="0.25">
      <c r="A3130" s="26">
        <v>112268</v>
      </c>
      <c r="B3130" s="26" t="s">
        <v>1901</v>
      </c>
      <c r="C3130" s="81">
        <f t="shared" si="149"/>
        <v>0</v>
      </c>
      <c r="D3130" s="26">
        <v>0</v>
      </c>
      <c r="E3130" s="26" t="s">
        <v>333</v>
      </c>
      <c r="F3130" s="26">
        <v>113951</v>
      </c>
      <c r="G3130" s="26">
        <v>113951</v>
      </c>
      <c r="H3130" s="76">
        <f t="shared" si="150"/>
        <v>0</v>
      </c>
      <c r="I3130" s="76">
        <f t="shared" si="151"/>
        <v>0</v>
      </c>
      <c r="J3130" s="26">
        <v>48652</v>
      </c>
      <c r="K3130" s="26" t="s">
        <v>13383</v>
      </c>
      <c r="L3130" s="26" t="s">
        <v>13384</v>
      </c>
      <c r="M3130" s="26">
        <v>3500</v>
      </c>
      <c r="N3130" s="26" t="s">
        <v>71</v>
      </c>
      <c r="O3130" s="26" t="s">
        <v>13385</v>
      </c>
      <c r="P3130" s="26" t="s">
        <v>333</v>
      </c>
      <c r="Q3130" s="26" t="s">
        <v>13386</v>
      </c>
      <c r="R3130" s="26" t="s">
        <v>12231</v>
      </c>
      <c r="S3130" s="26" t="s">
        <v>12232</v>
      </c>
      <c r="T3130" s="26" t="s">
        <v>12233</v>
      </c>
      <c r="U3130" s="26" t="s">
        <v>385</v>
      </c>
    </row>
    <row r="3131" spans="1:21" ht="14.4" x14ac:dyDescent="0.25">
      <c r="A3131" s="26">
        <v>112284</v>
      </c>
      <c r="B3131" s="26" t="s">
        <v>1649</v>
      </c>
      <c r="C3131" s="81">
        <f t="shared" si="149"/>
        <v>0</v>
      </c>
      <c r="D3131" s="26">
        <v>29785</v>
      </c>
      <c r="E3131" s="26" t="s">
        <v>12102</v>
      </c>
      <c r="F3131" s="26">
        <v>963835</v>
      </c>
      <c r="G3131" s="26">
        <v>0</v>
      </c>
      <c r="H3131" s="76">
        <f t="shared" si="150"/>
        <v>0</v>
      </c>
      <c r="I3131" s="76">
        <f t="shared" si="151"/>
        <v>0</v>
      </c>
      <c r="J3131" s="26">
        <v>27664</v>
      </c>
      <c r="K3131" s="26" t="s">
        <v>13387</v>
      </c>
      <c r="L3131" s="26" t="s">
        <v>13388</v>
      </c>
      <c r="M3131" s="26">
        <v>2870</v>
      </c>
      <c r="N3131" s="26" t="s">
        <v>338</v>
      </c>
      <c r="O3131" s="26" t="s">
        <v>13389</v>
      </c>
      <c r="P3131" s="26" t="s">
        <v>333</v>
      </c>
      <c r="Q3131" s="26" t="s">
        <v>13390</v>
      </c>
      <c r="R3131" s="26" t="s">
        <v>12171</v>
      </c>
      <c r="S3131" s="26" t="s">
        <v>12172</v>
      </c>
      <c r="T3131" s="26" t="s">
        <v>12173</v>
      </c>
      <c r="U3131" s="26" t="s">
        <v>496</v>
      </c>
    </row>
    <row r="3132" spans="1:21" ht="14.4" x14ac:dyDescent="0.25">
      <c r="A3132" s="26">
        <v>112284</v>
      </c>
      <c r="B3132" s="26" t="s">
        <v>1649</v>
      </c>
      <c r="C3132" s="81">
        <f t="shared" si="149"/>
        <v>0</v>
      </c>
      <c r="D3132" s="26">
        <v>29785</v>
      </c>
      <c r="E3132" s="26" t="s">
        <v>12102</v>
      </c>
      <c r="F3132" s="26">
        <v>963876</v>
      </c>
      <c r="G3132" s="26">
        <v>0</v>
      </c>
      <c r="H3132" s="76">
        <f t="shared" si="150"/>
        <v>112284</v>
      </c>
      <c r="I3132" s="76">
        <f t="shared" si="151"/>
        <v>0</v>
      </c>
      <c r="J3132" s="26">
        <v>29777</v>
      </c>
      <c r="K3132" s="26" t="s">
        <v>13391</v>
      </c>
      <c r="L3132" s="26" t="s">
        <v>13392</v>
      </c>
      <c r="M3132" s="26">
        <v>2880</v>
      </c>
      <c r="N3132" s="26" t="s">
        <v>60</v>
      </c>
      <c r="O3132" s="26" t="s">
        <v>13393</v>
      </c>
      <c r="P3132" s="26" t="s">
        <v>333</v>
      </c>
      <c r="Q3132" s="26" t="s">
        <v>13394</v>
      </c>
      <c r="R3132" s="26" t="s">
        <v>12231</v>
      </c>
      <c r="S3132" s="26" t="s">
        <v>12232</v>
      </c>
      <c r="T3132" s="26" t="s">
        <v>12233</v>
      </c>
      <c r="U3132" s="26" t="s">
        <v>385</v>
      </c>
    </row>
    <row r="3133" spans="1:21" ht="14.4" x14ac:dyDescent="0.25">
      <c r="A3133" s="26">
        <v>112284</v>
      </c>
      <c r="B3133" s="26" t="s">
        <v>1649</v>
      </c>
      <c r="C3133" s="81">
        <f t="shared" si="149"/>
        <v>0</v>
      </c>
      <c r="D3133" s="26">
        <v>29785</v>
      </c>
      <c r="E3133" s="26" t="s">
        <v>12102</v>
      </c>
      <c r="F3133" s="26">
        <v>963876</v>
      </c>
      <c r="G3133" s="26">
        <v>0</v>
      </c>
      <c r="H3133" s="76">
        <f t="shared" si="150"/>
        <v>0</v>
      </c>
      <c r="I3133" s="76">
        <f t="shared" si="151"/>
        <v>0</v>
      </c>
      <c r="J3133" s="26">
        <v>29785</v>
      </c>
      <c r="K3133" s="26" t="s">
        <v>12102</v>
      </c>
      <c r="L3133" s="26" t="s">
        <v>10613</v>
      </c>
      <c r="M3133" s="26">
        <v>2880</v>
      </c>
      <c r="N3133" s="26" t="s">
        <v>60</v>
      </c>
      <c r="O3133" s="26" t="s">
        <v>13393</v>
      </c>
      <c r="P3133" s="26" t="s">
        <v>333</v>
      </c>
      <c r="Q3133" s="26" t="s">
        <v>13395</v>
      </c>
      <c r="R3133" s="26" t="s">
        <v>12231</v>
      </c>
      <c r="S3133" s="26" t="s">
        <v>12232</v>
      </c>
      <c r="T3133" s="26" t="s">
        <v>12233</v>
      </c>
      <c r="U3133" s="26" t="s">
        <v>385</v>
      </c>
    </row>
    <row r="3134" spans="1:21" ht="14.4" x14ac:dyDescent="0.25">
      <c r="A3134" s="26">
        <v>112284</v>
      </c>
      <c r="B3134" s="26" t="s">
        <v>1649</v>
      </c>
      <c r="C3134" s="81">
        <f t="shared" si="149"/>
        <v>0</v>
      </c>
      <c r="D3134" s="26">
        <v>29785</v>
      </c>
      <c r="E3134" s="26" t="s">
        <v>12102</v>
      </c>
      <c r="F3134" s="26">
        <v>963835</v>
      </c>
      <c r="G3134" s="26">
        <v>0</v>
      </c>
      <c r="H3134" s="76">
        <f t="shared" si="150"/>
        <v>112284</v>
      </c>
      <c r="I3134" s="76">
        <f t="shared" si="151"/>
        <v>0</v>
      </c>
      <c r="J3134" s="26">
        <v>104166</v>
      </c>
      <c r="K3134" s="26" t="s">
        <v>13396</v>
      </c>
      <c r="L3134" s="26" t="s">
        <v>13397</v>
      </c>
      <c r="M3134" s="26">
        <v>2870</v>
      </c>
      <c r="N3134" s="26" t="s">
        <v>338</v>
      </c>
      <c r="O3134" s="26" t="s">
        <v>13398</v>
      </c>
      <c r="P3134" s="26" t="s">
        <v>333</v>
      </c>
      <c r="Q3134" s="26" t="s">
        <v>13399</v>
      </c>
      <c r="R3134" s="26" t="s">
        <v>12231</v>
      </c>
      <c r="S3134" s="26" t="s">
        <v>12232</v>
      </c>
      <c r="T3134" s="26" t="s">
        <v>12233</v>
      </c>
      <c r="U3134" s="26" t="s">
        <v>385</v>
      </c>
    </row>
    <row r="3135" spans="1:21" ht="14.4" x14ac:dyDescent="0.25">
      <c r="A3135" s="26">
        <v>112284</v>
      </c>
      <c r="B3135" s="26" t="s">
        <v>1649</v>
      </c>
      <c r="C3135" s="81">
        <f t="shared" si="149"/>
        <v>0</v>
      </c>
      <c r="D3135" s="26">
        <v>29785</v>
      </c>
      <c r="E3135" s="26" t="s">
        <v>12102</v>
      </c>
      <c r="F3135" s="26">
        <v>963835</v>
      </c>
      <c r="G3135" s="26">
        <v>0</v>
      </c>
      <c r="H3135" s="76">
        <f t="shared" si="150"/>
        <v>0</v>
      </c>
      <c r="I3135" s="76">
        <f t="shared" si="151"/>
        <v>0</v>
      </c>
      <c r="J3135" s="26">
        <v>104174</v>
      </c>
      <c r="K3135" s="26" t="s">
        <v>13400</v>
      </c>
      <c r="L3135" s="26" t="s">
        <v>13401</v>
      </c>
      <c r="M3135" s="26">
        <v>2870</v>
      </c>
      <c r="N3135" s="26" t="s">
        <v>338</v>
      </c>
      <c r="O3135" s="26" t="s">
        <v>13402</v>
      </c>
      <c r="P3135" s="26" t="s">
        <v>333</v>
      </c>
      <c r="Q3135" s="26" t="s">
        <v>13403</v>
      </c>
      <c r="R3135" s="26" t="s">
        <v>12231</v>
      </c>
      <c r="S3135" s="26" t="s">
        <v>12232</v>
      </c>
      <c r="T3135" s="26" t="s">
        <v>12233</v>
      </c>
      <c r="U3135" s="26" t="s">
        <v>385</v>
      </c>
    </row>
    <row r="3136" spans="1:21" ht="14.4" x14ac:dyDescent="0.25">
      <c r="A3136" s="26">
        <v>112284</v>
      </c>
      <c r="B3136" s="26" t="s">
        <v>1649</v>
      </c>
      <c r="C3136" s="81">
        <f t="shared" si="149"/>
        <v>0</v>
      </c>
      <c r="D3136" s="26">
        <v>29785</v>
      </c>
      <c r="E3136" s="26" t="s">
        <v>12102</v>
      </c>
      <c r="F3136" s="26">
        <v>111096</v>
      </c>
      <c r="G3136" s="26">
        <v>0</v>
      </c>
      <c r="H3136" s="76">
        <f t="shared" si="150"/>
        <v>112284</v>
      </c>
      <c r="I3136" s="76">
        <f t="shared" si="151"/>
        <v>0</v>
      </c>
      <c r="J3136" s="26">
        <v>117036</v>
      </c>
      <c r="K3136" s="26" t="s">
        <v>13404</v>
      </c>
      <c r="L3136" s="26" t="s">
        <v>13405</v>
      </c>
      <c r="M3136" s="26">
        <v>2850</v>
      </c>
      <c r="N3136" s="26" t="s">
        <v>59</v>
      </c>
      <c r="O3136" s="26" t="s">
        <v>13406</v>
      </c>
      <c r="P3136" s="26" t="s">
        <v>333</v>
      </c>
      <c r="Q3136" s="26" t="s">
        <v>13407</v>
      </c>
      <c r="R3136" s="26" t="s">
        <v>12231</v>
      </c>
      <c r="S3136" s="26" t="s">
        <v>12232</v>
      </c>
      <c r="T3136" s="26" t="s">
        <v>12233</v>
      </c>
      <c r="U3136" s="26" t="s">
        <v>385</v>
      </c>
    </row>
    <row r="3137" spans="1:21" ht="14.4" x14ac:dyDescent="0.25">
      <c r="A3137" s="26">
        <v>112284</v>
      </c>
      <c r="B3137" s="26" t="s">
        <v>1649</v>
      </c>
      <c r="C3137" s="81">
        <f t="shared" si="149"/>
        <v>0</v>
      </c>
      <c r="D3137" s="26">
        <v>29785</v>
      </c>
      <c r="E3137" s="26" t="s">
        <v>12102</v>
      </c>
      <c r="F3137" s="26">
        <v>111096</v>
      </c>
      <c r="G3137" s="26">
        <v>0</v>
      </c>
      <c r="H3137" s="76">
        <f t="shared" si="150"/>
        <v>0</v>
      </c>
      <c r="I3137" s="76">
        <f t="shared" si="151"/>
        <v>0</v>
      </c>
      <c r="J3137" s="26">
        <v>117044</v>
      </c>
      <c r="K3137" s="26" t="s">
        <v>13408</v>
      </c>
      <c r="L3137" s="26" t="s">
        <v>13405</v>
      </c>
      <c r="M3137" s="26">
        <v>2850</v>
      </c>
      <c r="N3137" s="26" t="s">
        <v>59</v>
      </c>
      <c r="O3137" s="26" t="s">
        <v>13406</v>
      </c>
      <c r="P3137" s="26" t="s">
        <v>333</v>
      </c>
      <c r="Q3137" s="26" t="s">
        <v>13407</v>
      </c>
      <c r="R3137" s="26" t="s">
        <v>12231</v>
      </c>
      <c r="S3137" s="26" t="s">
        <v>12232</v>
      </c>
      <c r="T3137" s="26" t="s">
        <v>12233</v>
      </c>
      <c r="U3137" s="26" t="s">
        <v>385</v>
      </c>
    </row>
    <row r="3138" spans="1:21" ht="14.4" x14ac:dyDescent="0.25">
      <c r="A3138" s="26">
        <v>112284</v>
      </c>
      <c r="B3138" s="26" t="s">
        <v>1649</v>
      </c>
      <c r="C3138" s="81">
        <f t="shared" si="149"/>
        <v>0</v>
      </c>
      <c r="D3138" s="26">
        <v>29785</v>
      </c>
      <c r="E3138" s="26" t="s">
        <v>12102</v>
      </c>
      <c r="F3138" s="26">
        <v>111096</v>
      </c>
      <c r="G3138" s="26">
        <v>0</v>
      </c>
      <c r="H3138" s="76">
        <f t="shared" si="150"/>
        <v>0</v>
      </c>
      <c r="I3138" s="76">
        <f t="shared" si="151"/>
        <v>0</v>
      </c>
      <c r="J3138" s="26">
        <v>117051</v>
      </c>
      <c r="K3138" s="26" t="s">
        <v>13409</v>
      </c>
      <c r="L3138" s="26" t="s">
        <v>13410</v>
      </c>
      <c r="M3138" s="26">
        <v>2850</v>
      </c>
      <c r="N3138" s="26" t="s">
        <v>59</v>
      </c>
      <c r="O3138" s="26" t="s">
        <v>13411</v>
      </c>
      <c r="P3138" s="26" t="s">
        <v>333</v>
      </c>
      <c r="Q3138" s="26" t="s">
        <v>13412</v>
      </c>
      <c r="R3138" s="26" t="s">
        <v>12231</v>
      </c>
      <c r="S3138" s="26" t="s">
        <v>12232</v>
      </c>
      <c r="T3138" s="26" t="s">
        <v>12233</v>
      </c>
      <c r="U3138" s="26" t="s">
        <v>385</v>
      </c>
    </row>
    <row r="3139" spans="1:21" ht="14.4" x14ac:dyDescent="0.25">
      <c r="A3139" s="26">
        <v>112284</v>
      </c>
      <c r="B3139" s="26" t="s">
        <v>1649</v>
      </c>
      <c r="C3139" s="81">
        <f t="shared" si="149"/>
        <v>0</v>
      </c>
      <c r="D3139" s="26">
        <v>29785</v>
      </c>
      <c r="E3139" s="26" t="s">
        <v>12102</v>
      </c>
      <c r="F3139" s="26">
        <v>111096</v>
      </c>
      <c r="G3139" s="26">
        <v>0</v>
      </c>
      <c r="H3139" s="76">
        <f t="shared" si="150"/>
        <v>0</v>
      </c>
      <c r="I3139" s="76">
        <f t="shared" si="151"/>
        <v>0</v>
      </c>
      <c r="J3139" s="26">
        <v>117069</v>
      </c>
      <c r="K3139" s="26" t="s">
        <v>13413</v>
      </c>
      <c r="L3139" s="26" t="s">
        <v>13414</v>
      </c>
      <c r="M3139" s="26">
        <v>2850</v>
      </c>
      <c r="N3139" s="26" t="s">
        <v>59</v>
      </c>
      <c r="O3139" s="26" t="s">
        <v>13415</v>
      </c>
      <c r="P3139" s="26" t="s">
        <v>333</v>
      </c>
      <c r="Q3139" s="26" t="s">
        <v>13416</v>
      </c>
      <c r="R3139" s="26" t="s">
        <v>12231</v>
      </c>
      <c r="S3139" s="26" t="s">
        <v>12232</v>
      </c>
      <c r="T3139" s="26" t="s">
        <v>12233</v>
      </c>
      <c r="U3139" s="26" t="s">
        <v>385</v>
      </c>
    </row>
    <row r="3140" spans="1:21" ht="14.4" x14ac:dyDescent="0.25">
      <c r="A3140" s="26">
        <v>112284</v>
      </c>
      <c r="B3140" s="26" t="s">
        <v>1649</v>
      </c>
      <c r="C3140" s="81">
        <f t="shared" si="149"/>
        <v>0</v>
      </c>
      <c r="D3140" s="26">
        <v>0</v>
      </c>
      <c r="E3140" s="26" t="s">
        <v>333</v>
      </c>
      <c r="F3140" s="26">
        <v>963835</v>
      </c>
      <c r="G3140" s="26">
        <v>0</v>
      </c>
      <c r="H3140" s="76">
        <f t="shared" si="150"/>
        <v>112284</v>
      </c>
      <c r="I3140" s="76">
        <f t="shared" si="151"/>
        <v>0</v>
      </c>
      <c r="J3140" s="26">
        <v>145912</v>
      </c>
      <c r="K3140" s="26" t="s">
        <v>13417</v>
      </c>
      <c r="L3140" s="26" t="s">
        <v>13418</v>
      </c>
      <c r="M3140" s="26">
        <v>2870</v>
      </c>
      <c r="N3140" s="26" t="s">
        <v>13419</v>
      </c>
      <c r="O3140" s="26" t="s">
        <v>13402</v>
      </c>
      <c r="P3140" s="26" t="s">
        <v>333</v>
      </c>
      <c r="Q3140" s="26" t="s">
        <v>333</v>
      </c>
      <c r="U3140" s="26" t="s">
        <v>385</v>
      </c>
    </row>
    <row r="3141" spans="1:21" ht="14.4" x14ac:dyDescent="0.25">
      <c r="A3141" s="26">
        <v>112326</v>
      </c>
      <c r="B3141" s="26" t="s">
        <v>1649</v>
      </c>
      <c r="C3141" s="81">
        <f t="shared" si="149"/>
        <v>0</v>
      </c>
      <c r="D3141" s="26">
        <v>33704</v>
      </c>
      <c r="E3141" s="26" t="s">
        <v>12103</v>
      </c>
      <c r="F3141" s="26">
        <v>962671</v>
      </c>
      <c r="G3141" s="26">
        <v>0</v>
      </c>
      <c r="H3141" s="76">
        <f t="shared" si="150"/>
        <v>0</v>
      </c>
      <c r="I3141" s="76">
        <f t="shared" si="151"/>
        <v>0</v>
      </c>
      <c r="J3141" s="26">
        <v>33704</v>
      </c>
      <c r="K3141" s="26" t="s">
        <v>12103</v>
      </c>
      <c r="L3141" s="26" t="s">
        <v>13420</v>
      </c>
      <c r="M3141" s="26">
        <v>1800</v>
      </c>
      <c r="N3141" s="26" t="s">
        <v>29</v>
      </c>
      <c r="O3141" s="26" t="s">
        <v>13421</v>
      </c>
      <c r="P3141" s="26" t="s">
        <v>333</v>
      </c>
      <c r="Q3141" s="26" t="s">
        <v>13422</v>
      </c>
      <c r="R3141" s="26" t="s">
        <v>12265</v>
      </c>
      <c r="S3141" s="26" t="s">
        <v>12266</v>
      </c>
      <c r="T3141" s="26" t="s">
        <v>12267</v>
      </c>
      <c r="U3141" s="26" t="s">
        <v>385</v>
      </c>
    </row>
    <row r="3142" spans="1:21" ht="14.4" x14ac:dyDescent="0.25">
      <c r="A3142" s="26">
        <v>112326</v>
      </c>
      <c r="B3142" s="26" t="s">
        <v>1649</v>
      </c>
      <c r="C3142" s="81">
        <f t="shared" si="149"/>
        <v>0</v>
      </c>
      <c r="D3142" s="26">
        <v>33704</v>
      </c>
      <c r="E3142" s="26" t="s">
        <v>12103</v>
      </c>
      <c r="F3142" s="26">
        <v>962671</v>
      </c>
      <c r="G3142" s="26">
        <v>0</v>
      </c>
      <c r="H3142" s="76">
        <f t="shared" si="150"/>
        <v>0</v>
      </c>
      <c r="I3142" s="76">
        <f t="shared" si="151"/>
        <v>0</v>
      </c>
      <c r="J3142" s="26">
        <v>33712</v>
      </c>
      <c r="K3142" s="26" t="s">
        <v>13423</v>
      </c>
      <c r="L3142" s="26" t="s">
        <v>8322</v>
      </c>
      <c r="M3142" s="26">
        <v>1800</v>
      </c>
      <c r="N3142" s="26" t="s">
        <v>29</v>
      </c>
      <c r="O3142" s="26" t="s">
        <v>13424</v>
      </c>
      <c r="P3142" s="26" t="s">
        <v>333</v>
      </c>
      <c r="Q3142" s="26" t="s">
        <v>13425</v>
      </c>
      <c r="R3142" s="26" t="s">
        <v>12265</v>
      </c>
      <c r="S3142" s="26" t="s">
        <v>12266</v>
      </c>
      <c r="T3142" s="26" t="s">
        <v>12267</v>
      </c>
      <c r="U3142" s="26" t="s">
        <v>385</v>
      </c>
    </row>
    <row r="3143" spans="1:21" ht="14.4" x14ac:dyDescent="0.25">
      <c r="A3143" s="26">
        <v>112326</v>
      </c>
      <c r="B3143" s="26" t="s">
        <v>1649</v>
      </c>
      <c r="C3143" s="81">
        <f t="shared" ref="C3143:C3206" si="152">IF(A3143&lt;&gt;A3142,0,IF(AND(A3143=A3142,B3143&lt;&gt;B3142),A3143,0))</f>
        <v>0</v>
      </c>
      <c r="D3143" s="26">
        <v>33704</v>
      </c>
      <c r="E3143" s="26" t="s">
        <v>12103</v>
      </c>
      <c r="F3143" s="26">
        <v>962671</v>
      </c>
      <c r="G3143" s="26">
        <v>0</v>
      </c>
      <c r="H3143" s="76">
        <f t="shared" ref="H3143:H3206" si="153">IF(A3143&lt;&gt;A3142,0,IF(AND(A3143=A3142,F3143&lt;&gt;F3142),A3143,0))</f>
        <v>0</v>
      </c>
      <c r="I3143" s="76">
        <f t="shared" ref="I3143:I3206" si="154">IF(A3143&lt;&gt;A3142,0,IF(AND(H3143&lt;&gt;0,B3143&lt;&gt;B3142),A3143,0))</f>
        <v>0</v>
      </c>
      <c r="J3143" s="26">
        <v>33721</v>
      </c>
      <c r="K3143" s="26" t="s">
        <v>13426</v>
      </c>
      <c r="L3143" s="26" t="s">
        <v>13427</v>
      </c>
      <c r="M3143" s="26">
        <v>1800</v>
      </c>
      <c r="N3143" s="26" t="s">
        <v>29</v>
      </c>
      <c r="O3143" s="26" t="s">
        <v>13428</v>
      </c>
      <c r="P3143" s="26" t="s">
        <v>333</v>
      </c>
      <c r="Q3143" s="26" t="s">
        <v>13429</v>
      </c>
      <c r="R3143" s="26" t="s">
        <v>12265</v>
      </c>
      <c r="S3143" s="26" t="s">
        <v>12266</v>
      </c>
      <c r="T3143" s="26" t="s">
        <v>12267</v>
      </c>
      <c r="U3143" s="26" t="s">
        <v>385</v>
      </c>
    </row>
    <row r="3144" spans="1:21" ht="14.4" x14ac:dyDescent="0.25">
      <c r="A3144" s="26">
        <v>112326</v>
      </c>
      <c r="B3144" s="26" t="s">
        <v>1649</v>
      </c>
      <c r="C3144" s="81">
        <f t="shared" si="152"/>
        <v>0</v>
      </c>
      <c r="D3144" s="26">
        <v>33704</v>
      </c>
      <c r="E3144" s="26" t="s">
        <v>12103</v>
      </c>
      <c r="F3144" s="26">
        <v>962671</v>
      </c>
      <c r="G3144" s="26">
        <v>0</v>
      </c>
      <c r="H3144" s="76">
        <f t="shared" si="153"/>
        <v>0</v>
      </c>
      <c r="I3144" s="76">
        <f t="shared" si="154"/>
        <v>0</v>
      </c>
      <c r="J3144" s="26">
        <v>33746</v>
      </c>
      <c r="K3144" s="26" t="s">
        <v>13430</v>
      </c>
      <c r="L3144" s="26" t="s">
        <v>13420</v>
      </c>
      <c r="M3144" s="26">
        <v>1800</v>
      </c>
      <c r="N3144" s="26" t="s">
        <v>29</v>
      </c>
      <c r="O3144" s="26" t="s">
        <v>13421</v>
      </c>
      <c r="P3144" s="26" t="s">
        <v>333</v>
      </c>
      <c r="Q3144" s="26" t="s">
        <v>13431</v>
      </c>
      <c r="R3144" s="26" t="s">
        <v>12265</v>
      </c>
      <c r="S3144" s="26" t="s">
        <v>12266</v>
      </c>
      <c r="T3144" s="26" t="s">
        <v>12267</v>
      </c>
      <c r="U3144" s="26" t="s">
        <v>385</v>
      </c>
    </row>
    <row r="3145" spans="1:21" ht="14.4" x14ac:dyDescent="0.25">
      <c r="A3145" s="26">
        <v>112326</v>
      </c>
      <c r="B3145" s="26" t="s">
        <v>1649</v>
      </c>
      <c r="C3145" s="81">
        <f t="shared" si="152"/>
        <v>0</v>
      </c>
      <c r="D3145" s="26">
        <v>33704</v>
      </c>
      <c r="E3145" s="26" t="s">
        <v>12103</v>
      </c>
      <c r="F3145" s="26">
        <v>962671</v>
      </c>
      <c r="G3145" s="26">
        <v>0</v>
      </c>
      <c r="H3145" s="76">
        <f t="shared" si="153"/>
        <v>0</v>
      </c>
      <c r="I3145" s="76">
        <f t="shared" si="154"/>
        <v>0</v>
      </c>
      <c r="J3145" s="26">
        <v>44727</v>
      </c>
      <c r="K3145" s="26" t="s">
        <v>13432</v>
      </c>
      <c r="L3145" s="26" t="s">
        <v>8322</v>
      </c>
      <c r="M3145" s="26">
        <v>1800</v>
      </c>
      <c r="N3145" s="26" t="s">
        <v>29</v>
      </c>
      <c r="O3145" s="26" t="s">
        <v>13424</v>
      </c>
      <c r="P3145" s="26" t="s">
        <v>333</v>
      </c>
      <c r="Q3145" s="26" t="s">
        <v>13433</v>
      </c>
      <c r="R3145" s="26" t="s">
        <v>12265</v>
      </c>
      <c r="S3145" s="26" t="s">
        <v>12266</v>
      </c>
      <c r="T3145" s="26" t="s">
        <v>12267</v>
      </c>
      <c r="U3145" s="26" t="s">
        <v>385</v>
      </c>
    </row>
    <row r="3146" spans="1:21" ht="14.4" x14ac:dyDescent="0.25">
      <c r="A3146" s="26">
        <v>112359</v>
      </c>
      <c r="B3146" s="26" t="s">
        <v>1901</v>
      </c>
      <c r="C3146" s="81">
        <f t="shared" si="152"/>
        <v>0</v>
      </c>
      <c r="D3146" s="26">
        <v>40311</v>
      </c>
      <c r="E3146" s="26" t="s">
        <v>12104</v>
      </c>
      <c r="F3146" s="26">
        <v>113803</v>
      </c>
      <c r="G3146" s="26">
        <v>113803</v>
      </c>
      <c r="H3146" s="76">
        <f t="shared" si="153"/>
        <v>0</v>
      </c>
      <c r="I3146" s="76">
        <f t="shared" si="154"/>
        <v>0</v>
      </c>
      <c r="J3146" s="26">
        <v>40287</v>
      </c>
      <c r="K3146" s="26" t="s">
        <v>13434</v>
      </c>
      <c r="L3146" s="26" t="s">
        <v>13435</v>
      </c>
      <c r="M3146" s="26">
        <v>2060</v>
      </c>
      <c r="N3146" s="26" t="s">
        <v>258</v>
      </c>
      <c r="O3146" s="26" t="s">
        <v>13436</v>
      </c>
      <c r="P3146" s="26" t="s">
        <v>333</v>
      </c>
      <c r="Q3146" s="26" t="s">
        <v>13437</v>
      </c>
      <c r="R3146" s="26" t="s">
        <v>12231</v>
      </c>
      <c r="S3146" s="26" t="s">
        <v>12232</v>
      </c>
      <c r="T3146" s="26" t="s">
        <v>12233</v>
      </c>
      <c r="U3146" s="26" t="s">
        <v>385</v>
      </c>
    </row>
    <row r="3147" spans="1:21" ht="14.4" x14ac:dyDescent="0.25">
      <c r="A3147" s="26">
        <v>112359</v>
      </c>
      <c r="B3147" s="26" t="s">
        <v>1901</v>
      </c>
      <c r="C3147" s="81">
        <f t="shared" si="152"/>
        <v>0</v>
      </c>
      <c r="D3147" s="26">
        <v>40311</v>
      </c>
      <c r="E3147" s="26" t="s">
        <v>12104</v>
      </c>
      <c r="F3147" s="26">
        <v>113803</v>
      </c>
      <c r="G3147" s="26">
        <v>113803</v>
      </c>
      <c r="H3147" s="76">
        <f t="shared" si="153"/>
        <v>0</v>
      </c>
      <c r="I3147" s="76">
        <f t="shared" si="154"/>
        <v>0</v>
      </c>
      <c r="J3147" s="26">
        <v>40311</v>
      </c>
      <c r="K3147" s="26" t="s">
        <v>12104</v>
      </c>
      <c r="L3147" s="26" t="s">
        <v>13438</v>
      </c>
      <c r="M3147" s="26">
        <v>2018</v>
      </c>
      <c r="N3147" s="26" t="s">
        <v>258</v>
      </c>
      <c r="O3147" s="26" t="s">
        <v>13439</v>
      </c>
      <c r="P3147" s="26" t="s">
        <v>333</v>
      </c>
      <c r="Q3147" s="26" t="s">
        <v>13440</v>
      </c>
      <c r="R3147" s="26" t="s">
        <v>12231</v>
      </c>
      <c r="S3147" s="26" t="s">
        <v>12232</v>
      </c>
      <c r="T3147" s="26" t="s">
        <v>12233</v>
      </c>
      <c r="U3147" s="26" t="s">
        <v>385</v>
      </c>
    </row>
    <row r="3148" spans="1:21" ht="14.4" x14ac:dyDescent="0.25">
      <c r="A3148" s="26">
        <v>112359</v>
      </c>
      <c r="B3148" s="26" t="s">
        <v>1901</v>
      </c>
      <c r="C3148" s="81">
        <f t="shared" si="152"/>
        <v>0</v>
      </c>
      <c r="D3148" s="26">
        <v>40311</v>
      </c>
      <c r="E3148" s="26" t="s">
        <v>12104</v>
      </c>
      <c r="F3148" s="26">
        <v>113803</v>
      </c>
      <c r="G3148" s="26">
        <v>113803</v>
      </c>
      <c r="H3148" s="76">
        <f t="shared" si="153"/>
        <v>0</v>
      </c>
      <c r="I3148" s="76">
        <f t="shared" si="154"/>
        <v>0</v>
      </c>
      <c r="J3148" s="26">
        <v>40601</v>
      </c>
      <c r="K3148" s="26" t="s">
        <v>13441</v>
      </c>
      <c r="L3148" s="26" t="s">
        <v>13442</v>
      </c>
      <c r="M3148" s="26">
        <v>2180</v>
      </c>
      <c r="N3148" s="26" t="s">
        <v>290</v>
      </c>
      <c r="O3148" s="26" t="s">
        <v>13443</v>
      </c>
      <c r="P3148" s="26" t="s">
        <v>333</v>
      </c>
      <c r="Q3148" s="26" t="s">
        <v>13444</v>
      </c>
      <c r="R3148" s="26" t="s">
        <v>12231</v>
      </c>
      <c r="S3148" s="26" t="s">
        <v>12232</v>
      </c>
      <c r="T3148" s="26" t="s">
        <v>12233</v>
      </c>
      <c r="U3148" s="26" t="s">
        <v>385</v>
      </c>
    </row>
    <row r="3149" spans="1:21" ht="14.4" x14ac:dyDescent="0.25">
      <c r="A3149" s="26">
        <v>112359</v>
      </c>
      <c r="B3149" s="26" t="s">
        <v>1901</v>
      </c>
      <c r="C3149" s="81">
        <f t="shared" si="152"/>
        <v>0</v>
      </c>
      <c r="D3149" s="26">
        <v>40311</v>
      </c>
      <c r="E3149" s="26" t="s">
        <v>12104</v>
      </c>
      <c r="F3149" s="26">
        <v>113803</v>
      </c>
      <c r="G3149" s="26">
        <v>113803</v>
      </c>
      <c r="H3149" s="76">
        <f t="shared" si="153"/>
        <v>0</v>
      </c>
      <c r="I3149" s="76">
        <f t="shared" si="154"/>
        <v>0</v>
      </c>
      <c r="J3149" s="26">
        <v>40618</v>
      </c>
      <c r="K3149" s="26" t="s">
        <v>13445</v>
      </c>
      <c r="L3149" s="26" t="s">
        <v>13442</v>
      </c>
      <c r="M3149" s="26">
        <v>2180</v>
      </c>
      <c r="N3149" s="26" t="s">
        <v>290</v>
      </c>
      <c r="O3149" s="26" t="s">
        <v>13443</v>
      </c>
      <c r="P3149" s="26" t="s">
        <v>333</v>
      </c>
      <c r="Q3149" s="26" t="s">
        <v>13444</v>
      </c>
      <c r="R3149" s="26" t="s">
        <v>12231</v>
      </c>
      <c r="S3149" s="26" t="s">
        <v>12232</v>
      </c>
      <c r="T3149" s="26" t="s">
        <v>12233</v>
      </c>
      <c r="U3149" s="26" t="s">
        <v>385</v>
      </c>
    </row>
    <row r="3150" spans="1:21" ht="14.4" x14ac:dyDescent="0.25">
      <c r="A3150" s="26">
        <v>112359</v>
      </c>
      <c r="B3150" s="26" t="s">
        <v>1901</v>
      </c>
      <c r="C3150" s="81">
        <f t="shared" si="152"/>
        <v>0</v>
      </c>
      <c r="D3150" s="26">
        <v>40311</v>
      </c>
      <c r="E3150" s="26" t="s">
        <v>12104</v>
      </c>
      <c r="F3150" s="26">
        <v>113803</v>
      </c>
      <c r="G3150" s="26">
        <v>113803</v>
      </c>
      <c r="H3150" s="76">
        <f t="shared" si="153"/>
        <v>0</v>
      </c>
      <c r="I3150" s="76">
        <f t="shared" si="154"/>
        <v>0</v>
      </c>
      <c r="J3150" s="26">
        <v>40626</v>
      </c>
      <c r="K3150" s="26" t="s">
        <v>13446</v>
      </c>
      <c r="L3150" s="26" t="s">
        <v>7337</v>
      </c>
      <c r="M3150" s="26">
        <v>2910</v>
      </c>
      <c r="N3150" s="26" t="s">
        <v>43</v>
      </c>
      <c r="O3150" s="26" t="s">
        <v>13447</v>
      </c>
      <c r="P3150" s="26" t="s">
        <v>333</v>
      </c>
      <c r="Q3150" s="26" t="s">
        <v>13448</v>
      </c>
      <c r="R3150" s="26" t="s">
        <v>12231</v>
      </c>
      <c r="S3150" s="26" t="s">
        <v>12232</v>
      </c>
      <c r="T3150" s="26" t="s">
        <v>12233</v>
      </c>
      <c r="U3150" s="26" t="s">
        <v>385</v>
      </c>
    </row>
    <row r="3151" spans="1:21" ht="14.4" x14ac:dyDescent="0.25">
      <c r="A3151" s="26">
        <v>112359</v>
      </c>
      <c r="B3151" s="26" t="s">
        <v>1901</v>
      </c>
      <c r="C3151" s="81">
        <f t="shared" si="152"/>
        <v>0</v>
      </c>
      <c r="D3151" s="26">
        <v>40311</v>
      </c>
      <c r="E3151" s="26" t="s">
        <v>12104</v>
      </c>
      <c r="F3151" s="26">
        <v>113803</v>
      </c>
      <c r="G3151" s="26">
        <v>113803</v>
      </c>
      <c r="H3151" s="76">
        <f t="shared" si="153"/>
        <v>0</v>
      </c>
      <c r="I3151" s="76">
        <f t="shared" si="154"/>
        <v>0</v>
      </c>
      <c r="J3151" s="26">
        <v>40774</v>
      </c>
      <c r="K3151" s="26" t="s">
        <v>13449</v>
      </c>
      <c r="L3151" s="26" t="s">
        <v>13450</v>
      </c>
      <c r="M3151" s="26">
        <v>2950</v>
      </c>
      <c r="N3151" s="26" t="s">
        <v>36</v>
      </c>
      <c r="O3151" s="26" t="s">
        <v>13451</v>
      </c>
      <c r="P3151" s="26" t="s">
        <v>333</v>
      </c>
      <c r="Q3151" s="26" t="s">
        <v>13452</v>
      </c>
      <c r="R3151" s="26" t="s">
        <v>12231</v>
      </c>
      <c r="S3151" s="26" t="s">
        <v>12232</v>
      </c>
      <c r="T3151" s="26" t="s">
        <v>12233</v>
      </c>
      <c r="U3151" s="26" t="s">
        <v>385</v>
      </c>
    </row>
    <row r="3152" spans="1:21" ht="14.4" x14ac:dyDescent="0.25">
      <c r="A3152" s="26">
        <v>112359</v>
      </c>
      <c r="B3152" s="26" t="s">
        <v>1901</v>
      </c>
      <c r="C3152" s="81">
        <f t="shared" si="152"/>
        <v>0</v>
      </c>
      <c r="D3152" s="26">
        <v>40311</v>
      </c>
      <c r="E3152" s="26" t="s">
        <v>12104</v>
      </c>
      <c r="F3152" s="26">
        <v>113803</v>
      </c>
      <c r="G3152" s="26">
        <v>113803</v>
      </c>
      <c r="H3152" s="76">
        <f t="shared" si="153"/>
        <v>0</v>
      </c>
      <c r="I3152" s="76">
        <f t="shared" si="154"/>
        <v>0</v>
      </c>
      <c r="J3152" s="26">
        <v>40782</v>
      </c>
      <c r="K3152" s="26" t="s">
        <v>13453</v>
      </c>
      <c r="L3152" s="26" t="s">
        <v>13454</v>
      </c>
      <c r="M3152" s="26">
        <v>2950</v>
      </c>
      <c r="N3152" s="26" t="s">
        <v>36</v>
      </c>
      <c r="O3152" s="26" t="s">
        <v>13455</v>
      </c>
      <c r="P3152" s="26" t="s">
        <v>333</v>
      </c>
      <c r="Q3152" s="26" t="s">
        <v>13456</v>
      </c>
      <c r="R3152" s="26" t="s">
        <v>12231</v>
      </c>
      <c r="S3152" s="26" t="s">
        <v>12232</v>
      </c>
      <c r="T3152" s="26" t="s">
        <v>12233</v>
      </c>
      <c r="U3152" s="26" t="s">
        <v>385</v>
      </c>
    </row>
    <row r="3153" spans="1:21" ht="14.4" x14ac:dyDescent="0.25">
      <c r="A3153" s="26">
        <v>112359</v>
      </c>
      <c r="B3153" s="26" t="s">
        <v>1901</v>
      </c>
      <c r="C3153" s="81">
        <f t="shared" si="152"/>
        <v>0</v>
      </c>
      <c r="D3153" s="26">
        <v>40311</v>
      </c>
      <c r="E3153" s="26" t="s">
        <v>12104</v>
      </c>
      <c r="F3153" s="26">
        <v>113803</v>
      </c>
      <c r="G3153" s="26">
        <v>113803</v>
      </c>
      <c r="H3153" s="76">
        <f t="shared" si="153"/>
        <v>0</v>
      </c>
      <c r="I3153" s="76">
        <f t="shared" si="154"/>
        <v>0</v>
      </c>
      <c r="J3153" s="26">
        <v>40791</v>
      </c>
      <c r="K3153" s="26" t="s">
        <v>13457</v>
      </c>
      <c r="L3153" s="26" t="s">
        <v>13450</v>
      </c>
      <c r="M3153" s="26">
        <v>2950</v>
      </c>
      <c r="N3153" s="26" t="s">
        <v>36</v>
      </c>
      <c r="O3153" s="26" t="s">
        <v>13458</v>
      </c>
      <c r="P3153" s="26" t="s">
        <v>333</v>
      </c>
      <c r="Q3153" s="26" t="s">
        <v>13459</v>
      </c>
      <c r="R3153" s="26" t="s">
        <v>12231</v>
      </c>
      <c r="S3153" s="26" t="s">
        <v>12232</v>
      </c>
      <c r="T3153" s="26" t="s">
        <v>12233</v>
      </c>
      <c r="U3153" s="26" t="s">
        <v>385</v>
      </c>
    </row>
    <row r="3154" spans="1:21" ht="14.4" x14ac:dyDescent="0.25">
      <c r="A3154" s="26">
        <v>112359</v>
      </c>
      <c r="B3154" s="26" t="s">
        <v>1901</v>
      </c>
      <c r="C3154" s="81">
        <f t="shared" si="152"/>
        <v>0</v>
      </c>
      <c r="D3154" s="26">
        <v>40311</v>
      </c>
      <c r="E3154" s="26" t="s">
        <v>12104</v>
      </c>
      <c r="F3154" s="26">
        <v>113803</v>
      </c>
      <c r="G3154" s="26">
        <v>113803</v>
      </c>
      <c r="H3154" s="76">
        <f t="shared" si="153"/>
        <v>0</v>
      </c>
      <c r="I3154" s="76">
        <f t="shared" si="154"/>
        <v>0</v>
      </c>
      <c r="J3154" s="26">
        <v>40923</v>
      </c>
      <c r="K3154" s="26" t="s">
        <v>13460</v>
      </c>
      <c r="L3154" s="26" t="s">
        <v>7679</v>
      </c>
      <c r="M3154" s="26">
        <v>2170</v>
      </c>
      <c r="N3154" s="26" t="s">
        <v>292</v>
      </c>
      <c r="O3154" s="26" t="s">
        <v>13461</v>
      </c>
      <c r="P3154" s="26" t="s">
        <v>333</v>
      </c>
      <c r="Q3154" s="26" t="s">
        <v>13462</v>
      </c>
      <c r="R3154" s="26" t="s">
        <v>12231</v>
      </c>
      <c r="S3154" s="26" t="s">
        <v>12232</v>
      </c>
      <c r="T3154" s="26" t="s">
        <v>12233</v>
      </c>
      <c r="U3154" s="26" t="s">
        <v>385</v>
      </c>
    </row>
    <row r="3155" spans="1:21" ht="14.4" x14ac:dyDescent="0.25">
      <c r="A3155" s="26">
        <v>112359</v>
      </c>
      <c r="B3155" s="26" t="s">
        <v>1901</v>
      </c>
      <c r="C3155" s="81">
        <f t="shared" si="152"/>
        <v>0</v>
      </c>
      <c r="D3155" s="26">
        <v>40311</v>
      </c>
      <c r="E3155" s="26" t="s">
        <v>12104</v>
      </c>
      <c r="F3155" s="26">
        <v>113803</v>
      </c>
      <c r="G3155" s="26">
        <v>113803</v>
      </c>
      <c r="H3155" s="76">
        <f t="shared" si="153"/>
        <v>0</v>
      </c>
      <c r="I3155" s="76">
        <f t="shared" si="154"/>
        <v>0</v>
      </c>
      <c r="J3155" s="26">
        <v>49445</v>
      </c>
      <c r="K3155" s="26" t="s">
        <v>13463</v>
      </c>
      <c r="L3155" s="26" t="s">
        <v>13464</v>
      </c>
      <c r="M3155" s="26">
        <v>2018</v>
      </c>
      <c r="N3155" s="26" t="s">
        <v>258</v>
      </c>
      <c r="O3155" s="26" t="s">
        <v>13465</v>
      </c>
      <c r="P3155" s="26" t="s">
        <v>333</v>
      </c>
      <c r="Q3155" s="26" t="s">
        <v>13466</v>
      </c>
      <c r="R3155" s="26" t="s">
        <v>12231</v>
      </c>
      <c r="S3155" s="26" t="s">
        <v>12232</v>
      </c>
      <c r="T3155" s="26" t="s">
        <v>12233</v>
      </c>
      <c r="U3155" s="26" t="s">
        <v>385</v>
      </c>
    </row>
    <row r="3156" spans="1:21" ht="14.4" x14ac:dyDescent="0.25">
      <c r="A3156" s="26">
        <v>112359</v>
      </c>
      <c r="B3156" s="26" t="s">
        <v>1901</v>
      </c>
      <c r="C3156" s="81">
        <f t="shared" si="152"/>
        <v>0</v>
      </c>
      <c r="D3156" s="26">
        <v>40311</v>
      </c>
      <c r="E3156" s="26" t="s">
        <v>12104</v>
      </c>
      <c r="F3156" s="26">
        <v>113803</v>
      </c>
      <c r="G3156" s="26">
        <v>113803</v>
      </c>
      <c r="H3156" s="76">
        <f t="shared" si="153"/>
        <v>0</v>
      </c>
      <c r="I3156" s="76">
        <f t="shared" si="154"/>
        <v>0</v>
      </c>
      <c r="J3156" s="26">
        <v>62091</v>
      </c>
      <c r="K3156" s="26" t="s">
        <v>13467</v>
      </c>
      <c r="L3156" s="26" t="s">
        <v>13468</v>
      </c>
      <c r="M3156" s="26">
        <v>2660</v>
      </c>
      <c r="N3156" s="26" t="s">
        <v>291</v>
      </c>
      <c r="O3156" s="26" t="s">
        <v>13469</v>
      </c>
      <c r="P3156" s="26" t="s">
        <v>333</v>
      </c>
      <c r="Q3156" s="26" t="s">
        <v>13470</v>
      </c>
      <c r="R3156" s="26" t="s">
        <v>12231</v>
      </c>
      <c r="S3156" s="26" t="s">
        <v>12232</v>
      </c>
      <c r="T3156" s="26" t="s">
        <v>12233</v>
      </c>
      <c r="U3156" s="26" t="s">
        <v>385</v>
      </c>
    </row>
    <row r="3157" spans="1:21" ht="14.4" x14ac:dyDescent="0.25">
      <c r="A3157" s="26">
        <v>112359</v>
      </c>
      <c r="B3157" s="26" t="s">
        <v>1901</v>
      </c>
      <c r="C3157" s="81">
        <f t="shared" si="152"/>
        <v>0</v>
      </c>
      <c r="D3157" s="26">
        <v>40311</v>
      </c>
      <c r="E3157" s="26" t="s">
        <v>12104</v>
      </c>
      <c r="F3157" s="26">
        <v>113803</v>
      </c>
      <c r="G3157" s="26">
        <v>113803</v>
      </c>
      <c r="H3157" s="76">
        <f t="shared" si="153"/>
        <v>0</v>
      </c>
      <c r="I3157" s="76">
        <f t="shared" si="154"/>
        <v>0</v>
      </c>
      <c r="J3157" s="26">
        <v>110312</v>
      </c>
      <c r="K3157" s="26" t="s">
        <v>13471</v>
      </c>
      <c r="L3157" s="26" t="s">
        <v>13472</v>
      </c>
      <c r="M3157" s="26">
        <v>2050</v>
      </c>
      <c r="N3157" s="26" t="s">
        <v>258</v>
      </c>
      <c r="O3157" s="26" t="s">
        <v>13473</v>
      </c>
      <c r="P3157" s="26" t="s">
        <v>333</v>
      </c>
      <c r="Q3157" s="26" t="s">
        <v>13474</v>
      </c>
      <c r="R3157" s="26" t="s">
        <v>12231</v>
      </c>
      <c r="S3157" s="26" t="s">
        <v>12232</v>
      </c>
      <c r="T3157" s="26" t="s">
        <v>12233</v>
      </c>
      <c r="U3157" s="26" t="s">
        <v>385</v>
      </c>
    </row>
    <row r="3158" spans="1:21" ht="14.4" x14ac:dyDescent="0.25">
      <c r="A3158" s="26">
        <v>112359</v>
      </c>
      <c r="B3158" s="26" t="s">
        <v>1901</v>
      </c>
      <c r="C3158" s="81">
        <f t="shared" si="152"/>
        <v>0</v>
      </c>
      <c r="D3158" s="26">
        <v>40311</v>
      </c>
      <c r="E3158" s="26" t="s">
        <v>12104</v>
      </c>
      <c r="F3158" s="26">
        <v>113803</v>
      </c>
      <c r="G3158" s="26">
        <v>113803</v>
      </c>
      <c r="H3158" s="76">
        <f t="shared" si="153"/>
        <v>0</v>
      </c>
      <c r="I3158" s="76">
        <f t="shared" si="154"/>
        <v>0</v>
      </c>
      <c r="J3158" s="26">
        <v>125963</v>
      </c>
      <c r="K3158" s="26" t="s">
        <v>13475</v>
      </c>
      <c r="L3158" s="26" t="s">
        <v>13476</v>
      </c>
      <c r="M3158" s="26">
        <v>2600</v>
      </c>
      <c r="N3158" s="26" t="s">
        <v>289</v>
      </c>
      <c r="O3158" s="26" t="s">
        <v>13477</v>
      </c>
      <c r="P3158" s="26" t="s">
        <v>333</v>
      </c>
      <c r="Q3158" s="26" t="s">
        <v>13478</v>
      </c>
      <c r="R3158" s="26" t="s">
        <v>12231</v>
      </c>
      <c r="S3158" s="26" t="s">
        <v>12232</v>
      </c>
      <c r="T3158" s="26" t="s">
        <v>12233</v>
      </c>
      <c r="U3158" s="26" t="s">
        <v>385</v>
      </c>
    </row>
    <row r="3159" spans="1:21" ht="14.4" x14ac:dyDescent="0.25">
      <c r="A3159" s="26">
        <v>112391</v>
      </c>
      <c r="B3159" s="26" t="s">
        <v>1901</v>
      </c>
      <c r="C3159" s="81">
        <f t="shared" si="152"/>
        <v>0</v>
      </c>
      <c r="D3159" s="26">
        <v>42739</v>
      </c>
      <c r="E3159" s="26" t="s">
        <v>12105</v>
      </c>
      <c r="F3159" s="26">
        <v>114082</v>
      </c>
      <c r="G3159" s="26">
        <v>114082</v>
      </c>
      <c r="H3159" s="76">
        <f t="shared" si="153"/>
        <v>0</v>
      </c>
      <c r="I3159" s="76">
        <f t="shared" si="154"/>
        <v>0</v>
      </c>
      <c r="J3159" s="26">
        <v>27318</v>
      </c>
      <c r="K3159" s="26" t="s">
        <v>13479</v>
      </c>
      <c r="L3159" s="26" t="s">
        <v>5871</v>
      </c>
      <c r="M3159" s="26">
        <v>8800</v>
      </c>
      <c r="N3159" s="26" t="s">
        <v>272</v>
      </c>
      <c r="O3159" s="26" t="s">
        <v>13480</v>
      </c>
      <c r="P3159" s="26" t="s">
        <v>333</v>
      </c>
      <c r="Q3159" s="26" t="s">
        <v>13481</v>
      </c>
      <c r="R3159" s="26" t="s">
        <v>12171</v>
      </c>
      <c r="S3159" s="26" t="s">
        <v>12172</v>
      </c>
      <c r="T3159" s="26" t="s">
        <v>12173</v>
      </c>
      <c r="U3159" s="26" t="s">
        <v>496</v>
      </c>
    </row>
    <row r="3160" spans="1:21" ht="14.4" x14ac:dyDescent="0.25">
      <c r="A3160" s="26">
        <v>112391</v>
      </c>
      <c r="B3160" s="26" t="s">
        <v>1901</v>
      </c>
      <c r="C3160" s="81">
        <f t="shared" si="152"/>
        <v>0</v>
      </c>
      <c r="D3160" s="26">
        <v>42739</v>
      </c>
      <c r="E3160" s="26" t="s">
        <v>12105</v>
      </c>
      <c r="F3160" s="26">
        <v>114082</v>
      </c>
      <c r="G3160" s="26">
        <v>114082</v>
      </c>
      <c r="H3160" s="76">
        <f t="shared" si="153"/>
        <v>0</v>
      </c>
      <c r="I3160" s="76">
        <f t="shared" si="154"/>
        <v>0</v>
      </c>
      <c r="J3160" s="26">
        <v>42374</v>
      </c>
      <c r="K3160" s="26" t="s">
        <v>13482</v>
      </c>
      <c r="L3160" s="26" t="s">
        <v>5854</v>
      </c>
      <c r="M3160" s="26">
        <v>8870</v>
      </c>
      <c r="N3160" s="26" t="s">
        <v>111</v>
      </c>
      <c r="O3160" s="26" t="s">
        <v>13483</v>
      </c>
      <c r="P3160" s="26" t="s">
        <v>333</v>
      </c>
      <c r="Q3160" s="26" t="s">
        <v>13484</v>
      </c>
      <c r="R3160" s="26" t="s">
        <v>12245</v>
      </c>
      <c r="S3160" s="26" t="s">
        <v>12246</v>
      </c>
      <c r="T3160" s="26" t="s">
        <v>12247</v>
      </c>
      <c r="U3160" s="26" t="s">
        <v>385</v>
      </c>
    </row>
    <row r="3161" spans="1:21" ht="14.4" x14ac:dyDescent="0.25">
      <c r="A3161" s="26">
        <v>112391</v>
      </c>
      <c r="B3161" s="26" t="s">
        <v>1901</v>
      </c>
      <c r="C3161" s="81">
        <f t="shared" si="152"/>
        <v>0</v>
      </c>
      <c r="D3161" s="26">
        <v>42739</v>
      </c>
      <c r="E3161" s="26" t="s">
        <v>12105</v>
      </c>
      <c r="F3161" s="26">
        <v>114082</v>
      </c>
      <c r="G3161" s="26">
        <v>114082</v>
      </c>
      <c r="H3161" s="76">
        <f t="shared" si="153"/>
        <v>0</v>
      </c>
      <c r="I3161" s="76">
        <f t="shared" si="154"/>
        <v>0</v>
      </c>
      <c r="J3161" s="26">
        <v>42531</v>
      </c>
      <c r="K3161" s="26" t="s">
        <v>13485</v>
      </c>
      <c r="L3161" s="26" t="s">
        <v>13486</v>
      </c>
      <c r="M3161" s="26">
        <v>8930</v>
      </c>
      <c r="N3161" s="26" t="s">
        <v>174</v>
      </c>
      <c r="O3161" s="26" t="s">
        <v>13487</v>
      </c>
      <c r="P3161" s="26" t="s">
        <v>333</v>
      </c>
      <c r="Q3161" s="26" t="s">
        <v>13488</v>
      </c>
      <c r="R3161" s="26" t="s">
        <v>12245</v>
      </c>
      <c r="S3161" s="26" t="s">
        <v>12246</v>
      </c>
      <c r="T3161" s="26" t="s">
        <v>12247</v>
      </c>
      <c r="U3161" s="26" t="s">
        <v>385</v>
      </c>
    </row>
    <row r="3162" spans="1:21" ht="14.4" x14ac:dyDescent="0.25">
      <c r="A3162" s="26">
        <v>112391</v>
      </c>
      <c r="B3162" s="26" t="s">
        <v>1901</v>
      </c>
      <c r="C3162" s="81">
        <f t="shared" si="152"/>
        <v>0</v>
      </c>
      <c r="D3162" s="26">
        <v>42739</v>
      </c>
      <c r="E3162" s="26" t="s">
        <v>12105</v>
      </c>
      <c r="F3162" s="26">
        <v>114082</v>
      </c>
      <c r="G3162" s="26">
        <v>114082</v>
      </c>
      <c r="H3162" s="76">
        <f t="shared" si="153"/>
        <v>0</v>
      </c>
      <c r="I3162" s="76">
        <f t="shared" si="154"/>
        <v>0</v>
      </c>
      <c r="J3162" s="26">
        <v>42556</v>
      </c>
      <c r="K3162" s="26" t="s">
        <v>13489</v>
      </c>
      <c r="L3162" s="26" t="s">
        <v>13486</v>
      </c>
      <c r="M3162" s="26">
        <v>8930</v>
      </c>
      <c r="N3162" s="26" t="s">
        <v>174</v>
      </c>
      <c r="O3162" s="26" t="s">
        <v>13487</v>
      </c>
      <c r="P3162" s="26" t="s">
        <v>333</v>
      </c>
      <c r="Q3162" s="26" t="s">
        <v>13490</v>
      </c>
      <c r="R3162" s="26" t="s">
        <v>12245</v>
      </c>
      <c r="S3162" s="26" t="s">
        <v>12246</v>
      </c>
      <c r="T3162" s="26" t="s">
        <v>12247</v>
      </c>
      <c r="U3162" s="26" t="s">
        <v>385</v>
      </c>
    </row>
    <row r="3163" spans="1:21" ht="14.4" x14ac:dyDescent="0.25">
      <c r="A3163" s="26">
        <v>112391</v>
      </c>
      <c r="B3163" s="26" t="s">
        <v>1901</v>
      </c>
      <c r="C3163" s="81">
        <f t="shared" si="152"/>
        <v>0</v>
      </c>
      <c r="D3163" s="26">
        <v>42739</v>
      </c>
      <c r="E3163" s="26" t="s">
        <v>12105</v>
      </c>
      <c r="F3163" s="26">
        <v>114082</v>
      </c>
      <c r="G3163" s="26">
        <v>114082</v>
      </c>
      <c r="H3163" s="76">
        <f t="shared" si="153"/>
        <v>0</v>
      </c>
      <c r="I3163" s="76">
        <f t="shared" si="154"/>
        <v>0</v>
      </c>
      <c r="J3163" s="26">
        <v>42739</v>
      </c>
      <c r="K3163" s="26" t="s">
        <v>12105</v>
      </c>
      <c r="L3163" s="26" t="s">
        <v>13491</v>
      </c>
      <c r="M3163" s="26">
        <v>8800</v>
      </c>
      <c r="N3163" s="26" t="s">
        <v>116</v>
      </c>
      <c r="O3163" s="26" t="s">
        <v>13492</v>
      </c>
      <c r="P3163" s="26" t="s">
        <v>333</v>
      </c>
      <c r="Q3163" s="26" t="s">
        <v>13493</v>
      </c>
      <c r="R3163" s="26" t="s">
        <v>12245</v>
      </c>
      <c r="S3163" s="26" t="s">
        <v>12246</v>
      </c>
      <c r="T3163" s="26" t="s">
        <v>12247</v>
      </c>
      <c r="U3163" s="26" t="s">
        <v>385</v>
      </c>
    </row>
    <row r="3164" spans="1:21" ht="14.4" x14ac:dyDescent="0.25">
      <c r="A3164" s="26">
        <v>112391</v>
      </c>
      <c r="B3164" s="26" t="s">
        <v>1901</v>
      </c>
      <c r="C3164" s="81">
        <f t="shared" si="152"/>
        <v>0</v>
      </c>
      <c r="D3164" s="26">
        <v>42739</v>
      </c>
      <c r="E3164" s="26" t="s">
        <v>12105</v>
      </c>
      <c r="F3164" s="26">
        <v>114082</v>
      </c>
      <c r="G3164" s="26">
        <v>114082</v>
      </c>
      <c r="H3164" s="76">
        <f t="shared" si="153"/>
        <v>0</v>
      </c>
      <c r="I3164" s="76">
        <f t="shared" si="154"/>
        <v>0</v>
      </c>
      <c r="J3164" s="26">
        <v>42754</v>
      </c>
      <c r="K3164" s="26" t="s">
        <v>13494</v>
      </c>
      <c r="L3164" s="26" t="s">
        <v>984</v>
      </c>
      <c r="M3164" s="26">
        <v>8800</v>
      </c>
      <c r="N3164" s="26" t="s">
        <v>116</v>
      </c>
      <c r="O3164" s="26" t="s">
        <v>13495</v>
      </c>
      <c r="P3164" s="26" t="s">
        <v>333</v>
      </c>
      <c r="Q3164" s="26" t="s">
        <v>13496</v>
      </c>
      <c r="R3164" s="26" t="s">
        <v>12245</v>
      </c>
      <c r="S3164" s="26" t="s">
        <v>12246</v>
      </c>
      <c r="T3164" s="26" t="s">
        <v>12247</v>
      </c>
      <c r="U3164" s="26" t="s">
        <v>385</v>
      </c>
    </row>
    <row r="3165" spans="1:21" ht="14.4" x14ac:dyDescent="0.25">
      <c r="A3165" s="26">
        <v>112409</v>
      </c>
      <c r="B3165" s="26" t="s">
        <v>1649</v>
      </c>
      <c r="C3165" s="81">
        <f t="shared" si="152"/>
        <v>0</v>
      </c>
      <c r="D3165" s="26">
        <v>126888</v>
      </c>
      <c r="E3165" s="26" t="s">
        <v>12106</v>
      </c>
      <c r="F3165" s="26">
        <v>972398</v>
      </c>
      <c r="G3165" s="26">
        <v>0</v>
      </c>
      <c r="H3165" s="76">
        <f t="shared" si="153"/>
        <v>0</v>
      </c>
      <c r="I3165" s="76">
        <f t="shared" si="154"/>
        <v>0</v>
      </c>
      <c r="J3165" s="26">
        <v>27722</v>
      </c>
      <c r="K3165" s="26" t="s">
        <v>13497</v>
      </c>
      <c r="L3165" s="26" t="s">
        <v>5588</v>
      </c>
      <c r="M3165" s="26">
        <v>3000</v>
      </c>
      <c r="N3165" s="26" t="s">
        <v>165</v>
      </c>
      <c r="O3165" s="26" t="s">
        <v>335</v>
      </c>
      <c r="P3165" s="26" t="s">
        <v>333</v>
      </c>
      <c r="Q3165" s="26" t="s">
        <v>13498</v>
      </c>
      <c r="R3165" s="26" t="s">
        <v>12171</v>
      </c>
      <c r="S3165" s="26" t="s">
        <v>12172</v>
      </c>
      <c r="T3165" s="26" t="s">
        <v>12173</v>
      </c>
      <c r="U3165" s="26" t="s">
        <v>496</v>
      </c>
    </row>
    <row r="3166" spans="1:21" ht="14.4" x14ac:dyDescent="0.25">
      <c r="A3166" s="26">
        <v>112409</v>
      </c>
      <c r="B3166" s="26" t="s">
        <v>1649</v>
      </c>
      <c r="C3166" s="81">
        <f t="shared" si="152"/>
        <v>0</v>
      </c>
      <c r="D3166" s="26">
        <v>126888</v>
      </c>
      <c r="E3166" s="26" t="s">
        <v>12106</v>
      </c>
      <c r="F3166" s="26">
        <v>972414</v>
      </c>
      <c r="G3166" s="26">
        <v>0</v>
      </c>
      <c r="H3166" s="76">
        <f t="shared" si="153"/>
        <v>112409</v>
      </c>
      <c r="I3166" s="76">
        <f t="shared" si="154"/>
        <v>0</v>
      </c>
      <c r="J3166" s="26">
        <v>27731</v>
      </c>
      <c r="K3166" s="26" t="s">
        <v>13499</v>
      </c>
      <c r="L3166" s="26" t="s">
        <v>9929</v>
      </c>
      <c r="M3166" s="26">
        <v>3001</v>
      </c>
      <c r="N3166" s="26" t="s">
        <v>269</v>
      </c>
      <c r="O3166" s="26" t="s">
        <v>209</v>
      </c>
      <c r="P3166" s="26" t="s">
        <v>333</v>
      </c>
      <c r="Q3166" s="26" t="s">
        <v>9930</v>
      </c>
      <c r="R3166" s="26" t="s">
        <v>12171</v>
      </c>
      <c r="S3166" s="26" t="s">
        <v>12172</v>
      </c>
      <c r="T3166" s="26" t="s">
        <v>12173</v>
      </c>
      <c r="U3166" s="26" t="s">
        <v>496</v>
      </c>
    </row>
    <row r="3167" spans="1:21" ht="14.4" x14ac:dyDescent="0.25">
      <c r="A3167" s="26">
        <v>112409</v>
      </c>
      <c r="B3167" s="26" t="s">
        <v>1649</v>
      </c>
      <c r="C3167" s="81">
        <f t="shared" si="152"/>
        <v>0</v>
      </c>
      <c r="D3167" s="26">
        <v>126888</v>
      </c>
      <c r="E3167" s="26" t="s">
        <v>12106</v>
      </c>
      <c r="F3167" s="26">
        <v>974311</v>
      </c>
      <c r="G3167" s="26">
        <v>0</v>
      </c>
      <c r="H3167" s="76">
        <f t="shared" si="153"/>
        <v>112409</v>
      </c>
      <c r="I3167" s="76">
        <f t="shared" si="154"/>
        <v>0</v>
      </c>
      <c r="J3167" s="26">
        <v>32557</v>
      </c>
      <c r="K3167" s="26" t="s">
        <v>13500</v>
      </c>
      <c r="L3167" s="26" t="s">
        <v>13501</v>
      </c>
      <c r="M3167" s="26">
        <v>3001</v>
      </c>
      <c r="N3167" s="26" t="s">
        <v>269</v>
      </c>
      <c r="O3167" s="26" t="s">
        <v>13502</v>
      </c>
      <c r="P3167" s="26" t="s">
        <v>333</v>
      </c>
      <c r="Q3167" s="26" t="s">
        <v>13503</v>
      </c>
      <c r="R3167" s="26" t="s">
        <v>12265</v>
      </c>
      <c r="S3167" s="26" t="s">
        <v>12266</v>
      </c>
      <c r="T3167" s="26" t="s">
        <v>12267</v>
      </c>
      <c r="U3167" s="26" t="s">
        <v>385</v>
      </c>
    </row>
    <row r="3168" spans="1:21" ht="14.4" x14ac:dyDescent="0.25">
      <c r="A3168" s="26">
        <v>112409</v>
      </c>
      <c r="B3168" s="26" t="s">
        <v>1649</v>
      </c>
      <c r="C3168" s="81">
        <f t="shared" si="152"/>
        <v>0</v>
      </c>
      <c r="D3168" s="26">
        <v>126888</v>
      </c>
      <c r="E3168" s="26" t="s">
        <v>12106</v>
      </c>
      <c r="F3168" s="26">
        <v>970111</v>
      </c>
      <c r="G3168" s="26">
        <v>0</v>
      </c>
      <c r="H3168" s="76">
        <f t="shared" si="153"/>
        <v>112409</v>
      </c>
      <c r="I3168" s="76">
        <f t="shared" si="154"/>
        <v>0</v>
      </c>
      <c r="J3168" s="26">
        <v>32664</v>
      </c>
      <c r="K3168" s="26" t="s">
        <v>13504</v>
      </c>
      <c r="L3168" s="26" t="s">
        <v>1282</v>
      </c>
      <c r="M3168" s="26">
        <v>3001</v>
      </c>
      <c r="N3168" s="26" t="s">
        <v>269</v>
      </c>
      <c r="O3168" s="26" t="s">
        <v>13505</v>
      </c>
      <c r="P3168" s="26" t="s">
        <v>333</v>
      </c>
      <c r="Q3168" s="26" t="s">
        <v>13506</v>
      </c>
      <c r="R3168" s="26" t="s">
        <v>12265</v>
      </c>
      <c r="S3168" s="26" t="s">
        <v>12266</v>
      </c>
      <c r="T3168" s="26" t="s">
        <v>12267</v>
      </c>
      <c r="U3168" s="26" t="s">
        <v>385</v>
      </c>
    </row>
    <row r="3169" spans="1:21" ht="14.4" x14ac:dyDescent="0.25">
      <c r="A3169" s="26">
        <v>112409</v>
      </c>
      <c r="B3169" s="26" t="s">
        <v>1649</v>
      </c>
      <c r="C3169" s="81">
        <f t="shared" si="152"/>
        <v>0</v>
      </c>
      <c r="D3169" s="26">
        <v>126888</v>
      </c>
      <c r="E3169" s="26" t="s">
        <v>12106</v>
      </c>
      <c r="F3169" s="26">
        <v>970111</v>
      </c>
      <c r="G3169" s="26">
        <v>0</v>
      </c>
      <c r="H3169" s="76">
        <f t="shared" si="153"/>
        <v>0</v>
      </c>
      <c r="I3169" s="76">
        <f t="shared" si="154"/>
        <v>0</v>
      </c>
      <c r="J3169" s="26">
        <v>32672</v>
      </c>
      <c r="K3169" s="26" t="s">
        <v>13507</v>
      </c>
      <c r="L3169" s="26" t="s">
        <v>1282</v>
      </c>
      <c r="M3169" s="26">
        <v>3001</v>
      </c>
      <c r="N3169" s="26" t="s">
        <v>269</v>
      </c>
      <c r="O3169" s="26" t="s">
        <v>13505</v>
      </c>
      <c r="P3169" s="26" t="s">
        <v>333</v>
      </c>
      <c r="Q3169" s="26" t="s">
        <v>13506</v>
      </c>
      <c r="R3169" s="26" t="s">
        <v>12265</v>
      </c>
      <c r="S3169" s="26" t="s">
        <v>12266</v>
      </c>
      <c r="T3169" s="26" t="s">
        <v>12267</v>
      </c>
      <c r="U3169" s="26" t="s">
        <v>385</v>
      </c>
    </row>
    <row r="3170" spans="1:21" ht="14.4" x14ac:dyDescent="0.25">
      <c r="A3170" s="26">
        <v>112409</v>
      </c>
      <c r="B3170" s="26" t="s">
        <v>1649</v>
      </c>
      <c r="C3170" s="81">
        <f t="shared" si="152"/>
        <v>0</v>
      </c>
      <c r="D3170" s="26">
        <v>126888</v>
      </c>
      <c r="E3170" s="26" t="s">
        <v>12106</v>
      </c>
      <c r="F3170" s="26">
        <v>970111</v>
      </c>
      <c r="G3170" s="26">
        <v>0</v>
      </c>
      <c r="H3170" s="76">
        <f t="shared" si="153"/>
        <v>0</v>
      </c>
      <c r="I3170" s="76">
        <f t="shared" si="154"/>
        <v>0</v>
      </c>
      <c r="J3170" s="26">
        <v>32722</v>
      </c>
      <c r="K3170" s="26" t="s">
        <v>13508</v>
      </c>
      <c r="L3170" s="26" t="s">
        <v>1282</v>
      </c>
      <c r="M3170" s="26">
        <v>3001</v>
      </c>
      <c r="N3170" s="26" t="s">
        <v>269</v>
      </c>
      <c r="O3170" s="26" t="s">
        <v>13505</v>
      </c>
      <c r="P3170" s="26" t="s">
        <v>333</v>
      </c>
      <c r="Q3170" s="26" t="s">
        <v>13506</v>
      </c>
      <c r="R3170" s="26" t="s">
        <v>12265</v>
      </c>
      <c r="S3170" s="26" t="s">
        <v>12266</v>
      </c>
      <c r="T3170" s="26" t="s">
        <v>12267</v>
      </c>
      <c r="U3170" s="26" t="s">
        <v>385</v>
      </c>
    </row>
    <row r="3171" spans="1:21" ht="14.4" x14ac:dyDescent="0.25">
      <c r="A3171" s="26">
        <v>112409</v>
      </c>
      <c r="B3171" s="26" t="s">
        <v>1649</v>
      </c>
      <c r="C3171" s="81">
        <f t="shared" si="152"/>
        <v>0</v>
      </c>
      <c r="D3171" s="26">
        <v>126888</v>
      </c>
      <c r="E3171" s="26" t="s">
        <v>12106</v>
      </c>
      <c r="F3171" s="26">
        <v>970111</v>
      </c>
      <c r="G3171" s="26">
        <v>0</v>
      </c>
      <c r="H3171" s="76">
        <f t="shared" si="153"/>
        <v>0</v>
      </c>
      <c r="I3171" s="76">
        <f t="shared" si="154"/>
        <v>0</v>
      </c>
      <c r="J3171" s="26">
        <v>32854</v>
      </c>
      <c r="K3171" s="26" t="s">
        <v>13509</v>
      </c>
      <c r="L3171" s="26" t="s">
        <v>13510</v>
      </c>
      <c r="M3171" s="26">
        <v>3010</v>
      </c>
      <c r="N3171" s="26" t="s">
        <v>298</v>
      </c>
      <c r="O3171" s="26" t="s">
        <v>13511</v>
      </c>
      <c r="P3171" s="26" t="s">
        <v>333</v>
      </c>
      <c r="Q3171" s="26" t="s">
        <v>13506</v>
      </c>
      <c r="R3171" s="26" t="s">
        <v>12265</v>
      </c>
      <c r="S3171" s="26" t="s">
        <v>12266</v>
      </c>
      <c r="T3171" s="26" t="s">
        <v>12267</v>
      </c>
      <c r="U3171" s="26" t="s">
        <v>385</v>
      </c>
    </row>
    <row r="3172" spans="1:21" ht="14.4" x14ac:dyDescent="0.25">
      <c r="A3172" s="26">
        <v>112409</v>
      </c>
      <c r="B3172" s="26" t="s">
        <v>1649</v>
      </c>
      <c r="C3172" s="81">
        <f t="shared" si="152"/>
        <v>0</v>
      </c>
      <c r="D3172" s="26">
        <v>126888</v>
      </c>
      <c r="E3172" s="26" t="s">
        <v>12106</v>
      </c>
      <c r="F3172" s="26">
        <v>108837</v>
      </c>
      <c r="G3172" s="26">
        <v>0</v>
      </c>
      <c r="H3172" s="76">
        <f t="shared" si="153"/>
        <v>112409</v>
      </c>
      <c r="I3172" s="76">
        <f t="shared" si="154"/>
        <v>0</v>
      </c>
      <c r="J3172" s="26">
        <v>32904</v>
      </c>
      <c r="K3172" s="26" t="s">
        <v>13512</v>
      </c>
      <c r="L3172" s="26" t="s">
        <v>13513</v>
      </c>
      <c r="M3172" s="26">
        <v>3000</v>
      </c>
      <c r="N3172" s="26" t="s">
        <v>165</v>
      </c>
      <c r="O3172" s="26" t="s">
        <v>13514</v>
      </c>
      <c r="P3172" s="26" t="s">
        <v>333</v>
      </c>
      <c r="Q3172" s="26" t="s">
        <v>13515</v>
      </c>
      <c r="R3172" s="26" t="s">
        <v>12265</v>
      </c>
      <c r="S3172" s="26" t="s">
        <v>12266</v>
      </c>
      <c r="T3172" s="26" t="s">
        <v>12267</v>
      </c>
      <c r="U3172" s="26" t="s">
        <v>385</v>
      </c>
    </row>
    <row r="3173" spans="1:21" ht="14.4" x14ac:dyDescent="0.25">
      <c r="A3173" s="26">
        <v>112409</v>
      </c>
      <c r="B3173" s="26" t="s">
        <v>1649</v>
      </c>
      <c r="C3173" s="81">
        <f t="shared" si="152"/>
        <v>0</v>
      </c>
      <c r="D3173" s="26">
        <v>126888</v>
      </c>
      <c r="E3173" s="26" t="s">
        <v>12106</v>
      </c>
      <c r="F3173" s="26">
        <v>974295</v>
      </c>
      <c r="G3173" s="26">
        <v>0</v>
      </c>
      <c r="H3173" s="76">
        <f t="shared" si="153"/>
        <v>112409</v>
      </c>
      <c r="I3173" s="76">
        <f t="shared" si="154"/>
        <v>0</v>
      </c>
      <c r="J3173" s="26">
        <v>32921</v>
      </c>
      <c r="K3173" s="26" t="s">
        <v>13516</v>
      </c>
      <c r="L3173" s="26" t="s">
        <v>13517</v>
      </c>
      <c r="M3173" s="26">
        <v>3000</v>
      </c>
      <c r="N3173" s="26" t="s">
        <v>165</v>
      </c>
      <c r="O3173" s="26" t="s">
        <v>13518</v>
      </c>
      <c r="P3173" s="26" t="s">
        <v>333</v>
      </c>
      <c r="Q3173" s="26" t="s">
        <v>13519</v>
      </c>
      <c r="R3173" s="26" t="s">
        <v>12265</v>
      </c>
      <c r="S3173" s="26" t="s">
        <v>12266</v>
      </c>
      <c r="T3173" s="26" t="s">
        <v>12267</v>
      </c>
      <c r="U3173" s="26" t="s">
        <v>385</v>
      </c>
    </row>
    <row r="3174" spans="1:21" ht="14.4" x14ac:dyDescent="0.25">
      <c r="A3174" s="26">
        <v>112409</v>
      </c>
      <c r="B3174" s="26" t="s">
        <v>1649</v>
      </c>
      <c r="C3174" s="81">
        <f t="shared" si="152"/>
        <v>0</v>
      </c>
      <c r="D3174" s="26">
        <v>126888</v>
      </c>
      <c r="E3174" s="26" t="s">
        <v>12106</v>
      </c>
      <c r="F3174" s="26">
        <v>62174</v>
      </c>
      <c r="G3174" s="26">
        <v>0</v>
      </c>
      <c r="H3174" s="76">
        <f t="shared" si="153"/>
        <v>112409</v>
      </c>
      <c r="I3174" s="76">
        <f t="shared" si="154"/>
        <v>0</v>
      </c>
      <c r="J3174" s="26">
        <v>32946</v>
      </c>
      <c r="K3174" s="26" t="s">
        <v>13520</v>
      </c>
      <c r="L3174" s="26" t="s">
        <v>1706</v>
      </c>
      <c r="M3174" s="26">
        <v>3000</v>
      </c>
      <c r="N3174" s="26" t="s">
        <v>165</v>
      </c>
      <c r="O3174" s="26" t="s">
        <v>13521</v>
      </c>
      <c r="P3174" s="26" t="s">
        <v>333</v>
      </c>
      <c r="Q3174" s="26" t="s">
        <v>13522</v>
      </c>
      <c r="R3174" s="26" t="s">
        <v>12265</v>
      </c>
      <c r="S3174" s="26" t="s">
        <v>12266</v>
      </c>
      <c r="T3174" s="26" t="s">
        <v>12267</v>
      </c>
      <c r="U3174" s="26" t="s">
        <v>385</v>
      </c>
    </row>
    <row r="3175" spans="1:21" ht="14.4" x14ac:dyDescent="0.25">
      <c r="A3175" s="26">
        <v>112409</v>
      </c>
      <c r="B3175" s="26" t="s">
        <v>1649</v>
      </c>
      <c r="C3175" s="81">
        <f t="shared" si="152"/>
        <v>0</v>
      </c>
      <c r="D3175" s="26">
        <v>126888</v>
      </c>
      <c r="E3175" s="26" t="s">
        <v>12106</v>
      </c>
      <c r="F3175" s="26">
        <v>117507</v>
      </c>
      <c r="G3175" s="26">
        <v>0</v>
      </c>
      <c r="H3175" s="76">
        <f t="shared" si="153"/>
        <v>112409</v>
      </c>
      <c r="I3175" s="76">
        <f t="shared" si="154"/>
        <v>0</v>
      </c>
      <c r="J3175" s="26">
        <v>32987</v>
      </c>
      <c r="K3175" s="26" t="s">
        <v>12548</v>
      </c>
      <c r="L3175" s="26" t="s">
        <v>10410</v>
      </c>
      <c r="M3175" s="26">
        <v>3000</v>
      </c>
      <c r="N3175" s="26" t="s">
        <v>165</v>
      </c>
      <c r="O3175" s="26" t="s">
        <v>13523</v>
      </c>
      <c r="P3175" s="26" t="s">
        <v>333</v>
      </c>
      <c r="Q3175" s="26" t="s">
        <v>13524</v>
      </c>
      <c r="R3175" s="26" t="s">
        <v>12265</v>
      </c>
      <c r="S3175" s="26" t="s">
        <v>12266</v>
      </c>
      <c r="T3175" s="26" t="s">
        <v>12267</v>
      </c>
      <c r="U3175" s="26" t="s">
        <v>385</v>
      </c>
    </row>
    <row r="3176" spans="1:21" ht="14.4" x14ac:dyDescent="0.25">
      <c r="A3176" s="26">
        <v>112409</v>
      </c>
      <c r="B3176" s="26" t="s">
        <v>1649</v>
      </c>
      <c r="C3176" s="81">
        <f t="shared" si="152"/>
        <v>0</v>
      </c>
      <c r="D3176" s="26">
        <v>126888</v>
      </c>
      <c r="E3176" s="26" t="s">
        <v>12106</v>
      </c>
      <c r="F3176" s="26">
        <v>117507</v>
      </c>
      <c r="G3176" s="26">
        <v>0</v>
      </c>
      <c r="H3176" s="76">
        <f t="shared" si="153"/>
        <v>0</v>
      </c>
      <c r="I3176" s="76">
        <f t="shared" si="154"/>
        <v>0</v>
      </c>
      <c r="J3176" s="26">
        <v>32995</v>
      </c>
      <c r="K3176" s="26" t="s">
        <v>13525</v>
      </c>
      <c r="L3176" s="26" t="s">
        <v>1594</v>
      </c>
      <c r="M3176" s="26">
        <v>3000</v>
      </c>
      <c r="N3176" s="26" t="s">
        <v>165</v>
      </c>
      <c r="O3176" s="26" t="s">
        <v>13526</v>
      </c>
      <c r="P3176" s="26" t="s">
        <v>333</v>
      </c>
      <c r="Q3176" s="26" t="s">
        <v>13527</v>
      </c>
      <c r="R3176" s="26" t="s">
        <v>12265</v>
      </c>
      <c r="S3176" s="26" t="s">
        <v>12266</v>
      </c>
      <c r="T3176" s="26" t="s">
        <v>12267</v>
      </c>
      <c r="U3176" s="26" t="s">
        <v>385</v>
      </c>
    </row>
    <row r="3177" spans="1:21" ht="14.4" x14ac:dyDescent="0.25">
      <c r="A3177" s="26">
        <v>112409</v>
      </c>
      <c r="B3177" s="26" t="s">
        <v>1649</v>
      </c>
      <c r="C3177" s="81">
        <f t="shared" si="152"/>
        <v>0</v>
      </c>
      <c r="D3177" s="26">
        <v>126888</v>
      </c>
      <c r="E3177" s="26" t="s">
        <v>12106</v>
      </c>
      <c r="F3177" s="26">
        <v>974295</v>
      </c>
      <c r="G3177" s="26">
        <v>0</v>
      </c>
      <c r="H3177" s="76">
        <f t="shared" si="153"/>
        <v>112409</v>
      </c>
      <c r="I3177" s="76">
        <f t="shared" si="154"/>
        <v>0</v>
      </c>
      <c r="J3177" s="26">
        <v>33076</v>
      </c>
      <c r="K3177" s="26" t="s">
        <v>13528</v>
      </c>
      <c r="L3177" s="26" t="s">
        <v>13517</v>
      </c>
      <c r="M3177" s="26">
        <v>3000</v>
      </c>
      <c r="N3177" s="26" t="s">
        <v>165</v>
      </c>
      <c r="O3177" s="26" t="s">
        <v>13529</v>
      </c>
      <c r="P3177" s="26" t="s">
        <v>333</v>
      </c>
      <c r="Q3177" s="26" t="s">
        <v>13519</v>
      </c>
      <c r="R3177" s="26" t="s">
        <v>12265</v>
      </c>
      <c r="S3177" s="26" t="s">
        <v>12266</v>
      </c>
      <c r="T3177" s="26" t="s">
        <v>12267</v>
      </c>
      <c r="U3177" s="26" t="s">
        <v>385</v>
      </c>
    </row>
    <row r="3178" spans="1:21" ht="14.4" x14ac:dyDescent="0.25">
      <c r="A3178" s="26">
        <v>112409</v>
      </c>
      <c r="B3178" s="26" t="s">
        <v>1649</v>
      </c>
      <c r="C3178" s="81">
        <f t="shared" si="152"/>
        <v>0</v>
      </c>
      <c r="D3178" s="26">
        <v>126888</v>
      </c>
      <c r="E3178" s="26" t="s">
        <v>12106</v>
      </c>
      <c r="F3178" s="26">
        <v>117507</v>
      </c>
      <c r="G3178" s="26">
        <v>0</v>
      </c>
      <c r="H3178" s="76">
        <f t="shared" si="153"/>
        <v>112409</v>
      </c>
      <c r="I3178" s="76">
        <f t="shared" si="154"/>
        <v>0</v>
      </c>
      <c r="J3178" s="26">
        <v>126094</v>
      </c>
      <c r="K3178" s="26" t="s">
        <v>13530</v>
      </c>
      <c r="L3178" s="26" t="s">
        <v>1594</v>
      </c>
      <c r="M3178" s="26">
        <v>3000</v>
      </c>
      <c r="N3178" s="26" t="s">
        <v>165</v>
      </c>
      <c r="O3178" s="26" t="s">
        <v>13526</v>
      </c>
      <c r="P3178" s="26" t="s">
        <v>333</v>
      </c>
      <c r="Q3178" s="26" t="s">
        <v>13527</v>
      </c>
      <c r="R3178" s="26" t="s">
        <v>12265</v>
      </c>
      <c r="S3178" s="26" t="s">
        <v>12266</v>
      </c>
      <c r="T3178" s="26" t="s">
        <v>12267</v>
      </c>
      <c r="U3178" s="26" t="s">
        <v>385</v>
      </c>
    </row>
    <row r="3179" spans="1:21" ht="14.4" x14ac:dyDescent="0.25">
      <c r="A3179" s="26">
        <v>112409</v>
      </c>
      <c r="B3179" s="26" t="s">
        <v>1649</v>
      </c>
      <c r="C3179" s="81">
        <f t="shared" si="152"/>
        <v>0</v>
      </c>
      <c r="D3179" s="26">
        <v>126888</v>
      </c>
      <c r="E3179" s="26" t="s">
        <v>12106</v>
      </c>
      <c r="F3179" s="26">
        <v>117507</v>
      </c>
      <c r="G3179" s="26">
        <v>0</v>
      </c>
      <c r="H3179" s="76">
        <f t="shared" si="153"/>
        <v>0</v>
      </c>
      <c r="I3179" s="76">
        <f t="shared" si="154"/>
        <v>0</v>
      </c>
      <c r="J3179" s="26">
        <v>126169</v>
      </c>
      <c r="K3179" s="26" t="s">
        <v>13531</v>
      </c>
      <c r="L3179" s="26" t="s">
        <v>10410</v>
      </c>
      <c r="M3179" s="26">
        <v>3000</v>
      </c>
      <c r="N3179" s="26" t="s">
        <v>165</v>
      </c>
      <c r="O3179" s="26" t="s">
        <v>13523</v>
      </c>
      <c r="P3179" s="26" t="s">
        <v>333</v>
      </c>
      <c r="Q3179" s="26" t="s">
        <v>13532</v>
      </c>
      <c r="R3179" s="26" t="s">
        <v>12265</v>
      </c>
      <c r="S3179" s="26" t="s">
        <v>12266</v>
      </c>
      <c r="T3179" s="26" t="s">
        <v>12267</v>
      </c>
      <c r="U3179" s="26" t="s">
        <v>385</v>
      </c>
    </row>
    <row r="3180" spans="1:21" ht="14.4" x14ac:dyDescent="0.25">
      <c r="A3180" s="26">
        <v>112409</v>
      </c>
      <c r="B3180" s="26" t="s">
        <v>1649</v>
      </c>
      <c r="C3180" s="81">
        <f t="shared" si="152"/>
        <v>0</v>
      </c>
      <c r="D3180" s="26">
        <v>126888</v>
      </c>
      <c r="E3180" s="26" t="s">
        <v>12106</v>
      </c>
      <c r="F3180" s="26">
        <v>970111</v>
      </c>
      <c r="G3180" s="26">
        <v>0</v>
      </c>
      <c r="H3180" s="76">
        <f t="shared" si="153"/>
        <v>112409</v>
      </c>
      <c r="I3180" s="76">
        <f t="shared" si="154"/>
        <v>0</v>
      </c>
      <c r="J3180" s="26">
        <v>126656</v>
      </c>
      <c r="K3180" s="26" t="s">
        <v>13533</v>
      </c>
      <c r="L3180" s="26" t="s">
        <v>1282</v>
      </c>
      <c r="M3180" s="26">
        <v>3001</v>
      </c>
      <c r="N3180" s="26" t="s">
        <v>269</v>
      </c>
      <c r="O3180" s="26" t="s">
        <v>13505</v>
      </c>
      <c r="P3180" s="26" t="s">
        <v>333</v>
      </c>
      <c r="Q3180" s="26" t="s">
        <v>13506</v>
      </c>
      <c r="R3180" s="26" t="s">
        <v>12265</v>
      </c>
      <c r="S3180" s="26" t="s">
        <v>12266</v>
      </c>
      <c r="T3180" s="26" t="s">
        <v>12267</v>
      </c>
      <c r="U3180" s="26" t="s">
        <v>385</v>
      </c>
    </row>
    <row r="3181" spans="1:21" ht="14.4" x14ac:dyDescent="0.25">
      <c r="A3181" s="26">
        <v>112409</v>
      </c>
      <c r="B3181" s="26" t="s">
        <v>1649</v>
      </c>
      <c r="C3181" s="81">
        <f t="shared" si="152"/>
        <v>0</v>
      </c>
      <c r="D3181" s="26">
        <v>126888</v>
      </c>
      <c r="E3181" s="26" t="s">
        <v>12106</v>
      </c>
      <c r="F3181" s="26">
        <v>970111</v>
      </c>
      <c r="G3181" s="26">
        <v>0</v>
      </c>
      <c r="H3181" s="76">
        <f t="shared" si="153"/>
        <v>0</v>
      </c>
      <c r="I3181" s="76">
        <f t="shared" si="154"/>
        <v>0</v>
      </c>
      <c r="J3181" s="26">
        <v>126664</v>
      </c>
      <c r="K3181" s="26" t="s">
        <v>13534</v>
      </c>
      <c r="L3181" s="26" t="s">
        <v>1282</v>
      </c>
      <c r="M3181" s="26">
        <v>3001</v>
      </c>
      <c r="N3181" s="26" t="s">
        <v>269</v>
      </c>
      <c r="O3181" s="26" t="s">
        <v>13505</v>
      </c>
      <c r="P3181" s="26" t="s">
        <v>333</v>
      </c>
      <c r="Q3181" s="26" t="s">
        <v>13506</v>
      </c>
      <c r="R3181" s="26" t="s">
        <v>12265</v>
      </c>
      <c r="S3181" s="26" t="s">
        <v>12266</v>
      </c>
      <c r="T3181" s="26" t="s">
        <v>12267</v>
      </c>
      <c r="U3181" s="26" t="s">
        <v>385</v>
      </c>
    </row>
    <row r="3182" spans="1:21" ht="14.4" x14ac:dyDescent="0.25">
      <c r="A3182" s="26">
        <v>112409</v>
      </c>
      <c r="B3182" s="26" t="s">
        <v>1649</v>
      </c>
      <c r="C3182" s="81">
        <f t="shared" si="152"/>
        <v>0</v>
      </c>
      <c r="D3182" s="26">
        <v>126888</v>
      </c>
      <c r="E3182" s="26" t="s">
        <v>12106</v>
      </c>
      <c r="F3182" s="26">
        <v>970111</v>
      </c>
      <c r="G3182" s="26">
        <v>0</v>
      </c>
      <c r="H3182" s="76">
        <f t="shared" si="153"/>
        <v>0</v>
      </c>
      <c r="I3182" s="76">
        <f t="shared" si="154"/>
        <v>0</v>
      </c>
      <c r="J3182" s="26">
        <v>126672</v>
      </c>
      <c r="K3182" s="26" t="s">
        <v>13535</v>
      </c>
      <c r="L3182" s="26" t="s">
        <v>1282</v>
      </c>
      <c r="M3182" s="26">
        <v>3001</v>
      </c>
      <c r="N3182" s="26" t="s">
        <v>269</v>
      </c>
      <c r="O3182" s="26" t="s">
        <v>13505</v>
      </c>
      <c r="P3182" s="26" t="s">
        <v>333</v>
      </c>
      <c r="Q3182" s="26" t="s">
        <v>13506</v>
      </c>
      <c r="R3182" s="26" t="s">
        <v>12265</v>
      </c>
      <c r="S3182" s="26" t="s">
        <v>12266</v>
      </c>
      <c r="T3182" s="26" t="s">
        <v>12267</v>
      </c>
      <c r="U3182" s="26" t="s">
        <v>385</v>
      </c>
    </row>
    <row r="3183" spans="1:21" ht="14.4" x14ac:dyDescent="0.25">
      <c r="A3183" s="26">
        <v>112409</v>
      </c>
      <c r="B3183" s="26" t="s">
        <v>1649</v>
      </c>
      <c r="C3183" s="81">
        <f t="shared" si="152"/>
        <v>0</v>
      </c>
      <c r="D3183" s="26">
        <v>126888</v>
      </c>
      <c r="E3183" s="26" t="s">
        <v>12106</v>
      </c>
      <c r="F3183" s="26">
        <v>117507</v>
      </c>
      <c r="G3183" s="26">
        <v>0</v>
      </c>
      <c r="H3183" s="76">
        <f t="shared" si="153"/>
        <v>112409</v>
      </c>
      <c r="I3183" s="76">
        <f t="shared" si="154"/>
        <v>0</v>
      </c>
      <c r="J3183" s="26">
        <v>126888</v>
      </c>
      <c r="K3183" s="26" t="s">
        <v>12106</v>
      </c>
      <c r="L3183" s="26" t="s">
        <v>13536</v>
      </c>
      <c r="M3183" s="26">
        <v>3000</v>
      </c>
      <c r="N3183" s="26" t="s">
        <v>165</v>
      </c>
      <c r="O3183" s="26" t="s">
        <v>13537</v>
      </c>
      <c r="P3183" s="26" t="s">
        <v>333</v>
      </c>
      <c r="Q3183" s="26" t="s">
        <v>13538</v>
      </c>
      <c r="R3183" s="26" t="s">
        <v>12265</v>
      </c>
      <c r="S3183" s="26" t="s">
        <v>12266</v>
      </c>
      <c r="T3183" s="26" t="s">
        <v>12267</v>
      </c>
      <c r="U3183" s="26" t="s">
        <v>385</v>
      </c>
    </row>
    <row r="3184" spans="1:21" ht="14.4" x14ac:dyDescent="0.25">
      <c r="A3184" s="26">
        <v>112409</v>
      </c>
      <c r="B3184" s="26" t="s">
        <v>1649</v>
      </c>
      <c r="C3184" s="81">
        <f t="shared" si="152"/>
        <v>0</v>
      </c>
      <c r="D3184" s="26">
        <v>126888</v>
      </c>
      <c r="E3184" s="26" t="s">
        <v>12106</v>
      </c>
      <c r="F3184" s="26">
        <v>117507</v>
      </c>
      <c r="G3184" s="26">
        <v>0</v>
      </c>
      <c r="H3184" s="76">
        <f t="shared" si="153"/>
        <v>0</v>
      </c>
      <c r="I3184" s="76">
        <f t="shared" si="154"/>
        <v>0</v>
      </c>
      <c r="J3184" s="26">
        <v>126896</v>
      </c>
      <c r="K3184" s="26" t="s">
        <v>13539</v>
      </c>
      <c r="L3184" s="26" t="s">
        <v>13536</v>
      </c>
      <c r="M3184" s="26">
        <v>3000</v>
      </c>
      <c r="N3184" s="26" t="s">
        <v>165</v>
      </c>
      <c r="O3184" s="26" t="s">
        <v>13537</v>
      </c>
      <c r="P3184" s="26" t="s">
        <v>333</v>
      </c>
      <c r="Q3184" s="26" t="s">
        <v>13538</v>
      </c>
      <c r="R3184" s="26" t="s">
        <v>12265</v>
      </c>
      <c r="S3184" s="26" t="s">
        <v>12266</v>
      </c>
      <c r="T3184" s="26" t="s">
        <v>12267</v>
      </c>
      <c r="U3184" s="26" t="s">
        <v>385</v>
      </c>
    </row>
    <row r="3185" spans="1:21" ht="14.4" x14ac:dyDescent="0.25">
      <c r="A3185" s="26">
        <v>112409</v>
      </c>
      <c r="B3185" s="26" t="s">
        <v>1649</v>
      </c>
      <c r="C3185" s="81">
        <f t="shared" si="152"/>
        <v>0</v>
      </c>
      <c r="D3185" s="26">
        <v>126888</v>
      </c>
      <c r="E3185" s="26" t="s">
        <v>12106</v>
      </c>
      <c r="F3185" s="26">
        <v>962217</v>
      </c>
      <c r="G3185" s="26">
        <v>0</v>
      </c>
      <c r="H3185" s="76">
        <f t="shared" si="153"/>
        <v>112409</v>
      </c>
      <c r="I3185" s="76">
        <f t="shared" si="154"/>
        <v>0</v>
      </c>
      <c r="J3185" s="26">
        <v>126904</v>
      </c>
      <c r="K3185" s="26" t="s">
        <v>13540</v>
      </c>
      <c r="L3185" s="26" t="s">
        <v>13541</v>
      </c>
      <c r="M3185" s="26">
        <v>3001</v>
      </c>
      <c r="N3185" s="26" t="s">
        <v>269</v>
      </c>
      <c r="O3185" s="26" t="s">
        <v>13542</v>
      </c>
      <c r="P3185" s="26" t="s">
        <v>333</v>
      </c>
      <c r="Q3185" s="26" t="s">
        <v>13543</v>
      </c>
      <c r="R3185" s="26" t="s">
        <v>12265</v>
      </c>
      <c r="S3185" s="26" t="s">
        <v>12266</v>
      </c>
      <c r="T3185" s="26" t="s">
        <v>12267</v>
      </c>
      <c r="U3185" s="26" t="s">
        <v>385</v>
      </c>
    </row>
    <row r="3186" spans="1:21" ht="14.4" x14ac:dyDescent="0.25">
      <c r="A3186" s="26">
        <v>112409</v>
      </c>
      <c r="B3186" s="26" t="s">
        <v>1649</v>
      </c>
      <c r="C3186" s="81">
        <f t="shared" si="152"/>
        <v>0</v>
      </c>
      <c r="D3186" s="26">
        <v>126888</v>
      </c>
      <c r="E3186" s="26" t="s">
        <v>12106</v>
      </c>
      <c r="F3186" s="26">
        <v>970889</v>
      </c>
      <c r="G3186" s="26">
        <v>0</v>
      </c>
      <c r="H3186" s="76">
        <f t="shared" si="153"/>
        <v>112409</v>
      </c>
      <c r="I3186" s="76">
        <f t="shared" si="154"/>
        <v>0</v>
      </c>
      <c r="J3186" s="26">
        <v>127811</v>
      </c>
      <c r="K3186" s="26" t="s">
        <v>13544</v>
      </c>
      <c r="L3186" s="26" t="s">
        <v>13545</v>
      </c>
      <c r="M3186" s="26">
        <v>3000</v>
      </c>
      <c r="N3186" s="26" t="s">
        <v>165</v>
      </c>
      <c r="O3186" s="26" t="s">
        <v>13546</v>
      </c>
      <c r="P3186" s="26" t="s">
        <v>333</v>
      </c>
      <c r="Q3186" s="26" t="s">
        <v>13547</v>
      </c>
      <c r="R3186" s="26" t="s">
        <v>12265</v>
      </c>
      <c r="S3186" s="26" t="s">
        <v>12266</v>
      </c>
      <c r="T3186" s="26" t="s">
        <v>12267</v>
      </c>
      <c r="U3186" s="26" t="s">
        <v>385</v>
      </c>
    </row>
    <row r="3187" spans="1:21" ht="14.4" x14ac:dyDescent="0.25">
      <c r="A3187" s="26">
        <v>112409</v>
      </c>
      <c r="B3187" s="26" t="s">
        <v>1649</v>
      </c>
      <c r="C3187" s="81">
        <f t="shared" si="152"/>
        <v>0</v>
      </c>
      <c r="D3187" s="26">
        <v>126888</v>
      </c>
      <c r="E3187" s="26" t="s">
        <v>12106</v>
      </c>
      <c r="F3187" s="26">
        <v>970889</v>
      </c>
      <c r="G3187" s="26">
        <v>0</v>
      </c>
      <c r="H3187" s="76">
        <f t="shared" si="153"/>
        <v>0</v>
      </c>
      <c r="I3187" s="76">
        <f t="shared" si="154"/>
        <v>0</v>
      </c>
      <c r="J3187" s="26">
        <v>127829</v>
      </c>
      <c r="K3187" s="26" t="s">
        <v>13548</v>
      </c>
      <c r="L3187" s="26" t="s">
        <v>13545</v>
      </c>
      <c r="M3187" s="26">
        <v>3000</v>
      </c>
      <c r="N3187" s="26" t="s">
        <v>165</v>
      </c>
      <c r="O3187" s="26" t="s">
        <v>13546</v>
      </c>
      <c r="P3187" s="26" t="s">
        <v>333</v>
      </c>
      <c r="Q3187" s="26" t="s">
        <v>13547</v>
      </c>
      <c r="R3187" s="26" t="s">
        <v>12265</v>
      </c>
      <c r="S3187" s="26" t="s">
        <v>12266</v>
      </c>
      <c r="T3187" s="26" t="s">
        <v>12267</v>
      </c>
      <c r="U3187" s="26" t="s">
        <v>385</v>
      </c>
    </row>
    <row r="3188" spans="1:21" ht="14.4" x14ac:dyDescent="0.25">
      <c r="A3188" s="26">
        <v>112409</v>
      </c>
      <c r="B3188" s="26" t="s">
        <v>1649</v>
      </c>
      <c r="C3188" s="81">
        <f t="shared" si="152"/>
        <v>0</v>
      </c>
      <c r="D3188" s="26">
        <v>126888</v>
      </c>
      <c r="E3188" s="26" t="s">
        <v>12106</v>
      </c>
      <c r="F3188" s="26">
        <v>972406</v>
      </c>
      <c r="G3188" s="26">
        <v>0</v>
      </c>
      <c r="H3188" s="76">
        <f t="shared" si="153"/>
        <v>112409</v>
      </c>
      <c r="I3188" s="76">
        <f t="shared" si="154"/>
        <v>0</v>
      </c>
      <c r="J3188" s="26">
        <v>130781</v>
      </c>
      <c r="K3188" s="26" t="s">
        <v>13549</v>
      </c>
      <c r="L3188" s="26" t="s">
        <v>1706</v>
      </c>
      <c r="M3188" s="26">
        <v>3000</v>
      </c>
      <c r="N3188" s="26" t="s">
        <v>165</v>
      </c>
      <c r="O3188" s="26" t="s">
        <v>264</v>
      </c>
      <c r="P3188" s="26" t="s">
        <v>333</v>
      </c>
      <c r="Q3188" s="26" t="s">
        <v>265</v>
      </c>
      <c r="R3188" s="26" t="s">
        <v>12171</v>
      </c>
      <c r="S3188" s="26" t="s">
        <v>12172</v>
      </c>
      <c r="T3188" s="26" t="s">
        <v>12173</v>
      </c>
      <c r="U3188" s="26" t="s">
        <v>496</v>
      </c>
    </row>
    <row r="3189" spans="1:21" ht="14.4" x14ac:dyDescent="0.25">
      <c r="A3189" s="26">
        <v>112409</v>
      </c>
      <c r="B3189" s="26" t="s">
        <v>1649</v>
      </c>
      <c r="C3189" s="81">
        <f t="shared" si="152"/>
        <v>0</v>
      </c>
      <c r="D3189" s="26">
        <v>126888</v>
      </c>
      <c r="E3189" s="26" t="s">
        <v>12106</v>
      </c>
      <c r="F3189" s="26">
        <v>962217</v>
      </c>
      <c r="G3189" s="26">
        <v>0</v>
      </c>
      <c r="H3189" s="76">
        <f t="shared" si="153"/>
        <v>112409</v>
      </c>
      <c r="I3189" s="76">
        <f t="shared" si="154"/>
        <v>0</v>
      </c>
      <c r="J3189" s="26">
        <v>131276</v>
      </c>
      <c r="K3189" s="26" t="s">
        <v>13550</v>
      </c>
      <c r="L3189" s="26" t="s">
        <v>13541</v>
      </c>
      <c r="M3189" s="26">
        <v>3001</v>
      </c>
      <c r="N3189" s="26" t="s">
        <v>269</v>
      </c>
      <c r="O3189" s="26" t="s">
        <v>13542</v>
      </c>
      <c r="P3189" s="26" t="s">
        <v>333</v>
      </c>
      <c r="Q3189" s="26" t="s">
        <v>13551</v>
      </c>
      <c r="R3189" s="26" t="s">
        <v>12171</v>
      </c>
      <c r="S3189" s="26" t="s">
        <v>12172</v>
      </c>
      <c r="T3189" s="26" t="s">
        <v>12173</v>
      </c>
      <c r="U3189" s="26" t="s">
        <v>496</v>
      </c>
    </row>
    <row r="3190" spans="1:21" ht="14.4" x14ac:dyDescent="0.25">
      <c r="A3190" s="26">
        <v>112409</v>
      </c>
      <c r="B3190" s="26" t="s">
        <v>1649</v>
      </c>
      <c r="C3190" s="81">
        <f t="shared" si="152"/>
        <v>0</v>
      </c>
      <c r="D3190" s="26">
        <v>126888</v>
      </c>
      <c r="E3190" s="26" t="s">
        <v>12106</v>
      </c>
      <c r="F3190" s="26">
        <v>117507</v>
      </c>
      <c r="G3190" s="26">
        <v>0</v>
      </c>
      <c r="H3190" s="76">
        <f t="shared" si="153"/>
        <v>112409</v>
      </c>
      <c r="I3190" s="76">
        <f t="shared" si="154"/>
        <v>0</v>
      </c>
      <c r="J3190" s="26">
        <v>133331</v>
      </c>
      <c r="K3190" s="26" t="s">
        <v>13552</v>
      </c>
      <c r="L3190" s="26" t="s">
        <v>13553</v>
      </c>
      <c r="M3190" s="26">
        <v>3000</v>
      </c>
      <c r="N3190" s="26" t="s">
        <v>165</v>
      </c>
      <c r="O3190" s="26" t="s">
        <v>13554</v>
      </c>
      <c r="P3190" s="26" t="s">
        <v>333</v>
      </c>
      <c r="Q3190" s="26" t="s">
        <v>13555</v>
      </c>
      <c r="R3190" s="26" t="s">
        <v>12265</v>
      </c>
      <c r="S3190" s="26" t="s">
        <v>12266</v>
      </c>
      <c r="T3190" s="26" t="s">
        <v>12267</v>
      </c>
      <c r="U3190" s="26" t="s">
        <v>385</v>
      </c>
    </row>
    <row r="3191" spans="1:21" ht="14.4" x14ac:dyDescent="0.25">
      <c r="A3191" s="26">
        <v>112409</v>
      </c>
      <c r="B3191" s="26" t="s">
        <v>1649</v>
      </c>
      <c r="C3191" s="81">
        <f t="shared" si="152"/>
        <v>0</v>
      </c>
      <c r="D3191" s="26">
        <v>126888</v>
      </c>
      <c r="E3191" s="26" t="s">
        <v>12106</v>
      </c>
      <c r="F3191" s="26">
        <v>970111</v>
      </c>
      <c r="G3191" s="26">
        <v>0</v>
      </c>
      <c r="H3191" s="76">
        <f t="shared" si="153"/>
        <v>112409</v>
      </c>
      <c r="I3191" s="76">
        <f t="shared" si="154"/>
        <v>0</v>
      </c>
      <c r="J3191" s="26">
        <v>144592</v>
      </c>
      <c r="K3191" s="26" t="s">
        <v>13556</v>
      </c>
      <c r="L3191" s="26" t="s">
        <v>7817</v>
      </c>
      <c r="M3191" s="26">
        <v>3020</v>
      </c>
      <c r="N3191" s="26" t="s">
        <v>948</v>
      </c>
      <c r="O3191" s="26" t="s">
        <v>13505</v>
      </c>
      <c r="P3191" s="26" t="s">
        <v>333</v>
      </c>
      <c r="Q3191" s="26" t="s">
        <v>13557</v>
      </c>
      <c r="R3191" s="26" t="s">
        <v>12265</v>
      </c>
      <c r="S3191" s="26" t="s">
        <v>12266</v>
      </c>
      <c r="T3191" s="26" t="s">
        <v>12267</v>
      </c>
      <c r="U3191" s="26" t="s">
        <v>385</v>
      </c>
    </row>
    <row r="3192" spans="1:21" ht="14.4" x14ac:dyDescent="0.25">
      <c r="A3192" s="26">
        <v>112417</v>
      </c>
      <c r="B3192" s="26" t="s">
        <v>1649</v>
      </c>
      <c r="C3192" s="81">
        <f t="shared" si="152"/>
        <v>0</v>
      </c>
      <c r="D3192" s="26">
        <v>116781</v>
      </c>
      <c r="E3192" s="26" t="s">
        <v>245</v>
      </c>
      <c r="F3192" s="26">
        <v>965574</v>
      </c>
      <c r="G3192" s="26">
        <v>0</v>
      </c>
      <c r="H3192" s="76">
        <f t="shared" si="153"/>
        <v>0</v>
      </c>
      <c r="I3192" s="76">
        <f t="shared" si="154"/>
        <v>0</v>
      </c>
      <c r="J3192" s="26">
        <v>36418</v>
      </c>
      <c r="K3192" s="26" t="s">
        <v>13558</v>
      </c>
      <c r="L3192" s="26" t="s">
        <v>1051</v>
      </c>
      <c r="M3192" s="26">
        <v>9900</v>
      </c>
      <c r="N3192" s="26" t="s">
        <v>142</v>
      </c>
      <c r="O3192" s="26" t="s">
        <v>13559</v>
      </c>
      <c r="P3192" s="26" t="s">
        <v>333</v>
      </c>
      <c r="Q3192" s="26" t="s">
        <v>13560</v>
      </c>
      <c r="R3192" s="26" t="s">
        <v>12272</v>
      </c>
      <c r="S3192" s="26" t="s">
        <v>12273</v>
      </c>
      <c r="T3192" s="26" t="s">
        <v>12274</v>
      </c>
      <c r="U3192" s="26" t="s">
        <v>385</v>
      </c>
    </row>
    <row r="3193" spans="1:21" ht="14.4" x14ac:dyDescent="0.25">
      <c r="A3193" s="26">
        <v>112417</v>
      </c>
      <c r="B3193" s="26" t="s">
        <v>1649</v>
      </c>
      <c r="C3193" s="81">
        <f t="shared" si="152"/>
        <v>0</v>
      </c>
      <c r="D3193" s="26">
        <v>116781</v>
      </c>
      <c r="E3193" s="26" t="s">
        <v>245</v>
      </c>
      <c r="F3193" s="26">
        <v>965574</v>
      </c>
      <c r="G3193" s="26">
        <v>0</v>
      </c>
      <c r="H3193" s="76">
        <f t="shared" si="153"/>
        <v>0</v>
      </c>
      <c r="I3193" s="76">
        <f t="shared" si="154"/>
        <v>0</v>
      </c>
      <c r="J3193" s="26">
        <v>36475</v>
      </c>
      <c r="K3193" s="26" t="s">
        <v>13561</v>
      </c>
      <c r="L3193" s="26" t="s">
        <v>1051</v>
      </c>
      <c r="M3193" s="26">
        <v>9900</v>
      </c>
      <c r="N3193" s="26" t="s">
        <v>142</v>
      </c>
      <c r="O3193" s="26" t="s">
        <v>13559</v>
      </c>
      <c r="P3193" s="26" t="s">
        <v>333</v>
      </c>
      <c r="Q3193" s="26" t="s">
        <v>13560</v>
      </c>
      <c r="R3193" s="26" t="s">
        <v>12272</v>
      </c>
      <c r="S3193" s="26" t="s">
        <v>12273</v>
      </c>
      <c r="T3193" s="26" t="s">
        <v>12274</v>
      </c>
      <c r="U3193" s="26" t="s">
        <v>385</v>
      </c>
    </row>
    <row r="3194" spans="1:21" ht="14.4" x14ac:dyDescent="0.25">
      <c r="A3194" s="26">
        <v>112417</v>
      </c>
      <c r="B3194" s="26" t="s">
        <v>1649</v>
      </c>
      <c r="C3194" s="81">
        <f t="shared" si="152"/>
        <v>0</v>
      </c>
      <c r="D3194" s="26">
        <v>116781</v>
      </c>
      <c r="E3194" s="26" t="s">
        <v>245</v>
      </c>
      <c r="F3194" s="26">
        <v>965574</v>
      </c>
      <c r="G3194" s="26">
        <v>0</v>
      </c>
      <c r="H3194" s="76">
        <f t="shared" si="153"/>
        <v>0</v>
      </c>
      <c r="I3194" s="76">
        <f t="shared" si="154"/>
        <v>0</v>
      </c>
      <c r="J3194" s="26">
        <v>36483</v>
      </c>
      <c r="K3194" s="26" t="s">
        <v>13562</v>
      </c>
      <c r="L3194" s="26" t="s">
        <v>1051</v>
      </c>
      <c r="M3194" s="26">
        <v>9900</v>
      </c>
      <c r="N3194" s="26" t="s">
        <v>142</v>
      </c>
      <c r="O3194" s="26" t="s">
        <v>13559</v>
      </c>
      <c r="P3194" s="26" t="s">
        <v>333</v>
      </c>
      <c r="Q3194" s="26" t="s">
        <v>13560</v>
      </c>
      <c r="R3194" s="26" t="s">
        <v>12272</v>
      </c>
      <c r="S3194" s="26" t="s">
        <v>12273</v>
      </c>
      <c r="T3194" s="26" t="s">
        <v>12274</v>
      </c>
      <c r="U3194" s="26" t="s">
        <v>385</v>
      </c>
    </row>
    <row r="3195" spans="1:21" ht="14.4" x14ac:dyDescent="0.25">
      <c r="A3195" s="26">
        <v>112417</v>
      </c>
      <c r="B3195" s="26" t="s">
        <v>1649</v>
      </c>
      <c r="C3195" s="81">
        <f t="shared" si="152"/>
        <v>0</v>
      </c>
      <c r="D3195" s="26">
        <v>116781</v>
      </c>
      <c r="E3195" s="26" t="s">
        <v>245</v>
      </c>
      <c r="F3195" s="26">
        <v>114173</v>
      </c>
      <c r="G3195" s="26">
        <v>0</v>
      </c>
      <c r="H3195" s="76">
        <f t="shared" si="153"/>
        <v>112417</v>
      </c>
      <c r="I3195" s="76">
        <f t="shared" si="154"/>
        <v>0</v>
      </c>
      <c r="J3195" s="26">
        <v>37556</v>
      </c>
      <c r="K3195" s="26" t="s">
        <v>13563</v>
      </c>
      <c r="L3195" s="26" t="s">
        <v>829</v>
      </c>
      <c r="M3195" s="26">
        <v>9990</v>
      </c>
      <c r="N3195" s="26" t="s">
        <v>143</v>
      </c>
      <c r="O3195" s="26" t="s">
        <v>13564</v>
      </c>
      <c r="P3195" s="26" t="s">
        <v>333</v>
      </c>
      <c r="Q3195" s="26" t="s">
        <v>13565</v>
      </c>
      <c r="R3195" s="26" t="s">
        <v>12272</v>
      </c>
      <c r="S3195" s="26" t="s">
        <v>12273</v>
      </c>
      <c r="T3195" s="26" t="s">
        <v>12274</v>
      </c>
      <c r="U3195" s="26" t="s">
        <v>385</v>
      </c>
    </row>
    <row r="3196" spans="1:21" ht="14.4" x14ac:dyDescent="0.25">
      <c r="A3196" s="26">
        <v>112417</v>
      </c>
      <c r="B3196" s="26" t="s">
        <v>1649</v>
      </c>
      <c r="C3196" s="81">
        <f t="shared" si="152"/>
        <v>0</v>
      </c>
      <c r="D3196" s="26">
        <v>116781</v>
      </c>
      <c r="E3196" s="26" t="s">
        <v>245</v>
      </c>
      <c r="F3196" s="26">
        <v>974923</v>
      </c>
      <c r="G3196" s="26">
        <v>0</v>
      </c>
      <c r="H3196" s="76">
        <f t="shared" si="153"/>
        <v>112417</v>
      </c>
      <c r="I3196" s="76">
        <f t="shared" si="154"/>
        <v>0</v>
      </c>
      <c r="J3196" s="26">
        <v>47209</v>
      </c>
      <c r="K3196" s="26" t="s">
        <v>13566</v>
      </c>
      <c r="L3196" s="26" t="s">
        <v>1535</v>
      </c>
      <c r="M3196" s="26">
        <v>9930</v>
      </c>
      <c r="N3196" s="26" t="s">
        <v>341</v>
      </c>
      <c r="O3196" s="26" t="s">
        <v>13567</v>
      </c>
      <c r="P3196" s="26" t="s">
        <v>333</v>
      </c>
      <c r="Q3196" s="26" t="s">
        <v>13568</v>
      </c>
      <c r="R3196" s="26" t="s">
        <v>12272</v>
      </c>
      <c r="S3196" s="26" t="s">
        <v>12273</v>
      </c>
      <c r="T3196" s="26" t="s">
        <v>12274</v>
      </c>
      <c r="U3196" s="26" t="s">
        <v>385</v>
      </c>
    </row>
    <row r="3197" spans="1:21" ht="14.4" x14ac:dyDescent="0.25">
      <c r="A3197" s="26">
        <v>112417</v>
      </c>
      <c r="B3197" s="26" t="s">
        <v>1649</v>
      </c>
      <c r="C3197" s="81">
        <f t="shared" si="152"/>
        <v>0</v>
      </c>
      <c r="D3197" s="26">
        <v>116781</v>
      </c>
      <c r="E3197" s="26" t="s">
        <v>245</v>
      </c>
      <c r="F3197" s="26">
        <v>974923</v>
      </c>
      <c r="G3197" s="26">
        <v>0</v>
      </c>
      <c r="H3197" s="76">
        <f t="shared" si="153"/>
        <v>0</v>
      </c>
      <c r="I3197" s="76">
        <f t="shared" si="154"/>
        <v>0</v>
      </c>
      <c r="J3197" s="26">
        <v>47217</v>
      </c>
      <c r="K3197" s="26" t="s">
        <v>13569</v>
      </c>
      <c r="L3197" s="26" t="s">
        <v>13570</v>
      </c>
      <c r="M3197" s="26">
        <v>9930</v>
      </c>
      <c r="N3197" s="26" t="s">
        <v>341</v>
      </c>
      <c r="O3197" s="26" t="s">
        <v>13571</v>
      </c>
      <c r="P3197" s="26" t="s">
        <v>333</v>
      </c>
      <c r="Q3197" s="26" t="s">
        <v>13572</v>
      </c>
      <c r="R3197" s="26" t="s">
        <v>12272</v>
      </c>
      <c r="S3197" s="26" t="s">
        <v>12273</v>
      </c>
      <c r="T3197" s="26" t="s">
        <v>12274</v>
      </c>
      <c r="U3197" s="26" t="s">
        <v>385</v>
      </c>
    </row>
    <row r="3198" spans="1:21" ht="14.4" x14ac:dyDescent="0.25">
      <c r="A3198" s="26">
        <v>112417</v>
      </c>
      <c r="B3198" s="26" t="s">
        <v>1649</v>
      </c>
      <c r="C3198" s="81">
        <f t="shared" si="152"/>
        <v>0</v>
      </c>
      <c r="D3198" s="26">
        <v>116781</v>
      </c>
      <c r="E3198" s="26" t="s">
        <v>245</v>
      </c>
      <c r="F3198" s="26">
        <v>114173</v>
      </c>
      <c r="G3198" s="26">
        <v>0</v>
      </c>
      <c r="H3198" s="76">
        <f t="shared" si="153"/>
        <v>112417</v>
      </c>
      <c r="I3198" s="76">
        <f t="shared" si="154"/>
        <v>0</v>
      </c>
      <c r="J3198" s="26">
        <v>48033</v>
      </c>
      <c r="K3198" s="26" t="s">
        <v>13573</v>
      </c>
      <c r="L3198" s="26" t="s">
        <v>829</v>
      </c>
      <c r="M3198" s="26">
        <v>9990</v>
      </c>
      <c r="N3198" s="26" t="s">
        <v>143</v>
      </c>
      <c r="O3198" s="26" t="s">
        <v>13574</v>
      </c>
      <c r="P3198" s="26" t="s">
        <v>333</v>
      </c>
      <c r="Q3198" s="26" t="s">
        <v>13575</v>
      </c>
      <c r="R3198" s="26" t="s">
        <v>12272</v>
      </c>
      <c r="S3198" s="26" t="s">
        <v>12273</v>
      </c>
      <c r="T3198" s="26" t="s">
        <v>12274</v>
      </c>
      <c r="U3198" s="26" t="s">
        <v>385</v>
      </c>
    </row>
    <row r="3199" spans="1:21" ht="14.4" x14ac:dyDescent="0.25">
      <c r="A3199" s="26">
        <v>112417</v>
      </c>
      <c r="B3199" s="26" t="s">
        <v>1649</v>
      </c>
      <c r="C3199" s="81">
        <f t="shared" si="152"/>
        <v>0</v>
      </c>
      <c r="D3199" s="26">
        <v>116781</v>
      </c>
      <c r="E3199" s="26" t="s">
        <v>245</v>
      </c>
      <c r="F3199" s="26">
        <v>965574</v>
      </c>
      <c r="G3199" s="26">
        <v>0</v>
      </c>
      <c r="H3199" s="76">
        <f t="shared" si="153"/>
        <v>112417</v>
      </c>
      <c r="I3199" s="76">
        <f t="shared" si="154"/>
        <v>0</v>
      </c>
      <c r="J3199" s="26">
        <v>116781</v>
      </c>
      <c r="K3199" s="26" t="s">
        <v>245</v>
      </c>
      <c r="L3199" s="26" t="s">
        <v>1051</v>
      </c>
      <c r="M3199" s="26">
        <v>9900</v>
      </c>
      <c r="N3199" s="26" t="s">
        <v>142</v>
      </c>
      <c r="O3199" s="26" t="s">
        <v>13559</v>
      </c>
      <c r="P3199" s="26" t="s">
        <v>333</v>
      </c>
      <c r="Q3199" s="26" t="s">
        <v>13560</v>
      </c>
      <c r="R3199" s="26" t="s">
        <v>12272</v>
      </c>
      <c r="S3199" s="26" t="s">
        <v>12273</v>
      </c>
      <c r="T3199" s="26" t="s">
        <v>12274</v>
      </c>
      <c r="U3199" s="26" t="s">
        <v>385</v>
      </c>
    </row>
    <row r="3200" spans="1:21" ht="14.4" x14ac:dyDescent="0.25">
      <c r="A3200" s="26">
        <v>112656</v>
      </c>
      <c r="B3200" s="26" t="s">
        <v>1901</v>
      </c>
      <c r="C3200" s="81">
        <f t="shared" si="152"/>
        <v>0</v>
      </c>
      <c r="D3200" s="26">
        <v>42267</v>
      </c>
      <c r="E3200" s="26" t="s">
        <v>12107</v>
      </c>
      <c r="F3200" s="26">
        <v>114066</v>
      </c>
      <c r="G3200" s="26">
        <v>114066</v>
      </c>
      <c r="H3200" s="76">
        <f t="shared" si="153"/>
        <v>0</v>
      </c>
      <c r="I3200" s="76">
        <f t="shared" si="154"/>
        <v>0</v>
      </c>
      <c r="J3200" s="26">
        <v>42267</v>
      </c>
      <c r="K3200" s="26" t="s">
        <v>12107</v>
      </c>
      <c r="L3200" s="26" t="s">
        <v>707</v>
      </c>
      <c r="M3200" s="26">
        <v>8600</v>
      </c>
      <c r="N3200" s="26" t="s">
        <v>94</v>
      </c>
      <c r="O3200" s="26" t="s">
        <v>13576</v>
      </c>
      <c r="P3200" s="26" t="s">
        <v>333</v>
      </c>
      <c r="Q3200" s="26" t="s">
        <v>13577</v>
      </c>
      <c r="R3200" s="26" t="s">
        <v>12245</v>
      </c>
      <c r="S3200" s="26" t="s">
        <v>12246</v>
      </c>
      <c r="T3200" s="26" t="s">
        <v>12247</v>
      </c>
      <c r="U3200" s="26" t="s">
        <v>385</v>
      </c>
    </row>
    <row r="3201" spans="1:21" ht="14.4" x14ac:dyDescent="0.25">
      <c r="A3201" s="26">
        <v>112656</v>
      </c>
      <c r="B3201" s="26" t="s">
        <v>1901</v>
      </c>
      <c r="C3201" s="81">
        <f t="shared" si="152"/>
        <v>0</v>
      </c>
      <c r="D3201" s="26">
        <v>42267</v>
      </c>
      <c r="E3201" s="26" t="s">
        <v>12107</v>
      </c>
      <c r="F3201" s="26">
        <v>114066</v>
      </c>
      <c r="G3201" s="26">
        <v>114066</v>
      </c>
      <c r="H3201" s="76">
        <f t="shared" si="153"/>
        <v>0</v>
      </c>
      <c r="I3201" s="76">
        <f t="shared" si="154"/>
        <v>0</v>
      </c>
      <c r="J3201" s="26">
        <v>42333</v>
      </c>
      <c r="K3201" s="26" t="s">
        <v>13578</v>
      </c>
      <c r="L3201" s="26" t="s">
        <v>13579</v>
      </c>
      <c r="M3201" s="26">
        <v>8900</v>
      </c>
      <c r="N3201" s="26" t="s">
        <v>118</v>
      </c>
      <c r="O3201" s="26" t="s">
        <v>13580</v>
      </c>
      <c r="P3201" s="26" t="s">
        <v>333</v>
      </c>
      <c r="Q3201" s="26" t="s">
        <v>13581</v>
      </c>
      <c r="R3201" s="26" t="s">
        <v>12245</v>
      </c>
      <c r="S3201" s="26" t="s">
        <v>12246</v>
      </c>
      <c r="T3201" s="26" t="s">
        <v>12247</v>
      </c>
      <c r="U3201" s="26" t="s">
        <v>385</v>
      </c>
    </row>
    <row r="3202" spans="1:21" ht="14.4" x14ac:dyDescent="0.25">
      <c r="A3202" s="26">
        <v>112656</v>
      </c>
      <c r="B3202" s="26" t="s">
        <v>1901</v>
      </c>
      <c r="C3202" s="81">
        <f t="shared" si="152"/>
        <v>0</v>
      </c>
      <c r="D3202" s="26">
        <v>42267</v>
      </c>
      <c r="E3202" s="26" t="s">
        <v>12107</v>
      </c>
      <c r="F3202" s="26">
        <v>114066</v>
      </c>
      <c r="G3202" s="26">
        <v>114066</v>
      </c>
      <c r="H3202" s="76">
        <f t="shared" si="153"/>
        <v>0</v>
      </c>
      <c r="I3202" s="76">
        <f t="shared" si="154"/>
        <v>0</v>
      </c>
      <c r="J3202" s="26">
        <v>42341</v>
      </c>
      <c r="K3202" s="26" t="s">
        <v>13582</v>
      </c>
      <c r="L3202" s="26" t="s">
        <v>13583</v>
      </c>
      <c r="M3202" s="26">
        <v>8900</v>
      </c>
      <c r="N3202" s="26" t="s">
        <v>118</v>
      </c>
      <c r="O3202" s="26" t="s">
        <v>13584</v>
      </c>
      <c r="P3202" s="26" t="s">
        <v>333</v>
      </c>
      <c r="Q3202" s="26" t="s">
        <v>13585</v>
      </c>
      <c r="R3202" s="26" t="s">
        <v>12245</v>
      </c>
      <c r="S3202" s="26" t="s">
        <v>12246</v>
      </c>
      <c r="T3202" s="26" t="s">
        <v>12247</v>
      </c>
      <c r="U3202" s="26" t="s">
        <v>385</v>
      </c>
    </row>
    <row r="3203" spans="1:21" ht="14.4" x14ac:dyDescent="0.25">
      <c r="A3203" s="26">
        <v>112656</v>
      </c>
      <c r="B3203" s="26" t="s">
        <v>1901</v>
      </c>
      <c r="C3203" s="81">
        <f t="shared" si="152"/>
        <v>0</v>
      </c>
      <c r="D3203" s="26">
        <v>42267</v>
      </c>
      <c r="E3203" s="26" t="s">
        <v>12107</v>
      </c>
      <c r="F3203" s="26">
        <v>114066</v>
      </c>
      <c r="G3203" s="26">
        <v>114066</v>
      </c>
      <c r="H3203" s="76">
        <f t="shared" si="153"/>
        <v>0</v>
      </c>
      <c r="I3203" s="76">
        <f t="shared" si="154"/>
        <v>0</v>
      </c>
      <c r="J3203" s="26">
        <v>42366</v>
      </c>
      <c r="K3203" s="26" t="s">
        <v>13586</v>
      </c>
      <c r="L3203" s="26" t="s">
        <v>13579</v>
      </c>
      <c r="M3203" s="26">
        <v>8900</v>
      </c>
      <c r="N3203" s="26" t="s">
        <v>118</v>
      </c>
      <c r="O3203" s="26" t="s">
        <v>13587</v>
      </c>
      <c r="P3203" s="26" t="s">
        <v>333</v>
      </c>
      <c r="Q3203" s="26" t="s">
        <v>13588</v>
      </c>
      <c r="R3203" s="26" t="s">
        <v>12245</v>
      </c>
      <c r="S3203" s="26" t="s">
        <v>12246</v>
      </c>
      <c r="T3203" s="26" t="s">
        <v>12247</v>
      </c>
      <c r="U3203" s="26" t="s">
        <v>385</v>
      </c>
    </row>
    <row r="3204" spans="1:21" ht="14.4" x14ac:dyDescent="0.25">
      <c r="A3204" s="26">
        <v>112656</v>
      </c>
      <c r="B3204" s="26" t="s">
        <v>1901</v>
      </c>
      <c r="C3204" s="81">
        <f t="shared" si="152"/>
        <v>0</v>
      </c>
      <c r="D3204" s="26">
        <v>42267</v>
      </c>
      <c r="E3204" s="26" t="s">
        <v>12107</v>
      </c>
      <c r="F3204" s="26">
        <v>114066</v>
      </c>
      <c r="G3204" s="26">
        <v>114066</v>
      </c>
      <c r="H3204" s="76">
        <f t="shared" si="153"/>
        <v>0</v>
      </c>
      <c r="I3204" s="76">
        <f t="shared" si="154"/>
        <v>0</v>
      </c>
      <c r="J3204" s="26">
        <v>42581</v>
      </c>
      <c r="K3204" s="26" t="s">
        <v>13589</v>
      </c>
      <c r="L3204" s="26" t="s">
        <v>13590</v>
      </c>
      <c r="M3204" s="26">
        <v>8620</v>
      </c>
      <c r="N3204" s="26" t="s">
        <v>102</v>
      </c>
      <c r="O3204" s="26" t="s">
        <v>13591</v>
      </c>
      <c r="P3204" s="26" t="s">
        <v>333</v>
      </c>
      <c r="Q3204" s="26" t="s">
        <v>13592</v>
      </c>
      <c r="R3204" s="26" t="s">
        <v>12245</v>
      </c>
      <c r="S3204" s="26" t="s">
        <v>12246</v>
      </c>
      <c r="T3204" s="26" t="s">
        <v>12247</v>
      </c>
      <c r="U3204" s="26" t="s">
        <v>385</v>
      </c>
    </row>
    <row r="3205" spans="1:21" ht="14.4" x14ac:dyDescent="0.25">
      <c r="A3205" s="26">
        <v>112656</v>
      </c>
      <c r="B3205" s="26" t="s">
        <v>1901</v>
      </c>
      <c r="C3205" s="81">
        <f t="shared" si="152"/>
        <v>0</v>
      </c>
      <c r="D3205" s="26">
        <v>42267</v>
      </c>
      <c r="E3205" s="26" t="s">
        <v>12107</v>
      </c>
      <c r="F3205" s="26">
        <v>114066</v>
      </c>
      <c r="G3205" s="26">
        <v>114066</v>
      </c>
      <c r="H3205" s="76">
        <f t="shared" si="153"/>
        <v>0</v>
      </c>
      <c r="I3205" s="76">
        <f t="shared" si="154"/>
        <v>0</v>
      </c>
      <c r="J3205" s="26">
        <v>42689</v>
      </c>
      <c r="K3205" s="26" t="s">
        <v>13593</v>
      </c>
      <c r="L3205" s="26" t="s">
        <v>13594</v>
      </c>
      <c r="M3205" s="26">
        <v>8660</v>
      </c>
      <c r="N3205" s="26" t="s">
        <v>104</v>
      </c>
      <c r="O3205" s="26" t="s">
        <v>13595</v>
      </c>
      <c r="P3205" s="26" t="s">
        <v>333</v>
      </c>
      <c r="Q3205" s="26" t="s">
        <v>13596</v>
      </c>
      <c r="R3205" s="26" t="s">
        <v>12245</v>
      </c>
      <c r="S3205" s="26" t="s">
        <v>12246</v>
      </c>
      <c r="T3205" s="26" t="s">
        <v>12247</v>
      </c>
      <c r="U3205" s="26" t="s">
        <v>385</v>
      </c>
    </row>
    <row r="3206" spans="1:21" ht="14.4" x14ac:dyDescent="0.25">
      <c r="A3206" s="26">
        <v>112656</v>
      </c>
      <c r="B3206" s="26" t="s">
        <v>1901</v>
      </c>
      <c r="C3206" s="81">
        <f t="shared" si="152"/>
        <v>0</v>
      </c>
      <c r="D3206" s="26">
        <v>42267</v>
      </c>
      <c r="E3206" s="26" t="s">
        <v>12107</v>
      </c>
      <c r="F3206" s="26">
        <v>114066</v>
      </c>
      <c r="G3206" s="26">
        <v>114066</v>
      </c>
      <c r="H3206" s="76">
        <f t="shared" si="153"/>
        <v>0</v>
      </c>
      <c r="I3206" s="76">
        <f t="shared" si="154"/>
        <v>0</v>
      </c>
      <c r="J3206" s="26">
        <v>42812</v>
      </c>
      <c r="K3206" s="26" t="s">
        <v>13597</v>
      </c>
      <c r="L3206" s="26" t="s">
        <v>13598</v>
      </c>
      <c r="M3206" s="26">
        <v>8630</v>
      </c>
      <c r="N3206" s="26" t="s">
        <v>105</v>
      </c>
      <c r="O3206" s="26" t="s">
        <v>13599</v>
      </c>
      <c r="P3206" s="26" t="s">
        <v>333</v>
      </c>
      <c r="Q3206" s="26" t="s">
        <v>13600</v>
      </c>
      <c r="R3206" s="26" t="s">
        <v>12245</v>
      </c>
      <c r="S3206" s="26" t="s">
        <v>12246</v>
      </c>
      <c r="T3206" s="26" t="s">
        <v>12247</v>
      </c>
      <c r="U3206" s="26" t="s">
        <v>385</v>
      </c>
    </row>
    <row r="3207" spans="1:21" ht="14.4" x14ac:dyDescent="0.25">
      <c r="A3207" s="26">
        <v>112664</v>
      </c>
      <c r="B3207" s="26" t="s">
        <v>1649</v>
      </c>
      <c r="C3207" s="81">
        <f t="shared" ref="C3207:C3270" si="155">IF(A3207&lt;&gt;A3206,0,IF(AND(A3207=A3206,B3207&lt;&gt;B3206),A3207,0))</f>
        <v>0</v>
      </c>
      <c r="D3207" s="26">
        <v>38307</v>
      </c>
      <c r="E3207" s="26" t="s">
        <v>12108</v>
      </c>
      <c r="F3207" s="26">
        <v>970798</v>
      </c>
      <c r="G3207" s="26">
        <v>0</v>
      </c>
      <c r="H3207" s="76">
        <f t="shared" ref="H3207:H3270" si="156">IF(A3207&lt;&gt;A3206,0,IF(AND(A3207=A3206,F3207&lt;&gt;F3206),A3207,0))</f>
        <v>0</v>
      </c>
      <c r="I3207" s="76">
        <f t="shared" ref="I3207:I3270" si="157">IF(A3207&lt;&gt;A3206,0,IF(AND(H3207&lt;&gt;0,B3207&lt;&gt;B3206),A3207,0))</f>
        <v>0</v>
      </c>
      <c r="J3207" s="26">
        <v>27681</v>
      </c>
      <c r="K3207" s="26" t="s">
        <v>13601</v>
      </c>
      <c r="L3207" s="26" t="s">
        <v>13602</v>
      </c>
      <c r="M3207" s="26">
        <v>9100</v>
      </c>
      <c r="N3207" s="26" t="s">
        <v>62</v>
      </c>
      <c r="O3207" s="26" t="s">
        <v>13603</v>
      </c>
      <c r="P3207" s="26" t="s">
        <v>333</v>
      </c>
      <c r="Q3207" s="26" t="s">
        <v>13604</v>
      </c>
      <c r="R3207" s="26" t="s">
        <v>12171</v>
      </c>
      <c r="S3207" s="26" t="s">
        <v>12172</v>
      </c>
      <c r="T3207" s="26" t="s">
        <v>12173</v>
      </c>
      <c r="U3207" s="26" t="s">
        <v>496</v>
      </c>
    </row>
    <row r="3208" spans="1:21" ht="14.4" x14ac:dyDescent="0.25">
      <c r="A3208" s="26">
        <v>112664</v>
      </c>
      <c r="B3208" s="26" t="s">
        <v>1649</v>
      </c>
      <c r="C3208" s="81">
        <f t="shared" si="155"/>
        <v>0</v>
      </c>
      <c r="D3208" s="26">
        <v>38307</v>
      </c>
      <c r="E3208" s="26" t="s">
        <v>12108</v>
      </c>
      <c r="F3208" s="26">
        <v>963934</v>
      </c>
      <c r="G3208" s="26">
        <v>0</v>
      </c>
      <c r="H3208" s="76">
        <f t="shared" si="156"/>
        <v>112664</v>
      </c>
      <c r="I3208" s="76">
        <f t="shared" si="157"/>
        <v>0</v>
      </c>
      <c r="J3208" s="26">
        <v>28225</v>
      </c>
      <c r="K3208" s="26" t="s">
        <v>13605</v>
      </c>
      <c r="L3208" s="26" t="s">
        <v>13606</v>
      </c>
      <c r="M3208" s="26">
        <v>9160</v>
      </c>
      <c r="N3208" s="26" t="s">
        <v>123</v>
      </c>
      <c r="O3208" s="26" t="s">
        <v>13607</v>
      </c>
      <c r="P3208" s="26" t="s">
        <v>333</v>
      </c>
      <c r="Q3208" s="26" t="s">
        <v>13608</v>
      </c>
      <c r="R3208" s="26" t="s">
        <v>12171</v>
      </c>
      <c r="S3208" s="26" t="s">
        <v>12172</v>
      </c>
      <c r="T3208" s="26" t="s">
        <v>12173</v>
      </c>
      <c r="U3208" s="26" t="s">
        <v>496</v>
      </c>
    </row>
    <row r="3209" spans="1:21" ht="14.4" x14ac:dyDescent="0.25">
      <c r="A3209" s="26">
        <v>112664</v>
      </c>
      <c r="B3209" s="26" t="s">
        <v>1649</v>
      </c>
      <c r="C3209" s="81">
        <f t="shared" si="155"/>
        <v>0</v>
      </c>
      <c r="D3209" s="26">
        <v>38307</v>
      </c>
      <c r="E3209" s="26" t="s">
        <v>12108</v>
      </c>
      <c r="F3209" s="26">
        <v>970798</v>
      </c>
      <c r="G3209" s="26">
        <v>0</v>
      </c>
      <c r="H3209" s="76">
        <f t="shared" si="156"/>
        <v>112664</v>
      </c>
      <c r="I3209" s="76">
        <f t="shared" si="157"/>
        <v>0</v>
      </c>
      <c r="J3209" s="26">
        <v>38182</v>
      </c>
      <c r="K3209" s="26" t="s">
        <v>13609</v>
      </c>
      <c r="L3209" s="26" t="s">
        <v>13610</v>
      </c>
      <c r="M3209" s="26">
        <v>9100</v>
      </c>
      <c r="N3209" s="26" t="s">
        <v>62</v>
      </c>
      <c r="O3209" s="26" t="s">
        <v>13611</v>
      </c>
      <c r="P3209" s="26" t="s">
        <v>333</v>
      </c>
      <c r="Q3209" s="26" t="s">
        <v>13612</v>
      </c>
      <c r="R3209" s="26" t="s">
        <v>12272</v>
      </c>
      <c r="S3209" s="26" t="s">
        <v>12273</v>
      </c>
      <c r="T3209" s="26" t="s">
        <v>12274</v>
      </c>
      <c r="U3209" s="26" t="s">
        <v>385</v>
      </c>
    </row>
    <row r="3210" spans="1:21" ht="14.4" x14ac:dyDescent="0.25">
      <c r="A3210" s="26">
        <v>112664</v>
      </c>
      <c r="B3210" s="26" t="s">
        <v>1649</v>
      </c>
      <c r="C3210" s="81">
        <f t="shared" si="155"/>
        <v>0</v>
      </c>
      <c r="D3210" s="26">
        <v>38307</v>
      </c>
      <c r="E3210" s="26" t="s">
        <v>12108</v>
      </c>
      <c r="F3210" s="26">
        <v>970781</v>
      </c>
      <c r="G3210" s="26">
        <v>0</v>
      </c>
      <c r="H3210" s="76">
        <f t="shared" si="156"/>
        <v>112664</v>
      </c>
      <c r="I3210" s="76">
        <f t="shared" si="157"/>
        <v>0</v>
      </c>
      <c r="J3210" s="26">
        <v>38208</v>
      </c>
      <c r="K3210" s="26" t="s">
        <v>13613</v>
      </c>
      <c r="L3210" s="26" t="s">
        <v>13614</v>
      </c>
      <c r="M3210" s="26">
        <v>9100</v>
      </c>
      <c r="N3210" s="26" t="s">
        <v>62</v>
      </c>
      <c r="O3210" s="26" t="s">
        <v>13615</v>
      </c>
      <c r="P3210" s="26" t="s">
        <v>333</v>
      </c>
      <c r="Q3210" s="26" t="s">
        <v>13616</v>
      </c>
      <c r="R3210" s="26" t="s">
        <v>12272</v>
      </c>
      <c r="S3210" s="26" t="s">
        <v>12273</v>
      </c>
      <c r="T3210" s="26" t="s">
        <v>12274</v>
      </c>
      <c r="U3210" s="26" t="s">
        <v>385</v>
      </c>
    </row>
    <row r="3211" spans="1:21" ht="14.4" x14ac:dyDescent="0.25">
      <c r="A3211" s="26">
        <v>112664</v>
      </c>
      <c r="B3211" s="26" t="s">
        <v>1649</v>
      </c>
      <c r="C3211" s="81">
        <f t="shared" si="155"/>
        <v>0</v>
      </c>
      <c r="D3211" s="26">
        <v>38307</v>
      </c>
      <c r="E3211" s="26" t="s">
        <v>12108</v>
      </c>
      <c r="F3211" s="26">
        <v>963967</v>
      </c>
      <c r="G3211" s="26">
        <v>0</v>
      </c>
      <c r="H3211" s="76">
        <f t="shared" si="156"/>
        <v>112664</v>
      </c>
      <c r="I3211" s="76">
        <f t="shared" si="157"/>
        <v>0</v>
      </c>
      <c r="J3211" s="26">
        <v>38216</v>
      </c>
      <c r="K3211" s="26" t="s">
        <v>13617</v>
      </c>
      <c r="L3211" s="26" t="s">
        <v>13618</v>
      </c>
      <c r="M3211" s="26">
        <v>9100</v>
      </c>
      <c r="N3211" s="26" t="s">
        <v>62</v>
      </c>
      <c r="O3211" s="26" t="s">
        <v>13619</v>
      </c>
      <c r="P3211" s="26" t="s">
        <v>333</v>
      </c>
      <c r="Q3211" s="26" t="s">
        <v>13620</v>
      </c>
      <c r="R3211" s="26" t="s">
        <v>12272</v>
      </c>
      <c r="S3211" s="26" t="s">
        <v>12273</v>
      </c>
      <c r="T3211" s="26" t="s">
        <v>12274</v>
      </c>
      <c r="U3211" s="26" t="s">
        <v>385</v>
      </c>
    </row>
    <row r="3212" spans="1:21" ht="14.4" x14ac:dyDescent="0.25">
      <c r="A3212" s="26">
        <v>112664</v>
      </c>
      <c r="B3212" s="26" t="s">
        <v>1649</v>
      </c>
      <c r="C3212" s="81">
        <f t="shared" si="155"/>
        <v>0</v>
      </c>
      <c r="D3212" s="26">
        <v>38307</v>
      </c>
      <c r="E3212" s="26" t="s">
        <v>12108</v>
      </c>
      <c r="F3212" s="26">
        <v>963934</v>
      </c>
      <c r="G3212" s="26">
        <v>0</v>
      </c>
      <c r="H3212" s="76">
        <f t="shared" si="156"/>
        <v>112664</v>
      </c>
      <c r="I3212" s="76">
        <f t="shared" si="157"/>
        <v>0</v>
      </c>
      <c r="J3212" s="26">
        <v>38224</v>
      </c>
      <c r="K3212" s="26" t="s">
        <v>13621</v>
      </c>
      <c r="L3212" s="26" t="s">
        <v>13622</v>
      </c>
      <c r="M3212" s="26">
        <v>9100</v>
      </c>
      <c r="N3212" s="26" t="s">
        <v>62</v>
      </c>
      <c r="O3212" s="26" t="s">
        <v>13623</v>
      </c>
      <c r="P3212" s="26" t="s">
        <v>333</v>
      </c>
      <c r="Q3212" s="26" t="s">
        <v>13624</v>
      </c>
      <c r="R3212" s="26" t="s">
        <v>12272</v>
      </c>
      <c r="S3212" s="26" t="s">
        <v>12273</v>
      </c>
      <c r="T3212" s="26" t="s">
        <v>12274</v>
      </c>
      <c r="U3212" s="26" t="s">
        <v>385</v>
      </c>
    </row>
    <row r="3213" spans="1:21" ht="14.4" x14ac:dyDescent="0.25">
      <c r="A3213" s="26">
        <v>112664</v>
      </c>
      <c r="B3213" s="26" t="s">
        <v>1649</v>
      </c>
      <c r="C3213" s="81">
        <f t="shared" si="155"/>
        <v>0</v>
      </c>
      <c r="D3213" s="26">
        <v>38307</v>
      </c>
      <c r="E3213" s="26" t="s">
        <v>12108</v>
      </c>
      <c r="F3213" s="26">
        <v>963934</v>
      </c>
      <c r="G3213" s="26">
        <v>0</v>
      </c>
      <c r="H3213" s="76">
        <f t="shared" si="156"/>
        <v>0</v>
      </c>
      <c r="I3213" s="76">
        <f t="shared" si="157"/>
        <v>0</v>
      </c>
      <c r="J3213" s="26">
        <v>38257</v>
      </c>
      <c r="K3213" s="26" t="s">
        <v>13625</v>
      </c>
      <c r="L3213" s="26" t="s">
        <v>9343</v>
      </c>
      <c r="M3213" s="26">
        <v>9100</v>
      </c>
      <c r="N3213" s="26" t="s">
        <v>62</v>
      </c>
      <c r="O3213" s="26" t="s">
        <v>13626</v>
      </c>
      <c r="P3213" s="26" t="s">
        <v>333</v>
      </c>
      <c r="Q3213" s="26" t="s">
        <v>13627</v>
      </c>
      <c r="R3213" s="26" t="s">
        <v>12272</v>
      </c>
      <c r="S3213" s="26" t="s">
        <v>12273</v>
      </c>
      <c r="T3213" s="26" t="s">
        <v>12274</v>
      </c>
      <c r="U3213" s="26" t="s">
        <v>385</v>
      </c>
    </row>
    <row r="3214" spans="1:21" ht="14.4" x14ac:dyDescent="0.25">
      <c r="A3214" s="26">
        <v>112664</v>
      </c>
      <c r="B3214" s="26" t="s">
        <v>1649</v>
      </c>
      <c r="C3214" s="81">
        <f t="shared" si="155"/>
        <v>0</v>
      </c>
      <c r="D3214" s="26">
        <v>38307</v>
      </c>
      <c r="E3214" s="26" t="s">
        <v>12108</v>
      </c>
      <c r="F3214" s="26">
        <v>975219</v>
      </c>
      <c r="G3214" s="26">
        <v>0</v>
      </c>
      <c r="H3214" s="76">
        <f t="shared" si="156"/>
        <v>112664</v>
      </c>
      <c r="I3214" s="76">
        <f t="shared" si="157"/>
        <v>0</v>
      </c>
      <c r="J3214" s="26">
        <v>38265</v>
      </c>
      <c r="K3214" s="26" t="s">
        <v>13628</v>
      </c>
      <c r="L3214" s="26" t="s">
        <v>13629</v>
      </c>
      <c r="M3214" s="26">
        <v>9100</v>
      </c>
      <c r="N3214" s="26" t="s">
        <v>62</v>
      </c>
      <c r="O3214" s="26" t="s">
        <v>13630</v>
      </c>
      <c r="P3214" s="26" t="s">
        <v>333</v>
      </c>
      <c r="Q3214" s="26" t="s">
        <v>13631</v>
      </c>
      <c r="R3214" s="26" t="s">
        <v>12272</v>
      </c>
      <c r="S3214" s="26" t="s">
        <v>12273</v>
      </c>
      <c r="T3214" s="26" t="s">
        <v>12274</v>
      </c>
      <c r="U3214" s="26" t="s">
        <v>385</v>
      </c>
    </row>
    <row r="3215" spans="1:21" ht="14.4" x14ac:dyDescent="0.25">
      <c r="A3215" s="26">
        <v>112664</v>
      </c>
      <c r="B3215" s="26" t="s">
        <v>1649</v>
      </c>
      <c r="C3215" s="81">
        <f t="shared" si="155"/>
        <v>0</v>
      </c>
      <c r="D3215" s="26">
        <v>38307</v>
      </c>
      <c r="E3215" s="26" t="s">
        <v>12108</v>
      </c>
      <c r="F3215" s="26">
        <v>60781</v>
      </c>
      <c r="G3215" s="26">
        <v>0</v>
      </c>
      <c r="H3215" s="76">
        <f t="shared" si="156"/>
        <v>112664</v>
      </c>
      <c r="I3215" s="76">
        <f t="shared" si="157"/>
        <v>0</v>
      </c>
      <c r="J3215" s="26">
        <v>38273</v>
      </c>
      <c r="K3215" s="26" t="s">
        <v>13632</v>
      </c>
      <c r="L3215" s="26" t="s">
        <v>998</v>
      </c>
      <c r="M3215" s="26">
        <v>9100</v>
      </c>
      <c r="N3215" s="26" t="s">
        <v>62</v>
      </c>
      <c r="O3215" s="26" t="s">
        <v>13633</v>
      </c>
      <c r="P3215" s="26" t="s">
        <v>333</v>
      </c>
      <c r="Q3215" s="26" t="s">
        <v>13634</v>
      </c>
      <c r="R3215" s="26" t="s">
        <v>12272</v>
      </c>
      <c r="S3215" s="26" t="s">
        <v>12273</v>
      </c>
      <c r="T3215" s="26" t="s">
        <v>12274</v>
      </c>
      <c r="U3215" s="26" t="s">
        <v>385</v>
      </c>
    </row>
    <row r="3216" spans="1:21" ht="14.4" x14ac:dyDescent="0.25">
      <c r="A3216" s="26">
        <v>112664</v>
      </c>
      <c r="B3216" s="26" t="s">
        <v>1649</v>
      </c>
      <c r="C3216" s="81">
        <f t="shared" si="155"/>
        <v>0</v>
      </c>
      <c r="D3216" s="26">
        <v>38307</v>
      </c>
      <c r="E3216" s="26" t="s">
        <v>12108</v>
      </c>
      <c r="F3216" s="26">
        <v>963942</v>
      </c>
      <c r="G3216" s="26">
        <v>0</v>
      </c>
      <c r="H3216" s="76">
        <f t="shared" si="156"/>
        <v>112664</v>
      </c>
      <c r="I3216" s="76">
        <f t="shared" si="157"/>
        <v>0</v>
      </c>
      <c r="J3216" s="26">
        <v>38281</v>
      </c>
      <c r="K3216" s="26" t="s">
        <v>13635</v>
      </c>
      <c r="L3216" s="26" t="s">
        <v>1512</v>
      </c>
      <c r="M3216" s="26">
        <v>9100</v>
      </c>
      <c r="N3216" s="26" t="s">
        <v>62</v>
      </c>
      <c r="O3216" s="26" t="s">
        <v>13636</v>
      </c>
      <c r="P3216" s="26" t="s">
        <v>333</v>
      </c>
      <c r="Q3216" s="26" t="s">
        <v>13637</v>
      </c>
      <c r="R3216" s="26" t="s">
        <v>12272</v>
      </c>
      <c r="S3216" s="26" t="s">
        <v>12273</v>
      </c>
      <c r="T3216" s="26" t="s">
        <v>12274</v>
      </c>
      <c r="U3216" s="26" t="s">
        <v>385</v>
      </c>
    </row>
    <row r="3217" spans="1:21" ht="14.4" x14ac:dyDescent="0.25">
      <c r="A3217" s="26">
        <v>112664</v>
      </c>
      <c r="B3217" s="26" t="s">
        <v>1649</v>
      </c>
      <c r="C3217" s="81">
        <f t="shared" si="155"/>
        <v>0</v>
      </c>
      <c r="D3217" s="26">
        <v>38307</v>
      </c>
      <c r="E3217" s="26" t="s">
        <v>12108</v>
      </c>
      <c r="F3217" s="26">
        <v>970781</v>
      </c>
      <c r="G3217" s="26">
        <v>0</v>
      </c>
      <c r="H3217" s="76">
        <f t="shared" si="156"/>
        <v>112664</v>
      </c>
      <c r="I3217" s="76">
        <f t="shared" si="157"/>
        <v>0</v>
      </c>
      <c r="J3217" s="26">
        <v>38299</v>
      </c>
      <c r="K3217" s="26" t="s">
        <v>13638</v>
      </c>
      <c r="L3217" s="26" t="s">
        <v>13639</v>
      </c>
      <c r="M3217" s="26">
        <v>9100</v>
      </c>
      <c r="N3217" s="26" t="s">
        <v>62</v>
      </c>
      <c r="O3217" s="26" t="s">
        <v>13640</v>
      </c>
      <c r="P3217" s="26" t="s">
        <v>333</v>
      </c>
      <c r="Q3217" s="26" t="s">
        <v>13641</v>
      </c>
      <c r="R3217" s="26" t="s">
        <v>12272</v>
      </c>
      <c r="S3217" s="26" t="s">
        <v>12273</v>
      </c>
      <c r="T3217" s="26" t="s">
        <v>12274</v>
      </c>
      <c r="U3217" s="26" t="s">
        <v>385</v>
      </c>
    </row>
    <row r="3218" spans="1:21" ht="14.4" x14ac:dyDescent="0.25">
      <c r="A3218" s="26">
        <v>112664</v>
      </c>
      <c r="B3218" s="26" t="s">
        <v>1649</v>
      </c>
      <c r="C3218" s="81">
        <f t="shared" si="155"/>
        <v>0</v>
      </c>
      <c r="D3218" s="26">
        <v>38307</v>
      </c>
      <c r="E3218" s="26" t="s">
        <v>12108</v>
      </c>
      <c r="F3218" s="26">
        <v>963942</v>
      </c>
      <c r="G3218" s="26">
        <v>0</v>
      </c>
      <c r="H3218" s="76">
        <f t="shared" si="156"/>
        <v>112664</v>
      </c>
      <c r="I3218" s="76">
        <f t="shared" si="157"/>
        <v>0</v>
      </c>
      <c r="J3218" s="26">
        <v>38307</v>
      </c>
      <c r="K3218" s="26" t="s">
        <v>12108</v>
      </c>
      <c r="L3218" s="26" t="s">
        <v>1512</v>
      </c>
      <c r="M3218" s="26">
        <v>9100</v>
      </c>
      <c r="N3218" s="26" t="s">
        <v>62</v>
      </c>
      <c r="O3218" s="26" t="s">
        <v>13636</v>
      </c>
      <c r="P3218" s="26" t="s">
        <v>333</v>
      </c>
      <c r="Q3218" s="26" t="s">
        <v>13637</v>
      </c>
      <c r="R3218" s="26" t="s">
        <v>12272</v>
      </c>
      <c r="S3218" s="26" t="s">
        <v>12273</v>
      </c>
      <c r="T3218" s="26" t="s">
        <v>12274</v>
      </c>
      <c r="U3218" s="26" t="s">
        <v>385</v>
      </c>
    </row>
    <row r="3219" spans="1:21" ht="14.4" x14ac:dyDescent="0.25">
      <c r="A3219" s="26">
        <v>112664</v>
      </c>
      <c r="B3219" s="26" t="s">
        <v>1649</v>
      </c>
      <c r="C3219" s="81">
        <f t="shared" si="155"/>
        <v>0</v>
      </c>
      <c r="D3219" s="26">
        <v>38307</v>
      </c>
      <c r="E3219" s="26" t="s">
        <v>12108</v>
      </c>
      <c r="F3219" s="26">
        <v>963967</v>
      </c>
      <c r="G3219" s="26">
        <v>0</v>
      </c>
      <c r="H3219" s="76">
        <f t="shared" si="156"/>
        <v>112664</v>
      </c>
      <c r="I3219" s="76">
        <f t="shared" si="157"/>
        <v>0</v>
      </c>
      <c r="J3219" s="26">
        <v>122747</v>
      </c>
      <c r="K3219" s="26" t="s">
        <v>13642</v>
      </c>
      <c r="L3219" s="26" t="s">
        <v>13618</v>
      </c>
      <c r="M3219" s="26">
        <v>9100</v>
      </c>
      <c r="N3219" s="26" t="s">
        <v>62</v>
      </c>
      <c r="O3219" s="26" t="s">
        <v>13619</v>
      </c>
      <c r="P3219" s="26" t="s">
        <v>333</v>
      </c>
      <c r="Q3219" s="26" t="s">
        <v>13643</v>
      </c>
      <c r="R3219" s="26" t="s">
        <v>12272</v>
      </c>
      <c r="S3219" s="26" t="s">
        <v>12273</v>
      </c>
      <c r="T3219" s="26" t="s">
        <v>12274</v>
      </c>
      <c r="U3219" s="26" t="s">
        <v>385</v>
      </c>
    </row>
    <row r="3220" spans="1:21" ht="14.4" x14ac:dyDescent="0.25">
      <c r="A3220" s="26">
        <v>112664</v>
      </c>
      <c r="B3220" s="26" t="s">
        <v>1649</v>
      </c>
      <c r="C3220" s="81">
        <f t="shared" si="155"/>
        <v>0</v>
      </c>
      <c r="D3220" s="26">
        <v>38307</v>
      </c>
      <c r="E3220" s="26" t="s">
        <v>12108</v>
      </c>
      <c r="F3220" s="26">
        <v>60781</v>
      </c>
      <c r="G3220" s="26">
        <v>0</v>
      </c>
      <c r="H3220" s="76">
        <f t="shared" si="156"/>
        <v>112664</v>
      </c>
      <c r="I3220" s="76">
        <f t="shared" si="157"/>
        <v>0</v>
      </c>
      <c r="J3220" s="26">
        <v>122754</v>
      </c>
      <c r="K3220" s="26" t="s">
        <v>13644</v>
      </c>
      <c r="L3220" s="26" t="s">
        <v>998</v>
      </c>
      <c r="M3220" s="26">
        <v>9100</v>
      </c>
      <c r="N3220" s="26" t="s">
        <v>62</v>
      </c>
      <c r="O3220" s="26" t="s">
        <v>13633</v>
      </c>
      <c r="P3220" s="26" t="s">
        <v>333</v>
      </c>
      <c r="Q3220" s="26" t="s">
        <v>13634</v>
      </c>
      <c r="R3220" s="26" t="s">
        <v>12272</v>
      </c>
      <c r="S3220" s="26" t="s">
        <v>12273</v>
      </c>
      <c r="T3220" s="26" t="s">
        <v>12274</v>
      </c>
      <c r="U3220" s="26" t="s">
        <v>385</v>
      </c>
    </row>
    <row r="3221" spans="1:21" ht="14.4" x14ac:dyDescent="0.25">
      <c r="A3221" s="26">
        <v>112664</v>
      </c>
      <c r="B3221" s="26" t="s">
        <v>1649</v>
      </c>
      <c r="C3221" s="81">
        <f t="shared" si="155"/>
        <v>0</v>
      </c>
      <c r="D3221" s="26">
        <v>38307</v>
      </c>
      <c r="E3221" s="26" t="s">
        <v>12108</v>
      </c>
      <c r="F3221" s="26">
        <v>60781</v>
      </c>
      <c r="G3221" s="26">
        <v>0</v>
      </c>
      <c r="H3221" s="76">
        <f t="shared" si="156"/>
        <v>0</v>
      </c>
      <c r="I3221" s="76">
        <f t="shared" si="157"/>
        <v>0</v>
      </c>
      <c r="J3221" s="26">
        <v>123612</v>
      </c>
      <c r="K3221" s="26" t="s">
        <v>13645</v>
      </c>
      <c r="L3221" s="26" t="s">
        <v>998</v>
      </c>
      <c r="M3221" s="26">
        <v>9100</v>
      </c>
      <c r="N3221" s="26" t="s">
        <v>62</v>
      </c>
      <c r="O3221" s="26" t="s">
        <v>13633</v>
      </c>
      <c r="P3221" s="26" t="s">
        <v>333</v>
      </c>
      <c r="Q3221" s="26" t="s">
        <v>13634</v>
      </c>
      <c r="R3221" s="26" t="s">
        <v>12272</v>
      </c>
      <c r="S3221" s="26" t="s">
        <v>12273</v>
      </c>
      <c r="T3221" s="26" t="s">
        <v>12274</v>
      </c>
      <c r="U3221" s="26" t="s">
        <v>385</v>
      </c>
    </row>
    <row r="3222" spans="1:21" ht="14.4" x14ac:dyDescent="0.25">
      <c r="A3222" s="26">
        <v>112664</v>
      </c>
      <c r="B3222" s="26" t="s">
        <v>1649</v>
      </c>
      <c r="C3222" s="81">
        <f t="shared" si="155"/>
        <v>0</v>
      </c>
      <c r="D3222" s="26">
        <v>38307</v>
      </c>
      <c r="E3222" s="26" t="s">
        <v>12108</v>
      </c>
      <c r="F3222" s="26">
        <v>963934</v>
      </c>
      <c r="G3222" s="26">
        <v>0</v>
      </c>
      <c r="H3222" s="76">
        <f t="shared" si="156"/>
        <v>112664</v>
      </c>
      <c r="I3222" s="76">
        <f t="shared" si="157"/>
        <v>0</v>
      </c>
      <c r="J3222" s="26">
        <v>126061</v>
      </c>
      <c r="K3222" s="26" t="s">
        <v>13646</v>
      </c>
      <c r="L3222" s="26" t="s">
        <v>13647</v>
      </c>
      <c r="M3222" s="26">
        <v>9100</v>
      </c>
      <c r="N3222" s="26" t="s">
        <v>62</v>
      </c>
      <c r="O3222" s="26" t="s">
        <v>13648</v>
      </c>
      <c r="P3222" s="26" t="s">
        <v>333</v>
      </c>
      <c r="Q3222" s="26" t="s">
        <v>13649</v>
      </c>
      <c r="R3222" s="26" t="s">
        <v>12272</v>
      </c>
      <c r="S3222" s="26" t="s">
        <v>12273</v>
      </c>
      <c r="T3222" s="26" t="s">
        <v>12274</v>
      </c>
      <c r="U3222" s="26" t="s">
        <v>385</v>
      </c>
    </row>
    <row r="3223" spans="1:21" ht="14.4" x14ac:dyDescent="0.25">
      <c r="A3223" s="26">
        <v>112664</v>
      </c>
      <c r="B3223" s="26" t="s">
        <v>1649</v>
      </c>
      <c r="C3223" s="81">
        <f t="shared" si="155"/>
        <v>0</v>
      </c>
      <c r="D3223" s="26">
        <v>38307</v>
      </c>
      <c r="E3223" s="26" t="s">
        <v>12108</v>
      </c>
      <c r="F3223" s="26">
        <v>970781</v>
      </c>
      <c r="G3223" s="26">
        <v>0</v>
      </c>
      <c r="H3223" s="76">
        <f t="shared" si="156"/>
        <v>112664</v>
      </c>
      <c r="I3223" s="76">
        <f t="shared" si="157"/>
        <v>0</v>
      </c>
      <c r="J3223" s="26">
        <v>127911</v>
      </c>
      <c r="K3223" s="26" t="s">
        <v>13650</v>
      </c>
      <c r="L3223" s="26" t="s">
        <v>13639</v>
      </c>
      <c r="M3223" s="26">
        <v>9100</v>
      </c>
      <c r="N3223" s="26" t="s">
        <v>62</v>
      </c>
      <c r="O3223" s="26" t="s">
        <v>13640</v>
      </c>
      <c r="P3223" s="26" t="s">
        <v>333</v>
      </c>
      <c r="Q3223" s="26" t="s">
        <v>13641</v>
      </c>
      <c r="R3223" s="26" t="s">
        <v>12272</v>
      </c>
      <c r="S3223" s="26" t="s">
        <v>12273</v>
      </c>
      <c r="T3223" s="26" t="s">
        <v>12274</v>
      </c>
      <c r="U3223" s="26" t="s">
        <v>385</v>
      </c>
    </row>
    <row r="3224" spans="1:21" ht="14.4" x14ac:dyDescent="0.25">
      <c r="A3224" s="26">
        <v>112664</v>
      </c>
      <c r="B3224" s="26" t="s">
        <v>1649</v>
      </c>
      <c r="C3224" s="81">
        <f t="shared" si="155"/>
        <v>0</v>
      </c>
      <c r="D3224" s="26">
        <v>38307</v>
      </c>
      <c r="E3224" s="26" t="s">
        <v>12108</v>
      </c>
      <c r="F3224" s="26">
        <v>970798</v>
      </c>
      <c r="G3224" s="26">
        <v>0</v>
      </c>
      <c r="H3224" s="76">
        <f t="shared" si="156"/>
        <v>112664</v>
      </c>
      <c r="I3224" s="76">
        <f t="shared" si="157"/>
        <v>0</v>
      </c>
      <c r="J3224" s="26">
        <v>137448</v>
      </c>
      <c r="K3224" s="26" t="s">
        <v>13651</v>
      </c>
      <c r="L3224" s="26" t="s">
        <v>13602</v>
      </c>
      <c r="M3224" s="26">
        <v>9100</v>
      </c>
      <c r="N3224" s="26" t="s">
        <v>62</v>
      </c>
      <c r="O3224" s="26" t="s">
        <v>13603</v>
      </c>
      <c r="P3224" s="26" t="s">
        <v>333</v>
      </c>
      <c r="Q3224" s="26" t="s">
        <v>13652</v>
      </c>
      <c r="R3224" s="26" t="s">
        <v>12171</v>
      </c>
      <c r="S3224" s="26" t="s">
        <v>12172</v>
      </c>
      <c r="T3224" s="26" t="s">
        <v>12173</v>
      </c>
      <c r="U3224" s="26" t="s">
        <v>496</v>
      </c>
    </row>
    <row r="3225" spans="1:21" ht="14.4" x14ac:dyDescent="0.25">
      <c r="A3225" s="26">
        <v>112664</v>
      </c>
      <c r="B3225" s="26" t="s">
        <v>1649</v>
      </c>
      <c r="C3225" s="81">
        <f t="shared" si="155"/>
        <v>0</v>
      </c>
      <c r="D3225" s="26">
        <v>38307</v>
      </c>
      <c r="E3225" s="26" t="s">
        <v>12108</v>
      </c>
      <c r="F3225" s="26">
        <v>970798</v>
      </c>
      <c r="G3225" s="26">
        <v>0</v>
      </c>
      <c r="H3225" s="76">
        <f t="shared" si="156"/>
        <v>0</v>
      </c>
      <c r="I3225" s="76">
        <f t="shared" si="157"/>
        <v>0</v>
      </c>
      <c r="J3225" s="26">
        <v>137778</v>
      </c>
      <c r="K3225" s="26" t="s">
        <v>13653</v>
      </c>
      <c r="L3225" s="26" t="s">
        <v>13602</v>
      </c>
      <c r="M3225" s="26">
        <v>9100</v>
      </c>
      <c r="N3225" s="26" t="s">
        <v>62</v>
      </c>
      <c r="O3225" s="26" t="s">
        <v>13603</v>
      </c>
      <c r="P3225" s="26" t="s">
        <v>333</v>
      </c>
      <c r="Q3225" s="26" t="s">
        <v>13652</v>
      </c>
      <c r="R3225" s="26" t="s">
        <v>12171</v>
      </c>
      <c r="S3225" s="26" t="s">
        <v>12172</v>
      </c>
      <c r="T3225" s="26" t="s">
        <v>12173</v>
      </c>
      <c r="U3225" s="26" t="s">
        <v>496</v>
      </c>
    </row>
    <row r="3226" spans="1:21" ht="14.4" x14ac:dyDescent="0.25">
      <c r="A3226" s="26">
        <v>112664</v>
      </c>
      <c r="B3226" s="26" t="s">
        <v>1649</v>
      </c>
      <c r="C3226" s="81">
        <f t="shared" si="155"/>
        <v>0</v>
      </c>
      <c r="D3226" s="26">
        <v>38307</v>
      </c>
      <c r="E3226" s="26" t="s">
        <v>12108</v>
      </c>
      <c r="F3226" s="26">
        <v>963934</v>
      </c>
      <c r="G3226" s="26">
        <v>0</v>
      </c>
      <c r="H3226" s="76">
        <f t="shared" si="156"/>
        <v>112664</v>
      </c>
      <c r="I3226" s="76">
        <f t="shared" si="157"/>
        <v>0</v>
      </c>
      <c r="J3226" s="26">
        <v>138255</v>
      </c>
      <c r="K3226" s="26" t="s">
        <v>13654</v>
      </c>
      <c r="L3226" s="26" t="s">
        <v>13655</v>
      </c>
      <c r="M3226" s="26">
        <v>9100</v>
      </c>
      <c r="N3226" s="26" t="s">
        <v>62</v>
      </c>
      <c r="O3226" s="26" t="s">
        <v>13656</v>
      </c>
      <c r="P3226" s="26" t="s">
        <v>333</v>
      </c>
      <c r="Q3226" s="26" t="s">
        <v>13657</v>
      </c>
      <c r="R3226" s="26" t="s">
        <v>12272</v>
      </c>
      <c r="S3226" s="26" t="s">
        <v>12273</v>
      </c>
      <c r="T3226" s="26" t="s">
        <v>12274</v>
      </c>
      <c r="U3226" s="26" t="s">
        <v>385</v>
      </c>
    </row>
    <row r="3227" spans="1:21" ht="14.4" x14ac:dyDescent="0.25">
      <c r="A3227" s="26">
        <v>112664</v>
      </c>
      <c r="B3227" s="26" t="s">
        <v>1649</v>
      </c>
      <c r="C3227" s="81">
        <f t="shared" si="155"/>
        <v>0</v>
      </c>
      <c r="D3227" s="26">
        <v>38307</v>
      </c>
      <c r="E3227" s="26" t="s">
        <v>12108</v>
      </c>
      <c r="F3227" s="26">
        <v>975219</v>
      </c>
      <c r="G3227" s="26">
        <v>0</v>
      </c>
      <c r="H3227" s="76">
        <f t="shared" si="156"/>
        <v>112664</v>
      </c>
      <c r="I3227" s="76">
        <f t="shared" si="157"/>
        <v>0</v>
      </c>
      <c r="J3227" s="26">
        <v>143628</v>
      </c>
      <c r="K3227" s="26" t="s">
        <v>13658</v>
      </c>
      <c r="L3227" s="26" t="s">
        <v>13629</v>
      </c>
      <c r="M3227" s="26">
        <v>9100</v>
      </c>
      <c r="N3227" s="26" t="s">
        <v>62</v>
      </c>
      <c r="O3227" s="26" t="s">
        <v>13630</v>
      </c>
      <c r="P3227" s="26" t="s">
        <v>333</v>
      </c>
      <c r="Q3227" s="26" t="s">
        <v>13631</v>
      </c>
      <c r="R3227" s="26" t="s">
        <v>12272</v>
      </c>
      <c r="S3227" s="26" t="s">
        <v>12273</v>
      </c>
      <c r="T3227" s="26" t="s">
        <v>12274</v>
      </c>
      <c r="U3227" s="26" t="s">
        <v>385</v>
      </c>
    </row>
    <row r="3228" spans="1:21" ht="14.4" x14ac:dyDescent="0.25">
      <c r="A3228" s="26">
        <v>112664</v>
      </c>
      <c r="B3228" s="26" t="s">
        <v>1649</v>
      </c>
      <c r="C3228" s="81">
        <f t="shared" si="155"/>
        <v>0</v>
      </c>
      <c r="D3228" s="26">
        <v>38307</v>
      </c>
      <c r="E3228" s="26" t="s">
        <v>12108</v>
      </c>
      <c r="F3228" s="26">
        <v>963934</v>
      </c>
      <c r="G3228" s="26">
        <v>0</v>
      </c>
      <c r="H3228" s="76">
        <f t="shared" si="156"/>
        <v>112664</v>
      </c>
      <c r="I3228" s="76">
        <f t="shared" si="157"/>
        <v>0</v>
      </c>
      <c r="J3228" s="26">
        <v>143644</v>
      </c>
      <c r="K3228" s="26" t="s">
        <v>13659</v>
      </c>
      <c r="L3228" s="26" t="s">
        <v>8475</v>
      </c>
      <c r="M3228" s="26">
        <v>9190</v>
      </c>
      <c r="N3228" s="26" t="s">
        <v>557</v>
      </c>
      <c r="O3228" s="26" t="s">
        <v>13660</v>
      </c>
      <c r="P3228" s="26" t="s">
        <v>333</v>
      </c>
      <c r="Q3228" s="26" t="s">
        <v>13661</v>
      </c>
      <c r="R3228" s="26" t="s">
        <v>12272</v>
      </c>
      <c r="S3228" s="26" t="s">
        <v>12273</v>
      </c>
      <c r="T3228" s="26" t="s">
        <v>12274</v>
      </c>
      <c r="U3228" s="26" t="s">
        <v>385</v>
      </c>
    </row>
    <row r="3229" spans="1:21" ht="14.4" x14ac:dyDescent="0.25">
      <c r="A3229" s="26">
        <v>112664</v>
      </c>
      <c r="B3229" s="26" t="s">
        <v>1649</v>
      </c>
      <c r="C3229" s="81">
        <f t="shared" si="155"/>
        <v>0</v>
      </c>
      <c r="D3229" s="26">
        <v>38307</v>
      </c>
      <c r="E3229" s="26" t="s">
        <v>12108</v>
      </c>
      <c r="F3229" s="26">
        <v>963942</v>
      </c>
      <c r="G3229" s="26">
        <v>0</v>
      </c>
      <c r="H3229" s="76">
        <f t="shared" si="156"/>
        <v>112664</v>
      </c>
      <c r="I3229" s="76">
        <f t="shared" si="157"/>
        <v>0</v>
      </c>
      <c r="J3229" s="26">
        <v>143651</v>
      </c>
      <c r="K3229" s="26" t="s">
        <v>13662</v>
      </c>
      <c r="L3229" s="26" t="s">
        <v>1512</v>
      </c>
      <c r="M3229" s="26">
        <v>9100</v>
      </c>
      <c r="N3229" s="26" t="s">
        <v>62</v>
      </c>
      <c r="O3229" s="26" t="s">
        <v>13636</v>
      </c>
      <c r="P3229" s="26" t="s">
        <v>333</v>
      </c>
      <c r="Q3229" s="26" t="s">
        <v>13637</v>
      </c>
      <c r="R3229" s="26" t="s">
        <v>12272</v>
      </c>
      <c r="S3229" s="26" t="s">
        <v>12273</v>
      </c>
      <c r="T3229" s="26" t="s">
        <v>12274</v>
      </c>
      <c r="U3229" s="26" t="s">
        <v>385</v>
      </c>
    </row>
    <row r="3230" spans="1:21" ht="14.4" x14ac:dyDescent="0.25">
      <c r="A3230" s="26">
        <v>112664</v>
      </c>
      <c r="B3230" s="26" t="s">
        <v>1649</v>
      </c>
      <c r="C3230" s="81">
        <f t="shared" si="155"/>
        <v>0</v>
      </c>
      <c r="D3230" s="26">
        <v>38307</v>
      </c>
      <c r="E3230" s="26" t="s">
        <v>12108</v>
      </c>
      <c r="F3230" s="26">
        <v>963967</v>
      </c>
      <c r="G3230" s="26">
        <v>0</v>
      </c>
      <c r="H3230" s="76">
        <f t="shared" si="156"/>
        <v>112664</v>
      </c>
      <c r="I3230" s="76">
        <f t="shared" si="157"/>
        <v>0</v>
      </c>
      <c r="J3230" s="26">
        <v>143669</v>
      </c>
      <c r="K3230" s="26" t="s">
        <v>13663</v>
      </c>
      <c r="L3230" s="26" t="s">
        <v>13618</v>
      </c>
      <c r="M3230" s="26">
        <v>9100</v>
      </c>
      <c r="N3230" s="26" t="s">
        <v>62</v>
      </c>
      <c r="O3230" s="26" t="s">
        <v>13619</v>
      </c>
      <c r="P3230" s="26" t="s">
        <v>333</v>
      </c>
      <c r="Q3230" s="26" t="s">
        <v>13664</v>
      </c>
      <c r="R3230" s="26" t="s">
        <v>12272</v>
      </c>
      <c r="S3230" s="26" t="s">
        <v>12273</v>
      </c>
      <c r="T3230" s="26" t="s">
        <v>12274</v>
      </c>
      <c r="U3230" s="26" t="s">
        <v>385</v>
      </c>
    </row>
    <row r="3231" spans="1:21" ht="14.4" x14ac:dyDescent="0.25">
      <c r="A3231" s="26">
        <v>112664</v>
      </c>
      <c r="B3231" s="26" t="s">
        <v>1649</v>
      </c>
      <c r="C3231" s="81">
        <f t="shared" si="155"/>
        <v>0</v>
      </c>
      <c r="D3231" s="26">
        <v>0</v>
      </c>
      <c r="E3231" s="26" t="s">
        <v>333</v>
      </c>
      <c r="F3231" s="26">
        <v>970781</v>
      </c>
      <c r="G3231" s="26">
        <v>0</v>
      </c>
      <c r="H3231" s="76">
        <f t="shared" si="156"/>
        <v>112664</v>
      </c>
      <c r="I3231" s="76">
        <f t="shared" si="157"/>
        <v>0</v>
      </c>
      <c r="J3231" s="26">
        <v>145731</v>
      </c>
      <c r="K3231" s="26" t="s">
        <v>13665</v>
      </c>
      <c r="L3231" s="26" t="s">
        <v>13666</v>
      </c>
      <c r="M3231" s="26">
        <v>9100</v>
      </c>
      <c r="N3231" s="26" t="s">
        <v>13667</v>
      </c>
      <c r="O3231" s="26" t="s">
        <v>13615</v>
      </c>
      <c r="P3231" s="26" t="s">
        <v>333</v>
      </c>
      <c r="Q3231" s="26" t="s">
        <v>333</v>
      </c>
      <c r="U3231" s="26" t="s">
        <v>385</v>
      </c>
    </row>
    <row r="3232" spans="1:21" ht="14.4" x14ac:dyDescent="0.25">
      <c r="A3232" s="26">
        <v>112664</v>
      </c>
      <c r="B3232" s="26" t="s">
        <v>1649</v>
      </c>
      <c r="C3232" s="81">
        <f t="shared" si="155"/>
        <v>0</v>
      </c>
      <c r="D3232" s="26">
        <v>0</v>
      </c>
      <c r="E3232" s="26" t="s">
        <v>333</v>
      </c>
      <c r="F3232" s="26">
        <v>963934</v>
      </c>
      <c r="G3232" s="26">
        <v>0</v>
      </c>
      <c r="H3232" s="76">
        <f t="shared" si="156"/>
        <v>112664</v>
      </c>
      <c r="I3232" s="76">
        <f t="shared" si="157"/>
        <v>0</v>
      </c>
      <c r="J3232" s="26">
        <v>145748</v>
      </c>
      <c r="K3232" s="26" t="s">
        <v>13668</v>
      </c>
      <c r="L3232" s="26" t="s">
        <v>13669</v>
      </c>
      <c r="M3232" s="26">
        <v>9100</v>
      </c>
      <c r="N3232" s="26" t="s">
        <v>13667</v>
      </c>
      <c r="O3232" s="26" t="s">
        <v>13660</v>
      </c>
      <c r="P3232" s="26" t="s">
        <v>333</v>
      </c>
      <c r="Q3232" s="26" t="s">
        <v>333</v>
      </c>
      <c r="U3232" s="26" t="s">
        <v>385</v>
      </c>
    </row>
    <row r="3233" spans="1:21" ht="14.4" x14ac:dyDescent="0.25">
      <c r="A3233" s="26">
        <v>112664</v>
      </c>
      <c r="B3233" s="26" t="s">
        <v>1649</v>
      </c>
      <c r="C3233" s="81">
        <f t="shared" si="155"/>
        <v>0</v>
      </c>
      <c r="D3233" s="26">
        <v>0</v>
      </c>
      <c r="E3233" s="26" t="s">
        <v>333</v>
      </c>
      <c r="F3233" s="26">
        <v>60781</v>
      </c>
      <c r="G3233" s="26">
        <v>0</v>
      </c>
      <c r="H3233" s="76">
        <f t="shared" si="156"/>
        <v>112664</v>
      </c>
      <c r="I3233" s="76">
        <f t="shared" si="157"/>
        <v>0</v>
      </c>
      <c r="J3233" s="26">
        <v>145789</v>
      </c>
      <c r="K3233" s="26" t="s">
        <v>13670</v>
      </c>
      <c r="L3233" s="26" t="s">
        <v>13671</v>
      </c>
      <c r="M3233" s="26">
        <v>9100</v>
      </c>
      <c r="N3233" s="26" t="s">
        <v>13667</v>
      </c>
      <c r="O3233" s="26" t="s">
        <v>13633</v>
      </c>
      <c r="P3233" s="26" t="s">
        <v>333</v>
      </c>
      <c r="Q3233" s="26" t="s">
        <v>333</v>
      </c>
      <c r="U3233" s="26" t="s">
        <v>385</v>
      </c>
    </row>
    <row r="3234" spans="1:21" ht="14.4" x14ac:dyDescent="0.25">
      <c r="A3234" s="26">
        <v>112748</v>
      </c>
      <c r="B3234" s="26" t="s">
        <v>1649</v>
      </c>
      <c r="C3234" s="81">
        <f t="shared" si="155"/>
        <v>0</v>
      </c>
      <c r="D3234" s="26">
        <v>34389</v>
      </c>
      <c r="E3234" s="26" t="s">
        <v>12109</v>
      </c>
      <c r="F3234" s="26">
        <v>966937</v>
      </c>
      <c r="G3234" s="26">
        <v>0</v>
      </c>
      <c r="H3234" s="76">
        <f t="shared" si="156"/>
        <v>0</v>
      </c>
      <c r="I3234" s="76">
        <f t="shared" si="157"/>
        <v>0</v>
      </c>
      <c r="J3234" s="26">
        <v>28051</v>
      </c>
      <c r="K3234" s="26" t="s">
        <v>13672</v>
      </c>
      <c r="L3234" s="26" t="s">
        <v>2896</v>
      </c>
      <c r="M3234" s="26">
        <v>8430</v>
      </c>
      <c r="N3234" s="26" t="s">
        <v>6</v>
      </c>
      <c r="O3234" s="26" t="s">
        <v>213</v>
      </c>
      <c r="P3234" s="26" t="s">
        <v>333</v>
      </c>
      <c r="Q3234" s="26" t="s">
        <v>13673</v>
      </c>
      <c r="R3234" s="26" t="s">
        <v>12171</v>
      </c>
      <c r="S3234" s="26" t="s">
        <v>12172</v>
      </c>
      <c r="T3234" s="26" t="s">
        <v>12173</v>
      </c>
      <c r="U3234" s="26" t="s">
        <v>496</v>
      </c>
    </row>
    <row r="3235" spans="1:21" ht="14.4" x14ac:dyDescent="0.25">
      <c r="A3235" s="26">
        <v>112748</v>
      </c>
      <c r="B3235" s="26" t="s">
        <v>1649</v>
      </c>
      <c r="C3235" s="81">
        <f t="shared" si="155"/>
        <v>0</v>
      </c>
      <c r="D3235" s="26">
        <v>34389</v>
      </c>
      <c r="E3235" s="26" t="s">
        <v>12109</v>
      </c>
      <c r="F3235" s="26">
        <v>971341</v>
      </c>
      <c r="G3235" s="26">
        <v>0</v>
      </c>
      <c r="H3235" s="76">
        <f t="shared" si="156"/>
        <v>112748</v>
      </c>
      <c r="I3235" s="76">
        <f t="shared" si="157"/>
        <v>0</v>
      </c>
      <c r="J3235" s="26">
        <v>34389</v>
      </c>
      <c r="K3235" s="26" t="s">
        <v>12109</v>
      </c>
      <c r="L3235" s="26" t="s">
        <v>13674</v>
      </c>
      <c r="M3235" s="26">
        <v>8470</v>
      </c>
      <c r="N3235" s="26" t="s">
        <v>96</v>
      </c>
      <c r="O3235" s="26" t="s">
        <v>13675</v>
      </c>
      <c r="P3235" s="26" t="s">
        <v>333</v>
      </c>
      <c r="Q3235" s="26" t="s">
        <v>13676</v>
      </c>
      <c r="R3235" s="26" t="s">
        <v>12245</v>
      </c>
      <c r="S3235" s="26" t="s">
        <v>12246</v>
      </c>
      <c r="T3235" s="26" t="s">
        <v>12247</v>
      </c>
      <c r="U3235" s="26" t="s">
        <v>385</v>
      </c>
    </row>
    <row r="3236" spans="1:21" ht="14.4" x14ac:dyDescent="0.25">
      <c r="A3236" s="26">
        <v>112748</v>
      </c>
      <c r="B3236" s="26" t="s">
        <v>1649</v>
      </c>
      <c r="C3236" s="81">
        <f t="shared" si="155"/>
        <v>0</v>
      </c>
      <c r="D3236" s="26">
        <v>34389</v>
      </c>
      <c r="E3236" s="26" t="s">
        <v>12109</v>
      </c>
      <c r="F3236" s="26">
        <v>966903</v>
      </c>
      <c r="G3236" s="26">
        <v>0</v>
      </c>
      <c r="H3236" s="76">
        <f t="shared" si="156"/>
        <v>112748</v>
      </c>
      <c r="I3236" s="76">
        <f t="shared" si="157"/>
        <v>0</v>
      </c>
      <c r="J3236" s="26">
        <v>35154</v>
      </c>
      <c r="K3236" s="26" t="s">
        <v>13677</v>
      </c>
      <c r="L3236" s="26" t="s">
        <v>10423</v>
      </c>
      <c r="M3236" s="26">
        <v>8400</v>
      </c>
      <c r="N3236" s="26" t="s">
        <v>100</v>
      </c>
      <c r="O3236" s="26" t="s">
        <v>13678</v>
      </c>
      <c r="P3236" s="26" t="s">
        <v>333</v>
      </c>
      <c r="Q3236" s="26" t="s">
        <v>13679</v>
      </c>
      <c r="R3236" s="26" t="s">
        <v>12245</v>
      </c>
      <c r="S3236" s="26" t="s">
        <v>12246</v>
      </c>
      <c r="T3236" s="26" t="s">
        <v>12247</v>
      </c>
      <c r="U3236" s="26" t="s">
        <v>385</v>
      </c>
    </row>
    <row r="3237" spans="1:21" ht="14.4" x14ac:dyDescent="0.25">
      <c r="A3237" s="26">
        <v>112748</v>
      </c>
      <c r="B3237" s="26" t="s">
        <v>1649</v>
      </c>
      <c r="C3237" s="81">
        <f t="shared" si="155"/>
        <v>0</v>
      </c>
      <c r="D3237" s="26">
        <v>34389</v>
      </c>
      <c r="E3237" s="26" t="s">
        <v>12109</v>
      </c>
      <c r="F3237" s="26">
        <v>113746</v>
      </c>
      <c r="G3237" s="26">
        <v>0</v>
      </c>
      <c r="H3237" s="76">
        <f t="shared" si="156"/>
        <v>112748</v>
      </c>
      <c r="I3237" s="76">
        <f t="shared" si="157"/>
        <v>0</v>
      </c>
      <c r="J3237" s="26">
        <v>35162</v>
      </c>
      <c r="K3237" s="26" t="s">
        <v>13680</v>
      </c>
      <c r="L3237" s="26" t="s">
        <v>13681</v>
      </c>
      <c r="M3237" s="26">
        <v>8400</v>
      </c>
      <c r="N3237" s="26" t="s">
        <v>100</v>
      </c>
      <c r="O3237" s="26" t="s">
        <v>13682</v>
      </c>
      <c r="P3237" s="26" t="s">
        <v>333</v>
      </c>
      <c r="Q3237" s="26" t="s">
        <v>13683</v>
      </c>
      <c r="R3237" s="26" t="s">
        <v>12245</v>
      </c>
      <c r="S3237" s="26" t="s">
        <v>12246</v>
      </c>
      <c r="T3237" s="26" t="s">
        <v>12247</v>
      </c>
      <c r="U3237" s="26" t="s">
        <v>385</v>
      </c>
    </row>
    <row r="3238" spans="1:21" ht="14.4" x14ac:dyDescent="0.25">
      <c r="A3238" s="26">
        <v>112748</v>
      </c>
      <c r="B3238" s="26" t="s">
        <v>1649</v>
      </c>
      <c r="C3238" s="81">
        <f t="shared" si="155"/>
        <v>0</v>
      </c>
      <c r="D3238" s="26">
        <v>34389</v>
      </c>
      <c r="E3238" s="26" t="s">
        <v>12109</v>
      </c>
      <c r="F3238" s="26">
        <v>113746</v>
      </c>
      <c r="G3238" s="26">
        <v>0</v>
      </c>
      <c r="H3238" s="76">
        <f t="shared" si="156"/>
        <v>0</v>
      </c>
      <c r="I3238" s="76">
        <f t="shared" si="157"/>
        <v>0</v>
      </c>
      <c r="J3238" s="26">
        <v>35188</v>
      </c>
      <c r="K3238" s="26" t="s">
        <v>13684</v>
      </c>
      <c r="L3238" s="26" t="s">
        <v>13685</v>
      </c>
      <c r="M3238" s="26">
        <v>8400</v>
      </c>
      <c r="N3238" s="26" t="s">
        <v>100</v>
      </c>
      <c r="O3238" s="26" t="s">
        <v>13686</v>
      </c>
      <c r="P3238" s="26" t="s">
        <v>333</v>
      </c>
      <c r="Q3238" s="26" t="s">
        <v>13687</v>
      </c>
      <c r="R3238" s="26" t="s">
        <v>12245</v>
      </c>
      <c r="S3238" s="26" t="s">
        <v>12246</v>
      </c>
      <c r="T3238" s="26" t="s">
        <v>12247</v>
      </c>
      <c r="U3238" s="26" t="s">
        <v>385</v>
      </c>
    </row>
    <row r="3239" spans="1:21" ht="14.4" x14ac:dyDescent="0.25">
      <c r="A3239" s="26">
        <v>112748</v>
      </c>
      <c r="B3239" s="26" t="s">
        <v>1649</v>
      </c>
      <c r="C3239" s="81">
        <f t="shared" si="155"/>
        <v>0</v>
      </c>
      <c r="D3239" s="26">
        <v>34389</v>
      </c>
      <c r="E3239" s="26" t="s">
        <v>12109</v>
      </c>
      <c r="F3239" s="26">
        <v>113746</v>
      </c>
      <c r="G3239" s="26">
        <v>0</v>
      </c>
      <c r="H3239" s="76">
        <f t="shared" si="156"/>
        <v>0</v>
      </c>
      <c r="I3239" s="76">
        <f t="shared" si="157"/>
        <v>0</v>
      </c>
      <c r="J3239" s="26">
        <v>35212</v>
      </c>
      <c r="K3239" s="26" t="s">
        <v>13644</v>
      </c>
      <c r="L3239" s="26" t="s">
        <v>13688</v>
      </c>
      <c r="M3239" s="26">
        <v>8400</v>
      </c>
      <c r="N3239" s="26" t="s">
        <v>100</v>
      </c>
      <c r="O3239" s="26" t="s">
        <v>13689</v>
      </c>
      <c r="P3239" s="26" t="s">
        <v>333</v>
      </c>
      <c r="Q3239" s="26" t="s">
        <v>13690</v>
      </c>
      <c r="R3239" s="26" t="s">
        <v>12245</v>
      </c>
      <c r="S3239" s="26" t="s">
        <v>12246</v>
      </c>
      <c r="T3239" s="26" t="s">
        <v>12247</v>
      </c>
      <c r="U3239" s="26" t="s">
        <v>385</v>
      </c>
    </row>
    <row r="3240" spans="1:21" ht="14.4" x14ac:dyDescent="0.25">
      <c r="A3240" s="26">
        <v>112748</v>
      </c>
      <c r="B3240" s="26" t="s">
        <v>1649</v>
      </c>
      <c r="C3240" s="81">
        <f t="shared" si="155"/>
        <v>0</v>
      </c>
      <c r="D3240" s="26">
        <v>34389</v>
      </c>
      <c r="E3240" s="26" t="s">
        <v>12109</v>
      </c>
      <c r="F3240" s="26">
        <v>966903</v>
      </c>
      <c r="G3240" s="26">
        <v>0</v>
      </c>
      <c r="H3240" s="76">
        <f t="shared" si="156"/>
        <v>112748</v>
      </c>
      <c r="I3240" s="76">
        <f t="shared" si="157"/>
        <v>0</v>
      </c>
      <c r="J3240" s="26">
        <v>115378</v>
      </c>
      <c r="K3240" s="26" t="s">
        <v>13691</v>
      </c>
      <c r="L3240" s="26" t="s">
        <v>10423</v>
      </c>
      <c r="M3240" s="26">
        <v>8400</v>
      </c>
      <c r="N3240" s="26" t="s">
        <v>100</v>
      </c>
      <c r="O3240" s="26" t="s">
        <v>13678</v>
      </c>
      <c r="P3240" s="26" t="s">
        <v>333</v>
      </c>
      <c r="Q3240" s="26" t="s">
        <v>13679</v>
      </c>
      <c r="R3240" s="26" t="s">
        <v>12245</v>
      </c>
      <c r="S3240" s="26" t="s">
        <v>12246</v>
      </c>
      <c r="T3240" s="26" t="s">
        <v>12247</v>
      </c>
      <c r="U3240" s="26" t="s">
        <v>385</v>
      </c>
    </row>
    <row r="3241" spans="1:21" ht="14.4" x14ac:dyDescent="0.25">
      <c r="A3241" s="26">
        <v>112748</v>
      </c>
      <c r="B3241" s="26" t="s">
        <v>1649</v>
      </c>
      <c r="C3241" s="81">
        <f t="shared" si="155"/>
        <v>0</v>
      </c>
      <c r="D3241" s="26">
        <v>34389</v>
      </c>
      <c r="E3241" s="26" t="s">
        <v>12109</v>
      </c>
      <c r="F3241" s="26">
        <v>971341</v>
      </c>
      <c r="G3241" s="26">
        <v>0</v>
      </c>
      <c r="H3241" s="76">
        <f t="shared" si="156"/>
        <v>112748</v>
      </c>
      <c r="I3241" s="76">
        <f t="shared" si="157"/>
        <v>0</v>
      </c>
      <c r="J3241" s="26">
        <v>126706</v>
      </c>
      <c r="K3241" s="26" t="s">
        <v>13692</v>
      </c>
      <c r="L3241" s="26" t="s">
        <v>13674</v>
      </c>
      <c r="M3241" s="26">
        <v>8470</v>
      </c>
      <c r="N3241" s="26" t="s">
        <v>96</v>
      </c>
      <c r="O3241" s="26" t="s">
        <v>13675</v>
      </c>
      <c r="P3241" s="26" t="s">
        <v>333</v>
      </c>
      <c r="Q3241" s="26" t="s">
        <v>13676</v>
      </c>
      <c r="R3241" s="26" t="s">
        <v>12245</v>
      </c>
      <c r="S3241" s="26" t="s">
        <v>12246</v>
      </c>
      <c r="T3241" s="26" t="s">
        <v>12247</v>
      </c>
      <c r="U3241" s="26" t="s">
        <v>385</v>
      </c>
    </row>
    <row r="3242" spans="1:21" ht="14.4" x14ac:dyDescent="0.25">
      <c r="A3242" s="26">
        <v>112748</v>
      </c>
      <c r="B3242" s="26" t="s">
        <v>1649</v>
      </c>
      <c r="C3242" s="81">
        <f t="shared" si="155"/>
        <v>0</v>
      </c>
      <c r="D3242" s="26">
        <v>34389</v>
      </c>
      <c r="E3242" s="26" t="s">
        <v>12109</v>
      </c>
      <c r="F3242" s="26">
        <v>113746</v>
      </c>
      <c r="G3242" s="26">
        <v>0</v>
      </c>
      <c r="H3242" s="76">
        <f t="shared" si="156"/>
        <v>112748</v>
      </c>
      <c r="I3242" s="76">
        <f t="shared" si="157"/>
        <v>0</v>
      </c>
      <c r="J3242" s="26">
        <v>126805</v>
      </c>
      <c r="K3242" s="26" t="s">
        <v>13693</v>
      </c>
      <c r="L3242" s="26" t="s">
        <v>13681</v>
      </c>
      <c r="M3242" s="26">
        <v>8400</v>
      </c>
      <c r="N3242" s="26" t="s">
        <v>100</v>
      </c>
      <c r="O3242" s="26" t="s">
        <v>13682</v>
      </c>
      <c r="P3242" s="26" t="s">
        <v>333</v>
      </c>
      <c r="Q3242" s="26" t="s">
        <v>13683</v>
      </c>
      <c r="R3242" s="26" t="s">
        <v>12245</v>
      </c>
      <c r="S3242" s="26" t="s">
        <v>12246</v>
      </c>
      <c r="T3242" s="26" t="s">
        <v>12247</v>
      </c>
      <c r="U3242" s="26" t="s">
        <v>385</v>
      </c>
    </row>
    <row r="3243" spans="1:21" ht="14.4" x14ac:dyDescent="0.25">
      <c r="A3243" s="26">
        <v>112755</v>
      </c>
      <c r="B3243" s="26" t="s">
        <v>1901</v>
      </c>
      <c r="C3243" s="81">
        <f t="shared" si="155"/>
        <v>0</v>
      </c>
      <c r="D3243" s="26">
        <v>42201</v>
      </c>
      <c r="E3243" s="26" t="s">
        <v>12110</v>
      </c>
      <c r="F3243" s="26">
        <v>114041</v>
      </c>
      <c r="G3243" s="26">
        <v>114041</v>
      </c>
      <c r="H3243" s="76">
        <f t="shared" si="156"/>
        <v>0</v>
      </c>
      <c r="I3243" s="76">
        <f t="shared" si="157"/>
        <v>0</v>
      </c>
      <c r="J3243" s="26">
        <v>27284</v>
      </c>
      <c r="K3243" s="26" t="s">
        <v>13694</v>
      </c>
      <c r="L3243" s="26" t="s">
        <v>13695</v>
      </c>
      <c r="M3243" s="26">
        <v>8200</v>
      </c>
      <c r="N3243" s="26" t="s">
        <v>270</v>
      </c>
      <c r="O3243" s="26" t="s">
        <v>13696</v>
      </c>
      <c r="P3243" s="26" t="s">
        <v>333</v>
      </c>
      <c r="Q3243" s="26" t="s">
        <v>13697</v>
      </c>
      <c r="R3243" s="26" t="s">
        <v>12171</v>
      </c>
      <c r="S3243" s="26" t="s">
        <v>12172</v>
      </c>
      <c r="T3243" s="26" t="s">
        <v>12173</v>
      </c>
      <c r="U3243" s="26" t="s">
        <v>496</v>
      </c>
    </row>
    <row r="3244" spans="1:21" ht="14.4" x14ac:dyDescent="0.25">
      <c r="A3244" s="26">
        <v>112755</v>
      </c>
      <c r="B3244" s="26" t="s">
        <v>1901</v>
      </c>
      <c r="C3244" s="81">
        <f t="shared" si="155"/>
        <v>0</v>
      </c>
      <c r="D3244" s="26">
        <v>42201</v>
      </c>
      <c r="E3244" s="26" t="s">
        <v>12110</v>
      </c>
      <c r="F3244" s="26">
        <v>114041</v>
      </c>
      <c r="G3244" s="26">
        <v>114041</v>
      </c>
      <c r="H3244" s="76">
        <f t="shared" si="156"/>
        <v>0</v>
      </c>
      <c r="I3244" s="76">
        <f t="shared" si="157"/>
        <v>0</v>
      </c>
      <c r="J3244" s="26">
        <v>28068</v>
      </c>
      <c r="K3244" s="26" t="s">
        <v>13698</v>
      </c>
      <c r="L3244" s="26" t="s">
        <v>5419</v>
      </c>
      <c r="M3244" s="26">
        <v>8420</v>
      </c>
      <c r="N3244" s="26" t="s">
        <v>101</v>
      </c>
      <c r="O3244" s="26" t="s">
        <v>13699</v>
      </c>
      <c r="P3244" s="26" t="s">
        <v>333</v>
      </c>
      <c r="Q3244" s="26" t="s">
        <v>13700</v>
      </c>
      <c r="R3244" s="26" t="s">
        <v>12171</v>
      </c>
      <c r="S3244" s="26" t="s">
        <v>12172</v>
      </c>
      <c r="T3244" s="26" t="s">
        <v>12173</v>
      </c>
      <c r="U3244" s="26" t="s">
        <v>496</v>
      </c>
    </row>
    <row r="3245" spans="1:21" ht="14.4" x14ac:dyDescent="0.25">
      <c r="A3245" s="26">
        <v>112755</v>
      </c>
      <c r="B3245" s="26" t="s">
        <v>1901</v>
      </c>
      <c r="C3245" s="81">
        <f t="shared" si="155"/>
        <v>0</v>
      </c>
      <c r="D3245" s="26">
        <v>42201</v>
      </c>
      <c r="E3245" s="26" t="s">
        <v>12110</v>
      </c>
      <c r="F3245" s="26">
        <v>114041</v>
      </c>
      <c r="G3245" s="26">
        <v>114041</v>
      </c>
      <c r="H3245" s="76">
        <f t="shared" si="156"/>
        <v>0</v>
      </c>
      <c r="I3245" s="76">
        <f t="shared" si="157"/>
        <v>0</v>
      </c>
      <c r="J3245" s="26">
        <v>40204</v>
      </c>
      <c r="K3245" s="26" t="s">
        <v>13701</v>
      </c>
      <c r="L3245" s="26" t="s">
        <v>13702</v>
      </c>
      <c r="M3245" s="26">
        <v>8310</v>
      </c>
      <c r="N3245" s="26" t="s">
        <v>282</v>
      </c>
      <c r="O3245" s="26" t="s">
        <v>13703</v>
      </c>
      <c r="P3245" s="26" t="s">
        <v>333</v>
      </c>
      <c r="Q3245" s="26" t="s">
        <v>13704</v>
      </c>
      <c r="R3245" s="26" t="s">
        <v>12245</v>
      </c>
      <c r="S3245" s="26" t="s">
        <v>12246</v>
      </c>
      <c r="T3245" s="26" t="s">
        <v>12247</v>
      </c>
      <c r="U3245" s="26" t="s">
        <v>385</v>
      </c>
    </row>
    <row r="3246" spans="1:21" ht="14.4" x14ac:dyDescent="0.25">
      <c r="A3246" s="26">
        <v>112755</v>
      </c>
      <c r="B3246" s="26" t="s">
        <v>1901</v>
      </c>
      <c r="C3246" s="81">
        <f t="shared" si="155"/>
        <v>0</v>
      </c>
      <c r="D3246" s="26">
        <v>42201</v>
      </c>
      <c r="E3246" s="26" t="s">
        <v>12110</v>
      </c>
      <c r="F3246" s="26">
        <v>114041</v>
      </c>
      <c r="G3246" s="26">
        <v>114041</v>
      </c>
      <c r="H3246" s="76">
        <f t="shared" si="156"/>
        <v>0</v>
      </c>
      <c r="I3246" s="76">
        <f t="shared" si="157"/>
        <v>0</v>
      </c>
      <c r="J3246" s="26">
        <v>42069</v>
      </c>
      <c r="K3246" s="26" t="s">
        <v>13705</v>
      </c>
      <c r="L3246" s="26" t="s">
        <v>5400</v>
      </c>
      <c r="M3246" s="26">
        <v>8370</v>
      </c>
      <c r="N3246" s="26" t="s">
        <v>99</v>
      </c>
      <c r="O3246" s="26" t="s">
        <v>13706</v>
      </c>
      <c r="P3246" s="26" t="s">
        <v>333</v>
      </c>
      <c r="Q3246" s="26" t="s">
        <v>13707</v>
      </c>
      <c r="R3246" s="26" t="s">
        <v>12245</v>
      </c>
      <c r="S3246" s="26" t="s">
        <v>12246</v>
      </c>
      <c r="T3246" s="26" t="s">
        <v>12247</v>
      </c>
      <c r="U3246" s="26" t="s">
        <v>385</v>
      </c>
    </row>
    <row r="3247" spans="1:21" ht="14.4" x14ac:dyDescent="0.25">
      <c r="A3247" s="26">
        <v>112755</v>
      </c>
      <c r="B3247" s="26" t="s">
        <v>1901</v>
      </c>
      <c r="C3247" s="81">
        <f t="shared" si="155"/>
        <v>0</v>
      </c>
      <c r="D3247" s="26">
        <v>42201</v>
      </c>
      <c r="E3247" s="26" t="s">
        <v>12110</v>
      </c>
      <c r="F3247" s="26">
        <v>114041</v>
      </c>
      <c r="G3247" s="26">
        <v>114041</v>
      </c>
      <c r="H3247" s="76">
        <f t="shared" si="156"/>
        <v>0</v>
      </c>
      <c r="I3247" s="76">
        <f t="shared" si="157"/>
        <v>0</v>
      </c>
      <c r="J3247" s="26">
        <v>42085</v>
      </c>
      <c r="K3247" s="26" t="s">
        <v>13708</v>
      </c>
      <c r="L3247" s="26" t="s">
        <v>5400</v>
      </c>
      <c r="M3247" s="26">
        <v>8370</v>
      </c>
      <c r="N3247" s="26" t="s">
        <v>99</v>
      </c>
      <c r="O3247" s="26" t="s">
        <v>13706</v>
      </c>
      <c r="P3247" s="26" t="s">
        <v>333</v>
      </c>
      <c r="Q3247" s="26" t="s">
        <v>13709</v>
      </c>
      <c r="R3247" s="26" t="s">
        <v>12245</v>
      </c>
      <c r="S3247" s="26" t="s">
        <v>12246</v>
      </c>
      <c r="T3247" s="26" t="s">
        <v>12247</v>
      </c>
      <c r="U3247" s="26" t="s">
        <v>385</v>
      </c>
    </row>
    <row r="3248" spans="1:21" ht="14.4" x14ac:dyDescent="0.25">
      <c r="A3248" s="26">
        <v>112755</v>
      </c>
      <c r="B3248" s="26" t="s">
        <v>1901</v>
      </c>
      <c r="C3248" s="81">
        <f t="shared" si="155"/>
        <v>0</v>
      </c>
      <c r="D3248" s="26">
        <v>42201</v>
      </c>
      <c r="E3248" s="26" t="s">
        <v>12110</v>
      </c>
      <c r="F3248" s="26">
        <v>114041</v>
      </c>
      <c r="G3248" s="26">
        <v>114041</v>
      </c>
      <c r="H3248" s="76">
        <f t="shared" si="156"/>
        <v>0</v>
      </c>
      <c r="I3248" s="76">
        <f t="shared" si="157"/>
        <v>0</v>
      </c>
      <c r="J3248" s="26">
        <v>42119</v>
      </c>
      <c r="K3248" s="26" t="s">
        <v>13710</v>
      </c>
      <c r="L3248" s="26" t="s">
        <v>13711</v>
      </c>
      <c r="M3248" s="26">
        <v>8000</v>
      </c>
      <c r="N3248" s="26" t="s">
        <v>90</v>
      </c>
      <c r="O3248" s="26" t="s">
        <v>13712</v>
      </c>
      <c r="P3248" s="26" t="s">
        <v>333</v>
      </c>
      <c r="Q3248" s="26" t="s">
        <v>13713</v>
      </c>
      <c r="R3248" s="26" t="s">
        <v>12245</v>
      </c>
      <c r="S3248" s="26" t="s">
        <v>12246</v>
      </c>
      <c r="T3248" s="26" t="s">
        <v>12247</v>
      </c>
      <c r="U3248" s="26" t="s">
        <v>385</v>
      </c>
    </row>
    <row r="3249" spans="1:21" ht="14.4" x14ac:dyDescent="0.25">
      <c r="A3249" s="26">
        <v>112755</v>
      </c>
      <c r="B3249" s="26" t="s">
        <v>1901</v>
      </c>
      <c r="C3249" s="81">
        <f t="shared" si="155"/>
        <v>0</v>
      </c>
      <c r="D3249" s="26">
        <v>42201</v>
      </c>
      <c r="E3249" s="26" t="s">
        <v>12110</v>
      </c>
      <c r="F3249" s="26">
        <v>114041</v>
      </c>
      <c r="G3249" s="26">
        <v>114041</v>
      </c>
      <c r="H3249" s="76">
        <f t="shared" si="156"/>
        <v>0</v>
      </c>
      <c r="I3249" s="76">
        <f t="shared" si="157"/>
        <v>0</v>
      </c>
      <c r="J3249" s="26">
        <v>42151</v>
      </c>
      <c r="K3249" s="26" t="s">
        <v>13701</v>
      </c>
      <c r="L3249" s="26" t="s">
        <v>13714</v>
      </c>
      <c r="M3249" s="26">
        <v>8310</v>
      </c>
      <c r="N3249" s="26" t="s">
        <v>282</v>
      </c>
      <c r="O3249" s="26" t="s">
        <v>13715</v>
      </c>
      <c r="P3249" s="26" t="s">
        <v>333</v>
      </c>
      <c r="Q3249" s="26" t="s">
        <v>13704</v>
      </c>
      <c r="R3249" s="26" t="s">
        <v>12245</v>
      </c>
      <c r="S3249" s="26" t="s">
        <v>12246</v>
      </c>
      <c r="T3249" s="26" t="s">
        <v>12247</v>
      </c>
      <c r="U3249" s="26" t="s">
        <v>385</v>
      </c>
    </row>
    <row r="3250" spans="1:21" ht="14.4" x14ac:dyDescent="0.25">
      <c r="A3250" s="26">
        <v>112755</v>
      </c>
      <c r="B3250" s="26" t="s">
        <v>1901</v>
      </c>
      <c r="C3250" s="81">
        <f t="shared" si="155"/>
        <v>0</v>
      </c>
      <c r="D3250" s="26">
        <v>42201</v>
      </c>
      <c r="E3250" s="26" t="s">
        <v>12110</v>
      </c>
      <c r="F3250" s="26">
        <v>114041</v>
      </c>
      <c r="G3250" s="26">
        <v>114041</v>
      </c>
      <c r="H3250" s="76">
        <f t="shared" si="156"/>
        <v>0</v>
      </c>
      <c r="I3250" s="76">
        <f t="shared" si="157"/>
        <v>0</v>
      </c>
      <c r="J3250" s="26">
        <v>42201</v>
      </c>
      <c r="K3250" s="26" t="s">
        <v>12110</v>
      </c>
      <c r="L3250" s="26" t="s">
        <v>13716</v>
      </c>
      <c r="M3250" s="26">
        <v>8200</v>
      </c>
      <c r="N3250" s="26" t="s">
        <v>281</v>
      </c>
      <c r="O3250" s="26" t="s">
        <v>13717</v>
      </c>
      <c r="P3250" s="26" t="s">
        <v>333</v>
      </c>
      <c r="Q3250" s="26" t="s">
        <v>13718</v>
      </c>
      <c r="R3250" s="26" t="s">
        <v>12245</v>
      </c>
      <c r="S3250" s="26" t="s">
        <v>12246</v>
      </c>
      <c r="T3250" s="26" t="s">
        <v>12247</v>
      </c>
      <c r="U3250" s="26" t="s">
        <v>385</v>
      </c>
    </row>
    <row r="3251" spans="1:21" ht="14.4" x14ac:dyDescent="0.25">
      <c r="A3251" s="26">
        <v>112755</v>
      </c>
      <c r="B3251" s="26" t="s">
        <v>1901</v>
      </c>
      <c r="C3251" s="81">
        <f t="shared" si="155"/>
        <v>0</v>
      </c>
      <c r="D3251" s="26">
        <v>42201</v>
      </c>
      <c r="E3251" s="26" t="s">
        <v>12110</v>
      </c>
      <c r="F3251" s="26">
        <v>114041</v>
      </c>
      <c r="G3251" s="26">
        <v>114041</v>
      </c>
      <c r="H3251" s="76">
        <f t="shared" si="156"/>
        <v>0</v>
      </c>
      <c r="I3251" s="76">
        <f t="shared" si="157"/>
        <v>0</v>
      </c>
      <c r="J3251" s="26">
        <v>42218</v>
      </c>
      <c r="K3251" s="26" t="s">
        <v>13719</v>
      </c>
      <c r="L3251" s="26" t="s">
        <v>13720</v>
      </c>
      <c r="M3251" s="26">
        <v>8000</v>
      </c>
      <c r="N3251" s="26" t="s">
        <v>90</v>
      </c>
      <c r="O3251" s="26" t="s">
        <v>13721</v>
      </c>
      <c r="P3251" s="26" t="s">
        <v>333</v>
      </c>
      <c r="Q3251" s="26" t="s">
        <v>13722</v>
      </c>
      <c r="R3251" s="26" t="s">
        <v>12245</v>
      </c>
      <c r="S3251" s="26" t="s">
        <v>12246</v>
      </c>
      <c r="T3251" s="26" t="s">
        <v>12247</v>
      </c>
      <c r="U3251" s="26" t="s">
        <v>385</v>
      </c>
    </row>
    <row r="3252" spans="1:21" ht="14.4" x14ac:dyDescent="0.25">
      <c r="A3252" s="26">
        <v>112755</v>
      </c>
      <c r="B3252" s="26" t="s">
        <v>1901</v>
      </c>
      <c r="C3252" s="81">
        <f t="shared" si="155"/>
        <v>0</v>
      </c>
      <c r="D3252" s="26">
        <v>42201</v>
      </c>
      <c r="E3252" s="26" t="s">
        <v>12110</v>
      </c>
      <c r="F3252" s="26">
        <v>114041</v>
      </c>
      <c r="G3252" s="26">
        <v>114041</v>
      </c>
      <c r="H3252" s="76">
        <f t="shared" si="156"/>
        <v>0</v>
      </c>
      <c r="I3252" s="76">
        <f t="shared" si="157"/>
        <v>0</v>
      </c>
      <c r="J3252" s="26">
        <v>42408</v>
      </c>
      <c r="K3252" s="26" t="s">
        <v>13723</v>
      </c>
      <c r="L3252" s="26" t="s">
        <v>13724</v>
      </c>
      <c r="M3252" s="26">
        <v>8300</v>
      </c>
      <c r="N3252" s="26" t="s">
        <v>98</v>
      </c>
      <c r="O3252" s="26" t="s">
        <v>13725</v>
      </c>
      <c r="P3252" s="26" t="s">
        <v>333</v>
      </c>
      <c r="Q3252" s="26" t="s">
        <v>13726</v>
      </c>
      <c r="R3252" s="26" t="s">
        <v>12245</v>
      </c>
      <c r="S3252" s="26" t="s">
        <v>12246</v>
      </c>
      <c r="T3252" s="26" t="s">
        <v>12247</v>
      </c>
      <c r="U3252" s="26" t="s">
        <v>385</v>
      </c>
    </row>
    <row r="3253" spans="1:21" ht="14.4" x14ac:dyDescent="0.25">
      <c r="A3253" s="26">
        <v>112755</v>
      </c>
      <c r="B3253" s="26" t="s">
        <v>1901</v>
      </c>
      <c r="C3253" s="81">
        <f t="shared" si="155"/>
        <v>0</v>
      </c>
      <c r="D3253" s="26">
        <v>42201</v>
      </c>
      <c r="E3253" s="26" t="s">
        <v>12110</v>
      </c>
      <c r="F3253" s="26">
        <v>114041</v>
      </c>
      <c r="G3253" s="26">
        <v>114041</v>
      </c>
      <c r="H3253" s="76">
        <f t="shared" si="156"/>
        <v>0</v>
      </c>
      <c r="I3253" s="76">
        <f t="shared" si="157"/>
        <v>0</v>
      </c>
      <c r="J3253" s="26">
        <v>42416</v>
      </c>
      <c r="K3253" s="26" t="s">
        <v>13727</v>
      </c>
      <c r="L3253" s="26" t="s">
        <v>13724</v>
      </c>
      <c r="M3253" s="26">
        <v>8300</v>
      </c>
      <c r="N3253" s="26" t="s">
        <v>98</v>
      </c>
      <c r="O3253" s="26" t="s">
        <v>13725</v>
      </c>
      <c r="P3253" s="26" t="s">
        <v>333</v>
      </c>
      <c r="Q3253" s="26" t="s">
        <v>13728</v>
      </c>
      <c r="R3253" s="26" t="s">
        <v>12245</v>
      </c>
      <c r="S3253" s="26" t="s">
        <v>12246</v>
      </c>
      <c r="T3253" s="26" t="s">
        <v>12247</v>
      </c>
      <c r="U3253" s="26" t="s">
        <v>385</v>
      </c>
    </row>
    <row r="3254" spans="1:21" ht="14.4" x14ac:dyDescent="0.25">
      <c r="A3254" s="26">
        <v>112755</v>
      </c>
      <c r="B3254" s="26" t="s">
        <v>1901</v>
      </c>
      <c r="C3254" s="81">
        <f t="shared" si="155"/>
        <v>0</v>
      </c>
      <c r="D3254" s="26">
        <v>42201</v>
      </c>
      <c r="E3254" s="26" t="s">
        <v>12110</v>
      </c>
      <c r="F3254" s="26">
        <v>114041</v>
      </c>
      <c r="G3254" s="26">
        <v>114041</v>
      </c>
      <c r="H3254" s="76">
        <f t="shared" si="156"/>
        <v>0</v>
      </c>
      <c r="I3254" s="76">
        <f t="shared" si="157"/>
        <v>0</v>
      </c>
      <c r="J3254" s="26">
        <v>42796</v>
      </c>
      <c r="K3254" s="26" t="s">
        <v>13729</v>
      </c>
      <c r="L3254" s="26" t="s">
        <v>5381</v>
      </c>
      <c r="M3254" s="26">
        <v>8820</v>
      </c>
      <c r="N3254" s="26" t="s">
        <v>93</v>
      </c>
      <c r="O3254" s="26" t="s">
        <v>181</v>
      </c>
      <c r="P3254" s="26" t="s">
        <v>333</v>
      </c>
      <c r="Q3254" s="26" t="s">
        <v>13730</v>
      </c>
      <c r="R3254" s="26" t="s">
        <v>12245</v>
      </c>
      <c r="S3254" s="26" t="s">
        <v>12246</v>
      </c>
      <c r="T3254" s="26" t="s">
        <v>12247</v>
      </c>
      <c r="U3254" s="26" t="s">
        <v>385</v>
      </c>
    </row>
    <row r="3255" spans="1:21" ht="14.4" x14ac:dyDescent="0.25">
      <c r="A3255" s="26">
        <v>112755</v>
      </c>
      <c r="B3255" s="26" t="s">
        <v>1901</v>
      </c>
      <c r="C3255" s="81">
        <f t="shared" si="155"/>
        <v>0</v>
      </c>
      <c r="D3255" s="26">
        <v>42201</v>
      </c>
      <c r="E3255" s="26" t="s">
        <v>12110</v>
      </c>
      <c r="F3255" s="26">
        <v>114041</v>
      </c>
      <c r="G3255" s="26">
        <v>114041</v>
      </c>
      <c r="H3255" s="76">
        <f t="shared" si="156"/>
        <v>0</v>
      </c>
      <c r="I3255" s="76">
        <f t="shared" si="157"/>
        <v>0</v>
      </c>
      <c r="J3255" s="26">
        <v>131268</v>
      </c>
      <c r="K3255" s="26" t="s">
        <v>13731</v>
      </c>
      <c r="L3255" s="26" t="s">
        <v>13732</v>
      </c>
      <c r="M3255" s="26">
        <v>8200</v>
      </c>
      <c r="N3255" s="26" t="s">
        <v>281</v>
      </c>
      <c r="O3255" s="26" t="s">
        <v>13733</v>
      </c>
      <c r="P3255" s="26" t="s">
        <v>333</v>
      </c>
      <c r="Q3255" s="26" t="s">
        <v>13734</v>
      </c>
      <c r="R3255" s="26" t="s">
        <v>12171</v>
      </c>
      <c r="S3255" s="26" t="s">
        <v>12172</v>
      </c>
      <c r="T3255" s="26" t="s">
        <v>12173</v>
      </c>
      <c r="U3255" s="26" t="s">
        <v>496</v>
      </c>
    </row>
    <row r="3256" spans="1:21" ht="14.4" x14ac:dyDescent="0.25">
      <c r="A3256" s="26">
        <v>112755</v>
      </c>
      <c r="B3256" s="26" t="s">
        <v>1901</v>
      </c>
      <c r="C3256" s="81">
        <f t="shared" si="155"/>
        <v>0</v>
      </c>
      <c r="D3256" s="26">
        <v>42201</v>
      </c>
      <c r="E3256" s="26" t="s">
        <v>12110</v>
      </c>
      <c r="F3256" s="26">
        <v>114041</v>
      </c>
      <c r="G3256" s="26">
        <v>114041</v>
      </c>
      <c r="H3256" s="76">
        <f t="shared" si="156"/>
        <v>0</v>
      </c>
      <c r="I3256" s="76">
        <f t="shared" si="157"/>
        <v>0</v>
      </c>
      <c r="J3256" s="26">
        <v>137455</v>
      </c>
      <c r="K3256" s="26" t="s">
        <v>13735</v>
      </c>
      <c r="L3256" s="26" t="s">
        <v>13736</v>
      </c>
      <c r="M3256" s="26">
        <v>8200</v>
      </c>
      <c r="N3256" s="26" t="s">
        <v>270</v>
      </c>
      <c r="O3256" s="26" t="s">
        <v>13737</v>
      </c>
      <c r="P3256" s="26" t="s">
        <v>333</v>
      </c>
      <c r="Q3256" s="26" t="s">
        <v>13738</v>
      </c>
      <c r="R3256" s="26" t="s">
        <v>12171</v>
      </c>
      <c r="S3256" s="26" t="s">
        <v>12172</v>
      </c>
      <c r="T3256" s="26" t="s">
        <v>12173</v>
      </c>
      <c r="U3256" s="26" t="s">
        <v>496</v>
      </c>
    </row>
    <row r="3257" spans="1:21" ht="14.4" x14ac:dyDescent="0.25">
      <c r="A3257" s="26">
        <v>112755</v>
      </c>
      <c r="B3257" s="26" t="s">
        <v>1901</v>
      </c>
      <c r="C3257" s="81">
        <f t="shared" si="155"/>
        <v>0</v>
      </c>
      <c r="D3257" s="26">
        <v>42201</v>
      </c>
      <c r="E3257" s="26" t="s">
        <v>12110</v>
      </c>
      <c r="F3257" s="26">
        <v>114041</v>
      </c>
      <c r="G3257" s="26">
        <v>114041</v>
      </c>
      <c r="H3257" s="76">
        <f t="shared" si="156"/>
        <v>0</v>
      </c>
      <c r="I3257" s="76">
        <f t="shared" si="157"/>
        <v>0</v>
      </c>
      <c r="J3257" s="26">
        <v>144642</v>
      </c>
      <c r="K3257" s="26" t="s">
        <v>13739</v>
      </c>
      <c r="L3257" s="26" t="s">
        <v>13740</v>
      </c>
      <c r="M3257" s="26">
        <v>8000</v>
      </c>
      <c r="N3257" s="26" t="s">
        <v>90</v>
      </c>
      <c r="O3257" s="26" t="s">
        <v>13741</v>
      </c>
      <c r="P3257" s="26" t="s">
        <v>333</v>
      </c>
      <c r="Q3257" s="26" t="s">
        <v>13742</v>
      </c>
      <c r="R3257" s="26" t="s">
        <v>12171</v>
      </c>
      <c r="S3257" s="26" t="s">
        <v>12172</v>
      </c>
      <c r="T3257" s="26" t="s">
        <v>12173</v>
      </c>
      <c r="U3257" s="26" t="s">
        <v>496</v>
      </c>
    </row>
    <row r="3258" spans="1:21" ht="14.4" x14ac:dyDescent="0.25">
      <c r="A3258" s="26">
        <v>112763</v>
      </c>
      <c r="B3258" s="26" t="s">
        <v>1649</v>
      </c>
      <c r="C3258" s="81">
        <f t="shared" si="155"/>
        <v>0</v>
      </c>
      <c r="D3258" s="26">
        <v>39545</v>
      </c>
      <c r="E3258" s="26" t="s">
        <v>12111</v>
      </c>
      <c r="F3258" s="26">
        <v>968081</v>
      </c>
      <c r="G3258" s="26">
        <v>0</v>
      </c>
      <c r="H3258" s="76">
        <f t="shared" si="156"/>
        <v>0</v>
      </c>
      <c r="I3258" s="76">
        <f t="shared" si="157"/>
        <v>0</v>
      </c>
      <c r="J3258" s="26">
        <v>27946</v>
      </c>
      <c r="K3258" s="26" t="s">
        <v>13743</v>
      </c>
      <c r="L3258" s="26" t="s">
        <v>1851</v>
      </c>
      <c r="M3258" s="26">
        <v>3560</v>
      </c>
      <c r="N3258" s="26" t="s">
        <v>87</v>
      </c>
      <c r="O3258" s="26" t="s">
        <v>13744</v>
      </c>
      <c r="P3258" s="26" t="s">
        <v>333</v>
      </c>
      <c r="Q3258" s="26" t="s">
        <v>13745</v>
      </c>
      <c r="R3258" s="26" t="s">
        <v>12171</v>
      </c>
      <c r="S3258" s="26" t="s">
        <v>12172</v>
      </c>
      <c r="T3258" s="26" t="s">
        <v>12173</v>
      </c>
      <c r="U3258" s="26" t="s">
        <v>496</v>
      </c>
    </row>
    <row r="3259" spans="1:21" ht="14.4" x14ac:dyDescent="0.25">
      <c r="A3259" s="26">
        <v>112763</v>
      </c>
      <c r="B3259" s="26" t="s">
        <v>1649</v>
      </c>
      <c r="C3259" s="81">
        <f t="shared" si="155"/>
        <v>0</v>
      </c>
      <c r="D3259" s="26">
        <v>39545</v>
      </c>
      <c r="E3259" s="26" t="s">
        <v>12111</v>
      </c>
      <c r="F3259" s="26">
        <v>968081</v>
      </c>
      <c r="G3259" s="26">
        <v>0</v>
      </c>
      <c r="H3259" s="76">
        <f t="shared" si="156"/>
        <v>0</v>
      </c>
      <c r="I3259" s="76">
        <f t="shared" si="157"/>
        <v>0</v>
      </c>
      <c r="J3259" s="26">
        <v>39545</v>
      </c>
      <c r="K3259" s="26" t="s">
        <v>12111</v>
      </c>
      <c r="L3259" s="26" t="s">
        <v>13746</v>
      </c>
      <c r="M3259" s="26">
        <v>3970</v>
      </c>
      <c r="N3259" s="26" t="s">
        <v>88</v>
      </c>
      <c r="O3259" s="26" t="s">
        <v>13747</v>
      </c>
      <c r="P3259" s="26" t="s">
        <v>333</v>
      </c>
      <c r="Q3259" s="26" t="s">
        <v>13748</v>
      </c>
      <c r="R3259" s="26" t="s">
        <v>12231</v>
      </c>
      <c r="S3259" s="26" t="s">
        <v>12232</v>
      </c>
      <c r="T3259" s="26" t="s">
        <v>12233</v>
      </c>
      <c r="U3259" s="26" t="s">
        <v>385</v>
      </c>
    </row>
    <row r="3260" spans="1:21" ht="14.4" x14ac:dyDescent="0.25">
      <c r="A3260" s="26">
        <v>112763</v>
      </c>
      <c r="B3260" s="26" t="s">
        <v>1649</v>
      </c>
      <c r="C3260" s="81">
        <f t="shared" si="155"/>
        <v>0</v>
      </c>
      <c r="D3260" s="26">
        <v>39545</v>
      </c>
      <c r="E3260" s="26" t="s">
        <v>12111</v>
      </c>
      <c r="F3260" s="26">
        <v>968081</v>
      </c>
      <c r="G3260" s="26">
        <v>0</v>
      </c>
      <c r="H3260" s="76">
        <f t="shared" si="156"/>
        <v>0</v>
      </c>
      <c r="I3260" s="76">
        <f t="shared" si="157"/>
        <v>0</v>
      </c>
      <c r="J3260" s="26">
        <v>39552</v>
      </c>
      <c r="K3260" s="26" t="s">
        <v>13749</v>
      </c>
      <c r="L3260" s="26" t="s">
        <v>13750</v>
      </c>
      <c r="M3260" s="26">
        <v>3970</v>
      </c>
      <c r="N3260" s="26" t="s">
        <v>88</v>
      </c>
      <c r="O3260" s="26" t="s">
        <v>13751</v>
      </c>
      <c r="P3260" s="26" t="s">
        <v>333</v>
      </c>
      <c r="Q3260" s="26" t="s">
        <v>13752</v>
      </c>
      <c r="R3260" s="26" t="s">
        <v>12231</v>
      </c>
      <c r="S3260" s="26" t="s">
        <v>12232</v>
      </c>
      <c r="T3260" s="26" t="s">
        <v>12233</v>
      </c>
      <c r="U3260" s="26" t="s">
        <v>385</v>
      </c>
    </row>
    <row r="3261" spans="1:21" ht="14.4" x14ac:dyDescent="0.25">
      <c r="A3261" s="26">
        <v>112763</v>
      </c>
      <c r="B3261" s="26" t="s">
        <v>1649</v>
      </c>
      <c r="C3261" s="81">
        <f t="shared" si="155"/>
        <v>0</v>
      </c>
      <c r="D3261" s="26">
        <v>39545</v>
      </c>
      <c r="E3261" s="26" t="s">
        <v>12111</v>
      </c>
      <c r="F3261" s="26">
        <v>968081</v>
      </c>
      <c r="G3261" s="26">
        <v>0</v>
      </c>
      <c r="H3261" s="76">
        <f t="shared" si="156"/>
        <v>0</v>
      </c>
      <c r="I3261" s="76">
        <f t="shared" si="157"/>
        <v>0</v>
      </c>
      <c r="J3261" s="26">
        <v>39941</v>
      </c>
      <c r="K3261" s="26" t="s">
        <v>13753</v>
      </c>
      <c r="L3261" s="26" t="s">
        <v>10427</v>
      </c>
      <c r="M3261" s="26">
        <v>3980</v>
      </c>
      <c r="N3261" s="26" t="s">
        <v>89</v>
      </c>
      <c r="O3261" s="26" t="s">
        <v>13754</v>
      </c>
      <c r="P3261" s="26" t="s">
        <v>333</v>
      </c>
      <c r="Q3261" s="26" t="s">
        <v>13755</v>
      </c>
      <c r="R3261" s="26" t="s">
        <v>12231</v>
      </c>
      <c r="S3261" s="26" t="s">
        <v>12232</v>
      </c>
      <c r="T3261" s="26" t="s">
        <v>12233</v>
      </c>
      <c r="U3261" s="26" t="s">
        <v>385</v>
      </c>
    </row>
    <row r="3262" spans="1:21" ht="14.4" x14ac:dyDescent="0.25">
      <c r="A3262" s="26">
        <v>112763</v>
      </c>
      <c r="B3262" s="26" t="s">
        <v>1649</v>
      </c>
      <c r="C3262" s="81">
        <f t="shared" si="155"/>
        <v>0</v>
      </c>
      <c r="D3262" s="26">
        <v>39545</v>
      </c>
      <c r="E3262" s="26" t="s">
        <v>12111</v>
      </c>
      <c r="F3262" s="26">
        <v>968081</v>
      </c>
      <c r="G3262" s="26">
        <v>0</v>
      </c>
      <c r="H3262" s="76">
        <f t="shared" si="156"/>
        <v>0</v>
      </c>
      <c r="I3262" s="76">
        <f t="shared" si="157"/>
        <v>0</v>
      </c>
      <c r="J3262" s="26">
        <v>48066</v>
      </c>
      <c r="K3262" s="26" t="s">
        <v>13756</v>
      </c>
      <c r="L3262" s="26" t="s">
        <v>13757</v>
      </c>
      <c r="M3262" s="26">
        <v>3980</v>
      </c>
      <c r="N3262" s="26" t="s">
        <v>89</v>
      </c>
      <c r="O3262" s="26" t="s">
        <v>13758</v>
      </c>
      <c r="P3262" s="26" t="s">
        <v>333</v>
      </c>
      <c r="Q3262" s="26" t="s">
        <v>13759</v>
      </c>
      <c r="R3262" s="26" t="s">
        <v>12231</v>
      </c>
      <c r="S3262" s="26" t="s">
        <v>12232</v>
      </c>
      <c r="T3262" s="26" t="s">
        <v>12233</v>
      </c>
      <c r="U3262" s="26" t="s">
        <v>385</v>
      </c>
    </row>
    <row r="3263" spans="1:21" ht="14.4" x14ac:dyDescent="0.25">
      <c r="A3263" s="26">
        <v>112763</v>
      </c>
      <c r="B3263" s="26" t="s">
        <v>1649</v>
      </c>
      <c r="C3263" s="81">
        <f t="shared" si="155"/>
        <v>0</v>
      </c>
      <c r="D3263" s="26">
        <v>39545</v>
      </c>
      <c r="E3263" s="26" t="s">
        <v>12111</v>
      </c>
      <c r="F3263" s="26">
        <v>968081</v>
      </c>
      <c r="G3263" s="26">
        <v>0</v>
      </c>
      <c r="H3263" s="76">
        <f t="shared" si="156"/>
        <v>0</v>
      </c>
      <c r="I3263" s="76">
        <f t="shared" si="157"/>
        <v>0</v>
      </c>
      <c r="J3263" s="26">
        <v>48074</v>
      </c>
      <c r="K3263" s="26" t="s">
        <v>13760</v>
      </c>
      <c r="L3263" s="26" t="s">
        <v>13761</v>
      </c>
      <c r="M3263" s="26">
        <v>3980</v>
      </c>
      <c r="N3263" s="26" t="s">
        <v>89</v>
      </c>
      <c r="O3263" s="26" t="s">
        <v>13762</v>
      </c>
      <c r="P3263" s="26" t="s">
        <v>333</v>
      </c>
      <c r="Q3263" s="26" t="s">
        <v>13763</v>
      </c>
      <c r="R3263" s="26" t="s">
        <v>12231</v>
      </c>
      <c r="S3263" s="26" t="s">
        <v>12232</v>
      </c>
      <c r="T3263" s="26" t="s">
        <v>12233</v>
      </c>
      <c r="U3263" s="26" t="s">
        <v>385</v>
      </c>
    </row>
    <row r="3264" spans="1:21" ht="14.4" x14ac:dyDescent="0.25">
      <c r="A3264" s="26">
        <v>112763</v>
      </c>
      <c r="B3264" s="26" t="s">
        <v>1649</v>
      </c>
      <c r="C3264" s="81">
        <f t="shared" si="155"/>
        <v>0</v>
      </c>
      <c r="D3264" s="26">
        <v>39545</v>
      </c>
      <c r="E3264" s="26" t="s">
        <v>12111</v>
      </c>
      <c r="F3264" s="26">
        <v>968081</v>
      </c>
      <c r="G3264" s="26">
        <v>0</v>
      </c>
      <c r="H3264" s="76">
        <f t="shared" si="156"/>
        <v>0</v>
      </c>
      <c r="I3264" s="76">
        <f t="shared" si="157"/>
        <v>0</v>
      </c>
      <c r="J3264" s="26">
        <v>131839</v>
      </c>
      <c r="K3264" s="26" t="s">
        <v>13764</v>
      </c>
      <c r="L3264" s="26" t="s">
        <v>1851</v>
      </c>
      <c r="M3264" s="26">
        <v>3560</v>
      </c>
      <c r="N3264" s="26" t="s">
        <v>87</v>
      </c>
      <c r="O3264" s="26" t="s">
        <v>13744</v>
      </c>
      <c r="P3264" s="26" t="s">
        <v>333</v>
      </c>
      <c r="Q3264" s="26" t="s">
        <v>13765</v>
      </c>
      <c r="R3264" s="26" t="s">
        <v>12171</v>
      </c>
      <c r="S3264" s="26" t="s">
        <v>12172</v>
      </c>
      <c r="T3264" s="26" t="s">
        <v>12173</v>
      </c>
      <c r="U3264" s="26" t="s">
        <v>496</v>
      </c>
    </row>
    <row r="3265" spans="1:21" ht="14.4" x14ac:dyDescent="0.25">
      <c r="A3265" s="26">
        <v>112771</v>
      </c>
      <c r="B3265" s="26" t="s">
        <v>1901</v>
      </c>
      <c r="C3265" s="81">
        <f t="shared" si="155"/>
        <v>0</v>
      </c>
      <c r="D3265" s="26">
        <v>115394</v>
      </c>
      <c r="E3265" s="26" t="s">
        <v>12112</v>
      </c>
      <c r="F3265" s="26">
        <v>114017</v>
      </c>
      <c r="G3265" s="26">
        <v>114017</v>
      </c>
      <c r="H3265" s="76">
        <f t="shared" si="156"/>
        <v>0</v>
      </c>
      <c r="I3265" s="76">
        <f t="shared" si="157"/>
        <v>0</v>
      </c>
      <c r="J3265" s="26">
        <v>27326</v>
      </c>
      <c r="K3265" s="26" t="s">
        <v>13766</v>
      </c>
      <c r="L3265" s="26" t="s">
        <v>13767</v>
      </c>
      <c r="M3265" s="26">
        <v>9041</v>
      </c>
      <c r="N3265" s="26" t="s">
        <v>273</v>
      </c>
      <c r="O3265" s="26" t="s">
        <v>13768</v>
      </c>
      <c r="P3265" s="26" t="s">
        <v>333</v>
      </c>
      <c r="Q3265" s="26" t="s">
        <v>13769</v>
      </c>
      <c r="R3265" s="26" t="s">
        <v>12171</v>
      </c>
      <c r="S3265" s="26" t="s">
        <v>12172</v>
      </c>
      <c r="T3265" s="26" t="s">
        <v>12173</v>
      </c>
      <c r="U3265" s="26" t="s">
        <v>496</v>
      </c>
    </row>
    <row r="3266" spans="1:21" ht="14.4" x14ac:dyDescent="0.25">
      <c r="A3266" s="26">
        <v>112771</v>
      </c>
      <c r="B3266" s="26" t="s">
        <v>1679</v>
      </c>
      <c r="C3266" s="81">
        <f t="shared" si="155"/>
        <v>112771</v>
      </c>
      <c r="D3266" s="26">
        <v>115394</v>
      </c>
      <c r="E3266" s="26" t="s">
        <v>12112</v>
      </c>
      <c r="F3266" s="26">
        <v>960088</v>
      </c>
      <c r="G3266" s="26">
        <v>0</v>
      </c>
      <c r="H3266" s="76">
        <f t="shared" si="156"/>
        <v>112771</v>
      </c>
      <c r="I3266" s="76">
        <f t="shared" si="157"/>
        <v>112771</v>
      </c>
      <c r="J3266" s="26">
        <v>36624</v>
      </c>
      <c r="K3266" s="26" t="s">
        <v>13770</v>
      </c>
      <c r="L3266" s="26" t="s">
        <v>13771</v>
      </c>
      <c r="M3266" s="26">
        <v>9000</v>
      </c>
      <c r="N3266" s="26" t="s">
        <v>120</v>
      </c>
      <c r="O3266" s="26" t="s">
        <v>13772</v>
      </c>
      <c r="P3266" s="26" t="s">
        <v>333</v>
      </c>
      <c r="Q3266" s="26" t="s">
        <v>13773</v>
      </c>
      <c r="R3266" s="26" t="s">
        <v>12272</v>
      </c>
      <c r="S3266" s="26" t="s">
        <v>12273</v>
      </c>
      <c r="T3266" s="26" t="s">
        <v>12274</v>
      </c>
      <c r="U3266" s="26" t="s">
        <v>385</v>
      </c>
    </row>
    <row r="3267" spans="1:21" ht="14.4" x14ac:dyDescent="0.25">
      <c r="A3267" s="26">
        <v>112771</v>
      </c>
      <c r="B3267" s="26" t="s">
        <v>1679</v>
      </c>
      <c r="C3267" s="81">
        <f t="shared" si="155"/>
        <v>0</v>
      </c>
      <c r="D3267" s="26">
        <v>115394</v>
      </c>
      <c r="E3267" s="26" t="s">
        <v>12112</v>
      </c>
      <c r="F3267" s="26">
        <v>960088</v>
      </c>
      <c r="G3267" s="26">
        <v>0</v>
      </c>
      <c r="H3267" s="76">
        <f t="shared" si="156"/>
        <v>0</v>
      </c>
      <c r="I3267" s="76">
        <f t="shared" si="157"/>
        <v>0</v>
      </c>
      <c r="J3267" s="26">
        <v>36699</v>
      </c>
      <c r="K3267" s="26" t="s">
        <v>13774</v>
      </c>
      <c r="L3267" s="26" t="s">
        <v>13775</v>
      </c>
      <c r="M3267" s="26">
        <v>9000</v>
      </c>
      <c r="N3267" s="26" t="s">
        <v>120</v>
      </c>
      <c r="O3267" s="26" t="s">
        <v>13776</v>
      </c>
      <c r="P3267" s="26" t="s">
        <v>333</v>
      </c>
      <c r="Q3267" s="26" t="s">
        <v>13777</v>
      </c>
      <c r="R3267" s="26" t="s">
        <v>12272</v>
      </c>
      <c r="S3267" s="26" t="s">
        <v>12273</v>
      </c>
      <c r="T3267" s="26" t="s">
        <v>12274</v>
      </c>
      <c r="U3267" s="26" t="s">
        <v>385</v>
      </c>
    </row>
    <row r="3268" spans="1:21" ht="14.4" x14ac:dyDescent="0.25">
      <c r="A3268" s="26">
        <v>112771</v>
      </c>
      <c r="B3268" s="26" t="s">
        <v>1649</v>
      </c>
      <c r="C3268" s="81">
        <f t="shared" si="155"/>
        <v>112771</v>
      </c>
      <c r="D3268" s="26">
        <v>115394</v>
      </c>
      <c r="E3268" s="26" t="s">
        <v>12112</v>
      </c>
      <c r="F3268" s="26">
        <v>968181</v>
      </c>
      <c r="G3268" s="26">
        <v>0</v>
      </c>
      <c r="H3268" s="76">
        <f t="shared" si="156"/>
        <v>112771</v>
      </c>
      <c r="I3268" s="76">
        <f t="shared" si="157"/>
        <v>112771</v>
      </c>
      <c r="J3268" s="26">
        <v>37085</v>
      </c>
      <c r="K3268" s="26" t="s">
        <v>13778</v>
      </c>
      <c r="L3268" s="26" t="s">
        <v>8952</v>
      </c>
      <c r="M3268" s="26">
        <v>9000</v>
      </c>
      <c r="N3268" s="26" t="s">
        <v>120</v>
      </c>
      <c r="O3268" s="26" t="s">
        <v>194</v>
      </c>
      <c r="P3268" s="26" t="s">
        <v>333</v>
      </c>
      <c r="Q3268" s="26" t="s">
        <v>13779</v>
      </c>
      <c r="R3268" s="26" t="s">
        <v>12272</v>
      </c>
      <c r="S3268" s="26" t="s">
        <v>12273</v>
      </c>
      <c r="T3268" s="26" t="s">
        <v>12274</v>
      </c>
      <c r="U3268" s="26" t="s">
        <v>385</v>
      </c>
    </row>
    <row r="3269" spans="1:21" ht="14.4" x14ac:dyDescent="0.25">
      <c r="A3269" s="26">
        <v>112771</v>
      </c>
      <c r="B3269" s="26" t="s">
        <v>1901</v>
      </c>
      <c r="C3269" s="81">
        <f t="shared" si="155"/>
        <v>112771</v>
      </c>
      <c r="D3269" s="26">
        <v>115394</v>
      </c>
      <c r="E3269" s="26" t="s">
        <v>12112</v>
      </c>
      <c r="F3269" s="26">
        <v>114017</v>
      </c>
      <c r="G3269" s="26">
        <v>114017</v>
      </c>
      <c r="H3269" s="76">
        <f t="shared" si="156"/>
        <v>112771</v>
      </c>
      <c r="I3269" s="76">
        <f t="shared" si="157"/>
        <v>112771</v>
      </c>
      <c r="J3269" s="26">
        <v>37655</v>
      </c>
      <c r="K3269" s="26" t="s">
        <v>13780</v>
      </c>
      <c r="L3269" s="26" t="s">
        <v>13781</v>
      </c>
      <c r="M3269" s="26">
        <v>9820</v>
      </c>
      <c r="N3269" s="26" t="s">
        <v>126</v>
      </c>
      <c r="O3269" s="26" t="s">
        <v>13782</v>
      </c>
      <c r="P3269" s="26" t="s">
        <v>333</v>
      </c>
      <c r="Q3269" s="26" t="s">
        <v>13783</v>
      </c>
      <c r="R3269" s="26" t="s">
        <v>12272</v>
      </c>
      <c r="S3269" s="26" t="s">
        <v>12273</v>
      </c>
      <c r="T3269" s="26" t="s">
        <v>12274</v>
      </c>
      <c r="U3269" s="26" t="s">
        <v>385</v>
      </c>
    </row>
    <row r="3270" spans="1:21" ht="14.4" x14ac:dyDescent="0.25">
      <c r="A3270" s="26">
        <v>112771</v>
      </c>
      <c r="B3270" s="26" t="s">
        <v>1901</v>
      </c>
      <c r="C3270" s="81">
        <f t="shared" si="155"/>
        <v>0</v>
      </c>
      <c r="D3270" s="26">
        <v>115394</v>
      </c>
      <c r="E3270" s="26" t="s">
        <v>12112</v>
      </c>
      <c r="F3270" s="26">
        <v>114017</v>
      </c>
      <c r="G3270" s="26">
        <v>114017</v>
      </c>
      <c r="H3270" s="76">
        <f t="shared" si="156"/>
        <v>0</v>
      </c>
      <c r="I3270" s="76">
        <f t="shared" si="157"/>
        <v>0</v>
      </c>
      <c r="J3270" s="26">
        <v>43216</v>
      </c>
      <c r="K3270" s="26" t="s">
        <v>13784</v>
      </c>
      <c r="L3270" s="26" t="s">
        <v>10614</v>
      </c>
      <c r="M3270" s="26">
        <v>9940</v>
      </c>
      <c r="N3270" s="26" t="s">
        <v>121</v>
      </c>
      <c r="O3270" s="26" t="s">
        <v>13785</v>
      </c>
      <c r="P3270" s="26" t="s">
        <v>333</v>
      </c>
      <c r="Q3270" s="26" t="s">
        <v>13786</v>
      </c>
      <c r="R3270" s="26" t="s">
        <v>12272</v>
      </c>
      <c r="S3270" s="26" t="s">
        <v>12273</v>
      </c>
      <c r="T3270" s="26" t="s">
        <v>12274</v>
      </c>
      <c r="U3270" s="26" t="s">
        <v>385</v>
      </c>
    </row>
    <row r="3271" spans="1:21" ht="14.4" x14ac:dyDescent="0.25">
      <c r="A3271" s="26">
        <v>112771</v>
      </c>
      <c r="B3271" s="26" t="s">
        <v>1901</v>
      </c>
      <c r="C3271" s="81">
        <f t="shared" ref="C3271:C3334" si="158">IF(A3271&lt;&gt;A3270,0,IF(AND(A3271=A3270,B3271&lt;&gt;B3270),A3271,0))</f>
        <v>0</v>
      </c>
      <c r="D3271" s="26">
        <v>115394</v>
      </c>
      <c r="E3271" s="26" t="s">
        <v>12112</v>
      </c>
      <c r="F3271" s="26">
        <v>114017</v>
      </c>
      <c r="G3271" s="26">
        <v>114017</v>
      </c>
      <c r="H3271" s="76">
        <f t="shared" ref="H3271:H3334" si="159">IF(A3271&lt;&gt;A3270,0,IF(AND(A3271=A3270,F3271&lt;&gt;F3270),A3271,0))</f>
        <v>0</v>
      </c>
      <c r="I3271" s="76">
        <f t="shared" ref="I3271:I3334" si="160">IF(A3271&lt;&gt;A3270,0,IF(AND(H3271&lt;&gt;0,B3271&lt;&gt;B3270),A3271,0))</f>
        <v>0</v>
      </c>
      <c r="J3271" s="26">
        <v>43273</v>
      </c>
      <c r="K3271" s="26" t="s">
        <v>13787</v>
      </c>
      <c r="L3271" s="26" t="s">
        <v>8915</v>
      </c>
      <c r="M3271" s="26">
        <v>9000</v>
      </c>
      <c r="N3271" s="26" t="s">
        <v>120</v>
      </c>
      <c r="O3271" s="26" t="s">
        <v>13788</v>
      </c>
      <c r="P3271" s="26" t="s">
        <v>333</v>
      </c>
      <c r="Q3271" s="26" t="s">
        <v>13789</v>
      </c>
      <c r="R3271" s="26" t="s">
        <v>12272</v>
      </c>
      <c r="S3271" s="26" t="s">
        <v>12273</v>
      </c>
      <c r="T3271" s="26" t="s">
        <v>12274</v>
      </c>
      <c r="U3271" s="26" t="s">
        <v>385</v>
      </c>
    </row>
    <row r="3272" spans="1:21" ht="14.4" x14ac:dyDescent="0.25">
      <c r="A3272" s="26">
        <v>112771</v>
      </c>
      <c r="B3272" s="26" t="s">
        <v>1901</v>
      </c>
      <c r="C3272" s="81">
        <f t="shared" si="158"/>
        <v>0</v>
      </c>
      <c r="D3272" s="26">
        <v>115394</v>
      </c>
      <c r="E3272" s="26" t="s">
        <v>12112</v>
      </c>
      <c r="F3272" s="26">
        <v>114017</v>
      </c>
      <c r="G3272" s="26">
        <v>114017</v>
      </c>
      <c r="H3272" s="76">
        <f t="shared" si="159"/>
        <v>0</v>
      </c>
      <c r="I3272" s="76">
        <f t="shared" si="160"/>
        <v>0</v>
      </c>
      <c r="J3272" s="26">
        <v>43299</v>
      </c>
      <c r="K3272" s="26" t="s">
        <v>13790</v>
      </c>
      <c r="L3272" s="26" t="s">
        <v>13791</v>
      </c>
      <c r="M3272" s="26">
        <v>9000</v>
      </c>
      <c r="N3272" s="26" t="s">
        <v>120</v>
      </c>
      <c r="O3272" s="26" t="s">
        <v>13792</v>
      </c>
      <c r="P3272" s="26" t="s">
        <v>333</v>
      </c>
      <c r="Q3272" s="26" t="s">
        <v>13793</v>
      </c>
      <c r="R3272" s="26" t="s">
        <v>12272</v>
      </c>
      <c r="S3272" s="26" t="s">
        <v>12273</v>
      </c>
      <c r="T3272" s="26" t="s">
        <v>12274</v>
      </c>
      <c r="U3272" s="26" t="s">
        <v>385</v>
      </c>
    </row>
    <row r="3273" spans="1:21" ht="14.4" x14ac:dyDescent="0.25">
      <c r="A3273" s="26">
        <v>112771</v>
      </c>
      <c r="B3273" s="26" t="s">
        <v>1901</v>
      </c>
      <c r="C3273" s="81">
        <f t="shared" si="158"/>
        <v>0</v>
      </c>
      <c r="D3273" s="26">
        <v>115394</v>
      </c>
      <c r="E3273" s="26" t="s">
        <v>12112</v>
      </c>
      <c r="F3273" s="26">
        <v>114017</v>
      </c>
      <c r="G3273" s="26">
        <v>114017</v>
      </c>
      <c r="H3273" s="76">
        <f t="shared" si="159"/>
        <v>0</v>
      </c>
      <c r="I3273" s="76">
        <f t="shared" si="160"/>
        <v>0</v>
      </c>
      <c r="J3273" s="26">
        <v>43307</v>
      </c>
      <c r="K3273" s="26" t="s">
        <v>13794</v>
      </c>
      <c r="L3273" s="26" t="s">
        <v>13795</v>
      </c>
      <c r="M3273" s="26">
        <v>9000</v>
      </c>
      <c r="N3273" s="26" t="s">
        <v>120</v>
      </c>
      <c r="O3273" s="26" t="s">
        <v>13796</v>
      </c>
      <c r="P3273" s="26" t="s">
        <v>333</v>
      </c>
      <c r="Q3273" s="26" t="s">
        <v>13797</v>
      </c>
      <c r="R3273" s="26" t="s">
        <v>12272</v>
      </c>
      <c r="S3273" s="26" t="s">
        <v>12273</v>
      </c>
      <c r="T3273" s="26" t="s">
        <v>12274</v>
      </c>
      <c r="U3273" s="26" t="s">
        <v>385</v>
      </c>
    </row>
    <row r="3274" spans="1:21" ht="14.4" x14ac:dyDescent="0.25">
      <c r="A3274" s="26">
        <v>112771</v>
      </c>
      <c r="B3274" s="26" t="s">
        <v>1901</v>
      </c>
      <c r="C3274" s="81">
        <f t="shared" si="158"/>
        <v>0</v>
      </c>
      <c r="D3274" s="26">
        <v>115394</v>
      </c>
      <c r="E3274" s="26" t="s">
        <v>12112</v>
      </c>
      <c r="F3274" s="26">
        <v>114017</v>
      </c>
      <c r="G3274" s="26">
        <v>114017</v>
      </c>
      <c r="H3274" s="76">
        <f t="shared" si="159"/>
        <v>0</v>
      </c>
      <c r="I3274" s="76">
        <f t="shared" si="160"/>
        <v>0</v>
      </c>
      <c r="J3274" s="26">
        <v>43356</v>
      </c>
      <c r="K3274" s="26" t="s">
        <v>13798</v>
      </c>
      <c r="L3274" s="26" t="s">
        <v>13799</v>
      </c>
      <c r="M3274" s="26">
        <v>9000</v>
      </c>
      <c r="N3274" s="26" t="s">
        <v>120</v>
      </c>
      <c r="O3274" s="26" t="s">
        <v>13800</v>
      </c>
      <c r="P3274" s="26" t="s">
        <v>333</v>
      </c>
      <c r="Q3274" s="26" t="s">
        <v>13793</v>
      </c>
      <c r="R3274" s="26" t="s">
        <v>12272</v>
      </c>
      <c r="S3274" s="26" t="s">
        <v>12273</v>
      </c>
      <c r="T3274" s="26" t="s">
        <v>12274</v>
      </c>
      <c r="U3274" s="26" t="s">
        <v>385</v>
      </c>
    </row>
    <row r="3275" spans="1:21" ht="14.4" x14ac:dyDescent="0.25">
      <c r="A3275" s="26">
        <v>112771</v>
      </c>
      <c r="B3275" s="26" t="s">
        <v>1901</v>
      </c>
      <c r="C3275" s="81">
        <f t="shared" si="158"/>
        <v>0</v>
      </c>
      <c r="D3275" s="26">
        <v>115394</v>
      </c>
      <c r="E3275" s="26" t="s">
        <v>12112</v>
      </c>
      <c r="F3275" s="26">
        <v>114017</v>
      </c>
      <c r="G3275" s="26">
        <v>114017</v>
      </c>
      <c r="H3275" s="76">
        <f t="shared" si="159"/>
        <v>0</v>
      </c>
      <c r="I3275" s="76">
        <f t="shared" si="160"/>
        <v>0</v>
      </c>
      <c r="J3275" s="26">
        <v>43554</v>
      </c>
      <c r="K3275" s="26" t="s">
        <v>13801</v>
      </c>
      <c r="L3275" s="26" t="s">
        <v>13802</v>
      </c>
      <c r="M3275" s="26">
        <v>9030</v>
      </c>
      <c r="N3275" s="26" t="s">
        <v>309</v>
      </c>
      <c r="O3275" s="26" t="s">
        <v>13803</v>
      </c>
      <c r="P3275" s="26" t="s">
        <v>333</v>
      </c>
      <c r="Q3275" s="26" t="s">
        <v>13804</v>
      </c>
      <c r="R3275" s="26" t="s">
        <v>12272</v>
      </c>
      <c r="S3275" s="26" t="s">
        <v>12273</v>
      </c>
      <c r="T3275" s="26" t="s">
        <v>12274</v>
      </c>
      <c r="U3275" s="26" t="s">
        <v>385</v>
      </c>
    </row>
    <row r="3276" spans="1:21" ht="14.4" x14ac:dyDescent="0.25">
      <c r="A3276" s="26">
        <v>112771</v>
      </c>
      <c r="B3276" s="26" t="s">
        <v>1901</v>
      </c>
      <c r="C3276" s="81">
        <f t="shared" si="158"/>
        <v>0</v>
      </c>
      <c r="D3276" s="26">
        <v>115394</v>
      </c>
      <c r="E3276" s="26" t="s">
        <v>12112</v>
      </c>
      <c r="F3276" s="26">
        <v>114017</v>
      </c>
      <c r="G3276" s="26">
        <v>114017</v>
      </c>
      <c r="H3276" s="76">
        <f t="shared" si="159"/>
        <v>0</v>
      </c>
      <c r="I3276" s="76">
        <f t="shared" si="160"/>
        <v>0</v>
      </c>
      <c r="J3276" s="26">
        <v>43562</v>
      </c>
      <c r="K3276" s="26" t="s">
        <v>13805</v>
      </c>
      <c r="L3276" s="26" t="s">
        <v>13806</v>
      </c>
      <c r="M3276" s="26">
        <v>9090</v>
      </c>
      <c r="N3276" s="26" t="s">
        <v>7</v>
      </c>
      <c r="O3276" s="26" t="s">
        <v>13807</v>
      </c>
      <c r="P3276" s="26" t="s">
        <v>333</v>
      </c>
      <c r="Q3276" s="26" t="s">
        <v>13808</v>
      </c>
      <c r="R3276" s="26" t="s">
        <v>12272</v>
      </c>
      <c r="S3276" s="26" t="s">
        <v>12273</v>
      </c>
      <c r="T3276" s="26" t="s">
        <v>12274</v>
      </c>
      <c r="U3276" s="26" t="s">
        <v>385</v>
      </c>
    </row>
    <row r="3277" spans="1:21" ht="14.4" x14ac:dyDescent="0.25">
      <c r="A3277" s="26">
        <v>112771</v>
      </c>
      <c r="B3277" s="26" t="s">
        <v>1901</v>
      </c>
      <c r="C3277" s="81">
        <f t="shared" si="158"/>
        <v>0</v>
      </c>
      <c r="D3277" s="26">
        <v>115394</v>
      </c>
      <c r="E3277" s="26" t="s">
        <v>12112</v>
      </c>
      <c r="F3277" s="26">
        <v>114017</v>
      </c>
      <c r="G3277" s="26">
        <v>114017</v>
      </c>
      <c r="H3277" s="76">
        <f t="shared" si="159"/>
        <v>0</v>
      </c>
      <c r="I3277" s="76">
        <f t="shared" si="160"/>
        <v>0</v>
      </c>
      <c r="J3277" s="26">
        <v>44669</v>
      </c>
      <c r="K3277" s="26" t="s">
        <v>13809</v>
      </c>
      <c r="L3277" s="26" t="s">
        <v>8915</v>
      </c>
      <c r="M3277" s="26">
        <v>9000</v>
      </c>
      <c r="N3277" s="26" t="s">
        <v>120</v>
      </c>
      <c r="O3277" s="26" t="s">
        <v>13810</v>
      </c>
      <c r="P3277" s="26" t="s">
        <v>333</v>
      </c>
      <c r="Q3277" s="26" t="s">
        <v>13811</v>
      </c>
      <c r="R3277" s="26" t="s">
        <v>12272</v>
      </c>
      <c r="S3277" s="26" t="s">
        <v>12273</v>
      </c>
      <c r="T3277" s="26" t="s">
        <v>12274</v>
      </c>
      <c r="U3277" s="26" t="s">
        <v>385</v>
      </c>
    </row>
    <row r="3278" spans="1:21" ht="14.4" x14ac:dyDescent="0.25">
      <c r="A3278" s="26">
        <v>112771</v>
      </c>
      <c r="B3278" s="26" t="s">
        <v>1679</v>
      </c>
      <c r="C3278" s="81">
        <f t="shared" si="158"/>
        <v>112771</v>
      </c>
      <c r="D3278" s="26">
        <v>115394</v>
      </c>
      <c r="E3278" s="26" t="s">
        <v>12112</v>
      </c>
      <c r="F3278" s="26">
        <v>960088</v>
      </c>
      <c r="G3278" s="26">
        <v>0</v>
      </c>
      <c r="H3278" s="76">
        <f t="shared" si="159"/>
        <v>112771</v>
      </c>
      <c r="I3278" s="76">
        <f t="shared" si="160"/>
        <v>112771</v>
      </c>
      <c r="J3278" s="26">
        <v>46862</v>
      </c>
      <c r="K3278" s="26" t="s">
        <v>13812</v>
      </c>
      <c r="L3278" s="26" t="s">
        <v>13813</v>
      </c>
      <c r="M3278" s="26">
        <v>9000</v>
      </c>
      <c r="N3278" s="26" t="s">
        <v>120</v>
      </c>
      <c r="O3278" s="26" t="s">
        <v>13814</v>
      </c>
      <c r="P3278" s="26" t="s">
        <v>333</v>
      </c>
      <c r="Q3278" s="26" t="s">
        <v>13815</v>
      </c>
      <c r="R3278" s="26" t="s">
        <v>12272</v>
      </c>
      <c r="S3278" s="26" t="s">
        <v>12273</v>
      </c>
      <c r="T3278" s="26" t="s">
        <v>12274</v>
      </c>
      <c r="U3278" s="26" t="s">
        <v>385</v>
      </c>
    </row>
    <row r="3279" spans="1:21" ht="14.4" x14ac:dyDescent="0.25">
      <c r="A3279" s="26">
        <v>112771</v>
      </c>
      <c r="B3279" s="26" t="s">
        <v>1649</v>
      </c>
      <c r="C3279" s="81">
        <f t="shared" si="158"/>
        <v>112771</v>
      </c>
      <c r="D3279" s="26">
        <v>115394</v>
      </c>
      <c r="E3279" s="26" t="s">
        <v>12112</v>
      </c>
      <c r="F3279" s="26">
        <v>968181</v>
      </c>
      <c r="G3279" s="26">
        <v>0</v>
      </c>
      <c r="H3279" s="76">
        <f t="shared" si="159"/>
        <v>112771</v>
      </c>
      <c r="I3279" s="76">
        <f t="shared" si="160"/>
        <v>112771</v>
      </c>
      <c r="J3279" s="26">
        <v>46871</v>
      </c>
      <c r="K3279" s="26" t="s">
        <v>13816</v>
      </c>
      <c r="L3279" s="26" t="s">
        <v>8952</v>
      </c>
      <c r="M3279" s="26">
        <v>9000</v>
      </c>
      <c r="N3279" s="26" t="s">
        <v>120</v>
      </c>
      <c r="O3279" s="26" t="s">
        <v>194</v>
      </c>
      <c r="P3279" s="26" t="s">
        <v>333</v>
      </c>
      <c r="Q3279" s="26" t="s">
        <v>13779</v>
      </c>
      <c r="R3279" s="26" t="s">
        <v>12272</v>
      </c>
      <c r="S3279" s="26" t="s">
        <v>12273</v>
      </c>
      <c r="T3279" s="26" t="s">
        <v>12274</v>
      </c>
      <c r="U3279" s="26" t="s">
        <v>385</v>
      </c>
    </row>
    <row r="3280" spans="1:21" ht="14.4" x14ac:dyDescent="0.25">
      <c r="A3280" s="26">
        <v>112771</v>
      </c>
      <c r="B3280" s="26" t="s">
        <v>1901</v>
      </c>
      <c r="C3280" s="81">
        <f t="shared" si="158"/>
        <v>112771</v>
      </c>
      <c r="D3280" s="26">
        <v>115394</v>
      </c>
      <c r="E3280" s="26" t="s">
        <v>12112</v>
      </c>
      <c r="F3280" s="26">
        <v>114017</v>
      </c>
      <c r="G3280" s="26">
        <v>114017</v>
      </c>
      <c r="H3280" s="76">
        <f t="shared" si="159"/>
        <v>112771</v>
      </c>
      <c r="I3280" s="76">
        <f t="shared" si="160"/>
        <v>112771</v>
      </c>
      <c r="J3280" s="26">
        <v>50609</v>
      </c>
      <c r="K3280" s="26" t="s">
        <v>13817</v>
      </c>
      <c r="L3280" s="26" t="s">
        <v>10614</v>
      </c>
      <c r="M3280" s="26">
        <v>9940</v>
      </c>
      <c r="N3280" s="26" t="s">
        <v>121</v>
      </c>
      <c r="O3280" s="26" t="s">
        <v>13818</v>
      </c>
      <c r="P3280" s="26" t="s">
        <v>333</v>
      </c>
      <c r="Q3280" s="26" t="s">
        <v>13819</v>
      </c>
      <c r="R3280" s="26" t="s">
        <v>12272</v>
      </c>
      <c r="S3280" s="26" t="s">
        <v>12273</v>
      </c>
      <c r="T3280" s="26" t="s">
        <v>12274</v>
      </c>
      <c r="U3280" s="26" t="s">
        <v>385</v>
      </c>
    </row>
    <row r="3281" spans="1:21" ht="14.4" x14ac:dyDescent="0.25">
      <c r="A3281" s="26">
        <v>112771</v>
      </c>
      <c r="B3281" s="26" t="s">
        <v>1901</v>
      </c>
      <c r="C3281" s="81">
        <f t="shared" si="158"/>
        <v>0</v>
      </c>
      <c r="D3281" s="26">
        <v>115394</v>
      </c>
      <c r="E3281" s="26" t="s">
        <v>12112</v>
      </c>
      <c r="F3281" s="26">
        <v>114017</v>
      </c>
      <c r="G3281" s="26">
        <v>114017</v>
      </c>
      <c r="H3281" s="76">
        <f t="shared" si="159"/>
        <v>0</v>
      </c>
      <c r="I3281" s="76">
        <f t="shared" si="160"/>
        <v>0</v>
      </c>
      <c r="J3281" s="26">
        <v>115394</v>
      </c>
      <c r="K3281" s="26" t="s">
        <v>12112</v>
      </c>
      <c r="L3281" s="26" t="s">
        <v>13820</v>
      </c>
      <c r="M3281" s="26">
        <v>9050</v>
      </c>
      <c r="N3281" s="26" t="s">
        <v>285</v>
      </c>
      <c r="O3281" s="26" t="s">
        <v>13821</v>
      </c>
      <c r="P3281" s="26" t="s">
        <v>333</v>
      </c>
      <c r="Q3281" s="26" t="s">
        <v>13822</v>
      </c>
      <c r="R3281" s="26" t="s">
        <v>12272</v>
      </c>
      <c r="S3281" s="26" t="s">
        <v>12273</v>
      </c>
      <c r="T3281" s="26" t="s">
        <v>12274</v>
      </c>
      <c r="U3281" s="26" t="s">
        <v>385</v>
      </c>
    </row>
    <row r="3282" spans="1:21" ht="14.4" x14ac:dyDescent="0.25">
      <c r="A3282" s="26">
        <v>112771</v>
      </c>
      <c r="B3282" s="26" t="s">
        <v>1901</v>
      </c>
      <c r="C3282" s="81">
        <f t="shared" si="158"/>
        <v>0</v>
      </c>
      <c r="D3282" s="26">
        <v>115394</v>
      </c>
      <c r="E3282" s="26" t="s">
        <v>12112</v>
      </c>
      <c r="F3282" s="26">
        <v>114017</v>
      </c>
      <c r="G3282" s="26">
        <v>114017</v>
      </c>
      <c r="H3282" s="76">
        <f t="shared" si="159"/>
        <v>0</v>
      </c>
      <c r="I3282" s="76">
        <f t="shared" si="160"/>
        <v>0</v>
      </c>
      <c r="J3282" s="26">
        <v>127894</v>
      </c>
      <c r="K3282" s="26" t="s">
        <v>13823</v>
      </c>
      <c r="L3282" s="26" t="s">
        <v>8930</v>
      </c>
      <c r="M3282" s="26">
        <v>9040</v>
      </c>
      <c r="N3282" s="26" t="s">
        <v>323</v>
      </c>
      <c r="O3282" s="26" t="s">
        <v>13824</v>
      </c>
      <c r="P3282" s="26" t="s">
        <v>333</v>
      </c>
      <c r="Q3282" s="26" t="s">
        <v>13825</v>
      </c>
      <c r="R3282" s="26" t="s">
        <v>12272</v>
      </c>
      <c r="S3282" s="26" t="s">
        <v>12273</v>
      </c>
      <c r="T3282" s="26" t="s">
        <v>12274</v>
      </c>
      <c r="U3282" s="26" t="s">
        <v>385</v>
      </c>
    </row>
    <row r="3283" spans="1:21" ht="14.4" x14ac:dyDescent="0.25">
      <c r="A3283" s="26">
        <v>112805</v>
      </c>
      <c r="B3283" s="26" t="s">
        <v>1649</v>
      </c>
      <c r="C3283" s="81">
        <f t="shared" si="158"/>
        <v>0</v>
      </c>
      <c r="D3283" s="26">
        <v>118281</v>
      </c>
      <c r="E3283" s="26" t="s">
        <v>12113</v>
      </c>
      <c r="F3283" s="26">
        <v>128901</v>
      </c>
      <c r="G3283" s="26">
        <v>0</v>
      </c>
      <c r="H3283" s="76">
        <f t="shared" si="159"/>
        <v>0</v>
      </c>
      <c r="I3283" s="76">
        <f t="shared" si="160"/>
        <v>0</v>
      </c>
      <c r="J3283" s="26">
        <v>28233</v>
      </c>
      <c r="K3283" s="26" t="s">
        <v>13826</v>
      </c>
      <c r="L3283" s="26" t="s">
        <v>6381</v>
      </c>
      <c r="M3283" s="26">
        <v>9230</v>
      </c>
      <c r="N3283" s="26" t="s">
        <v>125</v>
      </c>
      <c r="O3283" s="26" t="s">
        <v>13827</v>
      </c>
      <c r="P3283" s="26" t="s">
        <v>333</v>
      </c>
      <c r="Q3283" s="26" t="s">
        <v>13828</v>
      </c>
      <c r="R3283" s="26" t="s">
        <v>12171</v>
      </c>
      <c r="S3283" s="26" t="s">
        <v>12172</v>
      </c>
      <c r="T3283" s="26" t="s">
        <v>12173</v>
      </c>
      <c r="U3283" s="26" t="s">
        <v>496</v>
      </c>
    </row>
    <row r="3284" spans="1:21" ht="14.4" x14ac:dyDescent="0.25">
      <c r="A3284" s="26">
        <v>112805</v>
      </c>
      <c r="B3284" s="26" t="s">
        <v>1649</v>
      </c>
      <c r="C3284" s="81">
        <f t="shared" si="158"/>
        <v>0</v>
      </c>
      <c r="D3284" s="26">
        <v>118281</v>
      </c>
      <c r="E3284" s="26" t="s">
        <v>12113</v>
      </c>
      <c r="F3284" s="26">
        <v>968578</v>
      </c>
      <c r="G3284" s="26">
        <v>0</v>
      </c>
      <c r="H3284" s="76">
        <f t="shared" si="159"/>
        <v>112805</v>
      </c>
      <c r="I3284" s="76">
        <f t="shared" si="160"/>
        <v>0</v>
      </c>
      <c r="J3284" s="26">
        <v>38381</v>
      </c>
      <c r="K3284" s="26" t="s">
        <v>12114</v>
      </c>
      <c r="L3284" s="26" t="s">
        <v>10433</v>
      </c>
      <c r="M3284" s="26">
        <v>9230</v>
      </c>
      <c r="N3284" s="26" t="s">
        <v>125</v>
      </c>
      <c r="O3284" s="26" t="s">
        <v>13829</v>
      </c>
      <c r="P3284" s="26" t="s">
        <v>333</v>
      </c>
      <c r="Q3284" s="26" t="s">
        <v>13830</v>
      </c>
      <c r="R3284" s="26" t="s">
        <v>12272</v>
      </c>
      <c r="S3284" s="26" t="s">
        <v>12273</v>
      </c>
      <c r="T3284" s="26" t="s">
        <v>12274</v>
      </c>
      <c r="U3284" s="26" t="s">
        <v>385</v>
      </c>
    </row>
    <row r="3285" spans="1:21" ht="14.4" x14ac:dyDescent="0.25">
      <c r="A3285" s="26">
        <v>112805</v>
      </c>
      <c r="B3285" s="26" t="s">
        <v>1649</v>
      </c>
      <c r="C3285" s="81">
        <f t="shared" si="158"/>
        <v>0</v>
      </c>
      <c r="D3285" s="26">
        <v>118281</v>
      </c>
      <c r="E3285" s="26" t="s">
        <v>12113</v>
      </c>
      <c r="F3285" s="26">
        <v>974791</v>
      </c>
      <c r="G3285" s="26">
        <v>0</v>
      </c>
      <c r="H3285" s="76">
        <f t="shared" si="159"/>
        <v>112805</v>
      </c>
      <c r="I3285" s="76">
        <f t="shared" si="160"/>
        <v>0</v>
      </c>
      <c r="J3285" s="26">
        <v>38422</v>
      </c>
      <c r="K3285" s="26" t="s">
        <v>13831</v>
      </c>
      <c r="L3285" s="26" t="s">
        <v>13832</v>
      </c>
      <c r="M3285" s="26">
        <v>9230</v>
      </c>
      <c r="N3285" s="26" t="s">
        <v>125</v>
      </c>
      <c r="O3285" s="26" t="s">
        <v>13833</v>
      </c>
      <c r="P3285" s="26" t="s">
        <v>333</v>
      </c>
      <c r="Q3285" s="26" t="s">
        <v>13834</v>
      </c>
      <c r="R3285" s="26" t="s">
        <v>12272</v>
      </c>
      <c r="S3285" s="26" t="s">
        <v>12273</v>
      </c>
      <c r="T3285" s="26" t="s">
        <v>12274</v>
      </c>
      <c r="U3285" s="26" t="s">
        <v>385</v>
      </c>
    </row>
    <row r="3286" spans="1:21" ht="14.4" x14ac:dyDescent="0.25">
      <c r="A3286" s="26">
        <v>112805</v>
      </c>
      <c r="B3286" s="26" t="s">
        <v>1649</v>
      </c>
      <c r="C3286" s="81">
        <f t="shared" si="158"/>
        <v>0</v>
      </c>
      <c r="D3286" s="26">
        <v>118281</v>
      </c>
      <c r="E3286" s="26" t="s">
        <v>12113</v>
      </c>
      <c r="F3286" s="26">
        <v>104646</v>
      </c>
      <c r="G3286" s="26">
        <v>0</v>
      </c>
      <c r="H3286" s="76">
        <f t="shared" si="159"/>
        <v>112805</v>
      </c>
      <c r="I3286" s="76">
        <f t="shared" si="160"/>
        <v>0</v>
      </c>
      <c r="J3286" s="26">
        <v>47589</v>
      </c>
      <c r="K3286" s="26" t="s">
        <v>12121</v>
      </c>
      <c r="L3286" s="26" t="s">
        <v>13835</v>
      </c>
      <c r="M3286" s="26">
        <v>9230</v>
      </c>
      <c r="N3286" s="26" t="s">
        <v>125</v>
      </c>
      <c r="O3286" s="26" t="s">
        <v>13836</v>
      </c>
      <c r="P3286" s="26" t="s">
        <v>333</v>
      </c>
      <c r="Q3286" s="26" t="s">
        <v>13837</v>
      </c>
      <c r="R3286" s="26" t="s">
        <v>12272</v>
      </c>
      <c r="S3286" s="26" t="s">
        <v>12273</v>
      </c>
      <c r="T3286" s="26" t="s">
        <v>12274</v>
      </c>
      <c r="U3286" s="26" t="s">
        <v>385</v>
      </c>
    </row>
    <row r="3287" spans="1:21" ht="14.4" x14ac:dyDescent="0.25">
      <c r="A3287" s="26">
        <v>112805</v>
      </c>
      <c r="B3287" s="26" t="s">
        <v>1649</v>
      </c>
      <c r="C3287" s="81">
        <f t="shared" si="158"/>
        <v>0</v>
      </c>
      <c r="D3287" s="26">
        <v>118281</v>
      </c>
      <c r="E3287" s="26" t="s">
        <v>12113</v>
      </c>
      <c r="F3287" s="26">
        <v>968784</v>
      </c>
      <c r="G3287" s="26">
        <v>0</v>
      </c>
      <c r="H3287" s="76">
        <f t="shared" si="159"/>
        <v>112805</v>
      </c>
      <c r="I3287" s="76">
        <f t="shared" si="160"/>
        <v>0</v>
      </c>
      <c r="J3287" s="26">
        <v>61937</v>
      </c>
      <c r="K3287" s="26" t="s">
        <v>13838</v>
      </c>
      <c r="L3287" s="26" t="s">
        <v>13839</v>
      </c>
      <c r="M3287" s="26">
        <v>9340</v>
      </c>
      <c r="N3287" s="26" t="s">
        <v>128</v>
      </c>
      <c r="O3287" s="26" t="s">
        <v>13840</v>
      </c>
      <c r="P3287" s="26" t="s">
        <v>333</v>
      </c>
      <c r="Q3287" s="26" t="s">
        <v>13841</v>
      </c>
      <c r="R3287" s="26" t="s">
        <v>12272</v>
      </c>
      <c r="S3287" s="26" t="s">
        <v>12273</v>
      </c>
      <c r="T3287" s="26" t="s">
        <v>12274</v>
      </c>
      <c r="U3287" s="26" t="s">
        <v>385</v>
      </c>
    </row>
    <row r="3288" spans="1:21" ht="14.4" x14ac:dyDescent="0.25">
      <c r="A3288" s="26">
        <v>112805</v>
      </c>
      <c r="B3288" s="26" t="s">
        <v>1649</v>
      </c>
      <c r="C3288" s="81">
        <f t="shared" si="158"/>
        <v>0</v>
      </c>
      <c r="D3288" s="26">
        <v>118281</v>
      </c>
      <c r="E3288" s="26" t="s">
        <v>12113</v>
      </c>
      <c r="F3288" s="26">
        <v>104646</v>
      </c>
      <c r="G3288" s="26">
        <v>0</v>
      </c>
      <c r="H3288" s="76">
        <f t="shared" si="159"/>
        <v>112805</v>
      </c>
      <c r="I3288" s="76">
        <f t="shared" si="160"/>
        <v>0</v>
      </c>
      <c r="J3288" s="26">
        <v>107599</v>
      </c>
      <c r="K3288" s="26" t="s">
        <v>13842</v>
      </c>
      <c r="L3288" s="26" t="s">
        <v>13843</v>
      </c>
      <c r="M3288" s="26">
        <v>9230</v>
      </c>
      <c r="N3288" s="26" t="s">
        <v>125</v>
      </c>
      <c r="O3288" s="26" t="s">
        <v>13844</v>
      </c>
      <c r="P3288" s="26" t="s">
        <v>333</v>
      </c>
      <c r="Q3288" s="26" t="s">
        <v>13845</v>
      </c>
      <c r="R3288" s="26" t="s">
        <v>12272</v>
      </c>
      <c r="S3288" s="26" t="s">
        <v>12273</v>
      </c>
      <c r="T3288" s="26" t="s">
        <v>12274</v>
      </c>
      <c r="U3288" s="26" t="s">
        <v>385</v>
      </c>
    </row>
    <row r="3289" spans="1:21" ht="14.4" x14ac:dyDescent="0.25">
      <c r="A3289" s="26">
        <v>112805</v>
      </c>
      <c r="B3289" s="26" t="s">
        <v>1649</v>
      </c>
      <c r="C3289" s="81">
        <f t="shared" si="158"/>
        <v>0</v>
      </c>
      <c r="D3289" s="26">
        <v>118281</v>
      </c>
      <c r="E3289" s="26" t="s">
        <v>12113</v>
      </c>
      <c r="F3289" s="26">
        <v>968578</v>
      </c>
      <c r="G3289" s="26">
        <v>0</v>
      </c>
      <c r="H3289" s="76">
        <f t="shared" si="159"/>
        <v>112805</v>
      </c>
      <c r="I3289" s="76">
        <f t="shared" si="160"/>
        <v>0</v>
      </c>
      <c r="J3289" s="26">
        <v>118281</v>
      </c>
      <c r="K3289" s="26" t="s">
        <v>12113</v>
      </c>
      <c r="L3289" s="26" t="s">
        <v>10433</v>
      </c>
      <c r="M3289" s="26">
        <v>9230</v>
      </c>
      <c r="N3289" s="26" t="s">
        <v>125</v>
      </c>
      <c r="O3289" s="26" t="s">
        <v>13829</v>
      </c>
      <c r="P3289" s="26" t="s">
        <v>333</v>
      </c>
      <c r="Q3289" s="26" t="s">
        <v>13830</v>
      </c>
      <c r="R3289" s="26" t="s">
        <v>12272</v>
      </c>
      <c r="S3289" s="26" t="s">
        <v>12273</v>
      </c>
      <c r="T3289" s="26" t="s">
        <v>12274</v>
      </c>
      <c r="U3289" s="26" t="s">
        <v>385</v>
      </c>
    </row>
    <row r="3290" spans="1:21" ht="14.4" x14ac:dyDescent="0.25">
      <c r="A3290" s="26">
        <v>112805</v>
      </c>
      <c r="B3290" s="26" t="s">
        <v>1649</v>
      </c>
      <c r="C3290" s="81">
        <f t="shared" si="158"/>
        <v>0</v>
      </c>
      <c r="D3290" s="26">
        <v>118281</v>
      </c>
      <c r="E3290" s="26" t="s">
        <v>12113</v>
      </c>
      <c r="F3290" s="26">
        <v>104646</v>
      </c>
      <c r="G3290" s="26">
        <v>0</v>
      </c>
      <c r="H3290" s="76">
        <f t="shared" si="159"/>
        <v>112805</v>
      </c>
      <c r="I3290" s="76">
        <f t="shared" si="160"/>
        <v>0</v>
      </c>
      <c r="J3290" s="26">
        <v>118299</v>
      </c>
      <c r="K3290" s="26" t="s">
        <v>13846</v>
      </c>
      <c r="L3290" s="26" t="s">
        <v>13843</v>
      </c>
      <c r="M3290" s="26">
        <v>9230</v>
      </c>
      <c r="N3290" s="26" t="s">
        <v>125</v>
      </c>
      <c r="O3290" s="26" t="s">
        <v>13844</v>
      </c>
      <c r="P3290" s="26" t="s">
        <v>333</v>
      </c>
      <c r="Q3290" s="26" t="s">
        <v>13847</v>
      </c>
      <c r="R3290" s="26" t="s">
        <v>12272</v>
      </c>
      <c r="S3290" s="26" t="s">
        <v>12273</v>
      </c>
      <c r="T3290" s="26" t="s">
        <v>12274</v>
      </c>
      <c r="U3290" s="26" t="s">
        <v>385</v>
      </c>
    </row>
    <row r="3291" spans="1:21" ht="14.4" x14ac:dyDescent="0.25">
      <c r="A3291" s="26">
        <v>112805</v>
      </c>
      <c r="B3291" s="26" t="s">
        <v>1649</v>
      </c>
      <c r="C3291" s="81">
        <f t="shared" si="158"/>
        <v>0</v>
      </c>
      <c r="D3291" s="26">
        <v>118281</v>
      </c>
      <c r="E3291" s="26" t="s">
        <v>12113</v>
      </c>
      <c r="F3291" s="26">
        <v>974791</v>
      </c>
      <c r="G3291" s="26">
        <v>0</v>
      </c>
      <c r="H3291" s="76">
        <f t="shared" si="159"/>
        <v>112805</v>
      </c>
      <c r="I3291" s="76">
        <f t="shared" si="160"/>
        <v>0</v>
      </c>
      <c r="J3291" s="26">
        <v>125187</v>
      </c>
      <c r="K3291" s="26" t="s">
        <v>13848</v>
      </c>
      <c r="L3291" s="26" t="s">
        <v>13832</v>
      </c>
      <c r="M3291" s="26">
        <v>9230</v>
      </c>
      <c r="N3291" s="26" t="s">
        <v>125</v>
      </c>
      <c r="O3291" s="26" t="s">
        <v>13833</v>
      </c>
      <c r="P3291" s="26" t="s">
        <v>333</v>
      </c>
      <c r="Q3291" s="26" t="s">
        <v>13834</v>
      </c>
      <c r="R3291" s="26" t="s">
        <v>12272</v>
      </c>
      <c r="S3291" s="26" t="s">
        <v>12273</v>
      </c>
      <c r="T3291" s="26" t="s">
        <v>12274</v>
      </c>
      <c r="U3291" s="26" t="s">
        <v>385</v>
      </c>
    </row>
    <row r="3292" spans="1:21" ht="14.4" x14ac:dyDescent="0.25">
      <c r="A3292" s="26">
        <v>112805</v>
      </c>
      <c r="B3292" s="26" t="s">
        <v>1649</v>
      </c>
      <c r="C3292" s="81">
        <f t="shared" si="158"/>
        <v>0</v>
      </c>
      <c r="D3292" s="26">
        <v>118281</v>
      </c>
      <c r="E3292" s="26" t="s">
        <v>12113</v>
      </c>
      <c r="F3292" s="26">
        <v>968784</v>
      </c>
      <c r="G3292" s="26">
        <v>0</v>
      </c>
      <c r="H3292" s="76">
        <f t="shared" si="159"/>
        <v>112805</v>
      </c>
      <c r="I3292" s="76">
        <f t="shared" si="160"/>
        <v>0</v>
      </c>
      <c r="J3292" s="26">
        <v>143677</v>
      </c>
      <c r="K3292" s="26" t="s">
        <v>13838</v>
      </c>
      <c r="L3292" s="26" t="s">
        <v>13839</v>
      </c>
      <c r="M3292" s="26">
        <v>9340</v>
      </c>
      <c r="N3292" s="26" t="s">
        <v>128</v>
      </c>
      <c r="O3292" s="26" t="s">
        <v>13840</v>
      </c>
      <c r="P3292" s="26" t="s">
        <v>333</v>
      </c>
      <c r="Q3292" s="26" t="s">
        <v>13841</v>
      </c>
      <c r="R3292" s="26" t="s">
        <v>12272</v>
      </c>
      <c r="S3292" s="26" t="s">
        <v>12273</v>
      </c>
      <c r="T3292" s="26" t="s">
        <v>12274</v>
      </c>
      <c r="U3292" s="26" t="s">
        <v>385</v>
      </c>
    </row>
    <row r="3293" spans="1:21" ht="14.4" x14ac:dyDescent="0.25">
      <c r="A3293" s="26">
        <v>112805</v>
      </c>
      <c r="B3293" s="26" t="s">
        <v>1649</v>
      </c>
      <c r="C3293" s="81">
        <f t="shared" si="158"/>
        <v>0</v>
      </c>
      <c r="D3293" s="26">
        <v>118281</v>
      </c>
      <c r="E3293" s="26" t="s">
        <v>12113</v>
      </c>
      <c r="F3293" s="26">
        <v>968784</v>
      </c>
      <c r="G3293" s="26">
        <v>0</v>
      </c>
      <c r="H3293" s="76">
        <f t="shared" si="159"/>
        <v>0</v>
      </c>
      <c r="I3293" s="76">
        <f t="shared" si="160"/>
        <v>0</v>
      </c>
      <c r="J3293" s="26">
        <v>144584</v>
      </c>
      <c r="K3293" s="26" t="s">
        <v>13838</v>
      </c>
      <c r="L3293" s="26" t="s">
        <v>13839</v>
      </c>
      <c r="M3293" s="26">
        <v>9340</v>
      </c>
      <c r="N3293" s="26" t="s">
        <v>128</v>
      </c>
      <c r="O3293" s="26" t="s">
        <v>13840</v>
      </c>
      <c r="P3293" s="26" t="s">
        <v>333</v>
      </c>
      <c r="Q3293" s="26" t="s">
        <v>13841</v>
      </c>
      <c r="R3293" s="26" t="s">
        <v>12272</v>
      </c>
      <c r="S3293" s="26" t="s">
        <v>12273</v>
      </c>
      <c r="T3293" s="26" t="s">
        <v>12274</v>
      </c>
      <c r="U3293" s="26" t="s">
        <v>385</v>
      </c>
    </row>
    <row r="3294" spans="1:21" ht="14.4" x14ac:dyDescent="0.25">
      <c r="A3294" s="26">
        <v>112813</v>
      </c>
      <c r="B3294" s="26" t="s">
        <v>1649</v>
      </c>
      <c r="C3294" s="81">
        <f t="shared" si="158"/>
        <v>0</v>
      </c>
      <c r="D3294" s="26">
        <v>30742</v>
      </c>
      <c r="E3294" s="26" t="s">
        <v>12114</v>
      </c>
      <c r="F3294" s="26">
        <v>123539</v>
      </c>
      <c r="G3294" s="26">
        <v>0</v>
      </c>
      <c r="H3294" s="76">
        <f t="shared" si="159"/>
        <v>0</v>
      </c>
      <c r="I3294" s="76">
        <f t="shared" si="160"/>
        <v>0</v>
      </c>
      <c r="J3294" s="26">
        <v>27706</v>
      </c>
      <c r="K3294" s="26" t="s">
        <v>13849</v>
      </c>
      <c r="L3294" s="26" t="s">
        <v>13850</v>
      </c>
      <c r="M3294" s="26">
        <v>2800</v>
      </c>
      <c r="N3294" s="26" t="s">
        <v>63</v>
      </c>
      <c r="O3294" s="26" t="s">
        <v>13851</v>
      </c>
      <c r="P3294" s="26" t="s">
        <v>333</v>
      </c>
      <c r="Q3294" s="26" t="s">
        <v>13852</v>
      </c>
      <c r="R3294" s="26" t="s">
        <v>12171</v>
      </c>
      <c r="S3294" s="26" t="s">
        <v>12172</v>
      </c>
      <c r="T3294" s="26" t="s">
        <v>12173</v>
      </c>
      <c r="U3294" s="26" t="s">
        <v>496</v>
      </c>
    </row>
    <row r="3295" spans="1:21" ht="14.4" x14ac:dyDescent="0.25">
      <c r="A3295" s="26">
        <v>112813</v>
      </c>
      <c r="B3295" s="26" t="s">
        <v>1649</v>
      </c>
      <c r="C3295" s="81">
        <f t="shared" si="158"/>
        <v>0</v>
      </c>
      <c r="D3295" s="26">
        <v>30742</v>
      </c>
      <c r="E3295" s="26" t="s">
        <v>12114</v>
      </c>
      <c r="F3295" s="26">
        <v>117945</v>
      </c>
      <c r="G3295" s="26">
        <v>0</v>
      </c>
      <c r="H3295" s="76">
        <f t="shared" si="159"/>
        <v>112813</v>
      </c>
      <c r="I3295" s="76">
        <f t="shared" si="160"/>
        <v>0</v>
      </c>
      <c r="J3295" s="26">
        <v>30635</v>
      </c>
      <c r="K3295" s="26" t="s">
        <v>13853</v>
      </c>
      <c r="L3295" s="26" t="s">
        <v>2650</v>
      </c>
      <c r="M3295" s="26">
        <v>2800</v>
      </c>
      <c r="N3295" s="26" t="s">
        <v>63</v>
      </c>
      <c r="O3295" s="26" t="s">
        <v>13854</v>
      </c>
      <c r="P3295" s="26" t="s">
        <v>333</v>
      </c>
      <c r="Q3295" s="26" t="s">
        <v>13855</v>
      </c>
      <c r="R3295" s="26" t="s">
        <v>12231</v>
      </c>
      <c r="S3295" s="26" t="s">
        <v>12232</v>
      </c>
      <c r="T3295" s="26" t="s">
        <v>12233</v>
      </c>
      <c r="U3295" s="26" t="s">
        <v>385</v>
      </c>
    </row>
    <row r="3296" spans="1:21" ht="14.4" x14ac:dyDescent="0.25">
      <c r="A3296" s="26">
        <v>112813</v>
      </c>
      <c r="B3296" s="26" t="s">
        <v>1649</v>
      </c>
      <c r="C3296" s="81">
        <f t="shared" si="158"/>
        <v>0</v>
      </c>
      <c r="D3296" s="26">
        <v>30742</v>
      </c>
      <c r="E3296" s="26" t="s">
        <v>12114</v>
      </c>
      <c r="F3296" s="26">
        <v>964081</v>
      </c>
      <c r="G3296" s="26">
        <v>0</v>
      </c>
      <c r="H3296" s="76">
        <f t="shared" si="159"/>
        <v>112813</v>
      </c>
      <c r="I3296" s="76">
        <f t="shared" si="160"/>
        <v>0</v>
      </c>
      <c r="J3296" s="26">
        <v>30742</v>
      </c>
      <c r="K3296" s="26" t="s">
        <v>12114</v>
      </c>
      <c r="L3296" s="26" t="s">
        <v>9763</v>
      </c>
      <c r="M3296" s="26">
        <v>2800</v>
      </c>
      <c r="N3296" s="26" t="s">
        <v>63</v>
      </c>
      <c r="O3296" s="26" t="s">
        <v>191</v>
      </c>
      <c r="P3296" s="26" t="s">
        <v>333</v>
      </c>
      <c r="Q3296" s="26" t="s">
        <v>13856</v>
      </c>
      <c r="R3296" s="26" t="s">
        <v>12231</v>
      </c>
      <c r="S3296" s="26" t="s">
        <v>12232</v>
      </c>
      <c r="T3296" s="26" t="s">
        <v>12233</v>
      </c>
      <c r="U3296" s="26" t="s">
        <v>385</v>
      </c>
    </row>
    <row r="3297" spans="1:21" ht="14.4" x14ac:dyDescent="0.25">
      <c r="A3297" s="26">
        <v>112813</v>
      </c>
      <c r="B3297" s="26" t="s">
        <v>1649</v>
      </c>
      <c r="C3297" s="81">
        <f t="shared" si="158"/>
        <v>0</v>
      </c>
      <c r="D3297" s="26">
        <v>30742</v>
      </c>
      <c r="E3297" s="26" t="s">
        <v>12114</v>
      </c>
      <c r="F3297" s="26">
        <v>123539</v>
      </c>
      <c r="G3297" s="26">
        <v>0</v>
      </c>
      <c r="H3297" s="76">
        <f t="shared" si="159"/>
        <v>112813</v>
      </c>
      <c r="I3297" s="76">
        <f t="shared" si="160"/>
        <v>0</v>
      </c>
      <c r="J3297" s="26">
        <v>30759</v>
      </c>
      <c r="K3297" s="26" t="s">
        <v>13857</v>
      </c>
      <c r="L3297" s="26" t="s">
        <v>4032</v>
      </c>
      <c r="M3297" s="26">
        <v>2800</v>
      </c>
      <c r="N3297" s="26" t="s">
        <v>63</v>
      </c>
      <c r="O3297" s="26" t="s">
        <v>190</v>
      </c>
      <c r="P3297" s="26" t="s">
        <v>333</v>
      </c>
      <c r="Q3297" s="26" t="s">
        <v>13858</v>
      </c>
      <c r="R3297" s="26" t="s">
        <v>12231</v>
      </c>
      <c r="S3297" s="26" t="s">
        <v>12232</v>
      </c>
      <c r="T3297" s="26" t="s">
        <v>12233</v>
      </c>
      <c r="U3297" s="26" t="s">
        <v>385</v>
      </c>
    </row>
    <row r="3298" spans="1:21" ht="14.4" x14ac:dyDescent="0.25">
      <c r="A3298" s="26">
        <v>112813</v>
      </c>
      <c r="B3298" s="26" t="s">
        <v>1649</v>
      </c>
      <c r="C3298" s="81">
        <f t="shared" si="158"/>
        <v>0</v>
      </c>
      <c r="D3298" s="26">
        <v>30742</v>
      </c>
      <c r="E3298" s="26" t="s">
        <v>12114</v>
      </c>
      <c r="F3298" s="26">
        <v>117945</v>
      </c>
      <c r="G3298" s="26">
        <v>0</v>
      </c>
      <c r="H3298" s="76">
        <f t="shared" si="159"/>
        <v>112813</v>
      </c>
      <c r="I3298" s="76">
        <f t="shared" si="160"/>
        <v>0</v>
      </c>
      <c r="J3298" s="26">
        <v>30858</v>
      </c>
      <c r="K3298" s="26" t="s">
        <v>13859</v>
      </c>
      <c r="L3298" s="26" t="s">
        <v>13860</v>
      </c>
      <c r="M3298" s="26">
        <v>2800</v>
      </c>
      <c r="N3298" s="26" t="s">
        <v>63</v>
      </c>
      <c r="O3298" s="26" t="s">
        <v>13861</v>
      </c>
      <c r="P3298" s="26" t="s">
        <v>333</v>
      </c>
      <c r="Q3298" s="26" t="s">
        <v>13862</v>
      </c>
      <c r="R3298" s="26" t="s">
        <v>12231</v>
      </c>
      <c r="S3298" s="26" t="s">
        <v>12232</v>
      </c>
      <c r="T3298" s="26" t="s">
        <v>12233</v>
      </c>
      <c r="U3298" s="26" t="s">
        <v>385</v>
      </c>
    </row>
    <row r="3299" spans="1:21" ht="14.4" x14ac:dyDescent="0.25">
      <c r="A3299" s="26">
        <v>112813</v>
      </c>
      <c r="B3299" s="26" t="s">
        <v>1649</v>
      </c>
      <c r="C3299" s="81">
        <f t="shared" si="158"/>
        <v>0</v>
      </c>
      <c r="D3299" s="26">
        <v>30742</v>
      </c>
      <c r="E3299" s="26" t="s">
        <v>12114</v>
      </c>
      <c r="F3299" s="26">
        <v>117945</v>
      </c>
      <c r="G3299" s="26">
        <v>0</v>
      </c>
      <c r="H3299" s="76">
        <f t="shared" si="159"/>
        <v>0</v>
      </c>
      <c r="I3299" s="76">
        <f t="shared" si="160"/>
        <v>0</v>
      </c>
      <c r="J3299" s="26">
        <v>30866</v>
      </c>
      <c r="K3299" s="26" t="s">
        <v>13863</v>
      </c>
      <c r="L3299" s="26" t="s">
        <v>13860</v>
      </c>
      <c r="M3299" s="26">
        <v>2800</v>
      </c>
      <c r="N3299" s="26" t="s">
        <v>63</v>
      </c>
      <c r="O3299" s="26" t="s">
        <v>13861</v>
      </c>
      <c r="P3299" s="26" t="s">
        <v>333</v>
      </c>
      <c r="Q3299" s="26" t="s">
        <v>13862</v>
      </c>
      <c r="R3299" s="26" t="s">
        <v>12231</v>
      </c>
      <c r="S3299" s="26" t="s">
        <v>12232</v>
      </c>
      <c r="T3299" s="26" t="s">
        <v>12233</v>
      </c>
      <c r="U3299" s="26" t="s">
        <v>385</v>
      </c>
    </row>
    <row r="3300" spans="1:21" ht="14.4" x14ac:dyDescent="0.25">
      <c r="A3300" s="26">
        <v>112813</v>
      </c>
      <c r="B3300" s="26" t="s">
        <v>1649</v>
      </c>
      <c r="C3300" s="81">
        <f t="shared" si="158"/>
        <v>0</v>
      </c>
      <c r="D3300" s="26">
        <v>30742</v>
      </c>
      <c r="E3300" s="26" t="s">
        <v>12114</v>
      </c>
      <c r="F3300" s="26">
        <v>123539</v>
      </c>
      <c r="G3300" s="26">
        <v>0</v>
      </c>
      <c r="H3300" s="76">
        <f t="shared" si="159"/>
        <v>112813</v>
      </c>
      <c r="I3300" s="76">
        <f t="shared" si="160"/>
        <v>0</v>
      </c>
      <c r="J3300" s="26">
        <v>47894</v>
      </c>
      <c r="K3300" s="26" t="s">
        <v>13864</v>
      </c>
      <c r="L3300" s="26" t="s">
        <v>13865</v>
      </c>
      <c r="M3300" s="26">
        <v>2800</v>
      </c>
      <c r="N3300" s="26" t="s">
        <v>63</v>
      </c>
      <c r="O3300" s="26" t="s">
        <v>13866</v>
      </c>
      <c r="P3300" s="26" t="s">
        <v>333</v>
      </c>
      <c r="Q3300" s="26" t="s">
        <v>13867</v>
      </c>
      <c r="R3300" s="26" t="s">
        <v>12231</v>
      </c>
      <c r="S3300" s="26" t="s">
        <v>12232</v>
      </c>
      <c r="T3300" s="26" t="s">
        <v>12233</v>
      </c>
      <c r="U3300" s="26" t="s">
        <v>385</v>
      </c>
    </row>
    <row r="3301" spans="1:21" ht="14.4" x14ac:dyDescent="0.25">
      <c r="A3301" s="26">
        <v>112813</v>
      </c>
      <c r="B3301" s="26" t="s">
        <v>1649</v>
      </c>
      <c r="C3301" s="81">
        <f t="shared" si="158"/>
        <v>0</v>
      </c>
      <c r="D3301" s="26">
        <v>30742</v>
      </c>
      <c r="E3301" s="26" t="s">
        <v>12114</v>
      </c>
      <c r="F3301" s="26">
        <v>123539</v>
      </c>
      <c r="G3301" s="26">
        <v>0</v>
      </c>
      <c r="H3301" s="76">
        <f t="shared" si="159"/>
        <v>0</v>
      </c>
      <c r="I3301" s="76">
        <f t="shared" si="160"/>
        <v>0</v>
      </c>
      <c r="J3301" s="26">
        <v>109892</v>
      </c>
      <c r="K3301" s="26" t="s">
        <v>13868</v>
      </c>
      <c r="L3301" s="26" t="s">
        <v>13869</v>
      </c>
      <c r="M3301" s="26">
        <v>2800</v>
      </c>
      <c r="N3301" s="26" t="s">
        <v>63</v>
      </c>
      <c r="O3301" s="26" t="s">
        <v>13870</v>
      </c>
      <c r="P3301" s="26" t="s">
        <v>333</v>
      </c>
      <c r="Q3301" s="26" t="s">
        <v>13871</v>
      </c>
      <c r="R3301" s="26" t="s">
        <v>12231</v>
      </c>
      <c r="S3301" s="26" t="s">
        <v>12232</v>
      </c>
      <c r="T3301" s="26" t="s">
        <v>12233</v>
      </c>
      <c r="U3301" s="26" t="s">
        <v>385</v>
      </c>
    </row>
    <row r="3302" spans="1:21" ht="14.4" x14ac:dyDescent="0.25">
      <c r="A3302" s="26">
        <v>112813</v>
      </c>
      <c r="B3302" s="26" t="s">
        <v>1649</v>
      </c>
      <c r="C3302" s="81">
        <f t="shared" si="158"/>
        <v>0</v>
      </c>
      <c r="D3302" s="26">
        <v>30742</v>
      </c>
      <c r="E3302" s="26" t="s">
        <v>12114</v>
      </c>
      <c r="F3302" s="26">
        <v>123539</v>
      </c>
      <c r="G3302" s="26">
        <v>0</v>
      </c>
      <c r="H3302" s="76">
        <f t="shared" si="159"/>
        <v>0</v>
      </c>
      <c r="I3302" s="76">
        <f t="shared" si="160"/>
        <v>0</v>
      </c>
      <c r="J3302" s="26">
        <v>110379</v>
      </c>
      <c r="K3302" s="26" t="s">
        <v>13872</v>
      </c>
      <c r="L3302" s="26" t="s">
        <v>13873</v>
      </c>
      <c r="M3302" s="26">
        <v>2800</v>
      </c>
      <c r="N3302" s="26" t="s">
        <v>63</v>
      </c>
      <c r="O3302" s="26" t="s">
        <v>13874</v>
      </c>
      <c r="P3302" s="26" t="s">
        <v>333</v>
      </c>
      <c r="Q3302" s="26" t="s">
        <v>13875</v>
      </c>
      <c r="R3302" s="26" t="s">
        <v>12231</v>
      </c>
      <c r="S3302" s="26" t="s">
        <v>12232</v>
      </c>
      <c r="T3302" s="26" t="s">
        <v>12233</v>
      </c>
      <c r="U3302" s="26" t="s">
        <v>385</v>
      </c>
    </row>
    <row r="3303" spans="1:21" ht="14.4" x14ac:dyDescent="0.25">
      <c r="A3303" s="26">
        <v>112813</v>
      </c>
      <c r="B3303" s="26" t="s">
        <v>1649</v>
      </c>
      <c r="C3303" s="81">
        <f t="shared" si="158"/>
        <v>0</v>
      </c>
      <c r="D3303" s="26">
        <v>30742</v>
      </c>
      <c r="E3303" s="26" t="s">
        <v>12114</v>
      </c>
      <c r="F3303" s="26">
        <v>117945</v>
      </c>
      <c r="G3303" s="26">
        <v>0</v>
      </c>
      <c r="H3303" s="76">
        <f t="shared" si="159"/>
        <v>112813</v>
      </c>
      <c r="I3303" s="76">
        <f t="shared" si="160"/>
        <v>0</v>
      </c>
      <c r="J3303" s="26">
        <v>116806</v>
      </c>
      <c r="K3303" s="26" t="s">
        <v>13876</v>
      </c>
      <c r="L3303" s="26" t="s">
        <v>2653</v>
      </c>
      <c r="M3303" s="26">
        <v>2860</v>
      </c>
      <c r="N3303" s="26" t="s">
        <v>159</v>
      </c>
      <c r="O3303" s="26" t="s">
        <v>13877</v>
      </c>
      <c r="P3303" s="26" t="s">
        <v>333</v>
      </c>
      <c r="Q3303" s="26" t="s">
        <v>13878</v>
      </c>
      <c r="R3303" s="26" t="s">
        <v>12231</v>
      </c>
      <c r="S3303" s="26" t="s">
        <v>12232</v>
      </c>
      <c r="T3303" s="26" t="s">
        <v>12233</v>
      </c>
      <c r="U3303" s="26" t="s">
        <v>385</v>
      </c>
    </row>
    <row r="3304" spans="1:21" ht="14.4" x14ac:dyDescent="0.25">
      <c r="A3304" s="26">
        <v>112813</v>
      </c>
      <c r="B3304" s="26" t="s">
        <v>1649</v>
      </c>
      <c r="C3304" s="81">
        <f t="shared" si="158"/>
        <v>0</v>
      </c>
      <c r="D3304" s="26">
        <v>30742</v>
      </c>
      <c r="E3304" s="26" t="s">
        <v>12114</v>
      </c>
      <c r="F3304" s="26">
        <v>117945</v>
      </c>
      <c r="G3304" s="26">
        <v>0</v>
      </c>
      <c r="H3304" s="76">
        <f t="shared" si="159"/>
        <v>0</v>
      </c>
      <c r="I3304" s="76">
        <f t="shared" si="160"/>
        <v>0</v>
      </c>
      <c r="J3304" s="26">
        <v>122739</v>
      </c>
      <c r="K3304" s="26" t="s">
        <v>13879</v>
      </c>
      <c r="L3304" s="26" t="s">
        <v>2650</v>
      </c>
      <c r="M3304" s="26">
        <v>2800</v>
      </c>
      <c r="N3304" s="26" t="s">
        <v>63</v>
      </c>
      <c r="O3304" s="26" t="s">
        <v>13854</v>
      </c>
      <c r="P3304" s="26" t="s">
        <v>333</v>
      </c>
      <c r="Q3304" s="26" t="s">
        <v>13880</v>
      </c>
      <c r="R3304" s="26" t="s">
        <v>12231</v>
      </c>
      <c r="S3304" s="26" t="s">
        <v>12232</v>
      </c>
      <c r="T3304" s="26" t="s">
        <v>12233</v>
      </c>
      <c r="U3304" s="26" t="s">
        <v>385</v>
      </c>
    </row>
    <row r="3305" spans="1:21" ht="14.4" x14ac:dyDescent="0.25">
      <c r="A3305" s="26">
        <v>112813</v>
      </c>
      <c r="B3305" s="26" t="s">
        <v>1649</v>
      </c>
      <c r="C3305" s="81">
        <f t="shared" si="158"/>
        <v>0</v>
      </c>
      <c r="D3305" s="26">
        <v>30742</v>
      </c>
      <c r="E3305" s="26" t="s">
        <v>12114</v>
      </c>
      <c r="F3305" s="26">
        <v>123539</v>
      </c>
      <c r="G3305" s="26">
        <v>0</v>
      </c>
      <c r="H3305" s="76">
        <f t="shared" si="159"/>
        <v>112813</v>
      </c>
      <c r="I3305" s="76">
        <f t="shared" si="160"/>
        <v>0</v>
      </c>
      <c r="J3305" s="26">
        <v>122796</v>
      </c>
      <c r="K3305" s="26" t="s">
        <v>13881</v>
      </c>
      <c r="L3305" s="26" t="s">
        <v>13865</v>
      </c>
      <c r="M3305" s="26">
        <v>2800</v>
      </c>
      <c r="N3305" s="26" t="s">
        <v>63</v>
      </c>
      <c r="O3305" s="26" t="s">
        <v>13866</v>
      </c>
      <c r="P3305" s="26" t="s">
        <v>333</v>
      </c>
      <c r="Q3305" s="26" t="s">
        <v>13867</v>
      </c>
      <c r="R3305" s="26" t="s">
        <v>12231</v>
      </c>
      <c r="S3305" s="26" t="s">
        <v>12232</v>
      </c>
      <c r="T3305" s="26" t="s">
        <v>12233</v>
      </c>
      <c r="U3305" s="26" t="s">
        <v>385</v>
      </c>
    </row>
    <row r="3306" spans="1:21" ht="14.4" x14ac:dyDescent="0.25">
      <c r="A3306" s="26">
        <v>112813</v>
      </c>
      <c r="B3306" s="26" t="s">
        <v>1649</v>
      </c>
      <c r="C3306" s="81">
        <f t="shared" si="158"/>
        <v>0</v>
      </c>
      <c r="D3306" s="26">
        <v>30742</v>
      </c>
      <c r="E3306" s="26" t="s">
        <v>12114</v>
      </c>
      <c r="F3306" s="26">
        <v>117945</v>
      </c>
      <c r="G3306" s="26">
        <v>0</v>
      </c>
      <c r="H3306" s="76">
        <f t="shared" si="159"/>
        <v>112813</v>
      </c>
      <c r="I3306" s="76">
        <f t="shared" si="160"/>
        <v>0</v>
      </c>
      <c r="J3306" s="26">
        <v>126003</v>
      </c>
      <c r="K3306" s="26" t="s">
        <v>13882</v>
      </c>
      <c r="L3306" s="26" t="s">
        <v>13883</v>
      </c>
      <c r="M3306" s="26">
        <v>2570</v>
      </c>
      <c r="N3306" s="26" t="s">
        <v>57</v>
      </c>
      <c r="O3306" s="26" t="s">
        <v>13884</v>
      </c>
      <c r="P3306" s="26" t="s">
        <v>333</v>
      </c>
      <c r="Q3306" s="26" t="s">
        <v>13885</v>
      </c>
      <c r="R3306" s="26" t="s">
        <v>12231</v>
      </c>
      <c r="S3306" s="26" t="s">
        <v>12232</v>
      </c>
      <c r="T3306" s="26" t="s">
        <v>12233</v>
      </c>
      <c r="U3306" s="26" t="s">
        <v>385</v>
      </c>
    </row>
    <row r="3307" spans="1:21" ht="14.4" x14ac:dyDescent="0.25">
      <c r="A3307" s="26">
        <v>112813</v>
      </c>
      <c r="B3307" s="26" t="s">
        <v>1649</v>
      </c>
      <c r="C3307" s="81">
        <f t="shared" si="158"/>
        <v>0</v>
      </c>
      <c r="D3307" s="26">
        <v>30742</v>
      </c>
      <c r="E3307" s="26" t="s">
        <v>12114</v>
      </c>
      <c r="F3307" s="26">
        <v>117945</v>
      </c>
      <c r="G3307" s="26">
        <v>0</v>
      </c>
      <c r="H3307" s="76">
        <f t="shared" si="159"/>
        <v>0</v>
      </c>
      <c r="I3307" s="76">
        <f t="shared" si="160"/>
        <v>0</v>
      </c>
      <c r="J3307" s="26">
        <v>126011</v>
      </c>
      <c r="K3307" s="26" t="s">
        <v>13886</v>
      </c>
      <c r="L3307" s="26" t="s">
        <v>13883</v>
      </c>
      <c r="M3307" s="26">
        <v>2570</v>
      </c>
      <c r="N3307" s="26" t="s">
        <v>57</v>
      </c>
      <c r="O3307" s="26" t="s">
        <v>13884</v>
      </c>
      <c r="P3307" s="26" t="s">
        <v>333</v>
      </c>
      <c r="Q3307" s="26" t="s">
        <v>13885</v>
      </c>
      <c r="R3307" s="26" t="s">
        <v>12231</v>
      </c>
      <c r="S3307" s="26" t="s">
        <v>12232</v>
      </c>
      <c r="T3307" s="26" t="s">
        <v>12233</v>
      </c>
      <c r="U3307" s="26" t="s">
        <v>385</v>
      </c>
    </row>
    <row r="3308" spans="1:21" ht="14.4" x14ac:dyDescent="0.25">
      <c r="A3308" s="26">
        <v>112813</v>
      </c>
      <c r="B3308" s="26" t="s">
        <v>1649</v>
      </c>
      <c r="C3308" s="81">
        <f t="shared" si="158"/>
        <v>0</v>
      </c>
      <c r="D3308" s="26">
        <v>30742</v>
      </c>
      <c r="E3308" s="26" t="s">
        <v>12114</v>
      </c>
      <c r="F3308" s="26">
        <v>123539</v>
      </c>
      <c r="G3308" s="26">
        <v>0</v>
      </c>
      <c r="H3308" s="76">
        <f t="shared" si="159"/>
        <v>112813</v>
      </c>
      <c r="I3308" s="76">
        <f t="shared" si="160"/>
        <v>0</v>
      </c>
      <c r="J3308" s="26">
        <v>126185</v>
      </c>
      <c r="K3308" s="26" t="s">
        <v>13887</v>
      </c>
      <c r="L3308" s="26" t="s">
        <v>13869</v>
      </c>
      <c r="M3308" s="26">
        <v>2800</v>
      </c>
      <c r="N3308" s="26" t="s">
        <v>63</v>
      </c>
      <c r="O3308" s="26" t="s">
        <v>13870</v>
      </c>
      <c r="P3308" s="26" t="s">
        <v>333</v>
      </c>
      <c r="Q3308" s="26" t="s">
        <v>13871</v>
      </c>
      <c r="R3308" s="26" t="s">
        <v>12231</v>
      </c>
      <c r="S3308" s="26" t="s">
        <v>12232</v>
      </c>
      <c r="T3308" s="26" t="s">
        <v>12233</v>
      </c>
      <c r="U3308" s="26" t="s">
        <v>385</v>
      </c>
    </row>
    <row r="3309" spans="1:21" ht="14.4" x14ac:dyDescent="0.25">
      <c r="A3309" s="26">
        <v>112813</v>
      </c>
      <c r="B3309" s="26" t="s">
        <v>1649</v>
      </c>
      <c r="C3309" s="81">
        <f t="shared" si="158"/>
        <v>0</v>
      </c>
      <c r="D3309" s="26">
        <v>30742</v>
      </c>
      <c r="E3309" s="26" t="s">
        <v>12114</v>
      </c>
      <c r="F3309" s="26">
        <v>117945</v>
      </c>
      <c r="G3309" s="26">
        <v>0</v>
      </c>
      <c r="H3309" s="76">
        <f t="shared" si="159"/>
        <v>112813</v>
      </c>
      <c r="I3309" s="76">
        <f t="shared" si="160"/>
        <v>0</v>
      </c>
      <c r="J3309" s="26">
        <v>126871</v>
      </c>
      <c r="K3309" s="26" t="s">
        <v>13888</v>
      </c>
      <c r="L3309" s="26" t="s">
        <v>2653</v>
      </c>
      <c r="M3309" s="26">
        <v>2860</v>
      </c>
      <c r="N3309" s="26" t="s">
        <v>159</v>
      </c>
      <c r="O3309" s="26" t="s">
        <v>13877</v>
      </c>
      <c r="P3309" s="26" t="s">
        <v>333</v>
      </c>
      <c r="Q3309" s="26" t="s">
        <v>13889</v>
      </c>
      <c r="R3309" s="26" t="s">
        <v>12231</v>
      </c>
      <c r="S3309" s="26" t="s">
        <v>12232</v>
      </c>
      <c r="T3309" s="26" t="s">
        <v>12233</v>
      </c>
      <c r="U3309" s="26" t="s">
        <v>385</v>
      </c>
    </row>
    <row r="3310" spans="1:21" ht="14.4" x14ac:dyDescent="0.25">
      <c r="A3310" s="26">
        <v>112813</v>
      </c>
      <c r="B3310" s="26" t="s">
        <v>1649</v>
      </c>
      <c r="C3310" s="81">
        <f t="shared" si="158"/>
        <v>0</v>
      </c>
      <c r="D3310" s="26">
        <v>30742</v>
      </c>
      <c r="E3310" s="26" t="s">
        <v>12114</v>
      </c>
      <c r="F3310" s="26">
        <v>970863</v>
      </c>
      <c r="G3310" s="26">
        <v>0</v>
      </c>
      <c r="H3310" s="76">
        <f t="shared" si="159"/>
        <v>112813</v>
      </c>
      <c r="I3310" s="76">
        <f t="shared" si="160"/>
        <v>0</v>
      </c>
      <c r="J3310" s="26">
        <v>126946</v>
      </c>
      <c r="K3310" s="26" t="s">
        <v>13890</v>
      </c>
      <c r="L3310" s="26" t="s">
        <v>13891</v>
      </c>
      <c r="M3310" s="26">
        <v>2861</v>
      </c>
      <c r="N3310" s="26" t="s">
        <v>325</v>
      </c>
      <c r="O3310" s="26" t="s">
        <v>13892</v>
      </c>
      <c r="P3310" s="26" t="s">
        <v>333</v>
      </c>
      <c r="Q3310" s="26" t="s">
        <v>13893</v>
      </c>
      <c r="R3310" s="26" t="s">
        <v>12231</v>
      </c>
      <c r="S3310" s="26" t="s">
        <v>12232</v>
      </c>
      <c r="T3310" s="26" t="s">
        <v>12233</v>
      </c>
      <c r="U3310" s="26" t="s">
        <v>385</v>
      </c>
    </row>
    <row r="3311" spans="1:21" ht="14.4" x14ac:dyDescent="0.25">
      <c r="A3311" s="26">
        <v>112813</v>
      </c>
      <c r="B3311" s="26" t="s">
        <v>1649</v>
      </c>
      <c r="C3311" s="81">
        <f t="shared" si="158"/>
        <v>0</v>
      </c>
      <c r="D3311" s="26">
        <v>30742</v>
      </c>
      <c r="E3311" s="26" t="s">
        <v>12114</v>
      </c>
      <c r="F3311" s="26">
        <v>970863</v>
      </c>
      <c r="G3311" s="26">
        <v>0</v>
      </c>
      <c r="H3311" s="76">
        <f t="shared" si="159"/>
        <v>0</v>
      </c>
      <c r="I3311" s="76">
        <f t="shared" si="160"/>
        <v>0</v>
      </c>
      <c r="J3311" s="26">
        <v>126953</v>
      </c>
      <c r="K3311" s="26" t="s">
        <v>13894</v>
      </c>
      <c r="L3311" s="26" t="s">
        <v>13891</v>
      </c>
      <c r="M3311" s="26">
        <v>2861</v>
      </c>
      <c r="N3311" s="26" t="s">
        <v>325</v>
      </c>
      <c r="O3311" s="26" t="s">
        <v>13892</v>
      </c>
      <c r="P3311" s="26" t="s">
        <v>333</v>
      </c>
      <c r="Q3311" s="26" t="s">
        <v>13893</v>
      </c>
      <c r="R3311" s="26" t="s">
        <v>12231</v>
      </c>
      <c r="S3311" s="26" t="s">
        <v>12232</v>
      </c>
      <c r="T3311" s="26" t="s">
        <v>12233</v>
      </c>
      <c r="U3311" s="26" t="s">
        <v>385</v>
      </c>
    </row>
    <row r="3312" spans="1:21" ht="14.4" x14ac:dyDescent="0.25">
      <c r="A3312" s="26">
        <v>112813</v>
      </c>
      <c r="B3312" s="26" t="s">
        <v>1649</v>
      </c>
      <c r="C3312" s="81">
        <f t="shared" si="158"/>
        <v>0</v>
      </c>
      <c r="D3312" s="26">
        <v>30742</v>
      </c>
      <c r="E3312" s="26" t="s">
        <v>12114</v>
      </c>
      <c r="F3312" s="26">
        <v>970863</v>
      </c>
      <c r="G3312" s="26">
        <v>0</v>
      </c>
      <c r="H3312" s="76">
        <f t="shared" si="159"/>
        <v>0</v>
      </c>
      <c r="I3312" s="76">
        <f t="shared" si="160"/>
        <v>0</v>
      </c>
      <c r="J3312" s="26">
        <v>126961</v>
      </c>
      <c r="K3312" s="26" t="s">
        <v>13895</v>
      </c>
      <c r="L3312" s="26" t="s">
        <v>13891</v>
      </c>
      <c r="M3312" s="26">
        <v>2861</v>
      </c>
      <c r="N3312" s="26" t="s">
        <v>325</v>
      </c>
      <c r="O3312" s="26" t="s">
        <v>13892</v>
      </c>
      <c r="P3312" s="26" t="s">
        <v>333</v>
      </c>
      <c r="Q3312" s="26" t="s">
        <v>13893</v>
      </c>
      <c r="R3312" s="26" t="s">
        <v>12231</v>
      </c>
      <c r="S3312" s="26" t="s">
        <v>12232</v>
      </c>
      <c r="T3312" s="26" t="s">
        <v>12233</v>
      </c>
      <c r="U3312" s="26" t="s">
        <v>385</v>
      </c>
    </row>
    <row r="3313" spans="1:21" ht="14.4" x14ac:dyDescent="0.25">
      <c r="A3313" s="26">
        <v>112813</v>
      </c>
      <c r="B3313" s="26" t="s">
        <v>1649</v>
      </c>
      <c r="C3313" s="81">
        <f t="shared" si="158"/>
        <v>0</v>
      </c>
      <c r="D3313" s="26">
        <v>30742</v>
      </c>
      <c r="E3313" s="26" t="s">
        <v>12114</v>
      </c>
      <c r="F3313" s="26">
        <v>117945</v>
      </c>
      <c r="G3313" s="26">
        <v>0</v>
      </c>
      <c r="H3313" s="76">
        <f t="shared" si="159"/>
        <v>112813</v>
      </c>
      <c r="I3313" s="76">
        <f t="shared" si="160"/>
        <v>0</v>
      </c>
      <c r="J3313" s="26">
        <v>127423</v>
      </c>
      <c r="K3313" s="26" t="s">
        <v>13896</v>
      </c>
      <c r="L3313" s="26" t="s">
        <v>13860</v>
      </c>
      <c r="M3313" s="26">
        <v>2800</v>
      </c>
      <c r="N3313" s="26" t="s">
        <v>63</v>
      </c>
      <c r="O3313" s="26" t="s">
        <v>13861</v>
      </c>
      <c r="P3313" s="26" t="s">
        <v>333</v>
      </c>
      <c r="Q3313" s="26" t="s">
        <v>13862</v>
      </c>
      <c r="R3313" s="26" t="s">
        <v>12231</v>
      </c>
      <c r="S3313" s="26" t="s">
        <v>12232</v>
      </c>
      <c r="T3313" s="26" t="s">
        <v>12233</v>
      </c>
      <c r="U3313" s="26" t="s">
        <v>385</v>
      </c>
    </row>
    <row r="3314" spans="1:21" ht="14.4" x14ac:dyDescent="0.25">
      <c r="A3314" s="26">
        <v>112813</v>
      </c>
      <c r="B3314" s="26" t="s">
        <v>1649</v>
      </c>
      <c r="C3314" s="81">
        <f t="shared" si="158"/>
        <v>0</v>
      </c>
      <c r="D3314" s="26">
        <v>30742</v>
      </c>
      <c r="E3314" s="26" t="s">
        <v>12114</v>
      </c>
      <c r="F3314" s="26">
        <v>117945</v>
      </c>
      <c r="G3314" s="26">
        <v>0</v>
      </c>
      <c r="H3314" s="76">
        <f t="shared" si="159"/>
        <v>0</v>
      </c>
      <c r="I3314" s="76">
        <f t="shared" si="160"/>
        <v>0</v>
      </c>
      <c r="J3314" s="26">
        <v>127861</v>
      </c>
      <c r="K3314" s="26" t="s">
        <v>13897</v>
      </c>
      <c r="L3314" s="26" t="s">
        <v>13883</v>
      </c>
      <c r="M3314" s="26">
        <v>2570</v>
      </c>
      <c r="N3314" s="26" t="s">
        <v>57</v>
      </c>
      <c r="O3314" s="26" t="s">
        <v>13884</v>
      </c>
      <c r="P3314" s="26" t="s">
        <v>333</v>
      </c>
      <c r="Q3314" s="26" t="s">
        <v>13885</v>
      </c>
      <c r="R3314" s="26" t="s">
        <v>12231</v>
      </c>
      <c r="S3314" s="26" t="s">
        <v>12232</v>
      </c>
      <c r="T3314" s="26" t="s">
        <v>12233</v>
      </c>
      <c r="U3314" s="26" t="s">
        <v>385</v>
      </c>
    </row>
    <row r="3315" spans="1:21" ht="14.4" x14ac:dyDescent="0.25">
      <c r="A3315" s="26">
        <v>112912</v>
      </c>
      <c r="B3315" s="26" t="s">
        <v>1649</v>
      </c>
      <c r="C3315" s="81">
        <f t="shared" si="158"/>
        <v>0</v>
      </c>
      <c r="D3315" s="26">
        <v>33209</v>
      </c>
      <c r="E3315" s="26" t="s">
        <v>12115</v>
      </c>
      <c r="F3315" s="26">
        <v>970434</v>
      </c>
      <c r="G3315" s="26">
        <v>0</v>
      </c>
      <c r="H3315" s="76">
        <f t="shared" si="159"/>
        <v>0</v>
      </c>
      <c r="I3315" s="76">
        <f t="shared" si="160"/>
        <v>0</v>
      </c>
      <c r="J3315" s="26">
        <v>27441</v>
      </c>
      <c r="K3315" s="26" t="s">
        <v>13898</v>
      </c>
      <c r="L3315" s="26" t="s">
        <v>13899</v>
      </c>
      <c r="M3315" s="26">
        <v>1745</v>
      </c>
      <c r="N3315" s="26" t="s">
        <v>32</v>
      </c>
      <c r="O3315" s="26" t="s">
        <v>13900</v>
      </c>
      <c r="P3315" s="26" t="s">
        <v>333</v>
      </c>
      <c r="Q3315" s="26" t="s">
        <v>13901</v>
      </c>
      <c r="R3315" s="26" t="s">
        <v>12171</v>
      </c>
      <c r="S3315" s="26" t="s">
        <v>12172</v>
      </c>
      <c r="T3315" s="26" t="s">
        <v>12173</v>
      </c>
      <c r="U3315" s="26" t="s">
        <v>496</v>
      </c>
    </row>
    <row r="3316" spans="1:21" ht="14.4" x14ac:dyDescent="0.25">
      <c r="A3316" s="26">
        <v>112912</v>
      </c>
      <c r="B3316" s="26" t="s">
        <v>1649</v>
      </c>
      <c r="C3316" s="81">
        <f t="shared" si="158"/>
        <v>0</v>
      </c>
      <c r="D3316" s="26">
        <v>33209</v>
      </c>
      <c r="E3316" s="26" t="s">
        <v>12115</v>
      </c>
      <c r="F3316" s="26">
        <v>970392</v>
      </c>
      <c r="G3316" s="26">
        <v>0</v>
      </c>
      <c r="H3316" s="76">
        <f t="shared" si="159"/>
        <v>112912</v>
      </c>
      <c r="I3316" s="76">
        <f t="shared" si="160"/>
        <v>0</v>
      </c>
      <c r="J3316" s="26">
        <v>32061</v>
      </c>
      <c r="K3316" s="26" t="s">
        <v>13902</v>
      </c>
      <c r="L3316" s="26" t="s">
        <v>13903</v>
      </c>
      <c r="M3316" s="26">
        <v>1730</v>
      </c>
      <c r="N3316" s="26" t="s">
        <v>25</v>
      </c>
      <c r="O3316" s="26" t="s">
        <v>13904</v>
      </c>
      <c r="P3316" s="26" t="s">
        <v>333</v>
      </c>
      <c r="Q3316" s="26" t="s">
        <v>13905</v>
      </c>
      <c r="R3316" s="26" t="s">
        <v>12265</v>
      </c>
      <c r="S3316" s="26" t="s">
        <v>12266</v>
      </c>
      <c r="T3316" s="26" t="s">
        <v>12267</v>
      </c>
      <c r="U3316" s="26" t="s">
        <v>385</v>
      </c>
    </row>
    <row r="3317" spans="1:21" ht="14.4" x14ac:dyDescent="0.25">
      <c r="A3317" s="26">
        <v>112912</v>
      </c>
      <c r="B3317" s="26" t="s">
        <v>1649</v>
      </c>
      <c r="C3317" s="81">
        <f t="shared" si="158"/>
        <v>0</v>
      </c>
      <c r="D3317" s="26">
        <v>33209</v>
      </c>
      <c r="E3317" s="26" t="s">
        <v>12115</v>
      </c>
      <c r="F3317" s="26">
        <v>970392</v>
      </c>
      <c r="G3317" s="26">
        <v>0</v>
      </c>
      <c r="H3317" s="76">
        <f t="shared" si="159"/>
        <v>0</v>
      </c>
      <c r="I3317" s="76">
        <f t="shared" si="160"/>
        <v>0</v>
      </c>
      <c r="J3317" s="26">
        <v>32078</v>
      </c>
      <c r="K3317" s="26" t="s">
        <v>13906</v>
      </c>
      <c r="L3317" s="26" t="s">
        <v>13907</v>
      </c>
      <c r="M3317" s="26">
        <v>1730</v>
      </c>
      <c r="N3317" s="26" t="s">
        <v>25</v>
      </c>
      <c r="O3317" s="26" t="s">
        <v>13908</v>
      </c>
      <c r="P3317" s="26" t="s">
        <v>333</v>
      </c>
      <c r="Q3317" s="26" t="s">
        <v>13909</v>
      </c>
      <c r="R3317" s="26" t="s">
        <v>12265</v>
      </c>
      <c r="S3317" s="26" t="s">
        <v>12266</v>
      </c>
      <c r="T3317" s="26" t="s">
        <v>12267</v>
      </c>
      <c r="U3317" s="26" t="s">
        <v>385</v>
      </c>
    </row>
    <row r="3318" spans="1:21" ht="14.4" x14ac:dyDescent="0.25">
      <c r="A3318" s="26">
        <v>112912</v>
      </c>
      <c r="B3318" s="26" t="s">
        <v>1649</v>
      </c>
      <c r="C3318" s="81">
        <f t="shared" si="158"/>
        <v>0</v>
      </c>
      <c r="D3318" s="26">
        <v>33209</v>
      </c>
      <c r="E3318" s="26" t="s">
        <v>12115</v>
      </c>
      <c r="F3318" s="26">
        <v>970392</v>
      </c>
      <c r="G3318" s="26">
        <v>0</v>
      </c>
      <c r="H3318" s="76">
        <f t="shared" si="159"/>
        <v>0</v>
      </c>
      <c r="I3318" s="76">
        <f t="shared" si="160"/>
        <v>0</v>
      </c>
      <c r="J3318" s="26">
        <v>32086</v>
      </c>
      <c r="K3318" s="26" t="s">
        <v>13910</v>
      </c>
      <c r="L3318" s="26" t="s">
        <v>13911</v>
      </c>
      <c r="M3318" s="26">
        <v>1730</v>
      </c>
      <c r="N3318" s="26" t="s">
        <v>25</v>
      </c>
      <c r="O3318" s="26" t="s">
        <v>13912</v>
      </c>
      <c r="P3318" s="26" t="s">
        <v>333</v>
      </c>
      <c r="Q3318" s="26" t="s">
        <v>13913</v>
      </c>
      <c r="R3318" s="26" t="s">
        <v>12265</v>
      </c>
      <c r="S3318" s="26" t="s">
        <v>12266</v>
      </c>
      <c r="T3318" s="26" t="s">
        <v>12267</v>
      </c>
      <c r="U3318" s="26" t="s">
        <v>385</v>
      </c>
    </row>
    <row r="3319" spans="1:21" ht="14.4" x14ac:dyDescent="0.25">
      <c r="A3319" s="26">
        <v>112912</v>
      </c>
      <c r="B3319" s="26" t="s">
        <v>1649</v>
      </c>
      <c r="C3319" s="81">
        <f t="shared" si="158"/>
        <v>0</v>
      </c>
      <c r="D3319" s="26">
        <v>33209</v>
      </c>
      <c r="E3319" s="26" t="s">
        <v>12115</v>
      </c>
      <c r="F3319" s="26">
        <v>971895</v>
      </c>
      <c r="G3319" s="26">
        <v>0</v>
      </c>
      <c r="H3319" s="76">
        <f t="shared" si="159"/>
        <v>112912</v>
      </c>
      <c r="I3319" s="76">
        <f t="shared" si="160"/>
        <v>0</v>
      </c>
      <c r="J3319" s="26">
        <v>33209</v>
      </c>
      <c r="K3319" s="26" t="s">
        <v>12115</v>
      </c>
      <c r="L3319" s="26" t="s">
        <v>10615</v>
      </c>
      <c r="M3319" s="26">
        <v>1785</v>
      </c>
      <c r="N3319" s="26" t="s">
        <v>150</v>
      </c>
      <c r="O3319" s="26" t="s">
        <v>13914</v>
      </c>
      <c r="P3319" s="26" t="s">
        <v>333</v>
      </c>
      <c r="Q3319" s="26" t="s">
        <v>13915</v>
      </c>
      <c r="R3319" s="26" t="s">
        <v>12265</v>
      </c>
      <c r="S3319" s="26" t="s">
        <v>12266</v>
      </c>
      <c r="T3319" s="26" t="s">
        <v>12267</v>
      </c>
      <c r="U3319" s="26" t="s">
        <v>385</v>
      </c>
    </row>
    <row r="3320" spans="1:21" ht="14.4" x14ac:dyDescent="0.25">
      <c r="A3320" s="26">
        <v>112912</v>
      </c>
      <c r="B3320" s="26" t="s">
        <v>1679</v>
      </c>
      <c r="C3320" s="81">
        <f t="shared" si="158"/>
        <v>112912</v>
      </c>
      <c r="D3320" s="26">
        <v>33209</v>
      </c>
      <c r="E3320" s="26" t="s">
        <v>12115</v>
      </c>
      <c r="F3320" s="26">
        <v>960476</v>
      </c>
      <c r="G3320" s="26">
        <v>0</v>
      </c>
      <c r="H3320" s="76">
        <f t="shared" si="159"/>
        <v>112912</v>
      </c>
      <c r="I3320" s="76">
        <f t="shared" si="160"/>
        <v>112912</v>
      </c>
      <c r="J3320" s="26">
        <v>33217</v>
      </c>
      <c r="K3320" s="26" t="s">
        <v>13916</v>
      </c>
      <c r="L3320" s="26" t="s">
        <v>13917</v>
      </c>
      <c r="M3320" s="26">
        <v>1785</v>
      </c>
      <c r="N3320" s="26" t="s">
        <v>150</v>
      </c>
      <c r="O3320" s="26" t="s">
        <v>13918</v>
      </c>
      <c r="P3320" s="26" t="s">
        <v>333</v>
      </c>
      <c r="Q3320" s="26" t="s">
        <v>13919</v>
      </c>
      <c r="R3320" s="26" t="s">
        <v>12265</v>
      </c>
      <c r="S3320" s="26" t="s">
        <v>12266</v>
      </c>
      <c r="T3320" s="26" t="s">
        <v>12267</v>
      </c>
      <c r="U3320" s="26" t="s">
        <v>385</v>
      </c>
    </row>
    <row r="3321" spans="1:21" ht="14.4" x14ac:dyDescent="0.25">
      <c r="A3321" s="26">
        <v>112912</v>
      </c>
      <c r="B3321" s="26" t="s">
        <v>1679</v>
      </c>
      <c r="C3321" s="81">
        <f t="shared" si="158"/>
        <v>0</v>
      </c>
      <c r="D3321" s="26">
        <v>33209</v>
      </c>
      <c r="E3321" s="26" t="s">
        <v>12115</v>
      </c>
      <c r="F3321" s="26">
        <v>960476</v>
      </c>
      <c r="G3321" s="26">
        <v>0</v>
      </c>
      <c r="H3321" s="76">
        <f t="shared" si="159"/>
        <v>0</v>
      </c>
      <c r="I3321" s="76">
        <f t="shared" si="160"/>
        <v>0</v>
      </c>
      <c r="J3321" s="26">
        <v>33225</v>
      </c>
      <c r="K3321" s="26" t="s">
        <v>13920</v>
      </c>
      <c r="L3321" s="26" t="s">
        <v>13921</v>
      </c>
      <c r="M3321" s="26">
        <v>1785</v>
      </c>
      <c r="N3321" s="26" t="s">
        <v>150</v>
      </c>
      <c r="O3321" s="26" t="s">
        <v>13922</v>
      </c>
      <c r="P3321" s="26" t="s">
        <v>333</v>
      </c>
      <c r="Q3321" s="26" t="s">
        <v>13923</v>
      </c>
      <c r="R3321" s="26" t="s">
        <v>12265</v>
      </c>
      <c r="S3321" s="26" t="s">
        <v>12266</v>
      </c>
      <c r="T3321" s="26" t="s">
        <v>12267</v>
      </c>
      <c r="U3321" s="26" t="s">
        <v>385</v>
      </c>
    </row>
    <row r="3322" spans="1:21" ht="14.4" x14ac:dyDescent="0.25">
      <c r="A3322" s="26">
        <v>112912</v>
      </c>
      <c r="B3322" s="26" t="s">
        <v>1649</v>
      </c>
      <c r="C3322" s="81">
        <f t="shared" si="158"/>
        <v>112912</v>
      </c>
      <c r="D3322" s="26">
        <v>33209</v>
      </c>
      <c r="E3322" s="26" t="s">
        <v>12115</v>
      </c>
      <c r="F3322" s="26">
        <v>971895</v>
      </c>
      <c r="G3322" s="26">
        <v>0</v>
      </c>
      <c r="H3322" s="76">
        <f t="shared" si="159"/>
        <v>112912</v>
      </c>
      <c r="I3322" s="76">
        <f t="shared" si="160"/>
        <v>112912</v>
      </c>
      <c r="J3322" s="26">
        <v>33241</v>
      </c>
      <c r="K3322" s="26" t="s">
        <v>13924</v>
      </c>
      <c r="L3322" s="26" t="s">
        <v>13925</v>
      </c>
      <c r="M3322" s="26">
        <v>1785</v>
      </c>
      <c r="N3322" s="26" t="s">
        <v>150</v>
      </c>
      <c r="O3322" s="26" t="s">
        <v>13926</v>
      </c>
      <c r="P3322" s="26" t="s">
        <v>333</v>
      </c>
      <c r="Q3322" s="26" t="s">
        <v>13927</v>
      </c>
      <c r="R3322" s="26" t="s">
        <v>12265</v>
      </c>
      <c r="S3322" s="26" t="s">
        <v>12266</v>
      </c>
      <c r="T3322" s="26" t="s">
        <v>12267</v>
      </c>
      <c r="U3322" s="26" t="s">
        <v>385</v>
      </c>
    </row>
    <row r="3323" spans="1:21" ht="14.4" x14ac:dyDescent="0.25">
      <c r="A3323" s="26">
        <v>112912</v>
      </c>
      <c r="B3323" s="26" t="s">
        <v>1649</v>
      </c>
      <c r="C3323" s="81">
        <f t="shared" si="158"/>
        <v>0</v>
      </c>
      <c r="D3323" s="26">
        <v>33209</v>
      </c>
      <c r="E3323" s="26" t="s">
        <v>12115</v>
      </c>
      <c r="F3323" s="26">
        <v>970434</v>
      </c>
      <c r="G3323" s="26">
        <v>0</v>
      </c>
      <c r="H3323" s="76">
        <f t="shared" si="159"/>
        <v>112912</v>
      </c>
      <c r="I3323" s="76">
        <f t="shared" si="160"/>
        <v>0</v>
      </c>
      <c r="J3323" s="26">
        <v>33291</v>
      </c>
      <c r="K3323" s="26" t="s">
        <v>13928</v>
      </c>
      <c r="L3323" s="26" t="s">
        <v>13929</v>
      </c>
      <c r="M3323" s="26">
        <v>1745</v>
      </c>
      <c r="N3323" s="26" t="s">
        <v>32</v>
      </c>
      <c r="O3323" s="26" t="s">
        <v>13930</v>
      </c>
      <c r="P3323" s="26" t="s">
        <v>333</v>
      </c>
      <c r="Q3323" s="26" t="s">
        <v>13931</v>
      </c>
      <c r="R3323" s="26" t="s">
        <v>12265</v>
      </c>
      <c r="S3323" s="26" t="s">
        <v>12266</v>
      </c>
      <c r="T3323" s="26" t="s">
        <v>12267</v>
      </c>
      <c r="U3323" s="26" t="s">
        <v>385</v>
      </c>
    </row>
    <row r="3324" spans="1:21" ht="14.4" x14ac:dyDescent="0.25">
      <c r="A3324" s="26">
        <v>112912</v>
      </c>
      <c r="B3324" s="26" t="s">
        <v>1649</v>
      </c>
      <c r="C3324" s="81">
        <f t="shared" si="158"/>
        <v>0</v>
      </c>
      <c r="D3324" s="26">
        <v>33209</v>
      </c>
      <c r="E3324" s="26" t="s">
        <v>12115</v>
      </c>
      <c r="F3324" s="26">
        <v>970434</v>
      </c>
      <c r="G3324" s="26">
        <v>0</v>
      </c>
      <c r="H3324" s="76">
        <f t="shared" si="159"/>
        <v>0</v>
      </c>
      <c r="I3324" s="76">
        <f t="shared" si="160"/>
        <v>0</v>
      </c>
      <c r="J3324" s="26">
        <v>33308</v>
      </c>
      <c r="K3324" s="26" t="s">
        <v>13932</v>
      </c>
      <c r="L3324" s="26" t="s">
        <v>13929</v>
      </c>
      <c r="M3324" s="26">
        <v>1745</v>
      </c>
      <c r="N3324" s="26" t="s">
        <v>32</v>
      </c>
      <c r="O3324" s="26" t="s">
        <v>13933</v>
      </c>
      <c r="P3324" s="26" t="s">
        <v>333</v>
      </c>
      <c r="Q3324" s="26" t="s">
        <v>13934</v>
      </c>
      <c r="R3324" s="26" t="s">
        <v>12265</v>
      </c>
      <c r="S3324" s="26" t="s">
        <v>12266</v>
      </c>
      <c r="T3324" s="26" t="s">
        <v>12267</v>
      </c>
      <c r="U3324" s="26" t="s">
        <v>385</v>
      </c>
    </row>
    <row r="3325" spans="1:21" ht="14.4" x14ac:dyDescent="0.25">
      <c r="A3325" s="26">
        <v>112987</v>
      </c>
      <c r="B3325" s="26" t="s">
        <v>1649</v>
      </c>
      <c r="C3325" s="81">
        <f t="shared" si="158"/>
        <v>0</v>
      </c>
      <c r="D3325" s="26">
        <v>111741</v>
      </c>
      <c r="E3325" s="26" t="s">
        <v>12116</v>
      </c>
      <c r="F3325" s="26">
        <v>972265</v>
      </c>
      <c r="G3325" s="26">
        <v>0</v>
      </c>
      <c r="H3325" s="76">
        <f t="shared" si="159"/>
        <v>0</v>
      </c>
      <c r="I3325" s="76">
        <f t="shared" si="160"/>
        <v>0</v>
      </c>
      <c r="J3325" s="26">
        <v>27482</v>
      </c>
      <c r="K3325" s="26" t="s">
        <v>13935</v>
      </c>
      <c r="L3325" s="26" t="s">
        <v>13936</v>
      </c>
      <c r="M3325" s="26">
        <v>2018</v>
      </c>
      <c r="N3325" s="26" t="s">
        <v>258</v>
      </c>
      <c r="O3325" s="26" t="s">
        <v>13937</v>
      </c>
      <c r="P3325" s="26" t="s">
        <v>333</v>
      </c>
      <c r="Q3325" s="26" t="s">
        <v>13938</v>
      </c>
      <c r="R3325" s="26" t="s">
        <v>12171</v>
      </c>
      <c r="S3325" s="26" t="s">
        <v>12172</v>
      </c>
      <c r="T3325" s="26" t="s">
        <v>12173</v>
      </c>
      <c r="U3325" s="26" t="s">
        <v>496</v>
      </c>
    </row>
    <row r="3326" spans="1:21" ht="14.4" x14ac:dyDescent="0.25">
      <c r="A3326" s="26">
        <v>112987</v>
      </c>
      <c r="B3326" s="26" t="s">
        <v>1649</v>
      </c>
      <c r="C3326" s="81">
        <f t="shared" si="158"/>
        <v>0</v>
      </c>
      <c r="D3326" s="26">
        <v>111741</v>
      </c>
      <c r="E3326" s="26" t="s">
        <v>12116</v>
      </c>
      <c r="F3326" s="26">
        <v>962217</v>
      </c>
      <c r="G3326" s="26">
        <v>0</v>
      </c>
      <c r="H3326" s="76">
        <f t="shared" si="159"/>
        <v>112987</v>
      </c>
      <c r="I3326" s="76">
        <f t="shared" si="160"/>
        <v>0</v>
      </c>
      <c r="J3326" s="26">
        <v>30312</v>
      </c>
      <c r="K3326" s="26" t="s">
        <v>12562</v>
      </c>
      <c r="L3326" s="26" t="s">
        <v>13939</v>
      </c>
      <c r="M3326" s="26">
        <v>2660</v>
      </c>
      <c r="N3326" s="26" t="s">
        <v>291</v>
      </c>
      <c r="O3326" s="26" t="s">
        <v>13940</v>
      </c>
      <c r="P3326" s="26" t="s">
        <v>333</v>
      </c>
      <c r="Q3326" s="26" t="s">
        <v>13941</v>
      </c>
      <c r="R3326" s="26" t="s">
        <v>12231</v>
      </c>
      <c r="S3326" s="26" t="s">
        <v>12232</v>
      </c>
      <c r="T3326" s="26" t="s">
        <v>12233</v>
      </c>
      <c r="U3326" s="26" t="s">
        <v>385</v>
      </c>
    </row>
    <row r="3327" spans="1:21" ht="14.4" x14ac:dyDescent="0.25">
      <c r="A3327" s="26">
        <v>112987</v>
      </c>
      <c r="B3327" s="26" t="s">
        <v>1649</v>
      </c>
      <c r="C3327" s="81">
        <f t="shared" si="158"/>
        <v>0</v>
      </c>
      <c r="D3327" s="26">
        <v>111741</v>
      </c>
      <c r="E3327" s="26" t="s">
        <v>12116</v>
      </c>
      <c r="F3327" s="26">
        <v>104661</v>
      </c>
      <c r="G3327" s="26">
        <v>0</v>
      </c>
      <c r="H3327" s="76">
        <f t="shared" si="159"/>
        <v>112987</v>
      </c>
      <c r="I3327" s="76">
        <f t="shared" si="160"/>
        <v>0</v>
      </c>
      <c r="J3327" s="26">
        <v>111741</v>
      </c>
      <c r="K3327" s="26" t="s">
        <v>12116</v>
      </c>
      <c r="L3327" s="26" t="s">
        <v>13942</v>
      </c>
      <c r="M3327" s="26">
        <v>2660</v>
      </c>
      <c r="N3327" s="26" t="s">
        <v>291</v>
      </c>
      <c r="O3327" s="26" t="s">
        <v>13943</v>
      </c>
      <c r="P3327" s="26" t="s">
        <v>333</v>
      </c>
      <c r="Q3327" s="26" t="s">
        <v>13944</v>
      </c>
      <c r="R3327" s="26" t="s">
        <v>12231</v>
      </c>
      <c r="S3327" s="26" t="s">
        <v>12232</v>
      </c>
      <c r="T3327" s="26" t="s">
        <v>12233</v>
      </c>
      <c r="U3327" s="26" t="s">
        <v>385</v>
      </c>
    </row>
    <row r="3328" spans="1:21" ht="14.4" x14ac:dyDescent="0.25">
      <c r="A3328" s="26">
        <v>112987</v>
      </c>
      <c r="B3328" s="26" t="s">
        <v>1649</v>
      </c>
      <c r="C3328" s="81">
        <f t="shared" si="158"/>
        <v>0</v>
      </c>
      <c r="D3328" s="26">
        <v>111741</v>
      </c>
      <c r="E3328" s="26" t="s">
        <v>12116</v>
      </c>
      <c r="F3328" s="26">
        <v>104661</v>
      </c>
      <c r="G3328" s="26">
        <v>0</v>
      </c>
      <c r="H3328" s="76">
        <f t="shared" si="159"/>
        <v>0</v>
      </c>
      <c r="I3328" s="76">
        <f t="shared" si="160"/>
        <v>0</v>
      </c>
      <c r="J3328" s="26">
        <v>111757</v>
      </c>
      <c r="K3328" s="26" t="s">
        <v>13945</v>
      </c>
      <c r="L3328" s="26" t="s">
        <v>13942</v>
      </c>
      <c r="M3328" s="26">
        <v>2660</v>
      </c>
      <c r="N3328" s="26" t="s">
        <v>291</v>
      </c>
      <c r="O3328" s="26" t="s">
        <v>13946</v>
      </c>
      <c r="P3328" s="26" t="s">
        <v>333</v>
      </c>
      <c r="Q3328" s="26" t="s">
        <v>13947</v>
      </c>
      <c r="R3328" s="26" t="s">
        <v>12231</v>
      </c>
      <c r="S3328" s="26" t="s">
        <v>12232</v>
      </c>
      <c r="T3328" s="26" t="s">
        <v>12233</v>
      </c>
      <c r="U3328" s="26" t="s">
        <v>385</v>
      </c>
    </row>
    <row r="3329" spans="1:21" ht="14.4" x14ac:dyDescent="0.25">
      <c r="A3329" s="26">
        <v>112987</v>
      </c>
      <c r="B3329" s="26" t="s">
        <v>1649</v>
      </c>
      <c r="C3329" s="81">
        <f t="shared" si="158"/>
        <v>0</v>
      </c>
      <c r="D3329" s="26">
        <v>111741</v>
      </c>
      <c r="E3329" s="26" t="s">
        <v>12116</v>
      </c>
      <c r="F3329" s="26">
        <v>972265</v>
      </c>
      <c r="G3329" s="26">
        <v>0</v>
      </c>
      <c r="H3329" s="76">
        <f t="shared" si="159"/>
        <v>112987</v>
      </c>
      <c r="I3329" s="76">
        <f t="shared" si="160"/>
        <v>0</v>
      </c>
      <c r="J3329" s="26">
        <v>131821</v>
      </c>
      <c r="K3329" s="26" t="s">
        <v>13948</v>
      </c>
      <c r="L3329" s="26" t="s">
        <v>13936</v>
      </c>
      <c r="M3329" s="26">
        <v>2018</v>
      </c>
      <c r="N3329" s="26" t="s">
        <v>258</v>
      </c>
      <c r="O3329" s="26" t="s">
        <v>13937</v>
      </c>
      <c r="P3329" s="26" t="s">
        <v>333</v>
      </c>
      <c r="Q3329" s="26" t="s">
        <v>13938</v>
      </c>
      <c r="R3329" s="26" t="s">
        <v>12171</v>
      </c>
      <c r="S3329" s="26" t="s">
        <v>12172</v>
      </c>
      <c r="T3329" s="26" t="s">
        <v>12173</v>
      </c>
      <c r="U3329" s="26" t="s">
        <v>496</v>
      </c>
    </row>
    <row r="3330" spans="1:21" ht="14.4" x14ac:dyDescent="0.25">
      <c r="A3330" s="26">
        <v>112987</v>
      </c>
      <c r="B3330" s="26" t="s">
        <v>1649</v>
      </c>
      <c r="C3330" s="81">
        <f t="shared" si="158"/>
        <v>0</v>
      </c>
      <c r="D3330" s="26">
        <v>111741</v>
      </c>
      <c r="E3330" s="26" t="s">
        <v>12116</v>
      </c>
      <c r="F3330" s="26">
        <v>962217</v>
      </c>
      <c r="G3330" s="26">
        <v>0</v>
      </c>
      <c r="H3330" s="76">
        <f t="shared" si="159"/>
        <v>112987</v>
      </c>
      <c r="I3330" s="76">
        <f t="shared" si="160"/>
        <v>0</v>
      </c>
      <c r="J3330" s="26">
        <v>144618</v>
      </c>
      <c r="K3330" s="26" t="s">
        <v>13949</v>
      </c>
      <c r="L3330" s="26" t="s">
        <v>13939</v>
      </c>
      <c r="M3330" s="26">
        <v>2660</v>
      </c>
      <c r="N3330" s="26" t="s">
        <v>291</v>
      </c>
      <c r="O3330" s="26" t="s">
        <v>13940</v>
      </c>
      <c r="P3330" s="26" t="s">
        <v>333</v>
      </c>
      <c r="Q3330" s="26" t="s">
        <v>13950</v>
      </c>
      <c r="R3330" s="26" t="s">
        <v>12231</v>
      </c>
      <c r="S3330" s="26" t="s">
        <v>12232</v>
      </c>
      <c r="T3330" s="26" t="s">
        <v>12233</v>
      </c>
      <c r="U3330" s="26" t="s">
        <v>385</v>
      </c>
    </row>
    <row r="3331" spans="1:21" ht="14.4" x14ac:dyDescent="0.25">
      <c r="A3331" s="26">
        <v>112995</v>
      </c>
      <c r="B3331" s="26" t="s">
        <v>1649</v>
      </c>
      <c r="C3331" s="81">
        <f t="shared" si="158"/>
        <v>0</v>
      </c>
      <c r="D3331" s="26">
        <v>105403</v>
      </c>
      <c r="E3331" s="26" t="s">
        <v>12117</v>
      </c>
      <c r="F3331" s="26">
        <v>60749</v>
      </c>
      <c r="G3331" s="26">
        <v>0</v>
      </c>
      <c r="H3331" s="76">
        <f t="shared" si="159"/>
        <v>0</v>
      </c>
      <c r="I3331" s="76">
        <f t="shared" si="160"/>
        <v>0</v>
      </c>
      <c r="J3331" s="26">
        <v>30007</v>
      </c>
      <c r="K3331" s="26" t="s">
        <v>13951</v>
      </c>
      <c r="L3331" s="26" t="s">
        <v>1254</v>
      </c>
      <c r="M3331" s="26">
        <v>2180</v>
      </c>
      <c r="N3331" s="26" t="s">
        <v>290</v>
      </c>
      <c r="O3331" s="26" t="s">
        <v>13952</v>
      </c>
      <c r="P3331" s="26" t="s">
        <v>333</v>
      </c>
      <c r="Q3331" s="26" t="s">
        <v>13953</v>
      </c>
      <c r="R3331" s="26" t="s">
        <v>12231</v>
      </c>
      <c r="S3331" s="26" t="s">
        <v>12232</v>
      </c>
      <c r="T3331" s="26" t="s">
        <v>12233</v>
      </c>
      <c r="U3331" s="26" t="s">
        <v>385</v>
      </c>
    </row>
    <row r="3332" spans="1:21" ht="14.4" x14ac:dyDescent="0.25">
      <c r="A3332" s="26">
        <v>112995</v>
      </c>
      <c r="B3332" s="26" t="s">
        <v>1649</v>
      </c>
      <c r="C3332" s="81">
        <f t="shared" si="158"/>
        <v>0</v>
      </c>
      <c r="D3332" s="26">
        <v>105403</v>
      </c>
      <c r="E3332" s="26" t="s">
        <v>12117</v>
      </c>
      <c r="F3332" s="26">
        <v>60749</v>
      </c>
      <c r="G3332" s="26">
        <v>0</v>
      </c>
      <c r="H3332" s="76">
        <f t="shared" si="159"/>
        <v>0</v>
      </c>
      <c r="I3332" s="76">
        <f t="shared" si="160"/>
        <v>0</v>
      </c>
      <c r="J3332" s="26">
        <v>30015</v>
      </c>
      <c r="K3332" s="26" t="s">
        <v>13954</v>
      </c>
      <c r="L3332" s="26" t="s">
        <v>7635</v>
      </c>
      <c r="M3332" s="26">
        <v>2180</v>
      </c>
      <c r="N3332" s="26" t="s">
        <v>290</v>
      </c>
      <c r="O3332" s="26" t="s">
        <v>13955</v>
      </c>
      <c r="P3332" s="26" t="s">
        <v>333</v>
      </c>
      <c r="Q3332" s="26" t="s">
        <v>13953</v>
      </c>
      <c r="R3332" s="26" t="s">
        <v>12231</v>
      </c>
      <c r="S3332" s="26" t="s">
        <v>12232</v>
      </c>
      <c r="T3332" s="26" t="s">
        <v>12233</v>
      </c>
      <c r="U3332" s="26" t="s">
        <v>385</v>
      </c>
    </row>
    <row r="3333" spans="1:21" ht="14.4" x14ac:dyDescent="0.25">
      <c r="A3333" s="26">
        <v>112995</v>
      </c>
      <c r="B3333" s="26" t="s">
        <v>1649</v>
      </c>
      <c r="C3333" s="81">
        <f t="shared" si="158"/>
        <v>0</v>
      </c>
      <c r="D3333" s="26">
        <v>105403</v>
      </c>
      <c r="E3333" s="26" t="s">
        <v>12117</v>
      </c>
      <c r="F3333" s="26">
        <v>60749</v>
      </c>
      <c r="G3333" s="26">
        <v>0</v>
      </c>
      <c r="H3333" s="76">
        <f t="shared" si="159"/>
        <v>0</v>
      </c>
      <c r="I3333" s="76">
        <f t="shared" si="160"/>
        <v>0</v>
      </c>
      <c r="J3333" s="26">
        <v>30023</v>
      </c>
      <c r="K3333" s="26" t="s">
        <v>13956</v>
      </c>
      <c r="L3333" s="26" t="s">
        <v>7635</v>
      </c>
      <c r="M3333" s="26">
        <v>2180</v>
      </c>
      <c r="N3333" s="26" t="s">
        <v>290</v>
      </c>
      <c r="O3333" s="26" t="s">
        <v>13955</v>
      </c>
      <c r="P3333" s="26" t="s">
        <v>333</v>
      </c>
      <c r="Q3333" s="26" t="s">
        <v>13953</v>
      </c>
      <c r="R3333" s="26" t="s">
        <v>12231</v>
      </c>
      <c r="S3333" s="26" t="s">
        <v>12232</v>
      </c>
      <c r="T3333" s="26" t="s">
        <v>12233</v>
      </c>
      <c r="U3333" s="26" t="s">
        <v>385</v>
      </c>
    </row>
    <row r="3334" spans="1:21" ht="14.4" x14ac:dyDescent="0.25">
      <c r="A3334" s="26">
        <v>112995</v>
      </c>
      <c r="B3334" s="26" t="s">
        <v>1649</v>
      </c>
      <c r="C3334" s="81">
        <f t="shared" si="158"/>
        <v>0</v>
      </c>
      <c r="D3334" s="26">
        <v>105403</v>
      </c>
      <c r="E3334" s="26" t="s">
        <v>12117</v>
      </c>
      <c r="F3334" s="26">
        <v>60749</v>
      </c>
      <c r="G3334" s="26">
        <v>0</v>
      </c>
      <c r="H3334" s="76">
        <f t="shared" si="159"/>
        <v>0</v>
      </c>
      <c r="I3334" s="76">
        <f t="shared" si="160"/>
        <v>0</v>
      </c>
      <c r="J3334" s="26">
        <v>30924</v>
      </c>
      <c r="K3334" s="26" t="s">
        <v>13957</v>
      </c>
      <c r="L3334" s="26" t="s">
        <v>13958</v>
      </c>
      <c r="M3334" s="26">
        <v>2170</v>
      </c>
      <c r="N3334" s="26" t="s">
        <v>292</v>
      </c>
      <c r="O3334" s="26" t="s">
        <v>218</v>
      </c>
      <c r="P3334" s="26" t="s">
        <v>333</v>
      </c>
      <c r="Q3334" s="26" t="s">
        <v>13959</v>
      </c>
      <c r="R3334" s="26" t="s">
        <v>12231</v>
      </c>
      <c r="S3334" s="26" t="s">
        <v>12232</v>
      </c>
      <c r="T3334" s="26" t="s">
        <v>12233</v>
      </c>
      <c r="U3334" s="26" t="s">
        <v>385</v>
      </c>
    </row>
    <row r="3335" spans="1:21" ht="14.4" x14ac:dyDescent="0.25">
      <c r="A3335" s="26">
        <v>112995</v>
      </c>
      <c r="B3335" s="26" t="s">
        <v>1649</v>
      </c>
      <c r="C3335" s="81">
        <f t="shared" ref="C3335:C3398" si="161">IF(A3335&lt;&gt;A3334,0,IF(AND(A3335=A3334,B3335&lt;&gt;B3334),A3335,0))</f>
        <v>0</v>
      </c>
      <c r="D3335" s="26">
        <v>105403</v>
      </c>
      <c r="E3335" s="26" t="s">
        <v>12117</v>
      </c>
      <c r="F3335" s="26">
        <v>60749</v>
      </c>
      <c r="G3335" s="26">
        <v>0</v>
      </c>
      <c r="H3335" s="76">
        <f t="shared" ref="H3335:H3398" si="162">IF(A3335&lt;&gt;A3334,0,IF(AND(A3335=A3334,F3335&lt;&gt;F3334),A3335,0))</f>
        <v>0</v>
      </c>
      <c r="I3335" s="76">
        <f t="shared" ref="I3335:I3398" si="163">IF(A3335&lt;&gt;A3334,0,IF(AND(H3335&lt;&gt;0,B3335&lt;&gt;B3334),A3335,0))</f>
        <v>0</v>
      </c>
      <c r="J3335" s="26">
        <v>47597</v>
      </c>
      <c r="K3335" s="26" t="s">
        <v>13960</v>
      </c>
      <c r="L3335" s="26" t="s">
        <v>1254</v>
      </c>
      <c r="M3335" s="26">
        <v>2180</v>
      </c>
      <c r="N3335" s="26" t="s">
        <v>290</v>
      </c>
      <c r="O3335" s="26" t="s">
        <v>13955</v>
      </c>
      <c r="P3335" s="26" t="s">
        <v>333</v>
      </c>
      <c r="Q3335" s="26" t="s">
        <v>13953</v>
      </c>
      <c r="R3335" s="26" t="s">
        <v>12231</v>
      </c>
      <c r="S3335" s="26" t="s">
        <v>12232</v>
      </c>
      <c r="T3335" s="26" t="s">
        <v>12233</v>
      </c>
      <c r="U3335" s="26" t="s">
        <v>385</v>
      </c>
    </row>
    <row r="3336" spans="1:21" ht="14.4" x14ac:dyDescent="0.25">
      <c r="A3336" s="26">
        <v>112995</v>
      </c>
      <c r="B3336" s="26" t="s">
        <v>1649</v>
      </c>
      <c r="C3336" s="81">
        <f t="shared" si="161"/>
        <v>0</v>
      </c>
      <c r="D3336" s="26">
        <v>105403</v>
      </c>
      <c r="E3336" s="26" t="s">
        <v>12117</v>
      </c>
      <c r="F3336" s="26">
        <v>60749</v>
      </c>
      <c r="G3336" s="26">
        <v>0</v>
      </c>
      <c r="H3336" s="76">
        <f t="shared" si="162"/>
        <v>0</v>
      </c>
      <c r="I3336" s="76">
        <f t="shared" si="163"/>
        <v>0</v>
      </c>
      <c r="J3336" s="26">
        <v>61929</v>
      </c>
      <c r="K3336" s="26" t="s">
        <v>13961</v>
      </c>
      <c r="L3336" s="26" t="s">
        <v>13958</v>
      </c>
      <c r="M3336" s="26">
        <v>2170</v>
      </c>
      <c r="N3336" s="26" t="s">
        <v>292</v>
      </c>
      <c r="O3336" s="26" t="s">
        <v>218</v>
      </c>
      <c r="P3336" s="26" t="s">
        <v>333</v>
      </c>
      <c r="Q3336" s="26" t="s">
        <v>13962</v>
      </c>
      <c r="R3336" s="26" t="s">
        <v>12231</v>
      </c>
      <c r="S3336" s="26" t="s">
        <v>12232</v>
      </c>
      <c r="T3336" s="26" t="s">
        <v>12233</v>
      </c>
      <c r="U3336" s="26" t="s">
        <v>385</v>
      </c>
    </row>
    <row r="3337" spans="1:21" ht="14.4" x14ac:dyDescent="0.25">
      <c r="A3337" s="26">
        <v>112995</v>
      </c>
      <c r="B3337" s="26" t="s">
        <v>1649</v>
      </c>
      <c r="C3337" s="81">
        <f t="shared" si="161"/>
        <v>0</v>
      </c>
      <c r="D3337" s="26">
        <v>105403</v>
      </c>
      <c r="E3337" s="26" t="s">
        <v>12117</v>
      </c>
      <c r="F3337" s="26">
        <v>60749</v>
      </c>
      <c r="G3337" s="26">
        <v>0</v>
      </c>
      <c r="H3337" s="76">
        <f t="shared" si="162"/>
        <v>0</v>
      </c>
      <c r="I3337" s="76">
        <f t="shared" si="163"/>
        <v>0</v>
      </c>
      <c r="J3337" s="26">
        <v>105403</v>
      </c>
      <c r="K3337" s="26" t="s">
        <v>12117</v>
      </c>
      <c r="L3337" s="26" t="s">
        <v>7209</v>
      </c>
      <c r="M3337" s="26">
        <v>2170</v>
      </c>
      <c r="N3337" s="26" t="s">
        <v>292</v>
      </c>
      <c r="O3337" s="26" t="s">
        <v>186</v>
      </c>
      <c r="P3337" s="26" t="s">
        <v>333</v>
      </c>
      <c r="Q3337" s="26" t="s">
        <v>13959</v>
      </c>
      <c r="R3337" s="26" t="s">
        <v>12231</v>
      </c>
      <c r="S3337" s="26" t="s">
        <v>12232</v>
      </c>
      <c r="T3337" s="26" t="s">
        <v>12233</v>
      </c>
      <c r="U3337" s="26" t="s">
        <v>385</v>
      </c>
    </row>
    <row r="3338" spans="1:21" ht="14.4" x14ac:dyDescent="0.25">
      <c r="A3338" s="26">
        <v>112995</v>
      </c>
      <c r="B3338" s="26" t="s">
        <v>1649</v>
      </c>
      <c r="C3338" s="81">
        <f t="shared" si="161"/>
        <v>0</v>
      </c>
      <c r="D3338" s="26">
        <v>105403</v>
      </c>
      <c r="E3338" s="26" t="s">
        <v>12117</v>
      </c>
      <c r="F3338" s="26">
        <v>60749</v>
      </c>
      <c r="G3338" s="26">
        <v>0</v>
      </c>
      <c r="H3338" s="76">
        <f t="shared" si="162"/>
        <v>0</v>
      </c>
      <c r="I3338" s="76">
        <f t="shared" si="163"/>
        <v>0</v>
      </c>
      <c r="J3338" s="26">
        <v>109983</v>
      </c>
      <c r="K3338" s="26" t="s">
        <v>13963</v>
      </c>
      <c r="L3338" s="26" t="s">
        <v>7207</v>
      </c>
      <c r="M3338" s="26">
        <v>2170</v>
      </c>
      <c r="N3338" s="26" t="s">
        <v>292</v>
      </c>
      <c r="O3338" s="26" t="s">
        <v>13964</v>
      </c>
      <c r="P3338" s="26" t="s">
        <v>333</v>
      </c>
      <c r="Q3338" s="26" t="s">
        <v>13965</v>
      </c>
      <c r="R3338" s="26" t="s">
        <v>12231</v>
      </c>
      <c r="S3338" s="26" t="s">
        <v>12232</v>
      </c>
      <c r="T3338" s="26" t="s">
        <v>12233</v>
      </c>
      <c r="U3338" s="26" t="s">
        <v>385</v>
      </c>
    </row>
    <row r="3339" spans="1:21" ht="14.4" x14ac:dyDescent="0.25">
      <c r="A3339" s="26">
        <v>112995</v>
      </c>
      <c r="B3339" s="26" t="s">
        <v>1649</v>
      </c>
      <c r="C3339" s="81">
        <f t="shared" si="161"/>
        <v>0</v>
      </c>
      <c r="D3339" s="26">
        <v>105403</v>
      </c>
      <c r="E3339" s="26" t="s">
        <v>12117</v>
      </c>
      <c r="F3339" s="26">
        <v>60749</v>
      </c>
      <c r="G3339" s="26">
        <v>0</v>
      </c>
      <c r="H3339" s="76">
        <f t="shared" si="162"/>
        <v>0</v>
      </c>
      <c r="I3339" s="76">
        <f t="shared" si="163"/>
        <v>0</v>
      </c>
      <c r="J3339" s="26">
        <v>111765</v>
      </c>
      <c r="K3339" s="26" t="s">
        <v>13966</v>
      </c>
      <c r="L3339" s="26" t="s">
        <v>13967</v>
      </c>
      <c r="M3339" s="26">
        <v>2000</v>
      </c>
      <c r="N3339" s="26" t="s">
        <v>258</v>
      </c>
      <c r="O3339" s="26" t="s">
        <v>13968</v>
      </c>
      <c r="P3339" s="26" t="s">
        <v>333</v>
      </c>
      <c r="Q3339" s="26" t="s">
        <v>13969</v>
      </c>
      <c r="R3339" s="26" t="s">
        <v>12231</v>
      </c>
      <c r="S3339" s="26" t="s">
        <v>12232</v>
      </c>
      <c r="T3339" s="26" t="s">
        <v>12233</v>
      </c>
      <c r="U3339" s="26" t="s">
        <v>385</v>
      </c>
    </row>
    <row r="3340" spans="1:21" ht="14.4" x14ac:dyDescent="0.25">
      <c r="A3340" s="26">
        <v>112995</v>
      </c>
      <c r="B3340" s="26" t="s">
        <v>1649</v>
      </c>
      <c r="C3340" s="81">
        <f t="shared" si="161"/>
        <v>0</v>
      </c>
      <c r="D3340" s="26">
        <v>105403</v>
      </c>
      <c r="E3340" s="26" t="s">
        <v>12117</v>
      </c>
      <c r="F3340" s="26">
        <v>60749</v>
      </c>
      <c r="G3340" s="26">
        <v>0</v>
      </c>
      <c r="H3340" s="76">
        <f t="shared" si="162"/>
        <v>0</v>
      </c>
      <c r="I3340" s="76">
        <f t="shared" si="163"/>
        <v>0</v>
      </c>
      <c r="J3340" s="26">
        <v>126491</v>
      </c>
      <c r="K3340" s="26" t="s">
        <v>13970</v>
      </c>
      <c r="L3340" s="26" t="s">
        <v>13971</v>
      </c>
      <c r="M3340" s="26">
        <v>2140</v>
      </c>
      <c r="N3340" s="26" t="s">
        <v>288</v>
      </c>
      <c r="O3340" s="26" t="s">
        <v>13972</v>
      </c>
      <c r="P3340" s="26" t="s">
        <v>333</v>
      </c>
      <c r="Q3340" s="26" t="s">
        <v>13973</v>
      </c>
      <c r="R3340" s="26" t="s">
        <v>12231</v>
      </c>
      <c r="S3340" s="26" t="s">
        <v>12232</v>
      </c>
      <c r="T3340" s="26" t="s">
        <v>12233</v>
      </c>
      <c r="U3340" s="26" t="s">
        <v>385</v>
      </c>
    </row>
    <row r="3341" spans="1:21" ht="14.4" x14ac:dyDescent="0.25">
      <c r="A3341" s="26">
        <v>113001</v>
      </c>
      <c r="B3341" s="26" t="s">
        <v>1649</v>
      </c>
      <c r="C3341" s="81">
        <f t="shared" si="161"/>
        <v>0</v>
      </c>
      <c r="D3341" s="26">
        <v>47258</v>
      </c>
      <c r="E3341" s="26" t="s">
        <v>12118</v>
      </c>
      <c r="F3341" s="26">
        <v>132415</v>
      </c>
      <c r="G3341" s="26">
        <v>0</v>
      </c>
      <c r="H3341" s="76">
        <f t="shared" si="162"/>
        <v>0</v>
      </c>
      <c r="I3341" s="76">
        <f t="shared" si="163"/>
        <v>0</v>
      </c>
      <c r="J3341" s="26">
        <v>28589</v>
      </c>
      <c r="K3341" s="26" t="s">
        <v>13974</v>
      </c>
      <c r="L3341" s="26" t="s">
        <v>13975</v>
      </c>
      <c r="M3341" s="26">
        <v>2060</v>
      </c>
      <c r="N3341" s="26" t="s">
        <v>258</v>
      </c>
      <c r="O3341" s="26" t="s">
        <v>13976</v>
      </c>
      <c r="P3341" s="26" t="s">
        <v>333</v>
      </c>
      <c r="Q3341" s="26" t="s">
        <v>13977</v>
      </c>
      <c r="R3341" s="26" t="s">
        <v>12231</v>
      </c>
      <c r="S3341" s="26" t="s">
        <v>12232</v>
      </c>
      <c r="T3341" s="26" t="s">
        <v>12233</v>
      </c>
      <c r="U3341" s="26" t="s">
        <v>385</v>
      </c>
    </row>
    <row r="3342" spans="1:21" ht="14.4" x14ac:dyDescent="0.25">
      <c r="A3342" s="26">
        <v>113001</v>
      </c>
      <c r="B3342" s="26" t="s">
        <v>1649</v>
      </c>
      <c r="C3342" s="81">
        <f t="shared" si="161"/>
        <v>0</v>
      </c>
      <c r="D3342" s="26">
        <v>47258</v>
      </c>
      <c r="E3342" s="26" t="s">
        <v>12118</v>
      </c>
      <c r="F3342" s="26">
        <v>131995</v>
      </c>
      <c r="G3342" s="26">
        <v>0</v>
      </c>
      <c r="H3342" s="76">
        <f t="shared" si="162"/>
        <v>113001</v>
      </c>
      <c r="I3342" s="76">
        <f t="shared" si="163"/>
        <v>0</v>
      </c>
      <c r="J3342" s="26">
        <v>28852</v>
      </c>
      <c r="K3342" s="26" t="s">
        <v>13978</v>
      </c>
      <c r="L3342" s="26" t="s">
        <v>1410</v>
      </c>
      <c r="M3342" s="26">
        <v>2000</v>
      </c>
      <c r="N3342" s="26" t="s">
        <v>258</v>
      </c>
      <c r="O3342" s="26" t="s">
        <v>183</v>
      </c>
      <c r="P3342" s="26" t="s">
        <v>333</v>
      </c>
      <c r="Q3342" s="26" t="s">
        <v>13979</v>
      </c>
      <c r="R3342" s="26" t="s">
        <v>12231</v>
      </c>
      <c r="S3342" s="26" t="s">
        <v>12232</v>
      </c>
      <c r="T3342" s="26" t="s">
        <v>12233</v>
      </c>
      <c r="U3342" s="26" t="s">
        <v>385</v>
      </c>
    </row>
    <row r="3343" spans="1:21" ht="14.4" x14ac:dyDescent="0.25">
      <c r="A3343" s="26">
        <v>113001</v>
      </c>
      <c r="B3343" s="26" t="s">
        <v>1649</v>
      </c>
      <c r="C3343" s="81">
        <f t="shared" si="161"/>
        <v>0</v>
      </c>
      <c r="D3343" s="26">
        <v>47258</v>
      </c>
      <c r="E3343" s="26" t="s">
        <v>12118</v>
      </c>
      <c r="F3343" s="26">
        <v>131995</v>
      </c>
      <c r="G3343" s="26">
        <v>0</v>
      </c>
      <c r="H3343" s="76">
        <f t="shared" si="162"/>
        <v>0</v>
      </c>
      <c r="I3343" s="76">
        <f t="shared" si="163"/>
        <v>0</v>
      </c>
      <c r="J3343" s="26">
        <v>28878</v>
      </c>
      <c r="K3343" s="26" t="s">
        <v>12119</v>
      </c>
      <c r="L3343" s="26" t="s">
        <v>13980</v>
      </c>
      <c r="M3343" s="26">
        <v>2018</v>
      </c>
      <c r="N3343" s="26" t="s">
        <v>258</v>
      </c>
      <c r="O3343" s="26" t="s">
        <v>183</v>
      </c>
      <c r="P3343" s="26" t="s">
        <v>333</v>
      </c>
      <c r="Q3343" s="26" t="s">
        <v>13979</v>
      </c>
      <c r="R3343" s="26" t="s">
        <v>12231</v>
      </c>
      <c r="S3343" s="26" t="s">
        <v>12232</v>
      </c>
      <c r="T3343" s="26" t="s">
        <v>12233</v>
      </c>
      <c r="U3343" s="26" t="s">
        <v>385</v>
      </c>
    </row>
    <row r="3344" spans="1:21" ht="14.4" x14ac:dyDescent="0.25">
      <c r="A3344" s="26">
        <v>113001</v>
      </c>
      <c r="B3344" s="26" t="s">
        <v>1649</v>
      </c>
      <c r="C3344" s="81">
        <f t="shared" si="161"/>
        <v>0</v>
      </c>
      <c r="D3344" s="26">
        <v>47258</v>
      </c>
      <c r="E3344" s="26" t="s">
        <v>12118</v>
      </c>
      <c r="F3344" s="26">
        <v>132415</v>
      </c>
      <c r="G3344" s="26">
        <v>0</v>
      </c>
      <c r="H3344" s="76">
        <f t="shared" si="162"/>
        <v>113001</v>
      </c>
      <c r="I3344" s="76">
        <f t="shared" si="163"/>
        <v>0</v>
      </c>
      <c r="J3344" s="26">
        <v>29058</v>
      </c>
      <c r="K3344" s="26" t="s">
        <v>13981</v>
      </c>
      <c r="L3344" s="26" t="s">
        <v>13982</v>
      </c>
      <c r="M3344" s="26">
        <v>2018</v>
      </c>
      <c r="N3344" s="26" t="s">
        <v>258</v>
      </c>
      <c r="O3344" s="26" t="s">
        <v>13983</v>
      </c>
      <c r="P3344" s="26" t="s">
        <v>333</v>
      </c>
      <c r="Q3344" s="26" t="s">
        <v>13984</v>
      </c>
      <c r="R3344" s="26" t="s">
        <v>12231</v>
      </c>
      <c r="S3344" s="26" t="s">
        <v>12232</v>
      </c>
      <c r="T3344" s="26" t="s">
        <v>12233</v>
      </c>
      <c r="U3344" s="26" t="s">
        <v>385</v>
      </c>
    </row>
    <row r="3345" spans="1:21" ht="14.4" x14ac:dyDescent="0.25">
      <c r="A3345" s="26">
        <v>113001</v>
      </c>
      <c r="B3345" s="26" t="s">
        <v>1649</v>
      </c>
      <c r="C3345" s="81">
        <f t="shared" si="161"/>
        <v>0</v>
      </c>
      <c r="D3345" s="26">
        <v>47258</v>
      </c>
      <c r="E3345" s="26" t="s">
        <v>12118</v>
      </c>
      <c r="F3345" s="26">
        <v>131995</v>
      </c>
      <c r="G3345" s="26">
        <v>0</v>
      </c>
      <c r="H3345" s="76">
        <f t="shared" si="162"/>
        <v>113001</v>
      </c>
      <c r="I3345" s="76">
        <f t="shared" si="163"/>
        <v>0</v>
      </c>
      <c r="J3345" s="26">
        <v>29751</v>
      </c>
      <c r="K3345" s="26" t="s">
        <v>13985</v>
      </c>
      <c r="L3345" s="26" t="s">
        <v>8710</v>
      </c>
      <c r="M3345" s="26">
        <v>2140</v>
      </c>
      <c r="N3345" s="26" t="s">
        <v>288</v>
      </c>
      <c r="O3345" s="26" t="s">
        <v>328</v>
      </c>
      <c r="P3345" s="26" t="s">
        <v>333</v>
      </c>
      <c r="Q3345" s="26" t="s">
        <v>13986</v>
      </c>
      <c r="R3345" s="26" t="s">
        <v>12231</v>
      </c>
      <c r="S3345" s="26" t="s">
        <v>12232</v>
      </c>
      <c r="T3345" s="26" t="s">
        <v>12233</v>
      </c>
      <c r="U3345" s="26" t="s">
        <v>385</v>
      </c>
    </row>
    <row r="3346" spans="1:21" ht="14.4" x14ac:dyDescent="0.25">
      <c r="A3346" s="26">
        <v>113001</v>
      </c>
      <c r="B3346" s="26" t="s">
        <v>1649</v>
      </c>
      <c r="C3346" s="81">
        <f t="shared" si="161"/>
        <v>0</v>
      </c>
      <c r="D3346" s="26">
        <v>47258</v>
      </c>
      <c r="E3346" s="26" t="s">
        <v>12118</v>
      </c>
      <c r="F3346" s="26">
        <v>962878</v>
      </c>
      <c r="G3346" s="26">
        <v>0</v>
      </c>
      <c r="H3346" s="76">
        <f t="shared" si="162"/>
        <v>113001</v>
      </c>
      <c r="I3346" s="76">
        <f t="shared" si="163"/>
        <v>0</v>
      </c>
      <c r="J3346" s="26">
        <v>47258</v>
      </c>
      <c r="K3346" s="26" t="s">
        <v>12118</v>
      </c>
      <c r="L3346" s="26" t="s">
        <v>8706</v>
      </c>
      <c r="M3346" s="26">
        <v>2060</v>
      </c>
      <c r="N3346" s="26" t="s">
        <v>258</v>
      </c>
      <c r="O3346" s="26" t="s">
        <v>242</v>
      </c>
      <c r="P3346" s="26" t="s">
        <v>333</v>
      </c>
      <c r="Q3346" s="26" t="s">
        <v>13987</v>
      </c>
      <c r="R3346" s="26" t="s">
        <v>12231</v>
      </c>
      <c r="S3346" s="26" t="s">
        <v>12232</v>
      </c>
      <c r="T3346" s="26" t="s">
        <v>12233</v>
      </c>
      <c r="U3346" s="26" t="s">
        <v>385</v>
      </c>
    </row>
    <row r="3347" spans="1:21" ht="14.4" x14ac:dyDescent="0.25">
      <c r="A3347" s="26">
        <v>113001</v>
      </c>
      <c r="B3347" s="26" t="s">
        <v>1649</v>
      </c>
      <c r="C3347" s="81">
        <f t="shared" si="161"/>
        <v>0</v>
      </c>
      <c r="D3347" s="26">
        <v>47258</v>
      </c>
      <c r="E3347" s="26" t="s">
        <v>12118</v>
      </c>
      <c r="F3347" s="26">
        <v>962878</v>
      </c>
      <c r="G3347" s="26">
        <v>0</v>
      </c>
      <c r="H3347" s="76">
        <f t="shared" si="162"/>
        <v>0</v>
      </c>
      <c r="I3347" s="76">
        <f t="shared" si="163"/>
        <v>0</v>
      </c>
      <c r="J3347" s="26">
        <v>115303</v>
      </c>
      <c r="K3347" s="26" t="s">
        <v>13988</v>
      </c>
      <c r="L3347" s="26" t="s">
        <v>13989</v>
      </c>
      <c r="M3347" s="26">
        <v>2060</v>
      </c>
      <c r="N3347" s="26" t="s">
        <v>258</v>
      </c>
      <c r="O3347" s="26" t="s">
        <v>242</v>
      </c>
      <c r="P3347" s="26" t="s">
        <v>333</v>
      </c>
      <c r="Q3347" s="26" t="s">
        <v>13987</v>
      </c>
      <c r="R3347" s="26" t="s">
        <v>12231</v>
      </c>
      <c r="S3347" s="26" t="s">
        <v>12232</v>
      </c>
      <c r="T3347" s="26" t="s">
        <v>12233</v>
      </c>
      <c r="U3347" s="26" t="s">
        <v>385</v>
      </c>
    </row>
    <row r="3348" spans="1:21" ht="14.4" x14ac:dyDescent="0.25">
      <c r="A3348" s="26">
        <v>113001</v>
      </c>
      <c r="B3348" s="26" t="s">
        <v>1649</v>
      </c>
      <c r="C3348" s="81">
        <f t="shared" si="161"/>
        <v>0</v>
      </c>
      <c r="D3348" s="26">
        <v>47258</v>
      </c>
      <c r="E3348" s="26" t="s">
        <v>12118</v>
      </c>
      <c r="F3348" s="26">
        <v>962878</v>
      </c>
      <c r="G3348" s="26">
        <v>0</v>
      </c>
      <c r="H3348" s="76">
        <f t="shared" si="162"/>
        <v>0</v>
      </c>
      <c r="I3348" s="76">
        <f t="shared" si="163"/>
        <v>0</v>
      </c>
      <c r="J3348" s="26">
        <v>115311</v>
      </c>
      <c r="K3348" s="26" t="s">
        <v>13990</v>
      </c>
      <c r="L3348" s="26" t="s">
        <v>13989</v>
      </c>
      <c r="M3348" s="26">
        <v>2060</v>
      </c>
      <c r="N3348" s="26" t="s">
        <v>258</v>
      </c>
      <c r="O3348" s="26" t="s">
        <v>242</v>
      </c>
      <c r="P3348" s="26" t="s">
        <v>333</v>
      </c>
      <c r="Q3348" s="26" t="s">
        <v>13987</v>
      </c>
      <c r="R3348" s="26" t="s">
        <v>12231</v>
      </c>
      <c r="S3348" s="26" t="s">
        <v>12232</v>
      </c>
      <c r="T3348" s="26" t="s">
        <v>12233</v>
      </c>
      <c r="U3348" s="26" t="s">
        <v>385</v>
      </c>
    </row>
    <row r="3349" spans="1:21" ht="14.4" x14ac:dyDescent="0.25">
      <c r="A3349" s="26">
        <v>113001</v>
      </c>
      <c r="B3349" s="26" t="s">
        <v>1649</v>
      </c>
      <c r="C3349" s="81">
        <f t="shared" si="161"/>
        <v>0</v>
      </c>
      <c r="D3349" s="26">
        <v>47258</v>
      </c>
      <c r="E3349" s="26" t="s">
        <v>12118</v>
      </c>
      <c r="F3349" s="26">
        <v>131995</v>
      </c>
      <c r="G3349" s="26">
        <v>0</v>
      </c>
      <c r="H3349" s="76">
        <f t="shared" si="162"/>
        <v>113001</v>
      </c>
      <c r="I3349" s="76">
        <f t="shared" si="163"/>
        <v>0</v>
      </c>
      <c r="J3349" s="26">
        <v>127449</v>
      </c>
      <c r="K3349" s="26" t="s">
        <v>13991</v>
      </c>
      <c r="L3349" s="26" t="s">
        <v>8710</v>
      </c>
      <c r="M3349" s="26">
        <v>2140</v>
      </c>
      <c r="N3349" s="26" t="s">
        <v>288</v>
      </c>
      <c r="O3349" s="26" t="s">
        <v>328</v>
      </c>
      <c r="P3349" s="26" t="s">
        <v>333</v>
      </c>
      <c r="Q3349" s="26" t="s">
        <v>13986</v>
      </c>
      <c r="R3349" s="26" t="s">
        <v>12231</v>
      </c>
      <c r="S3349" s="26" t="s">
        <v>12232</v>
      </c>
      <c r="T3349" s="26" t="s">
        <v>12233</v>
      </c>
      <c r="U3349" s="26" t="s">
        <v>385</v>
      </c>
    </row>
    <row r="3350" spans="1:21" ht="14.4" x14ac:dyDescent="0.25">
      <c r="A3350" s="26">
        <v>113001</v>
      </c>
      <c r="B3350" s="26" t="s">
        <v>1649</v>
      </c>
      <c r="C3350" s="81">
        <f t="shared" si="161"/>
        <v>0</v>
      </c>
      <c r="D3350" s="26">
        <v>47258</v>
      </c>
      <c r="E3350" s="26" t="s">
        <v>12118</v>
      </c>
      <c r="F3350" s="26">
        <v>131995</v>
      </c>
      <c r="G3350" s="26">
        <v>0</v>
      </c>
      <c r="H3350" s="76">
        <f t="shared" si="162"/>
        <v>0</v>
      </c>
      <c r="I3350" s="76">
        <f t="shared" si="163"/>
        <v>0</v>
      </c>
      <c r="J3350" s="26">
        <v>127456</v>
      </c>
      <c r="K3350" s="26" t="s">
        <v>12119</v>
      </c>
      <c r="L3350" s="26" t="s">
        <v>1410</v>
      </c>
      <c r="M3350" s="26">
        <v>2000</v>
      </c>
      <c r="N3350" s="26" t="s">
        <v>258</v>
      </c>
      <c r="O3350" s="26" t="s">
        <v>183</v>
      </c>
      <c r="P3350" s="26" t="s">
        <v>333</v>
      </c>
      <c r="Q3350" s="26" t="s">
        <v>13979</v>
      </c>
      <c r="R3350" s="26" t="s">
        <v>12231</v>
      </c>
      <c r="S3350" s="26" t="s">
        <v>12232</v>
      </c>
      <c r="T3350" s="26" t="s">
        <v>12233</v>
      </c>
      <c r="U3350" s="26" t="s">
        <v>385</v>
      </c>
    </row>
    <row r="3351" spans="1:21" ht="14.4" x14ac:dyDescent="0.25">
      <c r="A3351" s="26">
        <v>113019</v>
      </c>
      <c r="B3351" s="26" t="s">
        <v>1649</v>
      </c>
      <c r="C3351" s="81">
        <f t="shared" si="161"/>
        <v>0</v>
      </c>
      <c r="D3351" s="26">
        <v>28878</v>
      </c>
      <c r="E3351" s="26" t="s">
        <v>12119</v>
      </c>
      <c r="F3351" s="26">
        <v>56143</v>
      </c>
      <c r="G3351" s="26">
        <v>0</v>
      </c>
      <c r="H3351" s="76">
        <f t="shared" si="162"/>
        <v>0</v>
      </c>
      <c r="I3351" s="76">
        <f t="shared" si="163"/>
        <v>0</v>
      </c>
      <c r="J3351" s="26">
        <v>28845</v>
      </c>
      <c r="K3351" s="26" t="s">
        <v>13992</v>
      </c>
      <c r="L3351" s="26" t="s">
        <v>13993</v>
      </c>
      <c r="M3351" s="26">
        <v>2000</v>
      </c>
      <c r="N3351" s="26" t="s">
        <v>258</v>
      </c>
      <c r="O3351" s="26" t="s">
        <v>13994</v>
      </c>
      <c r="P3351" s="26" t="s">
        <v>333</v>
      </c>
      <c r="Q3351" s="26" t="s">
        <v>13995</v>
      </c>
      <c r="R3351" s="26" t="s">
        <v>12231</v>
      </c>
      <c r="S3351" s="26" t="s">
        <v>12232</v>
      </c>
      <c r="T3351" s="26" t="s">
        <v>12233</v>
      </c>
      <c r="U3351" s="26" t="s">
        <v>385</v>
      </c>
    </row>
    <row r="3352" spans="1:21" ht="14.4" x14ac:dyDescent="0.25">
      <c r="A3352" s="26">
        <v>113019</v>
      </c>
      <c r="B3352" s="26" t="s">
        <v>1649</v>
      </c>
      <c r="C3352" s="81">
        <f t="shared" si="161"/>
        <v>0</v>
      </c>
      <c r="D3352" s="26">
        <v>28878</v>
      </c>
      <c r="E3352" s="26" t="s">
        <v>12119</v>
      </c>
      <c r="F3352" s="26">
        <v>56143</v>
      </c>
      <c r="G3352" s="26">
        <v>0</v>
      </c>
      <c r="H3352" s="76">
        <f t="shared" si="162"/>
        <v>0</v>
      </c>
      <c r="I3352" s="76">
        <f t="shared" si="163"/>
        <v>0</v>
      </c>
      <c r="J3352" s="26">
        <v>29447</v>
      </c>
      <c r="K3352" s="26" t="s">
        <v>13996</v>
      </c>
      <c r="L3352" s="26" t="s">
        <v>13997</v>
      </c>
      <c r="M3352" s="26">
        <v>2140</v>
      </c>
      <c r="N3352" s="26" t="s">
        <v>288</v>
      </c>
      <c r="O3352" s="26" t="s">
        <v>13998</v>
      </c>
      <c r="P3352" s="26" t="s">
        <v>333</v>
      </c>
      <c r="Q3352" s="26" t="s">
        <v>13999</v>
      </c>
      <c r="R3352" s="26" t="s">
        <v>12231</v>
      </c>
      <c r="S3352" s="26" t="s">
        <v>12232</v>
      </c>
      <c r="T3352" s="26" t="s">
        <v>12233</v>
      </c>
      <c r="U3352" s="26" t="s">
        <v>385</v>
      </c>
    </row>
    <row r="3353" spans="1:21" ht="14.4" x14ac:dyDescent="0.25">
      <c r="A3353" s="26">
        <v>113019</v>
      </c>
      <c r="B3353" s="26" t="s">
        <v>1649</v>
      </c>
      <c r="C3353" s="81">
        <f t="shared" si="161"/>
        <v>0</v>
      </c>
      <c r="D3353" s="26">
        <v>28878</v>
      </c>
      <c r="E3353" s="26" t="s">
        <v>12119</v>
      </c>
      <c r="F3353" s="26">
        <v>56143</v>
      </c>
      <c r="G3353" s="26">
        <v>0</v>
      </c>
      <c r="H3353" s="76">
        <f t="shared" si="162"/>
        <v>0</v>
      </c>
      <c r="I3353" s="76">
        <f t="shared" si="163"/>
        <v>0</v>
      </c>
      <c r="J3353" s="26">
        <v>46813</v>
      </c>
      <c r="K3353" s="26" t="s">
        <v>14000</v>
      </c>
      <c r="L3353" s="26" t="s">
        <v>14001</v>
      </c>
      <c r="M3353" s="26">
        <v>2050</v>
      </c>
      <c r="N3353" s="26" t="s">
        <v>258</v>
      </c>
      <c r="O3353" s="26" t="s">
        <v>14002</v>
      </c>
      <c r="P3353" s="26" t="s">
        <v>333</v>
      </c>
      <c r="Q3353" s="26" t="s">
        <v>14003</v>
      </c>
      <c r="R3353" s="26" t="s">
        <v>12231</v>
      </c>
      <c r="S3353" s="26" t="s">
        <v>12232</v>
      </c>
      <c r="T3353" s="26" t="s">
        <v>12233</v>
      </c>
      <c r="U3353" s="26" t="s">
        <v>385</v>
      </c>
    </row>
    <row r="3354" spans="1:21" ht="14.4" x14ac:dyDescent="0.25">
      <c r="A3354" s="26">
        <v>113019</v>
      </c>
      <c r="B3354" s="26" t="s">
        <v>1649</v>
      </c>
      <c r="C3354" s="81">
        <f t="shared" si="161"/>
        <v>0</v>
      </c>
      <c r="D3354" s="26">
        <v>28878</v>
      </c>
      <c r="E3354" s="26" t="s">
        <v>12119</v>
      </c>
      <c r="F3354" s="26">
        <v>56143</v>
      </c>
      <c r="G3354" s="26">
        <v>0</v>
      </c>
      <c r="H3354" s="76">
        <f t="shared" si="162"/>
        <v>0</v>
      </c>
      <c r="I3354" s="76">
        <f t="shared" si="163"/>
        <v>0</v>
      </c>
      <c r="J3354" s="26">
        <v>47282</v>
      </c>
      <c r="K3354" s="26" t="s">
        <v>14004</v>
      </c>
      <c r="L3354" s="26" t="s">
        <v>14005</v>
      </c>
      <c r="M3354" s="26">
        <v>2050</v>
      </c>
      <c r="N3354" s="26" t="s">
        <v>258</v>
      </c>
      <c r="O3354" s="26" t="s">
        <v>14006</v>
      </c>
      <c r="P3354" s="26" t="s">
        <v>333</v>
      </c>
      <c r="Q3354" s="26" t="s">
        <v>14007</v>
      </c>
      <c r="R3354" s="26" t="s">
        <v>12231</v>
      </c>
      <c r="S3354" s="26" t="s">
        <v>12232</v>
      </c>
      <c r="T3354" s="26" t="s">
        <v>12233</v>
      </c>
      <c r="U3354" s="26" t="s">
        <v>385</v>
      </c>
    </row>
    <row r="3355" spans="1:21" ht="14.4" x14ac:dyDescent="0.25">
      <c r="A3355" s="26">
        <v>113019</v>
      </c>
      <c r="B3355" s="26" t="s">
        <v>1649</v>
      </c>
      <c r="C3355" s="81">
        <f t="shared" si="161"/>
        <v>0</v>
      </c>
      <c r="D3355" s="26">
        <v>28878</v>
      </c>
      <c r="E3355" s="26" t="s">
        <v>12119</v>
      </c>
      <c r="F3355" s="26">
        <v>56143</v>
      </c>
      <c r="G3355" s="26">
        <v>0</v>
      </c>
      <c r="H3355" s="76">
        <f t="shared" si="162"/>
        <v>0</v>
      </c>
      <c r="I3355" s="76">
        <f t="shared" si="163"/>
        <v>0</v>
      </c>
      <c r="J3355" s="26">
        <v>48108</v>
      </c>
      <c r="K3355" s="26" t="s">
        <v>14008</v>
      </c>
      <c r="L3355" s="26" t="s">
        <v>7710</v>
      </c>
      <c r="M3355" s="26">
        <v>2020</v>
      </c>
      <c r="N3355" s="26" t="s">
        <v>258</v>
      </c>
      <c r="O3355" s="26" t="s">
        <v>14009</v>
      </c>
      <c r="P3355" s="26" t="s">
        <v>333</v>
      </c>
      <c r="Q3355" s="26" t="s">
        <v>14010</v>
      </c>
      <c r="R3355" s="26" t="s">
        <v>12231</v>
      </c>
      <c r="S3355" s="26" t="s">
        <v>12232</v>
      </c>
      <c r="T3355" s="26" t="s">
        <v>12233</v>
      </c>
      <c r="U3355" s="26" t="s">
        <v>385</v>
      </c>
    </row>
    <row r="3356" spans="1:21" ht="14.4" x14ac:dyDescent="0.25">
      <c r="A3356" s="26">
        <v>113019</v>
      </c>
      <c r="B3356" s="26" t="s">
        <v>1649</v>
      </c>
      <c r="C3356" s="81">
        <f t="shared" si="161"/>
        <v>0</v>
      </c>
      <c r="D3356" s="26">
        <v>28878</v>
      </c>
      <c r="E3356" s="26" t="s">
        <v>12119</v>
      </c>
      <c r="F3356" s="26">
        <v>56143</v>
      </c>
      <c r="G3356" s="26">
        <v>0</v>
      </c>
      <c r="H3356" s="76">
        <f t="shared" si="162"/>
        <v>0</v>
      </c>
      <c r="I3356" s="76">
        <f t="shared" si="163"/>
        <v>0</v>
      </c>
      <c r="J3356" s="26">
        <v>48728</v>
      </c>
      <c r="K3356" s="26" t="s">
        <v>14011</v>
      </c>
      <c r="L3356" s="26" t="s">
        <v>1265</v>
      </c>
      <c r="M3356" s="26">
        <v>2600</v>
      </c>
      <c r="N3356" s="26" t="s">
        <v>289</v>
      </c>
      <c r="O3356" s="26" t="s">
        <v>189</v>
      </c>
      <c r="P3356" s="26" t="s">
        <v>333</v>
      </c>
      <c r="Q3356" s="26" t="s">
        <v>14012</v>
      </c>
      <c r="R3356" s="26" t="s">
        <v>12231</v>
      </c>
      <c r="S3356" s="26" t="s">
        <v>12232</v>
      </c>
      <c r="T3356" s="26" t="s">
        <v>12233</v>
      </c>
      <c r="U3356" s="26" t="s">
        <v>385</v>
      </c>
    </row>
    <row r="3357" spans="1:21" ht="14.4" x14ac:dyDescent="0.25">
      <c r="A3357" s="26">
        <v>113019</v>
      </c>
      <c r="B3357" s="26" t="s">
        <v>1649</v>
      </c>
      <c r="C3357" s="81">
        <f t="shared" si="161"/>
        <v>0</v>
      </c>
      <c r="D3357" s="26">
        <v>28878</v>
      </c>
      <c r="E3357" s="26" t="s">
        <v>12119</v>
      </c>
      <c r="F3357" s="26">
        <v>56143</v>
      </c>
      <c r="G3357" s="26">
        <v>0</v>
      </c>
      <c r="H3357" s="76">
        <f t="shared" si="162"/>
        <v>0</v>
      </c>
      <c r="I3357" s="76">
        <f t="shared" si="163"/>
        <v>0</v>
      </c>
      <c r="J3357" s="26">
        <v>53331</v>
      </c>
      <c r="K3357" s="26" t="s">
        <v>14013</v>
      </c>
      <c r="L3357" s="26" t="s">
        <v>7710</v>
      </c>
      <c r="M3357" s="26">
        <v>2020</v>
      </c>
      <c r="N3357" s="26" t="s">
        <v>258</v>
      </c>
      <c r="O3357" s="26" t="s">
        <v>14009</v>
      </c>
      <c r="P3357" s="26" t="s">
        <v>333</v>
      </c>
      <c r="Q3357" s="26" t="s">
        <v>14010</v>
      </c>
      <c r="R3357" s="26" t="s">
        <v>12231</v>
      </c>
      <c r="S3357" s="26" t="s">
        <v>12232</v>
      </c>
      <c r="T3357" s="26" t="s">
        <v>12233</v>
      </c>
      <c r="U3357" s="26" t="s">
        <v>385</v>
      </c>
    </row>
    <row r="3358" spans="1:21" ht="14.4" x14ac:dyDescent="0.25">
      <c r="A3358" s="26">
        <v>113019</v>
      </c>
      <c r="B3358" s="26" t="s">
        <v>1649</v>
      </c>
      <c r="C3358" s="81">
        <f t="shared" si="161"/>
        <v>0</v>
      </c>
      <c r="D3358" s="26">
        <v>28878</v>
      </c>
      <c r="E3358" s="26" t="s">
        <v>12119</v>
      </c>
      <c r="F3358" s="26">
        <v>56143</v>
      </c>
      <c r="G3358" s="26">
        <v>0</v>
      </c>
      <c r="H3358" s="76">
        <f t="shared" si="162"/>
        <v>0</v>
      </c>
      <c r="I3358" s="76">
        <f t="shared" si="163"/>
        <v>0</v>
      </c>
      <c r="J3358" s="26">
        <v>55913</v>
      </c>
      <c r="K3358" s="26" t="s">
        <v>14014</v>
      </c>
      <c r="L3358" s="26" t="s">
        <v>14015</v>
      </c>
      <c r="M3358" s="26">
        <v>2000</v>
      </c>
      <c r="N3358" s="26" t="s">
        <v>258</v>
      </c>
      <c r="O3358" s="26" t="s">
        <v>14016</v>
      </c>
      <c r="P3358" s="26" t="s">
        <v>333</v>
      </c>
      <c r="Q3358" s="26" t="s">
        <v>14017</v>
      </c>
      <c r="R3358" s="26" t="s">
        <v>12231</v>
      </c>
      <c r="S3358" s="26" t="s">
        <v>12232</v>
      </c>
      <c r="T3358" s="26" t="s">
        <v>12233</v>
      </c>
      <c r="U3358" s="26" t="s">
        <v>385</v>
      </c>
    </row>
    <row r="3359" spans="1:21" ht="14.4" x14ac:dyDescent="0.25">
      <c r="A3359" s="26">
        <v>113019</v>
      </c>
      <c r="B3359" s="26" t="s">
        <v>1649</v>
      </c>
      <c r="C3359" s="81">
        <f t="shared" si="161"/>
        <v>0</v>
      </c>
      <c r="D3359" s="26">
        <v>28878</v>
      </c>
      <c r="E3359" s="26" t="s">
        <v>12119</v>
      </c>
      <c r="F3359" s="26">
        <v>56143</v>
      </c>
      <c r="G3359" s="26">
        <v>0</v>
      </c>
      <c r="H3359" s="76">
        <f t="shared" si="162"/>
        <v>0</v>
      </c>
      <c r="I3359" s="76">
        <f t="shared" si="163"/>
        <v>0</v>
      </c>
      <c r="J3359" s="26">
        <v>117093</v>
      </c>
      <c r="K3359" s="26" t="s">
        <v>14018</v>
      </c>
      <c r="L3359" s="26" t="s">
        <v>1265</v>
      </c>
      <c r="M3359" s="26">
        <v>2600</v>
      </c>
      <c r="N3359" s="26" t="s">
        <v>289</v>
      </c>
      <c r="O3359" s="26" t="s">
        <v>189</v>
      </c>
      <c r="P3359" s="26" t="s">
        <v>333</v>
      </c>
      <c r="Q3359" s="26" t="s">
        <v>14012</v>
      </c>
      <c r="R3359" s="26" t="s">
        <v>12231</v>
      </c>
      <c r="S3359" s="26" t="s">
        <v>12232</v>
      </c>
      <c r="T3359" s="26" t="s">
        <v>12233</v>
      </c>
      <c r="U3359" s="26" t="s">
        <v>385</v>
      </c>
    </row>
    <row r="3360" spans="1:21" ht="14.4" x14ac:dyDescent="0.25">
      <c r="A3360" s="26">
        <v>113027</v>
      </c>
      <c r="B3360" s="26" t="s">
        <v>1649</v>
      </c>
      <c r="C3360" s="81">
        <f t="shared" si="161"/>
        <v>0</v>
      </c>
      <c r="D3360" s="26">
        <v>30049</v>
      </c>
      <c r="E3360" s="26" t="s">
        <v>12120</v>
      </c>
      <c r="F3360" s="26">
        <v>56275</v>
      </c>
      <c r="G3360" s="26">
        <v>0</v>
      </c>
      <c r="H3360" s="76">
        <f t="shared" si="162"/>
        <v>0</v>
      </c>
      <c r="I3360" s="76">
        <f t="shared" si="163"/>
        <v>0</v>
      </c>
      <c r="J3360" s="26">
        <v>30031</v>
      </c>
      <c r="K3360" s="26" t="s">
        <v>14019</v>
      </c>
      <c r="L3360" s="26" t="s">
        <v>14020</v>
      </c>
      <c r="M3360" s="26">
        <v>2910</v>
      </c>
      <c r="N3360" s="26" t="s">
        <v>43</v>
      </c>
      <c r="O3360" s="26" t="s">
        <v>14021</v>
      </c>
      <c r="P3360" s="26" t="s">
        <v>333</v>
      </c>
      <c r="Q3360" s="26" t="s">
        <v>14022</v>
      </c>
      <c r="R3360" s="26" t="s">
        <v>12231</v>
      </c>
      <c r="S3360" s="26" t="s">
        <v>12232</v>
      </c>
      <c r="T3360" s="26" t="s">
        <v>12233</v>
      </c>
      <c r="U3360" s="26" t="s">
        <v>385</v>
      </c>
    </row>
    <row r="3361" spans="1:21" ht="14.4" x14ac:dyDescent="0.25">
      <c r="A3361" s="26">
        <v>113027</v>
      </c>
      <c r="B3361" s="26" t="s">
        <v>1649</v>
      </c>
      <c r="C3361" s="81">
        <f t="shared" si="161"/>
        <v>0</v>
      </c>
      <c r="D3361" s="26">
        <v>30049</v>
      </c>
      <c r="E3361" s="26" t="s">
        <v>12120</v>
      </c>
      <c r="F3361" s="26">
        <v>56275</v>
      </c>
      <c r="G3361" s="26">
        <v>0</v>
      </c>
      <c r="H3361" s="76">
        <f t="shared" si="162"/>
        <v>0</v>
      </c>
      <c r="I3361" s="76">
        <f t="shared" si="163"/>
        <v>0</v>
      </c>
      <c r="J3361" s="26">
        <v>30049</v>
      </c>
      <c r="K3361" s="26" t="s">
        <v>12120</v>
      </c>
      <c r="L3361" s="26" t="s">
        <v>10454</v>
      </c>
      <c r="M3361" s="26">
        <v>2910</v>
      </c>
      <c r="N3361" s="26" t="s">
        <v>43</v>
      </c>
      <c r="O3361" s="26" t="s">
        <v>217</v>
      </c>
      <c r="P3361" s="26" t="s">
        <v>333</v>
      </c>
      <c r="Q3361" s="26" t="s">
        <v>14023</v>
      </c>
      <c r="R3361" s="26" t="s">
        <v>12231</v>
      </c>
      <c r="S3361" s="26" t="s">
        <v>12232</v>
      </c>
      <c r="T3361" s="26" t="s">
        <v>12233</v>
      </c>
      <c r="U3361" s="26" t="s">
        <v>385</v>
      </c>
    </row>
    <row r="3362" spans="1:21" ht="14.4" x14ac:dyDescent="0.25">
      <c r="A3362" s="26">
        <v>113027</v>
      </c>
      <c r="B3362" s="26" t="s">
        <v>1649</v>
      </c>
      <c r="C3362" s="81">
        <f t="shared" si="161"/>
        <v>0</v>
      </c>
      <c r="D3362" s="26">
        <v>30049</v>
      </c>
      <c r="E3362" s="26" t="s">
        <v>12120</v>
      </c>
      <c r="F3362" s="26">
        <v>56275</v>
      </c>
      <c r="G3362" s="26">
        <v>0</v>
      </c>
      <c r="H3362" s="76">
        <f t="shared" si="162"/>
        <v>0</v>
      </c>
      <c r="I3362" s="76">
        <f t="shared" si="163"/>
        <v>0</v>
      </c>
      <c r="J3362" s="26">
        <v>30056</v>
      </c>
      <c r="K3362" s="26" t="s">
        <v>14024</v>
      </c>
      <c r="L3362" s="26" t="s">
        <v>14025</v>
      </c>
      <c r="M3362" s="26">
        <v>2910</v>
      </c>
      <c r="N3362" s="26" t="s">
        <v>43</v>
      </c>
      <c r="O3362" s="26" t="s">
        <v>14026</v>
      </c>
      <c r="P3362" s="26" t="s">
        <v>333</v>
      </c>
      <c r="Q3362" s="26" t="s">
        <v>14027</v>
      </c>
      <c r="R3362" s="26" t="s">
        <v>12231</v>
      </c>
      <c r="S3362" s="26" t="s">
        <v>12232</v>
      </c>
      <c r="T3362" s="26" t="s">
        <v>12233</v>
      </c>
      <c r="U3362" s="26" t="s">
        <v>385</v>
      </c>
    </row>
    <row r="3363" spans="1:21" ht="14.4" x14ac:dyDescent="0.25">
      <c r="A3363" s="26">
        <v>113027</v>
      </c>
      <c r="B3363" s="26" t="s">
        <v>1649</v>
      </c>
      <c r="C3363" s="81">
        <f t="shared" si="161"/>
        <v>0</v>
      </c>
      <c r="D3363" s="26">
        <v>30049</v>
      </c>
      <c r="E3363" s="26" t="s">
        <v>12120</v>
      </c>
      <c r="F3363" s="26">
        <v>56275</v>
      </c>
      <c r="G3363" s="26">
        <v>0</v>
      </c>
      <c r="H3363" s="76">
        <f t="shared" si="162"/>
        <v>0</v>
      </c>
      <c r="I3363" s="76">
        <f t="shared" si="163"/>
        <v>0</v>
      </c>
      <c r="J3363" s="26">
        <v>30445</v>
      </c>
      <c r="K3363" s="26" t="s">
        <v>14028</v>
      </c>
      <c r="L3363" s="26" t="s">
        <v>14029</v>
      </c>
      <c r="M3363" s="26">
        <v>2920</v>
      </c>
      <c r="N3363" s="26" t="s">
        <v>42</v>
      </c>
      <c r="O3363" s="26" t="s">
        <v>14030</v>
      </c>
      <c r="P3363" s="26" t="s">
        <v>333</v>
      </c>
      <c r="Q3363" s="26" t="s">
        <v>14031</v>
      </c>
      <c r="R3363" s="26" t="s">
        <v>12231</v>
      </c>
      <c r="S3363" s="26" t="s">
        <v>12232</v>
      </c>
      <c r="T3363" s="26" t="s">
        <v>12233</v>
      </c>
      <c r="U3363" s="26" t="s">
        <v>385</v>
      </c>
    </row>
    <row r="3364" spans="1:21" ht="14.4" x14ac:dyDescent="0.25">
      <c r="A3364" s="26">
        <v>113027</v>
      </c>
      <c r="B3364" s="26" t="s">
        <v>1649</v>
      </c>
      <c r="C3364" s="81">
        <f t="shared" si="161"/>
        <v>0</v>
      </c>
      <c r="D3364" s="26">
        <v>30049</v>
      </c>
      <c r="E3364" s="26" t="s">
        <v>12120</v>
      </c>
      <c r="F3364" s="26">
        <v>970533</v>
      </c>
      <c r="G3364" s="26">
        <v>0</v>
      </c>
      <c r="H3364" s="76">
        <f t="shared" si="162"/>
        <v>113027</v>
      </c>
      <c r="I3364" s="76">
        <f t="shared" si="163"/>
        <v>0</v>
      </c>
      <c r="J3364" s="26">
        <v>30478</v>
      </c>
      <c r="K3364" s="26" t="s">
        <v>14032</v>
      </c>
      <c r="L3364" s="26" t="s">
        <v>14033</v>
      </c>
      <c r="M3364" s="26">
        <v>2950</v>
      </c>
      <c r="N3364" s="26" t="s">
        <v>36</v>
      </c>
      <c r="O3364" s="26" t="s">
        <v>14034</v>
      </c>
      <c r="P3364" s="26" t="s">
        <v>333</v>
      </c>
      <c r="Q3364" s="26" t="s">
        <v>14035</v>
      </c>
      <c r="R3364" s="26" t="s">
        <v>12231</v>
      </c>
      <c r="S3364" s="26" t="s">
        <v>12232</v>
      </c>
      <c r="T3364" s="26" t="s">
        <v>12233</v>
      </c>
      <c r="U3364" s="26" t="s">
        <v>385</v>
      </c>
    </row>
    <row r="3365" spans="1:21" ht="14.4" x14ac:dyDescent="0.25">
      <c r="A3365" s="26">
        <v>113027</v>
      </c>
      <c r="B3365" s="26" t="s">
        <v>1649</v>
      </c>
      <c r="C3365" s="81">
        <f t="shared" si="161"/>
        <v>0</v>
      </c>
      <c r="D3365" s="26">
        <v>30049</v>
      </c>
      <c r="E3365" s="26" t="s">
        <v>12120</v>
      </c>
      <c r="F3365" s="26">
        <v>970533</v>
      </c>
      <c r="G3365" s="26">
        <v>0</v>
      </c>
      <c r="H3365" s="76">
        <f t="shared" si="162"/>
        <v>0</v>
      </c>
      <c r="I3365" s="76">
        <f t="shared" si="163"/>
        <v>0</v>
      </c>
      <c r="J3365" s="26">
        <v>30486</v>
      </c>
      <c r="K3365" s="26" t="s">
        <v>14036</v>
      </c>
      <c r="L3365" s="26" t="s">
        <v>14033</v>
      </c>
      <c r="M3365" s="26">
        <v>2950</v>
      </c>
      <c r="N3365" s="26" t="s">
        <v>36</v>
      </c>
      <c r="O3365" s="26" t="s">
        <v>14034</v>
      </c>
      <c r="P3365" s="26" t="s">
        <v>333</v>
      </c>
      <c r="Q3365" s="26" t="s">
        <v>14035</v>
      </c>
      <c r="R3365" s="26" t="s">
        <v>12231</v>
      </c>
      <c r="S3365" s="26" t="s">
        <v>12232</v>
      </c>
      <c r="T3365" s="26" t="s">
        <v>12233</v>
      </c>
      <c r="U3365" s="26" t="s">
        <v>385</v>
      </c>
    </row>
    <row r="3366" spans="1:21" ht="14.4" x14ac:dyDescent="0.25">
      <c r="A3366" s="26">
        <v>113027</v>
      </c>
      <c r="B3366" s="26" t="s">
        <v>1649</v>
      </c>
      <c r="C3366" s="81">
        <f t="shared" si="161"/>
        <v>0</v>
      </c>
      <c r="D3366" s="26">
        <v>30049</v>
      </c>
      <c r="E3366" s="26" t="s">
        <v>12120</v>
      </c>
      <c r="F3366" s="26">
        <v>56275</v>
      </c>
      <c r="G3366" s="26">
        <v>0</v>
      </c>
      <c r="H3366" s="76">
        <f t="shared" si="162"/>
        <v>113027</v>
      </c>
      <c r="I3366" s="76">
        <f t="shared" si="163"/>
        <v>0</v>
      </c>
      <c r="J3366" s="26">
        <v>31807</v>
      </c>
      <c r="K3366" s="26" t="s">
        <v>14037</v>
      </c>
      <c r="L3366" s="26" t="s">
        <v>4330</v>
      </c>
      <c r="M3366" s="26">
        <v>2990</v>
      </c>
      <c r="N3366" s="26" t="s">
        <v>41</v>
      </c>
      <c r="O3366" s="26" t="s">
        <v>14038</v>
      </c>
      <c r="P3366" s="26" t="s">
        <v>333</v>
      </c>
      <c r="Q3366" s="26" t="s">
        <v>14039</v>
      </c>
      <c r="R3366" s="26" t="s">
        <v>12231</v>
      </c>
      <c r="S3366" s="26" t="s">
        <v>12232</v>
      </c>
      <c r="T3366" s="26" t="s">
        <v>12233</v>
      </c>
      <c r="U3366" s="26" t="s">
        <v>385</v>
      </c>
    </row>
    <row r="3367" spans="1:21" ht="14.4" x14ac:dyDescent="0.25">
      <c r="A3367" s="26">
        <v>113035</v>
      </c>
      <c r="B3367" s="26" t="s">
        <v>1649</v>
      </c>
      <c r="C3367" s="81">
        <f t="shared" si="161"/>
        <v>0</v>
      </c>
      <c r="D3367" s="26">
        <v>31336</v>
      </c>
      <c r="E3367" s="26" t="s">
        <v>12121</v>
      </c>
      <c r="F3367" s="26">
        <v>968081</v>
      </c>
      <c r="G3367" s="26">
        <v>0</v>
      </c>
      <c r="H3367" s="76">
        <f t="shared" si="162"/>
        <v>0</v>
      </c>
      <c r="I3367" s="76">
        <f t="shared" si="163"/>
        <v>0</v>
      </c>
      <c r="J3367" s="26">
        <v>27581</v>
      </c>
      <c r="K3367" s="26" t="s">
        <v>14040</v>
      </c>
      <c r="L3367" s="26" t="s">
        <v>6954</v>
      </c>
      <c r="M3367" s="26">
        <v>2960</v>
      </c>
      <c r="N3367" s="26" t="s">
        <v>276</v>
      </c>
      <c r="O3367" s="26" t="s">
        <v>14041</v>
      </c>
      <c r="P3367" s="26" t="s">
        <v>333</v>
      </c>
      <c r="Q3367" s="26" t="s">
        <v>14042</v>
      </c>
      <c r="R3367" s="26" t="s">
        <v>12171</v>
      </c>
      <c r="S3367" s="26" t="s">
        <v>12172</v>
      </c>
      <c r="T3367" s="26" t="s">
        <v>12173</v>
      </c>
      <c r="U3367" s="26" t="s">
        <v>496</v>
      </c>
    </row>
    <row r="3368" spans="1:21" ht="14.4" x14ac:dyDescent="0.25">
      <c r="A3368" s="26">
        <v>113035</v>
      </c>
      <c r="B3368" s="26" t="s">
        <v>1649</v>
      </c>
      <c r="C3368" s="81">
        <f t="shared" si="161"/>
        <v>0</v>
      </c>
      <c r="D3368" s="26">
        <v>31336</v>
      </c>
      <c r="E3368" s="26" t="s">
        <v>12121</v>
      </c>
      <c r="F3368" s="26">
        <v>123381</v>
      </c>
      <c r="G3368" s="26">
        <v>0</v>
      </c>
      <c r="H3368" s="76">
        <f t="shared" si="162"/>
        <v>113035</v>
      </c>
      <c r="I3368" s="76">
        <f t="shared" si="163"/>
        <v>0</v>
      </c>
      <c r="J3368" s="26">
        <v>29827</v>
      </c>
      <c r="K3368" s="26" t="s">
        <v>14043</v>
      </c>
      <c r="L3368" s="26" t="s">
        <v>14044</v>
      </c>
      <c r="M3368" s="26">
        <v>2930</v>
      </c>
      <c r="N3368" s="26" t="s">
        <v>40</v>
      </c>
      <c r="O3368" s="26" t="s">
        <v>14045</v>
      </c>
      <c r="P3368" s="26" t="s">
        <v>333</v>
      </c>
      <c r="Q3368" s="26" t="s">
        <v>14046</v>
      </c>
      <c r="R3368" s="26" t="s">
        <v>12231</v>
      </c>
      <c r="S3368" s="26" t="s">
        <v>12232</v>
      </c>
      <c r="T3368" s="26" t="s">
        <v>12233</v>
      </c>
      <c r="U3368" s="26" t="s">
        <v>385</v>
      </c>
    </row>
    <row r="3369" spans="1:21" ht="14.4" x14ac:dyDescent="0.25">
      <c r="A3369" s="26">
        <v>113035</v>
      </c>
      <c r="B3369" s="26" t="s">
        <v>1649</v>
      </c>
      <c r="C3369" s="81">
        <f t="shared" si="161"/>
        <v>0</v>
      </c>
      <c r="D3369" s="26">
        <v>31336</v>
      </c>
      <c r="E3369" s="26" t="s">
        <v>12121</v>
      </c>
      <c r="F3369" s="26">
        <v>123381</v>
      </c>
      <c r="G3369" s="26">
        <v>0</v>
      </c>
      <c r="H3369" s="76">
        <f t="shared" si="162"/>
        <v>0</v>
      </c>
      <c r="I3369" s="76">
        <f t="shared" si="163"/>
        <v>0</v>
      </c>
      <c r="J3369" s="26">
        <v>29851</v>
      </c>
      <c r="K3369" s="26" t="s">
        <v>12555</v>
      </c>
      <c r="L3369" s="26" t="s">
        <v>14044</v>
      </c>
      <c r="M3369" s="26">
        <v>2930</v>
      </c>
      <c r="N3369" s="26" t="s">
        <v>40</v>
      </c>
      <c r="O3369" s="26" t="s">
        <v>14045</v>
      </c>
      <c r="P3369" s="26" t="s">
        <v>333</v>
      </c>
      <c r="Q3369" s="26" t="s">
        <v>14046</v>
      </c>
      <c r="R3369" s="26" t="s">
        <v>12231</v>
      </c>
      <c r="S3369" s="26" t="s">
        <v>12232</v>
      </c>
      <c r="T3369" s="26" t="s">
        <v>12233</v>
      </c>
      <c r="U3369" s="26" t="s">
        <v>385</v>
      </c>
    </row>
    <row r="3370" spans="1:21" ht="14.4" x14ac:dyDescent="0.25">
      <c r="A3370" s="26">
        <v>113035</v>
      </c>
      <c r="B3370" s="26" t="s">
        <v>1649</v>
      </c>
      <c r="C3370" s="81">
        <f t="shared" si="161"/>
        <v>0</v>
      </c>
      <c r="D3370" s="26">
        <v>31336</v>
      </c>
      <c r="E3370" s="26" t="s">
        <v>12121</v>
      </c>
      <c r="F3370" s="26">
        <v>968081</v>
      </c>
      <c r="G3370" s="26">
        <v>0</v>
      </c>
      <c r="H3370" s="76">
        <f t="shared" si="162"/>
        <v>113035</v>
      </c>
      <c r="I3370" s="76">
        <f t="shared" si="163"/>
        <v>0</v>
      </c>
      <c r="J3370" s="26">
        <v>30941</v>
      </c>
      <c r="K3370" s="26" t="s">
        <v>14047</v>
      </c>
      <c r="L3370" s="26" t="s">
        <v>6947</v>
      </c>
      <c r="M3370" s="26">
        <v>2170</v>
      </c>
      <c r="N3370" s="26" t="s">
        <v>292</v>
      </c>
      <c r="O3370" s="26" t="s">
        <v>14048</v>
      </c>
      <c r="P3370" s="26" t="s">
        <v>333</v>
      </c>
      <c r="Q3370" s="26" t="s">
        <v>14049</v>
      </c>
      <c r="R3370" s="26" t="s">
        <v>12231</v>
      </c>
      <c r="S3370" s="26" t="s">
        <v>12232</v>
      </c>
      <c r="T3370" s="26" t="s">
        <v>12233</v>
      </c>
      <c r="U3370" s="26" t="s">
        <v>385</v>
      </c>
    </row>
    <row r="3371" spans="1:21" ht="14.4" x14ac:dyDescent="0.25">
      <c r="A3371" s="26">
        <v>113035</v>
      </c>
      <c r="B3371" s="26" t="s">
        <v>1649</v>
      </c>
      <c r="C3371" s="81">
        <f t="shared" si="161"/>
        <v>0</v>
      </c>
      <c r="D3371" s="26">
        <v>31336</v>
      </c>
      <c r="E3371" s="26" t="s">
        <v>12121</v>
      </c>
      <c r="F3371" s="26">
        <v>125716</v>
      </c>
      <c r="G3371" s="26">
        <v>0</v>
      </c>
      <c r="H3371" s="76">
        <f t="shared" si="162"/>
        <v>113035</v>
      </c>
      <c r="I3371" s="76">
        <f t="shared" si="163"/>
        <v>0</v>
      </c>
      <c r="J3371" s="26">
        <v>31311</v>
      </c>
      <c r="K3371" s="26" t="s">
        <v>14050</v>
      </c>
      <c r="L3371" s="26" t="s">
        <v>14051</v>
      </c>
      <c r="M3371" s="26">
        <v>2900</v>
      </c>
      <c r="N3371" s="26" t="s">
        <v>39</v>
      </c>
      <c r="O3371" s="26" t="s">
        <v>14052</v>
      </c>
      <c r="P3371" s="26" t="s">
        <v>333</v>
      </c>
      <c r="Q3371" s="26" t="s">
        <v>14053</v>
      </c>
      <c r="R3371" s="26" t="s">
        <v>12231</v>
      </c>
      <c r="S3371" s="26" t="s">
        <v>12232</v>
      </c>
      <c r="T3371" s="26" t="s">
        <v>12233</v>
      </c>
      <c r="U3371" s="26" t="s">
        <v>385</v>
      </c>
    </row>
    <row r="3372" spans="1:21" ht="14.4" x14ac:dyDescent="0.25">
      <c r="A3372" s="26">
        <v>113035</v>
      </c>
      <c r="B3372" s="26" t="s">
        <v>1649</v>
      </c>
      <c r="C3372" s="81">
        <f t="shared" si="161"/>
        <v>0</v>
      </c>
      <c r="D3372" s="26">
        <v>31336</v>
      </c>
      <c r="E3372" s="26" t="s">
        <v>12121</v>
      </c>
      <c r="F3372" s="26">
        <v>963272</v>
      </c>
      <c r="G3372" s="26">
        <v>0</v>
      </c>
      <c r="H3372" s="76">
        <f t="shared" si="162"/>
        <v>113035</v>
      </c>
      <c r="I3372" s="76">
        <f t="shared" si="163"/>
        <v>0</v>
      </c>
      <c r="J3372" s="26">
        <v>31336</v>
      </c>
      <c r="K3372" s="26" t="s">
        <v>12121</v>
      </c>
      <c r="L3372" s="26" t="s">
        <v>14054</v>
      </c>
      <c r="M3372" s="26">
        <v>2900</v>
      </c>
      <c r="N3372" s="26" t="s">
        <v>39</v>
      </c>
      <c r="O3372" s="26" t="s">
        <v>14055</v>
      </c>
      <c r="P3372" s="26" t="s">
        <v>333</v>
      </c>
      <c r="Q3372" s="26" t="s">
        <v>14056</v>
      </c>
      <c r="R3372" s="26" t="s">
        <v>12231</v>
      </c>
      <c r="S3372" s="26" t="s">
        <v>12232</v>
      </c>
      <c r="T3372" s="26" t="s">
        <v>12233</v>
      </c>
      <c r="U3372" s="26" t="s">
        <v>385</v>
      </c>
    </row>
    <row r="3373" spans="1:21" ht="14.4" x14ac:dyDescent="0.25">
      <c r="A3373" s="26">
        <v>113035</v>
      </c>
      <c r="B3373" s="26" t="s">
        <v>1649</v>
      </c>
      <c r="C3373" s="81">
        <f t="shared" si="161"/>
        <v>0</v>
      </c>
      <c r="D3373" s="26">
        <v>31336</v>
      </c>
      <c r="E3373" s="26" t="s">
        <v>12121</v>
      </c>
      <c r="F3373" s="26">
        <v>123381</v>
      </c>
      <c r="G3373" s="26">
        <v>0</v>
      </c>
      <c r="H3373" s="76">
        <f t="shared" si="162"/>
        <v>113035</v>
      </c>
      <c r="I3373" s="76">
        <f t="shared" si="163"/>
        <v>0</v>
      </c>
      <c r="J3373" s="26">
        <v>31344</v>
      </c>
      <c r="K3373" s="26" t="s">
        <v>14057</v>
      </c>
      <c r="L3373" s="26" t="s">
        <v>14058</v>
      </c>
      <c r="M3373" s="26">
        <v>2900</v>
      </c>
      <c r="N3373" s="26" t="s">
        <v>39</v>
      </c>
      <c r="O3373" s="26" t="s">
        <v>14059</v>
      </c>
      <c r="P3373" s="26" t="s">
        <v>333</v>
      </c>
      <c r="Q3373" s="26" t="s">
        <v>14060</v>
      </c>
      <c r="R3373" s="26" t="s">
        <v>12231</v>
      </c>
      <c r="S3373" s="26" t="s">
        <v>12232</v>
      </c>
      <c r="T3373" s="26" t="s">
        <v>12233</v>
      </c>
      <c r="U3373" s="26" t="s">
        <v>385</v>
      </c>
    </row>
    <row r="3374" spans="1:21" ht="14.4" x14ac:dyDescent="0.25">
      <c r="A3374" s="26">
        <v>113035</v>
      </c>
      <c r="B3374" s="26" t="s">
        <v>1649</v>
      </c>
      <c r="C3374" s="81">
        <f t="shared" si="161"/>
        <v>0</v>
      </c>
      <c r="D3374" s="26">
        <v>31336</v>
      </c>
      <c r="E3374" s="26" t="s">
        <v>12121</v>
      </c>
      <c r="F3374" s="26">
        <v>963272</v>
      </c>
      <c r="G3374" s="26">
        <v>0</v>
      </c>
      <c r="H3374" s="76">
        <f t="shared" si="162"/>
        <v>113035</v>
      </c>
      <c r="I3374" s="76">
        <f t="shared" si="163"/>
        <v>0</v>
      </c>
      <c r="J3374" s="26">
        <v>31351</v>
      </c>
      <c r="K3374" s="26" t="s">
        <v>14061</v>
      </c>
      <c r="L3374" s="26" t="s">
        <v>14062</v>
      </c>
      <c r="M3374" s="26">
        <v>2970</v>
      </c>
      <c r="N3374" s="26" t="s">
        <v>44</v>
      </c>
      <c r="O3374" s="26" t="s">
        <v>14063</v>
      </c>
      <c r="P3374" s="26" t="s">
        <v>333</v>
      </c>
      <c r="Q3374" s="26" t="s">
        <v>14064</v>
      </c>
      <c r="R3374" s="26" t="s">
        <v>12231</v>
      </c>
      <c r="S3374" s="26" t="s">
        <v>12232</v>
      </c>
      <c r="T3374" s="26" t="s">
        <v>12233</v>
      </c>
      <c r="U3374" s="26" t="s">
        <v>385</v>
      </c>
    </row>
    <row r="3375" spans="1:21" ht="14.4" x14ac:dyDescent="0.25">
      <c r="A3375" s="26">
        <v>113035</v>
      </c>
      <c r="B3375" s="26" t="s">
        <v>1649</v>
      </c>
      <c r="C3375" s="81">
        <f t="shared" si="161"/>
        <v>0</v>
      </c>
      <c r="D3375" s="26">
        <v>31336</v>
      </c>
      <c r="E3375" s="26" t="s">
        <v>12121</v>
      </c>
      <c r="F3375" s="26">
        <v>108671</v>
      </c>
      <c r="G3375" s="26">
        <v>0</v>
      </c>
      <c r="H3375" s="76">
        <f t="shared" si="162"/>
        <v>113035</v>
      </c>
      <c r="I3375" s="76">
        <f t="shared" si="163"/>
        <v>0</v>
      </c>
      <c r="J3375" s="26">
        <v>31682</v>
      </c>
      <c r="K3375" s="26" t="s">
        <v>14065</v>
      </c>
      <c r="L3375" s="26" t="s">
        <v>14066</v>
      </c>
      <c r="M3375" s="26">
        <v>2110</v>
      </c>
      <c r="N3375" s="26" t="s">
        <v>38</v>
      </c>
      <c r="O3375" s="26" t="s">
        <v>14067</v>
      </c>
      <c r="P3375" s="26" t="s">
        <v>333</v>
      </c>
      <c r="Q3375" s="26" t="s">
        <v>14068</v>
      </c>
      <c r="R3375" s="26" t="s">
        <v>12231</v>
      </c>
      <c r="S3375" s="26" t="s">
        <v>12232</v>
      </c>
      <c r="T3375" s="26" t="s">
        <v>12233</v>
      </c>
      <c r="U3375" s="26" t="s">
        <v>385</v>
      </c>
    </row>
    <row r="3376" spans="1:21" ht="14.4" x14ac:dyDescent="0.25">
      <c r="A3376" s="26">
        <v>113035</v>
      </c>
      <c r="B3376" s="26" t="s">
        <v>1649</v>
      </c>
      <c r="C3376" s="81">
        <f t="shared" si="161"/>
        <v>0</v>
      </c>
      <c r="D3376" s="26">
        <v>31336</v>
      </c>
      <c r="E3376" s="26" t="s">
        <v>12121</v>
      </c>
      <c r="F3376" s="26">
        <v>968081</v>
      </c>
      <c r="G3376" s="26">
        <v>0</v>
      </c>
      <c r="H3376" s="76">
        <f t="shared" si="162"/>
        <v>113035</v>
      </c>
      <c r="I3376" s="76">
        <f t="shared" si="163"/>
        <v>0</v>
      </c>
      <c r="J3376" s="26">
        <v>138271</v>
      </c>
      <c r="K3376" s="26" t="s">
        <v>14069</v>
      </c>
      <c r="L3376" s="26" t="s">
        <v>6954</v>
      </c>
      <c r="M3376" s="26">
        <v>2960</v>
      </c>
      <c r="N3376" s="26" t="s">
        <v>276</v>
      </c>
      <c r="O3376" s="26" t="s">
        <v>14041</v>
      </c>
      <c r="P3376" s="26" t="s">
        <v>333</v>
      </c>
      <c r="Q3376" s="26" t="s">
        <v>14070</v>
      </c>
      <c r="R3376" s="26" t="s">
        <v>12171</v>
      </c>
      <c r="S3376" s="26" t="s">
        <v>12172</v>
      </c>
      <c r="T3376" s="26" t="s">
        <v>12173</v>
      </c>
      <c r="U3376" s="26" t="s">
        <v>496</v>
      </c>
    </row>
    <row r="3377" spans="1:21" ht="14.4" x14ac:dyDescent="0.25">
      <c r="A3377" s="26">
        <v>113043</v>
      </c>
      <c r="B3377" s="26" t="s">
        <v>1649</v>
      </c>
      <c r="C3377" s="81">
        <f t="shared" si="161"/>
        <v>0</v>
      </c>
      <c r="D3377" s="26">
        <v>31674</v>
      </c>
      <c r="E3377" s="26" t="s">
        <v>12122</v>
      </c>
      <c r="F3377" s="26">
        <v>123398</v>
      </c>
      <c r="G3377" s="26">
        <v>0</v>
      </c>
      <c r="H3377" s="76">
        <f t="shared" si="162"/>
        <v>0</v>
      </c>
      <c r="I3377" s="76">
        <f t="shared" si="163"/>
        <v>0</v>
      </c>
      <c r="J3377" s="26">
        <v>31245</v>
      </c>
      <c r="K3377" s="26" t="s">
        <v>14071</v>
      </c>
      <c r="L3377" s="26" t="s">
        <v>14072</v>
      </c>
      <c r="M3377" s="26">
        <v>2390</v>
      </c>
      <c r="N3377" s="26" t="s">
        <v>293</v>
      </c>
      <c r="O3377" s="26" t="s">
        <v>14073</v>
      </c>
      <c r="P3377" s="26" t="s">
        <v>333</v>
      </c>
      <c r="Q3377" s="26" t="s">
        <v>14074</v>
      </c>
      <c r="R3377" s="26" t="s">
        <v>12231</v>
      </c>
      <c r="S3377" s="26" t="s">
        <v>12232</v>
      </c>
      <c r="T3377" s="26" t="s">
        <v>12233</v>
      </c>
      <c r="U3377" s="26" t="s">
        <v>385</v>
      </c>
    </row>
    <row r="3378" spans="1:21" ht="14.4" x14ac:dyDescent="0.25">
      <c r="A3378" s="26">
        <v>113043</v>
      </c>
      <c r="B3378" s="26" t="s">
        <v>1649</v>
      </c>
      <c r="C3378" s="81">
        <f t="shared" si="161"/>
        <v>0</v>
      </c>
      <c r="D3378" s="26">
        <v>31674</v>
      </c>
      <c r="E3378" s="26" t="s">
        <v>12122</v>
      </c>
      <c r="F3378" s="26">
        <v>123398</v>
      </c>
      <c r="G3378" s="26">
        <v>0</v>
      </c>
      <c r="H3378" s="76">
        <f t="shared" si="162"/>
        <v>0</v>
      </c>
      <c r="I3378" s="76">
        <f t="shared" si="163"/>
        <v>0</v>
      </c>
      <c r="J3378" s="26">
        <v>31666</v>
      </c>
      <c r="K3378" s="26" t="s">
        <v>14075</v>
      </c>
      <c r="L3378" s="26" t="s">
        <v>14076</v>
      </c>
      <c r="M3378" s="26">
        <v>2390</v>
      </c>
      <c r="N3378" s="26" t="s">
        <v>294</v>
      </c>
      <c r="O3378" s="26" t="s">
        <v>14077</v>
      </c>
      <c r="P3378" s="26" t="s">
        <v>333</v>
      </c>
      <c r="Q3378" s="26" t="s">
        <v>14078</v>
      </c>
      <c r="R3378" s="26" t="s">
        <v>12231</v>
      </c>
      <c r="S3378" s="26" t="s">
        <v>12232</v>
      </c>
      <c r="T3378" s="26" t="s">
        <v>12233</v>
      </c>
      <c r="U3378" s="26" t="s">
        <v>385</v>
      </c>
    </row>
    <row r="3379" spans="1:21" ht="14.4" x14ac:dyDescent="0.25">
      <c r="A3379" s="26">
        <v>113043</v>
      </c>
      <c r="B3379" s="26" t="s">
        <v>1649</v>
      </c>
      <c r="C3379" s="81">
        <f t="shared" si="161"/>
        <v>0</v>
      </c>
      <c r="D3379" s="26">
        <v>31674</v>
      </c>
      <c r="E3379" s="26" t="s">
        <v>12122</v>
      </c>
      <c r="F3379" s="26">
        <v>963272</v>
      </c>
      <c r="G3379" s="26">
        <v>0</v>
      </c>
      <c r="H3379" s="76">
        <f t="shared" si="162"/>
        <v>113043</v>
      </c>
      <c r="I3379" s="76">
        <f t="shared" si="163"/>
        <v>0</v>
      </c>
      <c r="J3379" s="26">
        <v>31674</v>
      </c>
      <c r="K3379" s="26" t="s">
        <v>12122</v>
      </c>
      <c r="L3379" s="26" t="s">
        <v>7039</v>
      </c>
      <c r="M3379" s="26">
        <v>2390</v>
      </c>
      <c r="N3379" s="26" t="s">
        <v>294</v>
      </c>
      <c r="O3379" s="26" t="s">
        <v>221</v>
      </c>
      <c r="P3379" s="26" t="s">
        <v>333</v>
      </c>
      <c r="Q3379" s="26" t="s">
        <v>14079</v>
      </c>
      <c r="R3379" s="26" t="s">
        <v>12231</v>
      </c>
      <c r="S3379" s="26" t="s">
        <v>12232</v>
      </c>
      <c r="T3379" s="26" t="s">
        <v>12233</v>
      </c>
      <c r="U3379" s="26" t="s">
        <v>385</v>
      </c>
    </row>
    <row r="3380" spans="1:21" ht="14.4" x14ac:dyDescent="0.25">
      <c r="A3380" s="26">
        <v>113043</v>
      </c>
      <c r="B3380" s="26" t="s">
        <v>1649</v>
      </c>
      <c r="C3380" s="81">
        <f t="shared" si="161"/>
        <v>0</v>
      </c>
      <c r="D3380" s="26">
        <v>31674</v>
      </c>
      <c r="E3380" s="26" t="s">
        <v>12122</v>
      </c>
      <c r="F3380" s="26">
        <v>963272</v>
      </c>
      <c r="G3380" s="26">
        <v>0</v>
      </c>
      <c r="H3380" s="76">
        <f t="shared" si="162"/>
        <v>0</v>
      </c>
      <c r="I3380" s="76">
        <f t="shared" si="163"/>
        <v>0</v>
      </c>
      <c r="J3380" s="26">
        <v>31815</v>
      </c>
      <c r="K3380" s="26" t="s">
        <v>12615</v>
      </c>
      <c r="L3380" s="26" t="s">
        <v>14080</v>
      </c>
      <c r="M3380" s="26">
        <v>2240</v>
      </c>
      <c r="N3380" s="26" t="s">
        <v>45</v>
      </c>
      <c r="O3380" s="26" t="s">
        <v>14081</v>
      </c>
      <c r="P3380" s="26" t="s">
        <v>333</v>
      </c>
      <c r="Q3380" s="26" t="s">
        <v>14082</v>
      </c>
      <c r="R3380" s="26" t="s">
        <v>12231</v>
      </c>
      <c r="S3380" s="26" t="s">
        <v>12232</v>
      </c>
      <c r="T3380" s="26" t="s">
        <v>12233</v>
      </c>
      <c r="U3380" s="26" t="s">
        <v>385</v>
      </c>
    </row>
    <row r="3381" spans="1:21" ht="14.4" x14ac:dyDescent="0.25">
      <c r="A3381" s="26">
        <v>113043</v>
      </c>
      <c r="B3381" s="26" t="s">
        <v>1649</v>
      </c>
      <c r="C3381" s="81">
        <f t="shared" si="161"/>
        <v>0</v>
      </c>
      <c r="D3381" s="26">
        <v>31674</v>
      </c>
      <c r="E3381" s="26" t="s">
        <v>12122</v>
      </c>
      <c r="F3381" s="26">
        <v>123398</v>
      </c>
      <c r="G3381" s="26">
        <v>0</v>
      </c>
      <c r="H3381" s="76">
        <f t="shared" si="162"/>
        <v>113043</v>
      </c>
      <c r="I3381" s="76">
        <f t="shared" si="163"/>
        <v>0</v>
      </c>
      <c r="J3381" s="26">
        <v>122721</v>
      </c>
      <c r="K3381" s="26" t="s">
        <v>14083</v>
      </c>
      <c r="L3381" s="26" t="s">
        <v>14076</v>
      </c>
      <c r="M3381" s="26">
        <v>2390</v>
      </c>
      <c r="N3381" s="26" t="s">
        <v>294</v>
      </c>
      <c r="O3381" s="26" t="s">
        <v>14077</v>
      </c>
      <c r="P3381" s="26" t="s">
        <v>333</v>
      </c>
      <c r="Q3381" s="26" t="s">
        <v>14078</v>
      </c>
      <c r="R3381" s="26" t="s">
        <v>12231</v>
      </c>
      <c r="S3381" s="26" t="s">
        <v>12232</v>
      </c>
      <c r="T3381" s="26" t="s">
        <v>12233</v>
      </c>
      <c r="U3381" s="26" t="s">
        <v>385</v>
      </c>
    </row>
    <row r="3382" spans="1:21" ht="14.4" x14ac:dyDescent="0.25">
      <c r="A3382" s="26">
        <v>113043</v>
      </c>
      <c r="B3382" s="26" t="s">
        <v>1649</v>
      </c>
      <c r="C3382" s="81">
        <f t="shared" si="161"/>
        <v>0</v>
      </c>
      <c r="D3382" s="26">
        <v>31674</v>
      </c>
      <c r="E3382" s="26" t="s">
        <v>12122</v>
      </c>
      <c r="F3382" s="26">
        <v>963272</v>
      </c>
      <c r="G3382" s="26">
        <v>0</v>
      </c>
      <c r="H3382" s="76">
        <f t="shared" si="162"/>
        <v>113043</v>
      </c>
      <c r="I3382" s="76">
        <f t="shared" si="163"/>
        <v>0</v>
      </c>
      <c r="J3382" s="26">
        <v>125195</v>
      </c>
      <c r="K3382" s="26" t="s">
        <v>14084</v>
      </c>
      <c r="L3382" s="26" t="s">
        <v>7039</v>
      </c>
      <c r="M3382" s="26">
        <v>2390</v>
      </c>
      <c r="N3382" s="26" t="s">
        <v>294</v>
      </c>
      <c r="O3382" s="26" t="s">
        <v>221</v>
      </c>
      <c r="P3382" s="26" t="s">
        <v>333</v>
      </c>
      <c r="Q3382" s="26" t="s">
        <v>14079</v>
      </c>
      <c r="R3382" s="26" t="s">
        <v>12231</v>
      </c>
      <c r="S3382" s="26" t="s">
        <v>12232</v>
      </c>
      <c r="T3382" s="26" t="s">
        <v>12233</v>
      </c>
      <c r="U3382" s="26" t="s">
        <v>385</v>
      </c>
    </row>
    <row r="3383" spans="1:21" ht="14.4" x14ac:dyDescent="0.25">
      <c r="A3383" s="26">
        <v>113051</v>
      </c>
      <c r="B3383" s="26" t="s">
        <v>1649</v>
      </c>
      <c r="C3383" s="81">
        <f t="shared" si="161"/>
        <v>0</v>
      </c>
      <c r="D3383" s="26">
        <v>30361</v>
      </c>
      <c r="E3383" s="26" t="s">
        <v>12123</v>
      </c>
      <c r="F3383" s="26">
        <v>972901</v>
      </c>
      <c r="G3383" s="26">
        <v>0</v>
      </c>
      <c r="H3383" s="76">
        <f t="shared" si="162"/>
        <v>0</v>
      </c>
      <c r="I3383" s="76">
        <f t="shared" si="163"/>
        <v>0</v>
      </c>
      <c r="J3383" s="26">
        <v>27607</v>
      </c>
      <c r="K3383" s="26" t="s">
        <v>14085</v>
      </c>
      <c r="L3383" s="26" t="s">
        <v>14086</v>
      </c>
      <c r="M3383" s="26">
        <v>2990</v>
      </c>
      <c r="N3383" s="26" t="s">
        <v>41</v>
      </c>
      <c r="O3383" s="26" t="s">
        <v>14087</v>
      </c>
      <c r="P3383" s="26" t="s">
        <v>333</v>
      </c>
      <c r="Q3383" s="26" t="s">
        <v>14088</v>
      </c>
      <c r="R3383" s="26" t="s">
        <v>12171</v>
      </c>
      <c r="S3383" s="26" t="s">
        <v>12172</v>
      </c>
      <c r="T3383" s="26" t="s">
        <v>12173</v>
      </c>
      <c r="U3383" s="26" t="s">
        <v>496</v>
      </c>
    </row>
    <row r="3384" spans="1:21" ht="14.4" x14ac:dyDescent="0.25">
      <c r="A3384" s="26">
        <v>113051</v>
      </c>
      <c r="B3384" s="26" t="s">
        <v>1649</v>
      </c>
      <c r="C3384" s="81">
        <f t="shared" si="161"/>
        <v>0</v>
      </c>
      <c r="D3384" s="26">
        <v>30361</v>
      </c>
      <c r="E3384" s="26" t="s">
        <v>12123</v>
      </c>
      <c r="F3384" s="26">
        <v>56309</v>
      </c>
      <c r="G3384" s="26">
        <v>0</v>
      </c>
      <c r="H3384" s="76">
        <f t="shared" si="162"/>
        <v>113051</v>
      </c>
      <c r="I3384" s="76">
        <f t="shared" si="163"/>
        <v>0</v>
      </c>
      <c r="J3384" s="26">
        <v>30361</v>
      </c>
      <c r="K3384" s="26" t="s">
        <v>12123</v>
      </c>
      <c r="L3384" s="26" t="s">
        <v>14089</v>
      </c>
      <c r="M3384" s="26">
        <v>2320</v>
      </c>
      <c r="N3384" s="26" t="s">
        <v>154</v>
      </c>
      <c r="O3384" s="26" t="s">
        <v>14090</v>
      </c>
      <c r="P3384" s="26" t="s">
        <v>333</v>
      </c>
      <c r="Q3384" s="26" t="s">
        <v>14091</v>
      </c>
      <c r="R3384" s="26" t="s">
        <v>12231</v>
      </c>
      <c r="S3384" s="26" t="s">
        <v>12232</v>
      </c>
      <c r="T3384" s="26" t="s">
        <v>12233</v>
      </c>
      <c r="U3384" s="26" t="s">
        <v>385</v>
      </c>
    </row>
    <row r="3385" spans="1:21" ht="14.4" x14ac:dyDescent="0.25">
      <c r="A3385" s="26">
        <v>113051</v>
      </c>
      <c r="B3385" s="26" t="s">
        <v>1649</v>
      </c>
      <c r="C3385" s="81">
        <f t="shared" si="161"/>
        <v>0</v>
      </c>
      <c r="D3385" s="26">
        <v>30361</v>
      </c>
      <c r="E3385" s="26" t="s">
        <v>12123</v>
      </c>
      <c r="F3385" s="26">
        <v>56309</v>
      </c>
      <c r="G3385" s="26">
        <v>0</v>
      </c>
      <c r="H3385" s="76">
        <f t="shared" si="162"/>
        <v>0</v>
      </c>
      <c r="I3385" s="76">
        <f t="shared" si="163"/>
        <v>0</v>
      </c>
      <c r="J3385" s="26">
        <v>30379</v>
      </c>
      <c r="K3385" s="26" t="s">
        <v>14092</v>
      </c>
      <c r="L3385" s="26" t="s">
        <v>14093</v>
      </c>
      <c r="M3385" s="26">
        <v>2320</v>
      </c>
      <c r="N3385" s="26" t="s">
        <v>154</v>
      </c>
      <c r="O3385" s="26" t="s">
        <v>14094</v>
      </c>
      <c r="P3385" s="26" t="s">
        <v>333</v>
      </c>
      <c r="Q3385" s="26" t="s">
        <v>14095</v>
      </c>
      <c r="R3385" s="26" t="s">
        <v>12231</v>
      </c>
      <c r="S3385" s="26" t="s">
        <v>12232</v>
      </c>
      <c r="T3385" s="26" t="s">
        <v>12233</v>
      </c>
      <c r="U3385" s="26" t="s">
        <v>385</v>
      </c>
    </row>
    <row r="3386" spans="1:21" ht="14.4" x14ac:dyDescent="0.25">
      <c r="A3386" s="26">
        <v>113051</v>
      </c>
      <c r="B3386" s="26" t="s">
        <v>1649</v>
      </c>
      <c r="C3386" s="81">
        <f t="shared" si="161"/>
        <v>0</v>
      </c>
      <c r="D3386" s="26">
        <v>30361</v>
      </c>
      <c r="E3386" s="26" t="s">
        <v>12123</v>
      </c>
      <c r="F3386" s="26">
        <v>56309</v>
      </c>
      <c r="G3386" s="26">
        <v>0</v>
      </c>
      <c r="H3386" s="76">
        <f t="shared" si="162"/>
        <v>0</v>
      </c>
      <c r="I3386" s="76">
        <f t="shared" si="163"/>
        <v>0</v>
      </c>
      <c r="J3386" s="26">
        <v>30395</v>
      </c>
      <c r="K3386" s="26" t="s">
        <v>14096</v>
      </c>
      <c r="L3386" s="26" t="s">
        <v>867</v>
      </c>
      <c r="M3386" s="26">
        <v>2320</v>
      </c>
      <c r="N3386" s="26" t="s">
        <v>154</v>
      </c>
      <c r="O3386" s="26" t="s">
        <v>14097</v>
      </c>
      <c r="P3386" s="26" t="s">
        <v>333</v>
      </c>
      <c r="Q3386" s="26" t="s">
        <v>14098</v>
      </c>
      <c r="R3386" s="26" t="s">
        <v>12231</v>
      </c>
      <c r="S3386" s="26" t="s">
        <v>12232</v>
      </c>
      <c r="T3386" s="26" t="s">
        <v>12233</v>
      </c>
      <c r="U3386" s="26" t="s">
        <v>385</v>
      </c>
    </row>
    <row r="3387" spans="1:21" ht="14.4" x14ac:dyDescent="0.25">
      <c r="A3387" s="26">
        <v>113051</v>
      </c>
      <c r="B3387" s="26" t="s">
        <v>1649</v>
      </c>
      <c r="C3387" s="81">
        <f t="shared" si="161"/>
        <v>0</v>
      </c>
      <c r="D3387" s="26">
        <v>30361</v>
      </c>
      <c r="E3387" s="26" t="s">
        <v>12123</v>
      </c>
      <c r="F3387" s="26">
        <v>56309</v>
      </c>
      <c r="G3387" s="26">
        <v>0</v>
      </c>
      <c r="H3387" s="76">
        <f t="shared" si="162"/>
        <v>0</v>
      </c>
      <c r="I3387" s="76">
        <f t="shared" si="163"/>
        <v>0</v>
      </c>
      <c r="J3387" s="26">
        <v>30403</v>
      </c>
      <c r="K3387" s="26" t="s">
        <v>14099</v>
      </c>
      <c r="L3387" s="26" t="s">
        <v>14100</v>
      </c>
      <c r="M3387" s="26">
        <v>2320</v>
      </c>
      <c r="N3387" s="26" t="s">
        <v>154</v>
      </c>
      <c r="O3387" s="26" t="s">
        <v>14101</v>
      </c>
      <c r="P3387" s="26" t="s">
        <v>333</v>
      </c>
      <c r="Q3387" s="26" t="s">
        <v>14102</v>
      </c>
      <c r="R3387" s="26" t="s">
        <v>12231</v>
      </c>
      <c r="S3387" s="26" t="s">
        <v>12232</v>
      </c>
      <c r="T3387" s="26" t="s">
        <v>12233</v>
      </c>
      <c r="U3387" s="26" t="s">
        <v>385</v>
      </c>
    </row>
    <row r="3388" spans="1:21" ht="14.4" x14ac:dyDescent="0.25">
      <c r="A3388" s="26">
        <v>113051</v>
      </c>
      <c r="B3388" s="26" t="s">
        <v>1649</v>
      </c>
      <c r="C3388" s="81">
        <f t="shared" si="161"/>
        <v>0</v>
      </c>
      <c r="D3388" s="26">
        <v>30361</v>
      </c>
      <c r="E3388" s="26" t="s">
        <v>12123</v>
      </c>
      <c r="F3388" s="26">
        <v>56309</v>
      </c>
      <c r="G3388" s="26">
        <v>0</v>
      </c>
      <c r="H3388" s="76">
        <f t="shared" si="162"/>
        <v>0</v>
      </c>
      <c r="I3388" s="76">
        <f t="shared" si="163"/>
        <v>0</v>
      </c>
      <c r="J3388" s="26">
        <v>118307</v>
      </c>
      <c r="K3388" s="26" t="s">
        <v>14103</v>
      </c>
      <c r="L3388" s="26" t="s">
        <v>867</v>
      </c>
      <c r="M3388" s="26">
        <v>2320</v>
      </c>
      <c r="N3388" s="26" t="s">
        <v>154</v>
      </c>
      <c r="O3388" s="26" t="s">
        <v>14097</v>
      </c>
      <c r="P3388" s="26" t="s">
        <v>333</v>
      </c>
      <c r="Q3388" s="26" t="s">
        <v>14098</v>
      </c>
      <c r="R3388" s="26" t="s">
        <v>12231</v>
      </c>
      <c r="S3388" s="26" t="s">
        <v>12232</v>
      </c>
      <c r="T3388" s="26" t="s">
        <v>12233</v>
      </c>
      <c r="U3388" s="26" t="s">
        <v>385</v>
      </c>
    </row>
    <row r="3389" spans="1:21" ht="14.4" x14ac:dyDescent="0.25">
      <c r="A3389" s="26">
        <v>113051</v>
      </c>
      <c r="B3389" s="26" t="s">
        <v>1649</v>
      </c>
      <c r="C3389" s="81">
        <f t="shared" si="161"/>
        <v>0</v>
      </c>
      <c r="D3389" s="26">
        <v>30361</v>
      </c>
      <c r="E3389" s="26" t="s">
        <v>12123</v>
      </c>
      <c r="F3389" s="26">
        <v>56309</v>
      </c>
      <c r="G3389" s="26">
        <v>0</v>
      </c>
      <c r="H3389" s="76">
        <f t="shared" si="162"/>
        <v>0</v>
      </c>
      <c r="I3389" s="76">
        <f t="shared" si="163"/>
        <v>0</v>
      </c>
      <c r="J3389" s="26">
        <v>122861</v>
      </c>
      <c r="K3389" s="26" t="s">
        <v>14104</v>
      </c>
      <c r="L3389" s="26" t="s">
        <v>14093</v>
      </c>
      <c r="M3389" s="26">
        <v>2320</v>
      </c>
      <c r="N3389" s="26" t="s">
        <v>154</v>
      </c>
      <c r="O3389" s="26" t="s">
        <v>14094</v>
      </c>
      <c r="P3389" s="26" t="s">
        <v>333</v>
      </c>
      <c r="Q3389" s="26" t="s">
        <v>14095</v>
      </c>
      <c r="R3389" s="26" t="s">
        <v>12231</v>
      </c>
      <c r="S3389" s="26" t="s">
        <v>12232</v>
      </c>
      <c r="T3389" s="26" t="s">
        <v>12233</v>
      </c>
      <c r="U3389" s="26" t="s">
        <v>385</v>
      </c>
    </row>
    <row r="3390" spans="1:21" ht="14.4" x14ac:dyDescent="0.25">
      <c r="A3390" s="26">
        <v>113051</v>
      </c>
      <c r="B3390" s="26" t="s">
        <v>1649</v>
      </c>
      <c r="C3390" s="81">
        <f t="shared" si="161"/>
        <v>0</v>
      </c>
      <c r="D3390" s="26">
        <v>30361</v>
      </c>
      <c r="E3390" s="26" t="s">
        <v>12123</v>
      </c>
      <c r="F3390" s="26">
        <v>972901</v>
      </c>
      <c r="G3390" s="26">
        <v>0</v>
      </c>
      <c r="H3390" s="76">
        <f t="shared" si="162"/>
        <v>113051</v>
      </c>
      <c r="I3390" s="76">
        <f t="shared" si="163"/>
        <v>0</v>
      </c>
      <c r="J3390" s="26">
        <v>143826</v>
      </c>
      <c r="K3390" s="26" t="s">
        <v>14105</v>
      </c>
      <c r="L3390" s="26" t="s">
        <v>14106</v>
      </c>
      <c r="M3390" s="26">
        <v>2990</v>
      </c>
      <c r="N3390" s="26" t="s">
        <v>41</v>
      </c>
      <c r="O3390" s="26" t="s">
        <v>14087</v>
      </c>
      <c r="P3390" s="26" t="s">
        <v>333</v>
      </c>
      <c r="Q3390" s="26" t="s">
        <v>14088</v>
      </c>
      <c r="R3390" s="26" t="s">
        <v>12171</v>
      </c>
      <c r="S3390" s="26" t="s">
        <v>12172</v>
      </c>
      <c r="T3390" s="26" t="s">
        <v>12173</v>
      </c>
      <c r="U3390" s="26" t="s">
        <v>496</v>
      </c>
    </row>
    <row r="3391" spans="1:21" ht="14.4" x14ac:dyDescent="0.25">
      <c r="A3391" s="26">
        <v>113051</v>
      </c>
      <c r="B3391" s="26" t="s">
        <v>1649</v>
      </c>
      <c r="C3391" s="81">
        <f t="shared" si="161"/>
        <v>0</v>
      </c>
      <c r="D3391" s="26">
        <v>0</v>
      </c>
      <c r="E3391" s="26" t="s">
        <v>333</v>
      </c>
      <c r="F3391" s="26">
        <v>56309</v>
      </c>
      <c r="G3391" s="26">
        <v>0</v>
      </c>
      <c r="H3391" s="76">
        <f t="shared" si="162"/>
        <v>113051</v>
      </c>
      <c r="I3391" s="76">
        <f t="shared" si="163"/>
        <v>0</v>
      </c>
      <c r="J3391" s="26">
        <v>145771</v>
      </c>
      <c r="K3391" s="26" t="s">
        <v>14107</v>
      </c>
      <c r="L3391" s="26" t="s">
        <v>14108</v>
      </c>
      <c r="M3391" s="26">
        <v>2320</v>
      </c>
      <c r="N3391" s="26" t="s">
        <v>14109</v>
      </c>
      <c r="O3391" s="26" t="s">
        <v>14101</v>
      </c>
      <c r="P3391" s="26" t="s">
        <v>333</v>
      </c>
      <c r="Q3391" s="26" t="s">
        <v>333</v>
      </c>
      <c r="U3391" s="26" t="s">
        <v>385</v>
      </c>
    </row>
    <row r="3392" spans="1:21" ht="14.4" x14ac:dyDescent="0.25">
      <c r="A3392" s="26">
        <v>113051</v>
      </c>
      <c r="B3392" s="26" t="s">
        <v>1649</v>
      </c>
      <c r="C3392" s="81">
        <f t="shared" si="161"/>
        <v>0</v>
      </c>
      <c r="D3392" s="26">
        <v>0</v>
      </c>
      <c r="E3392" s="26" t="s">
        <v>333</v>
      </c>
      <c r="F3392" s="26">
        <v>56309</v>
      </c>
      <c r="G3392" s="26">
        <v>0</v>
      </c>
      <c r="H3392" s="76">
        <f t="shared" si="162"/>
        <v>0</v>
      </c>
      <c r="I3392" s="76">
        <f t="shared" si="163"/>
        <v>0</v>
      </c>
      <c r="J3392" s="26">
        <v>145805</v>
      </c>
      <c r="K3392" s="26" t="s">
        <v>14110</v>
      </c>
      <c r="L3392" s="26" t="s">
        <v>14111</v>
      </c>
      <c r="M3392" s="26">
        <v>2320</v>
      </c>
      <c r="N3392" s="26" t="s">
        <v>14109</v>
      </c>
      <c r="O3392" s="26" t="s">
        <v>14090</v>
      </c>
      <c r="P3392" s="26" t="s">
        <v>333</v>
      </c>
      <c r="Q3392" s="26" t="s">
        <v>333</v>
      </c>
      <c r="U3392" s="26" t="s">
        <v>385</v>
      </c>
    </row>
    <row r="3393" spans="1:21" ht="14.4" x14ac:dyDescent="0.25">
      <c r="A3393" s="26">
        <v>113068</v>
      </c>
      <c r="B3393" s="26" t="s">
        <v>1649</v>
      </c>
      <c r="C3393" s="81">
        <f t="shared" si="161"/>
        <v>0</v>
      </c>
      <c r="D3393" s="26">
        <v>31476</v>
      </c>
      <c r="E3393" s="26" t="s">
        <v>12124</v>
      </c>
      <c r="F3393" s="26">
        <v>972315</v>
      </c>
      <c r="G3393" s="26">
        <v>0</v>
      </c>
      <c r="H3393" s="76">
        <f t="shared" si="162"/>
        <v>0</v>
      </c>
      <c r="I3393" s="76">
        <f t="shared" si="163"/>
        <v>0</v>
      </c>
      <c r="J3393" s="26">
        <v>27615</v>
      </c>
      <c r="K3393" s="26" t="s">
        <v>14112</v>
      </c>
      <c r="L3393" s="26" t="s">
        <v>7758</v>
      </c>
      <c r="M3393" s="26">
        <v>2360</v>
      </c>
      <c r="N3393" s="26" t="s">
        <v>156</v>
      </c>
      <c r="O3393" s="26" t="s">
        <v>14113</v>
      </c>
      <c r="P3393" s="26" t="s">
        <v>333</v>
      </c>
      <c r="Q3393" s="26" t="s">
        <v>14114</v>
      </c>
      <c r="R3393" s="26" t="s">
        <v>12171</v>
      </c>
      <c r="S3393" s="26" t="s">
        <v>12172</v>
      </c>
      <c r="T3393" s="26" t="s">
        <v>12173</v>
      </c>
      <c r="U3393" s="26" t="s">
        <v>496</v>
      </c>
    </row>
    <row r="3394" spans="1:21" ht="14.4" x14ac:dyDescent="0.25">
      <c r="A3394" s="26">
        <v>113068</v>
      </c>
      <c r="B3394" s="26" t="s">
        <v>1649</v>
      </c>
      <c r="C3394" s="81">
        <f t="shared" si="161"/>
        <v>0</v>
      </c>
      <c r="D3394" s="26">
        <v>31476</v>
      </c>
      <c r="E3394" s="26" t="s">
        <v>12124</v>
      </c>
      <c r="F3394" s="26">
        <v>56291</v>
      </c>
      <c r="G3394" s="26">
        <v>0</v>
      </c>
      <c r="H3394" s="76">
        <f t="shared" si="162"/>
        <v>113068</v>
      </c>
      <c r="I3394" s="76">
        <f t="shared" si="163"/>
        <v>0</v>
      </c>
      <c r="J3394" s="26">
        <v>29454</v>
      </c>
      <c r="K3394" s="26" t="s">
        <v>14115</v>
      </c>
      <c r="L3394" s="26" t="s">
        <v>14116</v>
      </c>
      <c r="M3394" s="26">
        <v>2370</v>
      </c>
      <c r="N3394" s="26" t="s">
        <v>48</v>
      </c>
      <c r="O3394" s="26" t="s">
        <v>14117</v>
      </c>
      <c r="P3394" s="26" t="s">
        <v>333</v>
      </c>
      <c r="Q3394" s="26" t="s">
        <v>14118</v>
      </c>
      <c r="R3394" s="26" t="s">
        <v>12231</v>
      </c>
      <c r="S3394" s="26" t="s">
        <v>12232</v>
      </c>
      <c r="T3394" s="26" t="s">
        <v>12233</v>
      </c>
      <c r="U3394" s="26" t="s">
        <v>385</v>
      </c>
    </row>
    <row r="3395" spans="1:21" ht="14.4" x14ac:dyDescent="0.25">
      <c r="A3395" s="26">
        <v>113068</v>
      </c>
      <c r="B3395" s="26" t="s">
        <v>1649</v>
      </c>
      <c r="C3395" s="81">
        <f t="shared" si="161"/>
        <v>0</v>
      </c>
      <c r="D3395" s="26">
        <v>31476</v>
      </c>
      <c r="E3395" s="26" t="s">
        <v>12124</v>
      </c>
      <c r="F3395" s="26">
        <v>963363</v>
      </c>
      <c r="G3395" s="26">
        <v>0</v>
      </c>
      <c r="H3395" s="76">
        <f t="shared" si="162"/>
        <v>113068</v>
      </c>
      <c r="I3395" s="76">
        <f t="shared" si="163"/>
        <v>0</v>
      </c>
      <c r="J3395" s="26">
        <v>31427</v>
      </c>
      <c r="K3395" s="26" t="s">
        <v>14119</v>
      </c>
      <c r="L3395" s="26" t="s">
        <v>397</v>
      </c>
      <c r="M3395" s="26">
        <v>2300</v>
      </c>
      <c r="N3395" s="26" t="s">
        <v>47</v>
      </c>
      <c r="O3395" s="26" t="s">
        <v>14120</v>
      </c>
      <c r="P3395" s="26" t="s">
        <v>333</v>
      </c>
      <c r="Q3395" s="26" t="s">
        <v>14121</v>
      </c>
      <c r="R3395" s="26" t="s">
        <v>12231</v>
      </c>
      <c r="S3395" s="26" t="s">
        <v>12232</v>
      </c>
      <c r="T3395" s="26" t="s">
        <v>12233</v>
      </c>
      <c r="U3395" s="26" t="s">
        <v>385</v>
      </c>
    </row>
    <row r="3396" spans="1:21" ht="14.4" x14ac:dyDescent="0.25">
      <c r="A3396" s="26">
        <v>113068</v>
      </c>
      <c r="B3396" s="26" t="s">
        <v>1649</v>
      </c>
      <c r="C3396" s="81">
        <f t="shared" si="161"/>
        <v>0</v>
      </c>
      <c r="D3396" s="26">
        <v>31476</v>
      </c>
      <c r="E3396" s="26" t="s">
        <v>12124</v>
      </c>
      <c r="F3396" s="26">
        <v>963363</v>
      </c>
      <c r="G3396" s="26">
        <v>0</v>
      </c>
      <c r="H3396" s="76">
        <f t="shared" si="162"/>
        <v>0</v>
      </c>
      <c r="I3396" s="76">
        <f t="shared" si="163"/>
        <v>0</v>
      </c>
      <c r="J3396" s="26">
        <v>31435</v>
      </c>
      <c r="K3396" s="26" t="s">
        <v>14122</v>
      </c>
      <c r="L3396" s="26" t="s">
        <v>2829</v>
      </c>
      <c r="M3396" s="26">
        <v>2300</v>
      </c>
      <c r="N3396" s="26" t="s">
        <v>47</v>
      </c>
      <c r="O3396" s="26" t="s">
        <v>14123</v>
      </c>
      <c r="P3396" s="26" t="s">
        <v>333</v>
      </c>
      <c r="Q3396" s="26" t="s">
        <v>14121</v>
      </c>
      <c r="R3396" s="26" t="s">
        <v>12231</v>
      </c>
      <c r="S3396" s="26" t="s">
        <v>12232</v>
      </c>
      <c r="T3396" s="26" t="s">
        <v>12233</v>
      </c>
      <c r="U3396" s="26" t="s">
        <v>385</v>
      </c>
    </row>
    <row r="3397" spans="1:21" ht="14.4" x14ac:dyDescent="0.25">
      <c r="A3397" s="26">
        <v>113068</v>
      </c>
      <c r="B3397" s="26" t="s">
        <v>1649</v>
      </c>
      <c r="C3397" s="81">
        <f t="shared" si="161"/>
        <v>0</v>
      </c>
      <c r="D3397" s="26">
        <v>31476</v>
      </c>
      <c r="E3397" s="26" t="s">
        <v>12124</v>
      </c>
      <c r="F3397" s="26">
        <v>970582</v>
      </c>
      <c r="G3397" s="26">
        <v>0</v>
      </c>
      <c r="H3397" s="76">
        <f t="shared" si="162"/>
        <v>113068</v>
      </c>
      <c r="I3397" s="76">
        <f t="shared" si="163"/>
        <v>0</v>
      </c>
      <c r="J3397" s="26">
        <v>31468</v>
      </c>
      <c r="K3397" s="26" t="s">
        <v>14124</v>
      </c>
      <c r="L3397" s="26" t="s">
        <v>14125</v>
      </c>
      <c r="M3397" s="26">
        <v>2300</v>
      </c>
      <c r="N3397" s="26" t="s">
        <v>47</v>
      </c>
      <c r="O3397" s="26" t="s">
        <v>14126</v>
      </c>
      <c r="P3397" s="26" t="s">
        <v>333</v>
      </c>
      <c r="Q3397" s="26" t="s">
        <v>14127</v>
      </c>
      <c r="R3397" s="26" t="s">
        <v>12231</v>
      </c>
      <c r="S3397" s="26" t="s">
        <v>12232</v>
      </c>
      <c r="T3397" s="26" t="s">
        <v>12233</v>
      </c>
      <c r="U3397" s="26" t="s">
        <v>385</v>
      </c>
    </row>
    <row r="3398" spans="1:21" ht="14.4" x14ac:dyDescent="0.25">
      <c r="A3398" s="26">
        <v>113068</v>
      </c>
      <c r="B3398" s="26" t="s">
        <v>1649</v>
      </c>
      <c r="C3398" s="81">
        <f t="shared" si="161"/>
        <v>0</v>
      </c>
      <c r="D3398" s="26">
        <v>31476</v>
      </c>
      <c r="E3398" s="26" t="s">
        <v>12124</v>
      </c>
      <c r="F3398" s="26">
        <v>968081</v>
      </c>
      <c r="G3398" s="26">
        <v>0</v>
      </c>
      <c r="H3398" s="76">
        <f t="shared" si="162"/>
        <v>113068</v>
      </c>
      <c r="I3398" s="76">
        <f t="shared" si="163"/>
        <v>0</v>
      </c>
      <c r="J3398" s="26">
        <v>31476</v>
      </c>
      <c r="K3398" s="26" t="s">
        <v>12124</v>
      </c>
      <c r="L3398" s="26" t="s">
        <v>14128</v>
      </c>
      <c r="M3398" s="26">
        <v>2300</v>
      </c>
      <c r="N3398" s="26" t="s">
        <v>47</v>
      </c>
      <c r="O3398" s="26" t="s">
        <v>219</v>
      </c>
      <c r="P3398" s="26" t="s">
        <v>333</v>
      </c>
      <c r="Q3398" s="26" t="s">
        <v>14129</v>
      </c>
      <c r="R3398" s="26" t="s">
        <v>12231</v>
      </c>
      <c r="S3398" s="26" t="s">
        <v>12232</v>
      </c>
      <c r="T3398" s="26" t="s">
        <v>12233</v>
      </c>
      <c r="U3398" s="26" t="s">
        <v>385</v>
      </c>
    </row>
    <row r="3399" spans="1:21" ht="14.4" x14ac:dyDescent="0.25">
      <c r="A3399" s="26">
        <v>113068</v>
      </c>
      <c r="B3399" s="26" t="s">
        <v>1649</v>
      </c>
      <c r="C3399" s="81">
        <f t="shared" ref="C3399:C3462" si="164">IF(A3399&lt;&gt;A3398,0,IF(AND(A3399=A3398,B3399&lt;&gt;B3398),A3399,0))</f>
        <v>0</v>
      </c>
      <c r="D3399" s="26">
        <v>31476</v>
      </c>
      <c r="E3399" s="26" t="s">
        <v>12124</v>
      </c>
      <c r="F3399" s="26">
        <v>963363</v>
      </c>
      <c r="G3399" s="26">
        <v>0</v>
      </c>
      <c r="H3399" s="76">
        <f t="shared" ref="H3399:H3462" si="165">IF(A3399&lt;&gt;A3398,0,IF(AND(A3399=A3398,F3399&lt;&gt;F3398),A3399,0))</f>
        <v>113068</v>
      </c>
      <c r="I3399" s="76">
        <f t="shared" ref="I3399:I3462" si="166">IF(A3399&lt;&gt;A3398,0,IF(AND(H3399&lt;&gt;0,B3399&lt;&gt;B3398),A3399,0))</f>
        <v>0</v>
      </c>
      <c r="J3399" s="26">
        <v>31492</v>
      </c>
      <c r="K3399" s="26" t="s">
        <v>14130</v>
      </c>
      <c r="L3399" s="26" t="s">
        <v>397</v>
      </c>
      <c r="M3399" s="26">
        <v>2300</v>
      </c>
      <c r="N3399" s="26" t="s">
        <v>47</v>
      </c>
      <c r="O3399" s="26" t="s">
        <v>14120</v>
      </c>
      <c r="P3399" s="26" t="s">
        <v>333</v>
      </c>
      <c r="Q3399" s="26" t="s">
        <v>14121</v>
      </c>
      <c r="R3399" s="26" t="s">
        <v>12231</v>
      </c>
      <c r="S3399" s="26" t="s">
        <v>12232</v>
      </c>
      <c r="T3399" s="26" t="s">
        <v>12233</v>
      </c>
      <c r="U3399" s="26" t="s">
        <v>385</v>
      </c>
    </row>
    <row r="3400" spans="1:21" ht="14.4" x14ac:dyDescent="0.25">
      <c r="A3400" s="26">
        <v>113068</v>
      </c>
      <c r="B3400" s="26" t="s">
        <v>1649</v>
      </c>
      <c r="C3400" s="81">
        <f t="shared" si="164"/>
        <v>0</v>
      </c>
      <c r="D3400" s="26">
        <v>31476</v>
      </c>
      <c r="E3400" s="26" t="s">
        <v>12124</v>
      </c>
      <c r="F3400" s="26">
        <v>963363</v>
      </c>
      <c r="G3400" s="26">
        <v>0</v>
      </c>
      <c r="H3400" s="76">
        <f t="shared" si="165"/>
        <v>0</v>
      </c>
      <c r="I3400" s="76">
        <f t="shared" si="166"/>
        <v>0</v>
      </c>
      <c r="J3400" s="26">
        <v>31559</v>
      </c>
      <c r="K3400" s="26" t="s">
        <v>14131</v>
      </c>
      <c r="L3400" s="26" t="s">
        <v>2829</v>
      </c>
      <c r="M3400" s="26">
        <v>2300</v>
      </c>
      <c r="N3400" s="26" t="s">
        <v>47</v>
      </c>
      <c r="O3400" s="26" t="s">
        <v>14123</v>
      </c>
      <c r="P3400" s="26" t="s">
        <v>333</v>
      </c>
      <c r="Q3400" s="26" t="s">
        <v>14121</v>
      </c>
      <c r="R3400" s="26" t="s">
        <v>12231</v>
      </c>
      <c r="S3400" s="26" t="s">
        <v>12232</v>
      </c>
      <c r="T3400" s="26" t="s">
        <v>12233</v>
      </c>
      <c r="U3400" s="26" t="s">
        <v>385</v>
      </c>
    </row>
    <row r="3401" spans="1:21" ht="14.4" x14ac:dyDescent="0.25">
      <c r="A3401" s="26">
        <v>113068</v>
      </c>
      <c r="B3401" s="26" t="s">
        <v>1649</v>
      </c>
      <c r="C3401" s="81">
        <f t="shared" si="164"/>
        <v>0</v>
      </c>
      <c r="D3401" s="26">
        <v>31476</v>
      </c>
      <c r="E3401" s="26" t="s">
        <v>12124</v>
      </c>
      <c r="F3401" s="26">
        <v>56291</v>
      </c>
      <c r="G3401" s="26">
        <v>0</v>
      </c>
      <c r="H3401" s="76">
        <f t="shared" si="165"/>
        <v>113068</v>
      </c>
      <c r="I3401" s="76">
        <f t="shared" si="166"/>
        <v>0</v>
      </c>
      <c r="J3401" s="26">
        <v>116971</v>
      </c>
      <c r="K3401" s="26" t="s">
        <v>14132</v>
      </c>
      <c r="L3401" s="26" t="s">
        <v>14133</v>
      </c>
      <c r="M3401" s="26">
        <v>2300</v>
      </c>
      <c r="N3401" s="26" t="s">
        <v>47</v>
      </c>
      <c r="O3401" s="26" t="s">
        <v>14134</v>
      </c>
      <c r="P3401" s="26" t="s">
        <v>333</v>
      </c>
      <c r="Q3401" s="26" t="s">
        <v>14135</v>
      </c>
      <c r="R3401" s="26" t="s">
        <v>12231</v>
      </c>
      <c r="S3401" s="26" t="s">
        <v>12232</v>
      </c>
      <c r="T3401" s="26" t="s">
        <v>12233</v>
      </c>
      <c r="U3401" s="26" t="s">
        <v>385</v>
      </c>
    </row>
    <row r="3402" spans="1:21" ht="14.4" x14ac:dyDescent="0.25">
      <c r="A3402" s="26">
        <v>113068</v>
      </c>
      <c r="B3402" s="26" t="s">
        <v>1649</v>
      </c>
      <c r="C3402" s="81">
        <f t="shared" si="164"/>
        <v>0</v>
      </c>
      <c r="D3402" s="26">
        <v>31476</v>
      </c>
      <c r="E3402" s="26" t="s">
        <v>12124</v>
      </c>
      <c r="F3402" s="26">
        <v>56291</v>
      </c>
      <c r="G3402" s="26">
        <v>0</v>
      </c>
      <c r="H3402" s="76">
        <f t="shared" si="165"/>
        <v>0</v>
      </c>
      <c r="I3402" s="76">
        <f t="shared" si="166"/>
        <v>0</v>
      </c>
      <c r="J3402" s="26">
        <v>116988</v>
      </c>
      <c r="K3402" s="26" t="s">
        <v>14132</v>
      </c>
      <c r="L3402" s="26" t="s">
        <v>14133</v>
      </c>
      <c r="M3402" s="26">
        <v>2300</v>
      </c>
      <c r="N3402" s="26" t="s">
        <v>47</v>
      </c>
      <c r="O3402" s="26" t="s">
        <v>14134</v>
      </c>
      <c r="P3402" s="26" t="s">
        <v>333</v>
      </c>
      <c r="Q3402" s="26" t="s">
        <v>14136</v>
      </c>
      <c r="R3402" s="26" t="s">
        <v>12231</v>
      </c>
      <c r="S3402" s="26" t="s">
        <v>12232</v>
      </c>
      <c r="T3402" s="26" t="s">
        <v>12233</v>
      </c>
      <c r="U3402" s="26" t="s">
        <v>385</v>
      </c>
    </row>
    <row r="3403" spans="1:21" ht="14.4" x14ac:dyDescent="0.25">
      <c r="A3403" s="26">
        <v>113068</v>
      </c>
      <c r="B3403" s="26" t="s">
        <v>1649</v>
      </c>
      <c r="C3403" s="81">
        <f t="shared" si="164"/>
        <v>0</v>
      </c>
      <c r="D3403" s="26">
        <v>31476</v>
      </c>
      <c r="E3403" s="26" t="s">
        <v>12124</v>
      </c>
      <c r="F3403" s="26">
        <v>963363</v>
      </c>
      <c r="G3403" s="26">
        <v>0</v>
      </c>
      <c r="H3403" s="76">
        <f t="shared" si="165"/>
        <v>113068</v>
      </c>
      <c r="I3403" s="76">
        <f t="shared" si="166"/>
        <v>0</v>
      </c>
      <c r="J3403" s="26">
        <v>122788</v>
      </c>
      <c r="K3403" s="26" t="s">
        <v>14137</v>
      </c>
      <c r="L3403" s="26" t="s">
        <v>397</v>
      </c>
      <c r="M3403" s="26">
        <v>2300</v>
      </c>
      <c r="N3403" s="26" t="s">
        <v>47</v>
      </c>
      <c r="O3403" s="26" t="s">
        <v>14120</v>
      </c>
      <c r="P3403" s="26" t="s">
        <v>333</v>
      </c>
      <c r="Q3403" s="26" t="s">
        <v>14121</v>
      </c>
      <c r="R3403" s="26" t="s">
        <v>12231</v>
      </c>
      <c r="S3403" s="26" t="s">
        <v>12232</v>
      </c>
      <c r="T3403" s="26" t="s">
        <v>12233</v>
      </c>
      <c r="U3403" s="26" t="s">
        <v>385</v>
      </c>
    </row>
    <row r="3404" spans="1:21" ht="14.4" x14ac:dyDescent="0.25">
      <c r="A3404" s="26">
        <v>113068</v>
      </c>
      <c r="B3404" s="26" t="s">
        <v>1649</v>
      </c>
      <c r="C3404" s="81">
        <f t="shared" si="164"/>
        <v>0</v>
      </c>
      <c r="D3404" s="26">
        <v>31476</v>
      </c>
      <c r="E3404" s="26" t="s">
        <v>12124</v>
      </c>
      <c r="F3404" s="26">
        <v>56291</v>
      </c>
      <c r="G3404" s="26">
        <v>0</v>
      </c>
      <c r="H3404" s="76">
        <f t="shared" si="165"/>
        <v>113068</v>
      </c>
      <c r="I3404" s="76">
        <f t="shared" si="166"/>
        <v>0</v>
      </c>
      <c r="J3404" s="26">
        <v>123571</v>
      </c>
      <c r="K3404" s="26" t="s">
        <v>14138</v>
      </c>
      <c r="L3404" s="26" t="s">
        <v>8843</v>
      </c>
      <c r="M3404" s="26">
        <v>2300</v>
      </c>
      <c r="N3404" s="26" t="s">
        <v>47</v>
      </c>
      <c r="O3404" s="26" t="s">
        <v>14139</v>
      </c>
      <c r="P3404" s="26" t="s">
        <v>333</v>
      </c>
      <c r="Q3404" s="26" t="s">
        <v>14140</v>
      </c>
      <c r="R3404" s="26" t="s">
        <v>12231</v>
      </c>
      <c r="S3404" s="26" t="s">
        <v>12232</v>
      </c>
      <c r="T3404" s="26" t="s">
        <v>12233</v>
      </c>
      <c r="U3404" s="26" t="s">
        <v>385</v>
      </c>
    </row>
    <row r="3405" spans="1:21" ht="14.4" x14ac:dyDescent="0.25">
      <c r="A3405" s="26">
        <v>113068</v>
      </c>
      <c r="B3405" s="26" t="s">
        <v>1649</v>
      </c>
      <c r="C3405" s="81">
        <f t="shared" si="164"/>
        <v>0</v>
      </c>
      <c r="D3405" s="26">
        <v>31476</v>
      </c>
      <c r="E3405" s="26" t="s">
        <v>12124</v>
      </c>
      <c r="F3405" s="26">
        <v>56291</v>
      </c>
      <c r="G3405" s="26">
        <v>0</v>
      </c>
      <c r="H3405" s="76">
        <f t="shared" si="165"/>
        <v>0</v>
      </c>
      <c r="I3405" s="76">
        <f t="shared" si="166"/>
        <v>0</v>
      </c>
      <c r="J3405" s="26">
        <v>123588</v>
      </c>
      <c r="K3405" s="26" t="s">
        <v>14141</v>
      </c>
      <c r="L3405" s="26" t="s">
        <v>8843</v>
      </c>
      <c r="M3405" s="26">
        <v>2300</v>
      </c>
      <c r="N3405" s="26" t="s">
        <v>47</v>
      </c>
      <c r="O3405" s="26" t="s">
        <v>14139</v>
      </c>
      <c r="P3405" s="26" t="s">
        <v>333</v>
      </c>
      <c r="Q3405" s="26" t="s">
        <v>14140</v>
      </c>
      <c r="R3405" s="26" t="s">
        <v>12231</v>
      </c>
      <c r="S3405" s="26" t="s">
        <v>12232</v>
      </c>
      <c r="T3405" s="26" t="s">
        <v>12233</v>
      </c>
      <c r="U3405" s="26" t="s">
        <v>385</v>
      </c>
    </row>
    <row r="3406" spans="1:21" ht="14.4" x14ac:dyDescent="0.25">
      <c r="A3406" s="26">
        <v>113068</v>
      </c>
      <c r="B3406" s="26" t="s">
        <v>1649</v>
      </c>
      <c r="C3406" s="81">
        <f t="shared" si="164"/>
        <v>0</v>
      </c>
      <c r="D3406" s="26">
        <v>31476</v>
      </c>
      <c r="E3406" s="26" t="s">
        <v>12124</v>
      </c>
      <c r="F3406" s="26">
        <v>972315</v>
      </c>
      <c r="G3406" s="26">
        <v>0</v>
      </c>
      <c r="H3406" s="76">
        <f t="shared" si="165"/>
        <v>113068</v>
      </c>
      <c r="I3406" s="76">
        <f t="shared" si="166"/>
        <v>0</v>
      </c>
      <c r="J3406" s="26">
        <v>125914</v>
      </c>
      <c r="K3406" s="26" t="s">
        <v>14142</v>
      </c>
      <c r="L3406" s="26" t="s">
        <v>7755</v>
      </c>
      <c r="M3406" s="26">
        <v>2300</v>
      </c>
      <c r="N3406" s="26" t="s">
        <v>47</v>
      </c>
      <c r="O3406" s="26" t="s">
        <v>14113</v>
      </c>
      <c r="P3406" s="26" t="s">
        <v>333</v>
      </c>
      <c r="Q3406" s="26" t="s">
        <v>14114</v>
      </c>
      <c r="R3406" s="26" t="s">
        <v>12171</v>
      </c>
      <c r="S3406" s="26" t="s">
        <v>12172</v>
      </c>
      <c r="T3406" s="26" t="s">
        <v>12173</v>
      </c>
      <c r="U3406" s="26" t="s">
        <v>496</v>
      </c>
    </row>
    <row r="3407" spans="1:21" ht="14.4" x14ac:dyDescent="0.25">
      <c r="A3407" s="26">
        <v>113068</v>
      </c>
      <c r="B3407" s="26" t="s">
        <v>1649</v>
      </c>
      <c r="C3407" s="81">
        <f t="shared" si="164"/>
        <v>0</v>
      </c>
      <c r="D3407" s="26">
        <v>31476</v>
      </c>
      <c r="E3407" s="26" t="s">
        <v>12124</v>
      </c>
      <c r="F3407" s="26">
        <v>963371</v>
      </c>
      <c r="G3407" s="26">
        <v>0</v>
      </c>
      <c r="H3407" s="76">
        <f t="shared" si="165"/>
        <v>113068</v>
      </c>
      <c r="I3407" s="76">
        <f t="shared" si="166"/>
        <v>0</v>
      </c>
      <c r="J3407" s="26">
        <v>127514</v>
      </c>
      <c r="K3407" s="26" t="s">
        <v>14143</v>
      </c>
      <c r="L3407" s="26" t="s">
        <v>7751</v>
      </c>
      <c r="M3407" s="26">
        <v>2300</v>
      </c>
      <c r="N3407" s="26" t="s">
        <v>47</v>
      </c>
      <c r="O3407" s="26" t="s">
        <v>14144</v>
      </c>
      <c r="P3407" s="26" t="s">
        <v>333</v>
      </c>
      <c r="Q3407" s="26" t="s">
        <v>14145</v>
      </c>
      <c r="R3407" s="26" t="s">
        <v>12231</v>
      </c>
      <c r="S3407" s="26" t="s">
        <v>12232</v>
      </c>
      <c r="T3407" s="26" t="s">
        <v>12233</v>
      </c>
      <c r="U3407" s="26" t="s">
        <v>385</v>
      </c>
    </row>
    <row r="3408" spans="1:21" ht="14.4" x14ac:dyDescent="0.25">
      <c r="A3408" s="26">
        <v>113068</v>
      </c>
      <c r="B3408" s="26" t="s">
        <v>1649</v>
      </c>
      <c r="C3408" s="81">
        <f t="shared" si="164"/>
        <v>0</v>
      </c>
      <c r="D3408" s="26">
        <v>31476</v>
      </c>
      <c r="E3408" s="26" t="s">
        <v>12124</v>
      </c>
      <c r="F3408" s="26">
        <v>963371</v>
      </c>
      <c r="G3408" s="26">
        <v>0</v>
      </c>
      <c r="H3408" s="76">
        <f t="shared" si="165"/>
        <v>0</v>
      </c>
      <c r="I3408" s="76">
        <f t="shared" si="166"/>
        <v>0</v>
      </c>
      <c r="J3408" s="26">
        <v>127522</v>
      </c>
      <c r="K3408" s="26" t="s">
        <v>14146</v>
      </c>
      <c r="L3408" s="26" t="s">
        <v>7751</v>
      </c>
      <c r="M3408" s="26">
        <v>2300</v>
      </c>
      <c r="N3408" s="26" t="s">
        <v>47</v>
      </c>
      <c r="O3408" s="26" t="s">
        <v>14144</v>
      </c>
      <c r="P3408" s="26" t="s">
        <v>333</v>
      </c>
      <c r="Q3408" s="26" t="s">
        <v>14145</v>
      </c>
      <c r="R3408" s="26" t="s">
        <v>12231</v>
      </c>
      <c r="S3408" s="26" t="s">
        <v>12232</v>
      </c>
      <c r="T3408" s="26" t="s">
        <v>12233</v>
      </c>
      <c r="U3408" s="26" t="s">
        <v>385</v>
      </c>
    </row>
    <row r="3409" spans="1:21" ht="14.4" x14ac:dyDescent="0.25">
      <c r="A3409" s="26">
        <v>113068</v>
      </c>
      <c r="B3409" s="26" t="s">
        <v>1649</v>
      </c>
      <c r="C3409" s="81">
        <f t="shared" si="164"/>
        <v>0</v>
      </c>
      <c r="D3409" s="26">
        <v>31476</v>
      </c>
      <c r="E3409" s="26" t="s">
        <v>12124</v>
      </c>
      <c r="F3409" s="26">
        <v>972315</v>
      </c>
      <c r="G3409" s="26">
        <v>0</v>
      </c>
      <c r="H3409" s="76">
        <f t="shared" si="165"/>
        <v>113068</v>
      </c>
      <c r="I3409" s="76">
        <f t="shared" si="166"/>
        <v>0</v>
      </c>
      <c r="J3409" s="26">
        <v>128975</v>
      </c>
      <c r="K3409" s="26" t="s">
        <v>14147</v>
      </c>
      <c r="L3409" s="26" t="s">
        <v>14148</v>
      </c>
      <c r="M3409" s="26">
        <v>2360</v>
      </c>
      <c r="N3409" s="26" t="s">
        <v>156</v>
      </c>
      <c r="O3409" s="26" t="s">
        <v>14113</v>
      </c>
      <c r="P3409" s="26" t="s">
        <v>333</v>
      </c>
      <c r="Q3409" s="26" t="s">
        <v>14149</v>
      </c>
      <c r="R3409" s="26" t="s">
        <v>12171</v>
      </c>
      <c r="S3409" s="26" t="s">
        <v>12172</v>
      </c>
      <c r="T3409" s="26" t="s">
        <v>12173</v>
      </c>
      <c r="U3409" s="26" t="s">
        <v>496</v>
      </c>
    </row>
    <row r="3410" spans="1:21" ht="14.4" x14ac:dyDescent="0.25">
      <c r="A3410" s="26">
        <v>113068</v>
      </c>
      <c r="B3410" s="26" t="s">
        <v>1649</v>
      </c>
      <c r="C3410" s="81">
        <f t="shared" si="164"/>
        <v>0</v>
      </c>
      <c r="D3410" s="26">
        <v>31476</v>
      </c>
      <c r="E3410" s="26" t="s">
        <v>12124</v>
      </c>
      <c r="F3410" s="26">
        <v>143917</v>
      </c>
      <c r="G3410" s="26">
        <v>0</v>
      </c>
      <c r="H3410" s="76">
        <f t="shared" si="165"/>
        <v>113068</v>
      </c>
      <c r="I3410" s="76">
        <f t="shared" si="166"/>
        <v>0</v>
      </c>
      <c r="J3410" s="26">
        <v>138362</v>
      </c>
      <c r="K3410" s="26" t="s">
        <v>14150</v>
      </c>
      <c r="L3410" s="26" t="s">
        <v>14151</v>
      </c>
      <c r="M3410" s="26">
        <v>2300</v>
      </c>
      <c r="N3410" s="26" t="s">
        <v>47</v>
      </c>
      <c r="O3410" s="26" t="s">
        <v>14152</v>
      </c>
      <c r="P3410" s="26" t="s">
        <v>333</v>
      </c>
      <c r="Q3410" s="26" t="s">
        <v>14153</v>
      </c>
      <c r="R3410" s="26" t="s">
        <v>12231</v>
      </c>
      <c r="S3410" s="26" t="s">
        <v>12232</v>
      </c>
      <c r="T3410" s="26" t="s">
        <v>12233</v>
      </c>
      <c r="U3410" s="26" t="s">
        <v>385</v>
      </c>
    </row>
    <row r="3411" spans="1:21" ht="14.4" x14ac:dyDescent="0.25">
      <c r="A3411" s="26">
        <v>113068</v>
      </c>
      <c r="B3411" s="26" t="s">
        <v>1649</v>
      </c>
      <c r="C3411" s="81">
        <f t="shared" si="164"/>
        <v>0</v>
      </c>
      <c r="D3411" s="26">
        <v>0</v>
      </c>
      <c r="E3411" s="26" t="s">
        <v>333</v>
      </c>
      <c r="F3411" s="26">
        <v>56291</v>
      </c>
      <c r="G3411" s="26">
        <v>0</v>
      </c>
      <c r="H3411" s="76">
        <f t="shared" si="165"/>
        <v>113068</v>
      </c>
      <c r="I3411" s="76">
        <f t="shared" si="166"/>
        <v>0</v>
      </c>
      <c r="J3411" s="26">
        <v>145755</v>
      </c>
      <c r="K3411" s="26" t="s">
        <v>14115</v>
      </c>
      <c r="L3411" s="26" t="s">
        <v>14154</v>
      </c>
      <c r="M3411" s="26">
        <v>2370</v>
      </c>
      <c r="N3411" s="26" t="s">
        <v>14155</v>
      </c>
      <c r="O3411" s="26" t="s">
        <v>14117</v>
      </c>
      <c r="P3411" s="26" t="s">
        <v>333</v>
      </c>
      <c r="Q3411" s="26" t="s">
        <v>333</v>
      </c>
      <c r="U3411" s="26" t="s">
        <v>385</v>
      </c>
    </row>
    <row r="3412" spans="1:21" ht="14.4" x14ac:dyDescent="0.25">
      <c r="A3412" s="26">
        <v>113092</v>
      </c>
      <c r="B3412" s="26" t="s">
        <v>1649</v>
      </c>
      <c r="C3412" s="81">
        <f t="shared" si="164"/>
        <v>0</v>
      </c>
      <c r="D3412" s="26">
        <v>0</v>
      </c>
      <c r="E3412" s="26" t="s">
        <v>333</v>
      </c>
      <c r="F3412" s="26">
        <v>105072</v>
      </c>
      <c r="G3412" s="26">
        <v>0</v>
      </c>
      <c r="H3412" s="76">
        <f t="shared" si="165"/>
        <v>0</v>
      </c>
      <c r="I3412" s="76">
        <f t="shared" si="166"/>
        <v>0</v>
      </c>
      <c r="J3412" s="26">
        <v>31054</v>
      </c>
      <c r="K3412" s="26" t="s">
        <v>14156</v>
      </c>
      <c r="L3412" s="26" t="s">
        <v>14157</v>
      </c>
      <c r="M3412" s="26">
        <v>2400</v>
      </c>
      <c r="N3412" s="26" t="s">
        <v>49</v>
      </c>
      <c r="O3412" s="26" t="s">
        <v>14158</v>
      </c>
      <c r="P3412" s="26" t="s">
        <v>333</v>
      </c>
      <c r="Q3412" s="26" t="s">
        <v>14159</v>
      </c>
      <c r="R3412" s="26" t="s">
        <v>12231</v>
      </c>
      <c r="S3412" s="26" t="s">
        <v>12232</v>
      </c>
      <c r="T3412" s="26" t="s">
        <v>12233</v>
      </c>
      <c r="U3412" s="26" t="s">
        <v>385</v>
      </c>
    </row>
    <row r="3413" spans="1:21" ht="14.4" x14ac:dyDescent="0.25">
      <c r="A3413" s="26">
        <v>113092</v>
      </c>
      <c r="B3413" s="26" t="s">
        <v>1649</v>
      </c>
      <c r="C3413" s="81">
        <f t="shared" si="164"/>
        <v>0</v>
      </c>
      <c r="D3413" s="26">
        <v>0</v>
      </c>
      <c r="E3413" s="26" t="s">
        <v>333</v>
      </c>
      <c r="F3413" s="26">
        <v>105072</v>
      </c>
      <c r="G3413" s="26">
        <v>0</v>
      </c>
      <c r="H3413" s="76">
        <f t="shared" si="165"/>
        <v>0</v>
      </c>
      <c r="I3413" s="76">
        <f t="shared" si="166"/>
        <v>0</v>
      </c>
      <c r="J3413" s="26">
        <v>31062</v>
      </c>
      <c r="K3413" s="26" t="s">
        <v>14160</v>
      </c>
      <c r="L3413" s="26" t="s">
        <v>8162</v>
      </c>
      <c r="M3413" s="26">
        <v>2400</v>
      </c>
      <c r="N3413" s="26" t="s">
        <v>49</v>
      </c>
      <c r="O3413" s="26" t="s">
        <v>14161</v>
      </c>
      <c r="P3413" s="26" t="s">
        <v>333</v>
      </c>
      <c r="Q3413" s="26" t="s">
        <v>14162</v>
      </c>
      <c r="R3413" s="26" t="s">
        <v>12231</v>
      </c>
      <c r="S3413" s="26" t="s">
        <v>12232</v>
      </c>
      <c r="T3413" s="26" t="s">
        <v>12233</v>
      </c>
      <c r="U3413" s="26" t="s">
        <v>385</v>
      </c>
    </row>
    <row r="3414" spans="1:21" ht="14.4" x14ac:dyDescent="0.25">
      <c r="A3414" s="26">
        <v>113092</v>
      </c>
      <c r="B3414" s="26" t="s">
        <v>1649</v>
      </c>
      <c r="C3414" s="81">
        <f t="shared" si="164"/>
        <v>0</v>
      </c>
      <c r="D3414" s="26">
        <v>0</v>
      </c>
      <c r="E3414" s="26" t="s">
        <v>333</v>
      </c>
      <c r="F3414" s="26">
        <v>105072</v>
      </c>
      <c r="G3414" s="26">
        <v>0</v>
      </c>
      <c r="H3414" s="76">
        <f t="shared" si="165"/>
        <v>0</v>
      </c>
      <c r="I3414" s="76">
        <f t="shared" si="166"/>
        <v>0</v>
      </c>
      <c r="J3414" s="26">
        <v>118372</v>
      </c>
      <c r="K3414" s="26" t="s">
        <v>14163</v>
      </c>
      <c r="L3414" s="26" t="s">
        <v>8162</v>
      </c>
      <c r="M3414" s="26">
        <v>2400</v>
      </c>
      <c r="N3414" s="26" t="s">
        <v>49</v>
      </c>
      <c r="O3414" s="26" t="s">
        <v>14161</v>
      </c>
      <c r="P3414" s="26" t="s">
        <v>333</v>
      </c>
      <c r="Q3414" s="26" t="s">
        <v>14162</v>
      </c>
      <c r="R3414" s="26" t="s">
        <v>12231</v>
      </c>
      <c r="S3414" s="26" t="s">
        <v>12232</v>
      </c>
      <c r="T3414" s="26" t="s">
        <v>12233</v>
      </c>
      <c r="U3414" s="26" t="s">
        <v>385</v>
      </c>
    </row>
    <row r="3415" spans="1:21" ht="14.4" x14ac:dyDescent="0.25">
      <c r="A3415" s="26">
        <v>113092</v>
      </c>
      <c r="B3415" s="26" t="s">
        <v>1649</v>
      </c>
      <c r="C3415" s="81">
        <f t="shared" si="164"/>
        <v>0</v>
      </c>
      <c r="D3415" s="26">
        <v>0</v>
      </c>
      <c r="E3415" s="26" t="s">
        <v>333</v>
      </c>
      <c r="F3415" s="26">
        <v>105072</v>
      </c>
      <c r="G3415" s="26">
        <v>0</v>
      </c>
      <c r="H3415" s="76">
        <f t="shared" si="165"/>
        <v>0</v>
      </c>
      <c r="I3415" s="76">
        <f t="shared" si="166"/>
        <v>0</v>
      </c>
      <c r="J3415" s="26">
        <v>118381</v>
      </c>
      <c r="K3415" s="26" t="s">
        <v>14164</v>
      </c>
      <c r="L3415" s="26" t="s">
        <v>8162</v>
      </c>
      <c r="M3415" s="26">
        <v>2400</v>
      </c>
      <c r="N3415" s="26" t="s">
        <v>49</v>
      </c>
      <c r="O3415" s="26" t="s">
        <v>14161</v>
      </c>
      <c r="P3415" s="26" t="s">
        <v>333</v>
      </c>
      <c r="Q3415" s="26" t="s">
        <v>14162</v>
      </c>
      <c r="R3415" s="26" t="s">
        <v>12231</v>
      </c>
      <c r="S3415" s="26" t="s">
        <v>12232</v>
      </c>
      <c r="T3415" s="26" t="s">
        <v>12233</v>
      </c>
      <c r="U3415" s="26" t="s">
        <v>385</v>
      </c>
    </row>
    <row r="3416" spans="1:21" ht="14.4" x14ac:dyDescent="0.25">
      <c r="A3416" s="26">
        <v>113092</v>
      </c>
      <c r="B3416" s="26" t="s">
        <v>1649</v>
      </c>
      <c r="C3416" s="81">
        <f t="shared" si="164"/>
        <v>0</v>
      </c>
      <c r="D3416" s="26">
        <v>0</v>
      </c>
      <c r="E3416" s="26" t="s">
        <v>333</v>
      </c>
      <c r="F3416" s="26">
        <v>105072</v>
      </c>
      <c r="G3416" s="26">
        <v>0</v>
      </c>
      <c r="H3416" s="76">
        <f t="shared" si="165"/>
        <v>0</v>
      </c>
      <c r="I3416" s="76">
        <f t="shared" si="166"/>
        <v>0</v>
      </c>
      <c r="J3416" s="26">
        <v>123786</v>
      </c>
      <c r="K3416" s="26" t="s">
        <v>14165</v>
      </c>
      <c r="L3416" s="26" t="s">
        <v>14166</v>
      </c>
      <c r="M3416" s="26">
        <v>2400</v>
      </c>
      <c r="N3416" s="26" t="s">
        <v>49</v>
      </c>
      <c r="O3416" s="26" t="s">
        <v>14167</v>
      </c>
      <c r="P3416" s="26" t="s">
        <v>333</v>
      </c>
      <c r="Q3416" s="26" t="s">
        <v>14168</v>
      </c>
      <c r="R3416" s="26" t="s">
        <v>12231</v>
      </c>
      <c r="S3416" s="26" t="s">
        <v>12232</v>
      </c>
      <c r="T3416" s="26" t="s">
        <v>12233</v>
      </c>
      <c r="U3416" s="26" t="s">
        <v>385</v>
      </c>
    </row>
    <row r="3417" spans="1:21" ht="14.4" x14ac:dyDescent="0.25">
      <c r="A3417" s="26">
        <v>113092</v>
      </c>
      <c r="B3417" s="26" t="s">
        <v>1649</v>
      </c>
      <c r="C3417" s="81">
        <f t="shared" si="164"/>
        <v>0</v>
      </c>
      <c r="D3417" s="26">
        <v>0</v>
      </c>
      <c r="E3417" s="26" t="s">
        <v>333</v>
      </c>
      <c r="F3417" s="26">
        <v>105072</v>
      </c>
      <c r="G3417" s="26">
        <v>0</v>
      </c>
      <c r="H3417" s="76">
        <f t="shared" si="165"/>
        <v>0</v>
      </c>
      <c r="I3417" s="76">
        <f t="shared" si="166"/>
        <v>0</v>
      </c>
      <c r="J3417" s="26">
        <v>123794</v>
      </c>
      <c r="K3417" s="26" t="s">
        <v>14169</v>
      </c>
      <c r="L3417" s="26" t="s">
        <v>14166</v>
      </c>
      <c r="M3417" s="26">
        <v>2400</v>
      </c>
      <c r="N3417" s="26" t="s">
        <v>49</v>
      </c>
      <c r="O3417" s="26" t="s">
        <v>14167</v>
      </c>
      <c r="P3417" s="26" t="s">
        <v>333</v>
      </c>
      <c r="Q3417" s="26" t="s">
        <v>14168</v>
      </c>
      <c r="R3417" s="26" t="s">
        <v>12231</v>
      </c>
      <c r="S3417" s="26" t="s">
        <v>12232</v>
      </c>
      <c r="T3417" s="26" t="s">
        <v>12233</v>
      </c>
      <c r="U3417" s="26" t="s">
        <v>385</v>
      </c>
    </row>
    <row r="3418" spans="1:21" ht="14.4" x14ac:dyDescent="0.25">
      <c r="A3418" s="26">
        <v>113092</v>
      </c>
      <c r="B3418" s="26" t="s">
        <v>1649</v>
      </c>
      <c r="C3418" s="81">
        <f t="shared" si="164"/>
        <v>0</v>
      </c>
      <c r="D3418" s="26">
        <v>0</v>
      </c>
      <c r="E3418" s="26" t="s">
        <v>333</v>
      </c>
      <c r="F3418" s="26">
        <v>105072</v>
      </c>
      <c r="G3418" s="26">
        <v>0</v>
      </c>
      <c r="H3418" s="76">
        <f t="shared" si="165"/>
        <v>0</v>
      </c>
      <c r="I3418" s="76">
        <f t="shared" si="166"/>
        <v>0</v>
      </c>
      <c r="J3418" s="26">
        <v>125799</v>
      </c>
      <c r="K3418" s="26" t="s">
        <v>14170</v>
      </c>
      <c r="L3418" s="26" t="s">
        <v>8166</v>
      </c>
      <c r="M3418" s="26">
        <v>2400</v>
      </c>
      <c r="N3418" s="26" t="s">
        <v>49</v>
      </c>
      <c r="O3418" s="26" t="s">
        <v>14171</v>
      </c>
      <c r="P3418" s="26" t="s">
        <v>333</v>
      </c>
      <c r="Q3418" s="26" t="s">
        <v>14172</v>
      </c>
      <c r="R3418" s="26" t="s">
        <v>12231</v>
      </c>
      <c r="S3418" s="26" t="s">
        <v>12232</v>
      </c>
      <c r="T3418" s="26" t="s">
        <v>12233</v>
      </c>
      <c r="U3418" s="26" t="s">
        <v>385</v>
      </c>
    </row>
    <row r="3419" spans="1:21" ht="14.4" x14ac:dyDescent="0.25">
      <c r="A3419" s="26">
        <v>113092</v>
      </c>
      <c r="B3419" s="26" t="s">
        <v>1649</v>
      </c>
      <c r="C3419" s="81">
        <f t="shared" si="164"/>
        <v>0</v>
      </c>
      <c r="D3419" s="26">
        <v>0</v>
      </c>
      <c r="E3419" s="26" t="s">
        <v>333</v>
      </c>
      <c r="F3419" s="26">
        <v>105072</v>
      </c>
      <c r="G3419" s="26">
        <v>0</v>
      </c>
      <c r="H3419" s="76">
        <f t="shared" si="165"/>
        <v>0</v>
      </c>
      <c r="I3419" s="76">
        <f t="shared" si="166"/>
        <v>0</v>
      </c>
      <c r="J3419" s="26">
        <v>125807</v>
      </c>
      <c r="K3419" s="26" t="s">
        <v>14173</v>
      </c>
      <c r="L3419" s="26" t="s">
        <v>8166</v>
      </c>
      <c r="M3419" s="26">
        <v>2400</v>
      </c>
      <c r="N3419" s="26" t="s">
        <v>49</v>
      </c>
      <c r="O3419" s="26" t="s">
        <v>14171</v>
      </c>
      <c r="P3419" s="26" t="s">
        <v>333</v>
      </c>
      <c r="Q3419" s="26" t="s">
        <v>14172</v>
      </c>
      <c r="R3419" s="26" t="s">
        <v>12231</v>
      </c>
      <c r="S3419" s="26" t="s">
        <v>12232</v>
      </c>
      <c r="T3419" s="26" t="s">
        <v>12233</v>
      </c>
      <c r="U3419" s="26" t="s">
        <v>385</v>
      </c>
    </row>
    <row r="3420" spans="1:21" ht="14.4" x14ac:dyDescent="0.25">
      <c r="A3420" s="26">
        <v>113092</v>
      </c>
      <c r="B3420" s="26" t="s">
        <v>1649</v>
      </c>
      <c r="C3420" s="81">
        <f t="shared" si="164"/>
        <v>0</v>
      </c>
      <c r="D3420" s="26">
        <v>0</v>
      </c>
      <c r="E3420" s="26" t="s">
        <v>333</v>
      </c>
      <c r="F3420" s="26">
        <v>105072</v>
      </c>
      <c r="G3420" s="26">
        <v>0</v>
      </c>
      <c r="H3420" s="76">
        <f t="shared" si="165"/>
        <v>0</v>
      </c>
      <c r="I3420" s="76">
        <f t="shared" si="166"/>
        <v>0</v>
      </c>
      <c r="J3420" s="26">
        <v>125823</v>
      </c>
      <c r="K3420" s="26" t="s">
        <v>14174</v>
      </c>
      <c r="L3420" s="26" t="s">
        <v>8166</v>
      </c>
      <c r="M3420" s="26">
        <v>2400</v>
      </c>
      <c r="N3420" s="26" t="s">
        <v>49</v>
      </c>
      <c r="O3420" s="26" t="s">
        <v>14171</v>
      </c>
      <c r="P3420" s="26" t="s">
        <v>333</v>
      </c>
      <c r="Q3420" s="26" t="s">
        <v>14172</v>
      </c>
      <c r="R3420" s="26" t="s">
        <v>12231</v>
      </c>
      <c r="S3420" s="26" t="s">
        <v>12232</v>
      </c>
      <c r="T3420" s="26" t="s">
        <v>12233</v>
      </c>
      <c r="U3420" s="26" t="s">
        <v>385</v>
      </c>
    </row>
    <row r="3421" spans="1:21" ht="14.4" x14ac:dyDescent="0.25">
      <c r="A3421" s="26">
        <v>113092</v>
      </c>
      <c r="B3421" s="26" t="s">
        <v>1649</v>
      </c>
      <c r="C3421" s="81">
        <f t="shared" si="164"/>
        <v>0</v>
      </c>
      <c r="D3421" s="26">
        <v>0</v>
      </c>
      <c r="E3421" s="26" t="s">
        <v>333</v>
      </c>
      <c r="F3421" s="26">
        <v>105072</v>
      </c>
      <c r="G3421" s="26">
        <v>0</v>
      </c>
      <c r="H3421" s="76">
        <f t="shared" si="165"/>
        <v>0</v>
      </c>
      <c r="I3421" s="76">
        <f t="shared" si="166"/>
        <v>0</v>
      </c>
      <c r="J3421" s="26">
        <v>125831</v>
      </c>
      <c r="K3421" s="26" t="s">
        <v>14175</v>
      </c>
      <c r="L3421" s="26" t="s">
        <v>8166</v>
      </c>
      <c r="M3421" s="26">
        <v>2400</v>
      </c>
      <c r="N3421" s="26" t="s">
        <v>49</v>
      </c>
      <c r="O3421" s="26" t="s">
        <v>14171</v>
      </c>
      <c r="P3421" s="26" t="s">
        <v>333</v>
      </c>
      <c r="Q3421" s="26" t="s">
        <v>14172</v>
      </c>
      <c r="R3421" s="26" t="s">
        <v>12231</v>
      </c>
      <c r="S3421" s="26" t="s">
        <v>12232</v>
      </c>
      <c r="T3421" s="26" t="s">
        <v>12233</v>
      </c>
      <c r="U3421" s="26" t="s">
        <v>385</v>
      </c>
    </row>
    <row r="3422" spans="1:21" ht="14.4" x14ac:dyDescent="0.25">
      <c r="A3422" s="26">
        <v>113101</v>
      </c>
      <c r="B3422" s="26" t="s">
        <v>1649</v>
      </c>
      <c r="C3422" s="81">
        <f t="shared" si="164"/>
        <v>0</v>
      </c>
      <c r="D3422" s="26">
        <v>48397</v>
      </c>
      <c r="E3422" s="26" t="s">
        <v>12125</v>
      </c>
      <c r="F3422" s="26">
        <v>970913</v>
      </c>
      <c r="G3422" s="26">
        <v>0</v>
      </c>
      <c r="H3422" s="76">
        <f t="shared" si="165"/>
        <v>0</v>
      </c>
      <c r="I3422" s="76">
        <f t="shared" si="166"/>
        <v>0</v>
      </c>
      <c r="J3422" s="26">
        <v>48397</v>
      </c>
      <c r="K3422" s="26" t="s">
        <v>12125</v>
      </c>
      <c r="L3422" s="26" t="s">
        <v>10469</v>
      </c>
      <c r="M3422" s="26">
        <v>2260</v>
      </c>
      <c r="N3422" s="26" t="s">
        <v>66</v>
      </c>
      <c r="O3422" s="26" t="s">
        <v>243</v>
      </c>
      <c r="P3422" s="26" t="s">
        <v>333</v>
      </c>
      <c r="Q3422" s="26" t="s">
        <v>14176</v>
      </c>
      <c r="R3422" s="26" t="s">
        <v>12231</v>
      </c>
      <c r="S3422" s="26" t="s">
        <v>12232</v>
      </c>
      <c r="T3422" s="26" t="s">
        <v>12233</v>
      </c>
      <c r="U3422" s="26" t="s">
        <v>385</v>
      </c>
    </row>
    <row r="3423" spans="1:21" ht="14.4" x14ac:dyDescent="0.25">
      <c r="A3423" s="26">
        <v>113101</v>
      </c>
      <c r="B3423" s="26" t="s">
        <v>1649</v>
      </c>
      <c r="C3423" s="81">
        <f t="shared" si="164"/>
        <v>0</v>
      </c>
      <c r="D3423" s="26">
        <v>48397</v>
      </c>
      <c r="E3423" s="26" t="s">
        <v>12125</v>
      </c>
      <c r="F3423" s="26">
        <v>970913</v>
      </c>
      <c r="G3423" s="26">
        <v>0</v>
      </c>
      <c r="H3423" s="76">
        <f t="shared" si="165"/>
        <v>0</v>
      </c>
      <c r="I3423" s="76">
        <f t="shared" si="166"/>
        <v>0</v>
      </c>
      <c r="J3423" s="26">
        <v>123844</v>
      </c>
      <c r="K3423" s="26" t="s">
        <v>14177</v>
      </c>
      <c r="L3423" s="26" t="s">
        <v>10469</v>
      </c>
      <c r="M3423" s="26">
        <v>2260</v>
      </c>
      <c r="N3423" s="26" t="s">
        <v>66</v>
      </c>
      <c r="O3423" s="26" t="s">
        <v>243</v>
      </c>
      <c r="P3423" s="26" t="s">
        <v>333</v>
      </c>
      <c r="Q3423" s="26" t="s">
        <v>14178</v>
      </c>
      <c r="R3423" s="26" t="s">
        <v>12231</v>
      </c>
      <c r="S3423" s="26" t="s">
        <v>12232</v>
      </c>
      <c r="T3423" s="26" t="s">
        <v>12233</v>
      </c>
      <c r="U3423" s="26" t="s">
        <v>385</v>
      </c>
    </row>
    <row r="3424" spans="1:21" ht="14.4" x14ac:dyDescent="0.25">
      <c r="A3424" s="26">
        <v>113101</v>
      </c>
      <c r="B3424" s="26" t="s">
        <v>1649</v>
      </c>
      <c r="C3424" s="81">
        <f t="shared" si="164"/>
        <v>0</v>
      </c>
      <c r="D3424" s="26">
        <v>48397</v>
      </c>
      <c r="E3424" s="26" t="s">
        <v>12125</v>
      </c>
      <c r="F3424" s="26">
        <v>970913</v>
      </c>
      <c r="G3424" s="26">
        <v>0</v>
      </c>
      <c r="H3424" s="76">
        <f t="shared" si="165"/>
        <v>0</v>
      </c>
      <c r="I3424" s="76">
        <f t="shared" si="166"/>
        <v>0</v>
      </c>
      <c r="J3424" s="26">
        <v>123851</v>
      </c>
      <c r="K3424" s="26" t="s">
        <v>14179</v>
      </c>
      <c r="L3424" s="26" t="s">
        <v>14180</v>
      </c>
      <c r="M3424" s="26">
        <v>2260</v>
      </c>
      <c r="N3424" s="26" t="s">
        <v>66</v>
      </c>
      <c r="O3424" s="26" t="s">
        <v>14181</v>
      </c>
      <c r="P3424" s="26" t="s">
        <v>333</v>
      </c>
      <c r="Q3424" s="26" t="s">
        <v>14182</v>
      </c>
      <c r="R3424" s="26" t="s">
        <v>12231</v>
      </c>
      <c r="S3424" s="26" t="s">
        <v>12232</v>
      </c>
      <c r="T3424" s="26" t="s">
        <v>12233</v>
      </c>
      <c r="U3424" s="26" t="s">
        <v>385</v>
      </c>
    </row>
    <row r="3425" spans="1:21" ht="14.4" x14ac:dyDescent="0.25">
      <c r="A3425" s="26">
        <v>113101</v>
      </c>
      <c r="B3425" s="26" t="s">
        <v>1649</v>
      </c>
      <c r="C3425" s="81">
        <f t="shared" si="164"/>
        <v>0</v>
      </c>
      <c r="D3425" s="26">
        <v>48397</v>
      </c>
      <c r="E3425" s="26" t="s">
        <v>12125</v>
      </c>
      <c r="F3425" s="26">
        <v>970913</v>
      </c>
      <c r="G3425" s="26">
        <v>0</v>
      </c>
      <c r="H3425" s="76">
        <f t="shared" si="165"/>
        <v>0</v>
      </c>
      <c r="I3425" s="76">
        <f t="shared" si="166"/>
        <v>0</v>
      </c>
      <c r="J3425" s="26">
        <v>123869</v>
      </c>
      <c r="K3425" s="26" t="s">
        <v>14183</v>
      </c>
      <c r="L3425" s="26" t="s">
        <v>14180</v>
      </c>
      <c r="M3425" s="26">
        <v>2260</v>
      </c>
      <c r="N3425" s="26" t="s">
        <v>66</v>
      </c>
      <c r="O3425" s="26" t="s">
        <v>14181</v>
      </c>
      <c r="P3425" s="26" t="s">
        <v>333</v>
      </c>
      <c r="Q3425" s="26" t="s">
        <v>14184</v>
      </c>
      <c r="R3425" s="26" t="s">
        <v>12231</v>
      </c>
      <c r="S3425" s="26" t="s">
        <v>12232</v>
      </c>
      <c r="T3425" s="26" t="s">
        <v>12233</v>
      </c>
      <c r="U3425" s="26" t="s">
        <v>385</v>
      </c>
    </row>
    <row r="3426" spans="1:21" ht="14.4" x14ac:dyDescent="0.25">
      <c r="A3426" s="26">
        <v>113101</v>
      </c>
      <c r="B3426" s="26" t="s">
        <v>1649</v>
      </c>
      <c r="C3426" s="81">
        <f t="shared" si="164"/>
        <v>0</v>
      </c>
      <c r="D3426" s="26">
        <v>48397</v>
      </c>
      <c r="E3426" s="26" t="s">
        <v>12125</v>
      </c>
      <c r="F3426" s="26">
        <v>970913</v>
      </c>
      <c r="G3426" s="26">
        <v>0</v>
      </c>
      <c r="H3426" s="76">
        <f t="shared" si="165"/>
        <v>0</v>
      </c>
      <c r="I3426" s="76">
        <f t="shared" si="166"/>
        <v>0</v>
      </c>
      <c r="J3426" s="26">
        <v>123877</v>
      </c>
      <c r="K3426" s="26" t="s">
        <v>14185</v>
      </c>
      <c r="L3426" s="26" t="s">
        <v>10469</v>
      </c>
      <c r="M3426" s="26">
        <v>2260</v>
      </c>
      <c r="N3426" s="26" t="s">
        <v>66</v>
      </c>
      <c r="O3426" s="26" t="s">
        <v>243</v>
      </c>
      <c r="P3426" s="26" t="s">
        <v>333</v>
      </c>
      <c r="Q3426" s="26" t="s">
        <v>14186</v>
      </c>
      <c r="R3426" s="26" t="s">
        <v>12231</v>
      </c>
      <c r="S3426" s="26" t="s">
        <v>12232</v>
      </c>
      <c r="T3426" s="26" t="s">
        <v>12233</v>
      </c>
      <c r="U3426" s="26" t="s">
        <v>385</v>
      </c>
    </row>
    <row r="3427" spans="1:21" ht="14.4" x14ac:dyDescent="0.25">
      <c r="A3427" s="26">
        <v>113118</v>
      </c>
      <c r="B3427" s="26" t="s">
        <v>1649</v>
      </c>
      <c r="C3427" s="81">
        <f t="shared" si="164"/>
        <v>0</v>
      </c>
      <c r="D3427" s="26">
        <v>109975</v>
      </c>
      <c r="E3427" s="26" t="s">
        <v>12126</v>
      </c>
      <c r="F3427" s="26">
        <v>117416</v>
      </c>
      <c r="G3427" s="26">
        <v>0</v>
      </c>
      <c r="H3427" s="76">
        <f t="shared" si="165"/>
        <v>0</v>
      </c>
      <c r="I3427" s="76">
        <f t="shared" si="166"/>
        <v>0</v>
      </c>
      <c r="J3427" s="26">
        <v>30205</v>
      </c>
      <c r="K3427" s="26" t="s">
        <v>14187</v>
      </c>
      <c r="L3427" s="26" t="s">
        <v>14188</v>
      </c>
      <c r="M3427" s="26">
        <v>2200</v>
      </c>
      <c r="N3427" s="26" t="s">
        <v>50</v>
      </c>
      <c r="O3427" s="26" t="s">
        <v>14189</v>
      </c>
      <c r="P3427" s="26" t="s">
        <v>333</v>
      </c>
      <c r="Q3427" s="26" t="s">
        <v>14190</v>
      </c>
      <c r="R3427" s="26" t="s">
        <v>12231</v>
      </c>
      <c r="S3427" s="26" t="s">
        <v>12232</v>
      </c>
      <c r="T3427" s="26" t="s">
        <v>12233</v>
      </c>
      <c r="U3427" s="26" t="s">
        <v>385</v>
      </c>
    </row>
    <row r="3428" spans="1:21" ht="14.4" x14ac:dyDescent="0.25">
      <c r="A3428" s="26">
        <v>113118</v>
      </c>
      <c r="B3428" s="26" t="s">
        <v>1649</v>
      </c>
      <c r="C3428" s="81">
        <f t="shared" si="164"/>
        <v>0</v>
      </c>
      <c r="D3428" s="26">
        <v>109975</v>
      </c>
      <c r="E3428" s="26" t="s">
        <v>12126</v>
      </c>
      <c r="F3428" s="26">
        <v>117416</v>
      </c>
      <c r="G3428" s="26">
        <v>0</v>
      </c>
      <c r="H3428" s="76">
        <f t="shared" si="165"/>
        <v>0</v>
      </c>
      <c r="I3428" s="76">
        <f t="shared" si="166"/>
        <v>0</v>
      </c>
      <c r="J3428" s="26">
        <v>30213</v>
      </c>
      <c r="K3428" s="26" t="s">
        <v>14191</v>
      </c>
      <c r="L3428" s="26" t="s">
        <v>14188</v>
      </c>
      <c r="M3428" s="26">
        <v>2200</v>
      </c>
      <c r="N3428" s="26" t="s">
        <v>50</v>
      </c>
      <c r="O3428" s="26" t="s">
        <v>14189</v>
      </c>
      <c r="P3428" s="26" t="s">
        <v>333</v>
      </c>
      <c r="Q3428" s="26" t="s">
        <v>14190</v>
      </c>
      <c r="R3428" s="26" t="s">
        <v>12231</v>
      </c>
      <c r="S3428" s="26" t="s">
        <v>12232</v>
      </c>
      <c r="T3428" s="26" t="s">
        <v>12233</v>
      </c>
      <c r="U3428" s="26" t="s">
        <v>385</v>
      </c>
    </row>
    <row r="3429" spans="1:21" ht="14.4" x14ac:dyDescent="0.25">
      <c r="A3429" s="26">
        <v>113118</v>
      </c>
      <c r="B3429" s="26" t="s">
        <v>1649</v>
      </c>
      <c r="C3429" s="81">
        <f t="shared" si="164"/>
        <v>0</v>
      </c>
      <c r="D3429" s="26">
        <v>109975</v>
      </c>
      <c r="E3429" s="26" t="s">
        <v>12126</v>
      </c>
      <c r="F3429" s="26">
        <v>117416</v>
      </c>
      <c r="G3429" s="26">
        <v>0</v>
      </c>
      <c r="H3429" s="76">
        <f t="shared" si="165"/>
        <v>0</v>
      </c>
      <c r="I3429" s="76">
        <f t="shared" si="166"/>
        <v>0</v>
      </c>
      <c r="J3429" s="26">
        <v>30221</v>
      </c>
      <c r="K3429" s="26" t="s">
        <v>14192</v>
      </c>
      <c r="L3429" s="26" t="s">
        <v>14188</v>
      </c>
      <c r="M3429" s="26">
        <v>2200</v>
      </c>
      <c r="N3429" s="26" t="s">
        <v>50</v>
      </c>
      <c r="O3429" s="26" t="s">
        <v>14189</v>
      </c>
      <c r="P3429" s="26" t="s">
        <v>333</v>
      </c>
      <c r="Q3429" s="26" t="s">
        <v>14190</v>
      </c>
      <c r="R3429" s="26" t="s">
        <v>12231</v>
      </c>
      <c r="S3429" s="26" t="s">
        <v>12232</v>
      </c>
      <c r="T3429" s="26" t="s">
        <v>12233</v>
      </c>
      <c r="U3429" s="26" t="s">
        <v>385</v>
      </c>
    </row>
    <row r="3430" spans="1:21" ht="14.4" x14ac:dyDescent="0.25">
      <c r="A3430" s="26">
        <v>113118</v>
      </c>
      <c r="B3430" s="26" t="s">
        <v>1649</v>
      </c>
      <c r="C3430" s="81">
        <f t="shared" si="164"/>
        <v>0</v>
      </c>
      <c r="D3430" s="26">
        <v>109975</v>
      </c>
      <c r="E3430" s="26" t="s">
        <v>12126</v>
      </c>
      <c r="F3430" s="26">
        <v>117416</v>
      </c>
      <c r="G3430" s="26">
        <v>0</v>
      </c>
      <c r="H3430" s="76">
        <f t="shared" si="165"/>
        <v>0</v>
      </c>
      <c r="I3430" s="76">
        <f t="shared" si="166"/>
        <v>0</v>
      </c>
      <c r="J3430" s="26">
        <v>30239</v>
      </c>
      <c r="K3430" s="26" t="s">
        <v>14193</v>
      </c>
      <c r="L3430" s="26" t="s">
        <v>14194</v>
      </c>
      <c r="M3430" s="26">
        <v>2200</v>
      </c>
      <c r="N3430" s="26" t="s">
        <v>50</v>
      </c>
      <c r="O3430" s="26" t="s">
        <v>14195</v>
      </c>
      <c r="P3430" s="26" t="s">
        <v>333</v>
      </c>
      <c r="Q3430" s="26" t="s">
        <v>14196</v>
      </c>
      <c r="R3430" s="26" t="s">
        <v>12231</v>
      </c>
      <c r="S3430" s="26" t="s">
        <v>12232</v>
      </c>
      <c r="T3430" s="26" t="s">
        <v>12233</v>
      </c>
      <c r="U3430" s="26" t="s">
        <v>385</v>
      </c>
    </row>
    <row r="3431" spans="1:21" ht="14.4" x14ac:dyDescent="0.25">
      <c r="A3431" s="26">
        <v>113118</v>
      </c>
      <c r="B3431" s="26" t="s">
        <v>1649</v>
      </c>
      <c r="C3431" s="81">
        <f t="shared" si="164"/>
        <v>0</v>
      </c>
      <c r="D3431" s="26">
        <v>109975</v>
      </c>
      <c r="E3431" s="26" t="s">
        <v>12126</v>
      </c>
      <c r="F3431" s="26">
        <v>117416</v>
      </c>
      <c r="G3431" s="26">
        <v>0</v>
      </c>
      <c r="H3431" s="76">
        <f t="shared" si="165"/>
        <v>0</v>
      </c>
      <c r="I3431" s="76">
        <f t="shared" si="166"/>
        <v>0</v>
      </c>
      <c r="J3431" s="26">
        <v>30262</v>
      </c>
      <c r="K3431" s="26" t="s">
        <v>14197</v>
      </c>
      <c r="L3431" s="26" t="s">
        <v>14194</v>
      </c>
      <c r="M3431" s="26">
        <v>2200</v>
      </c>
      <c r="N3431" s="26" t="s">
        <v>50</v>
      </c>
      <c r="O3431" s="26" t="s">
        <v>14195</v>
      </c>
      <c r="P3431" s="26" t="s">
        <v>333</v>
      </c>
      <c r="Q3431" s="26" t="s">
        <v>14196</v>
      </c>
      <c r="R3431" s="26" t="s">
        <v>12231</v>
      </c>
      <c r="S3431" s="26" t="s">
        <v>12232</v>
      </c>
      <c r="T3431" s="26" t="s">
        <v>12233</v>
      </c>
      <c r="U3431" s="26" t="s">
        <v>385</v>
      </c>
    </row>
    <row r="3432" spans="1:21" ht="14.4" x14ac:dyDescent="0.25">
      <c r="A3432" s="26">
        <v>113118</v>
      </c>
      <c r="B3432" s="26" t="s">
        <v>1649</v>
      </c>
      <c r="C3432" s="81">
        <f t="shared" si="164"/>
        <v>0</v>
      </c>
      <c r="D3432" s="26">
        <v>109975</v>
      </c>
      <c r="E3432" s="26" t="s">
        <v>12126</v>
      </c>
      <c r="F3432" s="26">
        <v>117416</v>
      </c>
      <c r="G3432" s="26">
        <v>0</v>
      </c>
      <c r="H3432" s="76">
        <f t="shared" si="165"/>
        <v>0</v>
      </c>
      <c r="I3432" s="76">
        <f t="shared" si="166"/>
        <v>0</v>
      </c>
      <c r="J3432" s="26">
        <v>109975</v>
      </c>
      <c r="K3432" s="26" t="s">
        <v>12126</v>
      </c>
      <c r="L3432" s="26" t="s">
        <v>14194</v>
      </c>
      <c r="M3432" s="26">
        <v>2200</v>
      </c>
      <c r="N3432" s="26" t="s">
        <v>50</v>
      </c>
      <c r="O3432" s="26" t="s">
        <v>14195</v>
      </c>
      <c r="P3432" s="26" t="s">
        <v>333</v>
      </c>
      <c r="Q3432" s="26" t="s">
        <v>14196</v>
      </c>
      <c r="R3432" s="26" t="s">
        <v>12231</v>
      </c>
      <c r="S3432" s="26" t="s">
        <v>12232</v>
      </c>
      <c r="T3432" s="26" t="s">
        <v>12233</v>
      </c>
      <c r="U3432" s="26" t="s">
        <v>385</v>
      </c>
    </row>
    <row r="3433" spans="1:21" ht="14.4" x14ac:dyDescent="0.25">
      <c r="A3433" s="26">
        <v>113126</v>
      </c>
      <c r="B3433" s="26" t="s">
        <v>1649</v>
      </c>
      <c r="C3433" s="81">
        <f t="shared" si="164"/>
        <v>0</v>
      </c>
      <c r="D3433" s="26">
        <v>0</v>
      </c>
      <c r="E3433" s="26" t="s">
        <v>333</v>
      </c>
      <c r="F3433" s="26">
        <v>108621</v>
      </c>
      <c r="G3433" s="26">
        <v>0</v>
      </c>
      <c r="H3433" s="76">
        <f t="shared" si="165"/>
        <v>0</v>
      </c>
      <c r="I3433" s="76">
        <f t="shared" si="166"/>
        <v>0</v>
      </c>
      <c r="J3433" s="26">
        <v>27755</v>
      </c>
      <c r="K3433" s="26" t="s">
        <v>14198</v>
      </c>
      <c r="L3433" s="26" t="s">
        <v>7018</v>
      </c>
      <c r="M3433" s="26">
        <v>2220</v>
      </c>
      <c r="N3433" s="26" t="s">
        <v>65</v>
      </c>
      <c r="O3433" s="26" t="s">
        <v>349</v>
      </c>
      <c r="P3433" s="26" t="s">
        <v>333</v>
      </c>
      <c r="Q3433" s="26" t="s">
        <v>14199</v>
      </c>
      <c r="R3433" s="26" t="s">
        <v>12171</v>
      </c>
      <c r="S3433" s="26" t="s">
        <v>12172</v>
      </c>
      <c r="T3433" s="26" t="s">
        <v>12173</v>
      </c>
      <c r="U3433" s="26" t="s">
        <v>496</v>
      </c>
    </row>
    <row r="3434" spans="1:21" ht="14.4" x14ac:dyDescent="0.25">
      <c r="A3434" s="26">
        <v>113126</v>
      </c>
      <c r="B3434" s="26" t="s">
        <v>1649</v>
      </c>
      <c r="C3434" s="81">
        <f t="shared" si="164"/>
        <v>0</v>
      </c>
      <c r="D3434" s="26">
        <v>0</v>
      </c>
      <c r="E3434" s="26" t="s">
        <v>333</v>
      </c>
      <c r="F3434" s="26">
        <v>108621</v>
      </c>
      <c r="G3434" s="26">
        <v>0</v>
      </c>
      <c r="H3434" s="76">
        <f t="shared" si="165"/>
        <v>0</v>
      </c>
      <c r="I3434" s="76">
        <f t="shared" si="166"/>
        <v>0</v>
      </c>
      <c r="J3434" s="26">
        <v>30155</v>
      </c>
      <c r="K3434" s="26" t="s">
        <v>14200</v>
      </c>
      <c r="L3434" s="26" t="s">
        <v>14201</v>
      </c>
      <c r="M3434" s="26">
        <v>2220</v>
      </c>
      <c r="N3434" s="26" t="s">
        <v>65</v>
      </c>
      <c r="O3434" s="26" t="s">
        <v>14202</v>
      </c>
      <c r="P3434" s="26" t="s">
        <v>333</v>
      </c>
      <c r="Q3434" s="26" t="s">
        <v>14203</v>
      </c>
      <c r="R3434" s="26" t="s">
        <v>12231</v>
      </c>
      <c r="S3434" s="26" t="s">
        <v>12232</v>
      </c>
      <c r="T3434" s="26" t="s">
        <v>12233</v>
      </c>
      <c r="U3434" s="26" t="s">
        <v>385</v>
      </c>
    </row>
    <row r="3435" spans="1:21" ht="14.4" x14ac:dyDescent="0.25">
      <c r="A3435" s="26">
        <v>113126</v>
      </c>
      <c r="B3435" s="26" t="s">
        <v>1649</v>
      </c>
      <c r="C3435" s="81">
        <f t="shared" si="164"/>
        <v>0</v>
      </c>
      <c r="D3435" s="26">
        <v>0</v>
      </c>
      <c r="E3435" s="26" t="s">
        <v>333</v>
      </c>
      <c r="F3435" s="26">
        <v>108621</v>
      </c>
      <c r="G3435" s="26">
        <v>0</v>
      </c>
      <c r="H3435" s="76">
        <f t="shared" si="165"/>
        <v>0</v>
      </c>
      <c r="I3435" s="76">
        <f t="shared" si="166"/>
        <v>0</v>
      </c>
      <c r="J3435" s="26">
        <v>118356</v>
      </c>
      <c r="K3435" s="26" t="s">
        <v>14204</v>
      </c>
      <c r="L3435" s="26" t="s">
        <v>14205</v>
      </c>
      <c r="M3435" s="26">
        <v>2590</v>
      </c>
      <c r="N3435" s="26" t="s">
        <v>58</v>
      </c>
      <c r="O3435" s="26" t="s">
        <v>14206</v>
      </c>
      <c r="P3435" s="26" t="s">
        <v>333</v>
      </c>
      <c r="Q3435" s="26" t="s">
        <v>14207</v>
      </c>
      <c r="R3435" s="26" t="s">
        <v>12231</v>
      </c>
      <c r="S3435" s="26" t="s">
        <v>12232</v>
      </c>
      <c r="T3435" s="26" t="s">
        <v>12233</v>
      </c>
      <c r="U3435" s="26" t="s">
        <v>385</v>
      </c>
    </row>
    <row r="3436" spans="1:21" ht="14.4" x14ac:dyDescent="0.25">
      <c r="A3436" s="26">
        <v>113126</v>
      </c>
      <c r="B3436" s="26" t="s">
        <v>1649</v>
      </c>
      <c r="C3436" s="81">
        <f t="shared" si="164"/>
        <v>0</v>
      </c>
      <c r="D3436" s="26">
        <v>0</v>
      </c>
      <c r="E3436" s="26" t="s">
        <v>333</v>
      </c>
      <c r="F3436" s="26">
        <v>108621</v>
      </c>
      <c r="G3436" s="26">
        <v>0</v>
      </c>
      <c r="H3436" s="76">
        <f t="shared" si="165"/>
        <v>0</v>
      </c>
      <c r="I3436" s="76">
        <f t="shared" si="166"/>
        <v>0</v>
      </c>
      <c r="J3436" s="26">
        <v>118364</v>
      </c>
      <c r="K3436" s="26" t="s">
        <v>14204</v>
      </c>
      <c r="L3436" s="26" t="s">
        <v>14205</v>
      </c>
      <c r="M3436" s="26">
        <v>2590</v>
      </c>
      <c r="N3436" s="26" t="s">
        <v>58</v>
      </c>
      <c r="O3436" s="26" t="s">
        <v>14208</v>
      </c>
      <c r="P3436" s="26" t="s">
        <v>333</v>
      </c>
      <c r="Q3436" s="26" t="s">
        <v>14209</v>
      </c>
      <c r="R3436" s="26" t="s">
        <v>12231</v>
      </c>
      <c r="S3436" s="26" t="s">
        <v>12232</v>
      </c>
      <c r="T3436" s="26" t="s">
        <v>12233</v>
      </c>
      <c r="U3436" s="26" t="s">
        <v>385</v>
      </c>
    </row>
    <row r="3437" spans="1:21" ht="14.4" x14ac:dyDescent="0.25">
      <c r="A3437" s="26">
        <v>113126</v>
      </c>
      <c r="B3437" s="26" t="s">
        <v>1649</v>
      </c>
      <c r="C3437" s="81">
        <f t="shared" si="164"/>
        <v>0</v>
      </c>
      <c r="D3437" s="26">
        <v>0</v>
      </c>
      <c r="E3437" s="26" t="s">
        <v>333</v>
      </c>
      <c r="F3437" s="26">
        <v>108621</v>
      </c>
      <c r="G3437" s="26">
        <v>0</v>
      </c>
      <c r="H3437" s="76">
        <f t="shared" si="165"/>
        <v>0</v>
      </c>
      <c r="I3437" s="76">
        <f t="shared" si="166"/>
        <v>0</v>
      </c>
      <c r="J3437" s="26">
        <v>126102</v>
      </c>
      <c r="K3437" s="26" t="s">
        <v>14204</v>
      </c>
      <c r="L3437" s="26" t="s">
        <v>14205</v>
      </c>
      <c r="M3437" s="26">
        <v>2590</v>
      </c>
      <c r="N3437" s="26" t="s">
        <v>58</v>
      </c>
      <c r="O3437" s="26" t="s">
        <v>14208</v>
      </c>
      <c r="P3437" s="26" t="s">
        <v>333</v>
      </c>
      <c r="Q3437" s="26" t="s">
        <v>14209</v>
      </c>
      <c r="R3437" s="26" t="s">
        <v>12231</v>
      </c>
      <c r="S3437" s="26" t="s">
        <v>12232</v>
      </c>
      <c r="T3437" s="26" t="s">
        <v>12233</v>
      </c>
      <c r="U3437" s="26" t="s">
        <v>385</v>
      </c>
    </row>
    <row r="3438" spans="1:21" ht="14.4" x14ac:dyDescent="0.25">
      <c r="A3438" s="26">
        <v>113134</v>
      </c>
      <c r="B3438" s="26" t="s">
        <v>1649</v>
      </c>
      <c r="C3438" s="81">
        <f t="shared" si="164"/>
        <v>0</v>
      </c>
      <c r="D3438" s="26">
        <v>30511</v>
      </c>
      <c r="E3438" s="26" t="s">
        <v>12121</v>
      </c>
      <c r="F3438" s="26">
        <v>104661</v>
      </c>
      <c r="G3438" s="26">
        <v>0</v>
      </c>
      <c r="H3438" s="76">
        <f t="shared" si="165"/>
        <v>0</v>
      </c>
      <c r="I3438" s="76">
        <f t="shared" si="166"/>
        <v>0</v>
      </c>
      <c r="J3438" s="26">
        <v>30411</v>
      </c>
      <c r="K3438" s="26" t="s">
        <v>14210</v>
      </c>
      <c r="L3438" s="26" t="s">
        <v>14211</v>
      </c>
      <c r="M3438" s="26">
        <v>2540</v>
      </c>
      <c r="N3438" s="26" t="s">
        <v>55</v>
      </c>
      <c r="O3438" s="26" t="s">
        <v>14212</v>
      </c>
      <c r="P3438" s="26" t="s">
        <v>333</v>
      </c>
      <c r="Q3438" s="26" t="s">
        <v>14213</v>
      </c>
      <c r="R3438" s="26" t="s">
        <v>12231</v>
      </c>
      <c r="S3438" s="26" t="s">
        <v>12232</v>
      </c>
      <c r="T3438" s="26" t="s">
        <v>12233</v>
      </c>
      <c r="U3438" s="26" t="s">
        <v>385</v>
      </c>
    </row>
    <row r="3439" spans="1:21" ht="14.4" x14ac:dyDescent="0.25">
      <c r="A3439" s="26">
        <v>113134</v>
      </c>
      <c r="B3439" s="26" t="s">
        <v>1649</v>
      </c>
      <c r="C3439" s="81">
        <f t="shared" si="164"/>
        <v>0</v>
      </c>
      <c r="D3439" s="26">
        <v>30511</v>
      </c>
      <c r="E3439" s="26" t="s">
        <v>12121</v>
      </c>
      <c r="F3439" s="26">
        <v>104661</v>
      </c>
      <c r="G3439" s="26">
        <v>0</v>
      </c>
      <c r="H3439" s="76">
        <f t="shared" si="165"/>
        <v>0</v>
      </c>
      <c r="I3439" s="76">
        <f t="shared" si="166"/>
        <v>0</v>
      </c>
      <c r="J3439" s="26">
        <v>30511</v>
      </c>
      <c r="K3439" s="26" t="s">
        <v>12121</v>
      </c>
      <c r="L3439" s="26" t="s">
        <v>14214</v>
      </c>
      <c r="M3439" s="26">
        <v>2550</v>
      </c>
      <c r="N3439" s="26" t="s">
        <v>56</v>
      </c>
      <c r="O3439" s="26" t="s">
        <v>14215</v>
      </c>
      <c r="P3439" s="26" t="s">
        <v>333</v>
      </c>
      <c r="Q3439" s="26" t="s">
        <v>14216</v>
      </c>
      <c r="R3439" s="26" t="s">
        <v>12231</v>
      </c>
      <c r="S3439" s="26" t="s">
        <v>12232</v>
      </c>
      <c r="T3439" s="26" t="s">
        <v>12233</v>
      </c>
      <c r="U3439" s="26" t="s">
        <v>385</v>
      </c>
    </row>
    <row r="3440" spans="1:21" ht="14.4" x14ac:dyDescent="0.25">
      <c r="A3440" s="26">
        <v>113134</v>
      </c>
      <c r="B3440" s="26" t="s">
        <v>1649</v>
      </c>
      <c r="C3440" s="81">
        <f t="shared" si="164"/>
        <v>0</v>
      </c>
      <c r="D3440" s="26">
        <v>30511</v>
      </c>
      <c r="E3440" s="26" t="s">
        <v>12121</v>
      </c>
      <c r="F3440" s="26">
        <v>970681</v>
      </c>
      <c r="G3440" s="26">
        <v>0</v>
      </c>
      <c r="H3440" s="76">
        <f t="shared" si="165"/>
        <v>113134</v>
      </c>
      <c r="I3440" s="76">
        <f t="shared" si="166"/>
        <v>0</v>
      </c>
      <c r="J3440" s="26">
        <v>30528</v>
      </c>
      <c r="K3440" s="26" t="s">
        <v>14217</v>
      </c>
      <c r="L3440" s="26" t="s">
        <v>14218</v>
      </c>
      <c r="M3440" s="26">
        <v>2550</v>
      </c>
      <c r="N3440" s="26" t="s">
        <v>56</v>
      </c>
      <c r="O3440" s="26" t="s">
        <v>14219</v>
      </c>
      <c r="P3440" s="26" t="s">
        <v>333</v>
      </c>
      <c r="Q3440" s="26" t="s">
        <v>14220</v>
      </c>
      <c r="R3440" s="26" t="s">
        <v>12231</v>
      </c>
      <c r="S3440" s="26" t="s">
        <v>12232</v>
      </c>
      <c r="T3440" s="26" t="s">
        <v>12233</v>
      </c>
      <c r="U3440" s="26" t="s">
        <v>385</v>
      </c>
    </row>
    <row r="3441" spans="1:21" ht="14.4" x14ac:dyDescent="0.25">
      <c r="A3441" s="26">
        <v>113134</v>
      </c>
      <c r="B3441" s="26" t="s">
        <v>1649</v>
      </c>
      <c r="C3441" s="81">
        <f t="shared" si="164"/>
        <v>0</v>
      </c>
      <c r="D3441" s="26">
        <v>30511</v>
      </c>
      <c r="E3441" s="26" t="s">
        <v>12121</v>
      </c>
      <c r="F3441" s="26">
        <v>970681</v>
      </c>
      <c r="G3441" s="26">
        <v>0</v>
      </c>
      <c r="H3441" s="76">
        <f t="shared" si="165"/>
        <v>0</v>
      </c>
      <c r="I3441" s="76">
        <f t="shared" si="166"/>
        <v>0</v>
      </c>
      <c r="J3441" s="26">
        <v>123265</v>
      </c>
      <c r="K3441" s="26" t="s">
        <v>14221</v>
      </c>
      <c r="L3441" s="26" t="s">
        <v>14218</v>
      </c>
      <c r="M3441" s="26">
        <v>2550</v>
      </c>
      <c r="N3441" s="26" t="s">
        <v>56</v>
      </c>
      <c r="O3441" s="26" t="s">
        <v>14219</v>
      </c>
      <c r="P3441" s="26" t="s">
        <v>333</v>
      </c>
      <c r="Q3441" s="26" t="s">
        <v>14220</v>
      </c>
      <c r="R3441" s="26" t="s">
        <v>12231</v>
      </c>
      <c r="S3441" s="26" t="s">
        <v>12232</v>
      </c>
      <c r="T3441" s="26" t="s">
        <v>12233</v>
      </c>
      <c r="U3441" s="26" t="s">
        <v>385</v>
      </c>
    </row>
    <row r="3442" spans="1:21" ht="14.4" x14ac:dyDescent="0.25">
      <c r="A3442" s="26">
        <v>113134</v>
      </c>
      <c r="B3442" s="26" t="s">
        <v>1649</v>
      </c>
      <c r="C3442" s="81">
        <f t="shared" si="164"/>
        <v>0</v>
      </c>
      <c r="D3442" s="26">
        <v>30511</v>
      </c>
      <c r="E3442" s="26" t="s">
        <v>12121</v>
      </c>
      <c r="F3442" s="26">
        <v>104661</v>
      </c>
      <c r="G3442" s="26">
        <v>0</v>
      </c>
      <c r="H3442" s="76">
        <f t="shared" si="165"/>
        <v>113134</v>
      </c>
      <c r="I3442" s="76">
        <f t="shared" si="166"/>
        <v>0</v>
      </c>
      <c r="J3442" s="26">
        <v>123281</v>
      </c>
      <c r="K3442" s="26" t="s">
        <v>14222</v>
      </c>
      <c r="L3442" s="26" t="s">
        <v>14214</v>
      </c>
      <c r="M3442" s="26">
        <v>2550</v>
      </c>
      <c r="N3442" s="26" t="s">
        <v>56</v>
      </c>
      <c r="O3442" s="26" t="s">
        <v>14215</v>
      </c>
      <c r="P3442" s="26" t="s">
        <v>333</v>
      </c>
      <c r="Q3442" s="26" t="s">
        <v>14216</v>
      </c>
      <c r="R3442" s="26" t="s">
        <v>12231</v>
      </c>
      <c r="S3442" s="26" t="s">
        <v>12232</v>
      </c>
      <c r="T3442" s="26" t="s">
        <v>12233</v>
      </c>
      <c r="U3442" s="26" t="s">
        <v>385</v>
      </c>
    </row>
    <row r="3443" spans="1:21" ht="14.4" x14ac:dyDescent="0.25">
      <c r="A3443" s="26">
        <v>113142</v>
      </c>
      <c r="B3443" s="26" t="s">
        <v>1649</v>
      </c>
      <c r="C3443" s="81">
        <f t="shared" si="164"/>
        <v>0</v>
      </c>
      <c r="D3443" s="26">
        <v>29793</v>
      </c>
      <c r="E3443" s="26" t="s">
        <v>12127</v>
      </c>
      <c r="F3443" s="26">
        <v>103192</v>
      </c>
      <c r="G3443" s="26">
        <v>0</v>
      </c>
      <c r="H3443" s="76">
        <f t="shared" si="165"/>
        <v>0</v>
      </c>
      <c r="I3443" s="76">
        <f t="shared" si="166"/>
        <v>0</v>
      </c>
      <c r="J3443" s="26">
        <v>29793</v>
      </c>
      <c r="K3443" s="26" t="s">
        <v>12127</v>
      </c>
      <c r="L3443" s="26" t="s">
        <v>10482</v>
      </c>
      <c r="M3443" s="26">
        <v>2150</v>
      </c>
      <c r="N3443" s="26" t="s">
        <v>152</v>
      </c>
      <c r="O3443" s="26" t="s">
        <v>215</v>
      </c>
      <c r="P3443" s="26" t="s">
        <v>333</v>
      </c>
      <c r="Q3443" s="26" t="s">
        <v>14223</v>
      </c>
      <c r="R3443" s="26" t="s">
        <v>12231</v>
      </c>
      <c r="S3443" s="26" t="s">
        <v>12232</v>
      </c>
      <c r="T3443" s="26" t="s">
        <v>12233</v>
      </c>
      <c r="U3443" s="26" t="s">
        <v>385</v>
      </c>
    </row>
    <row r="3444" spans="1:21" ht="14.4" x14ac:dyDescent="0.25">
      <c r="A3444" s="26">
        <v>113142</v>
      </c>
      <c r="B3444" s="26" t="s">
        <v>1649</v>
      </c>
      <c r="C3444" s="81">
        <f t="shared" si="164"/>
        <v>0</v>
      </c>
      <c r="D3444" s="26">
        <v>29793</v>
      </c>
      <c r="E3444" s="26" t="s">
        <v>12127</v>
      </c>
      <c r="F3444" s="26">
        <v>970681</v>
      </c>
      <c r="G3444" s="26">
        <v>0</v>
      </c>
      <c r="H3444" s="76">
        <f t="shared" si="165"/>
        <v>113142</v>
      </c>
      <c r="I3444" s="76">
        <f t="shared" si="166"/>
        <v>0</v>
      </c>
      <c r="J3444" s="26">
        <v>30502</v>
      </c>
      <c r="K3444" s="26" t="s">
        <v>14224</v>
      </c>
      <c r="L3444" s="26" t="s">
        <v>14225</v>
      </c>
      <c r="M3444" s="26">
        <v>2550</v>
      </c>
      <c r="N3444" s="26" t="s">
        <v>56</v>
      </c>
      <c r="O3444" s="26" t="s">
        <v>14226</v>
      </c>
      <c r="P3444" s="26" t="s">
        <v>333</v>
      </c>
      <c r="Q3444" s="26" t="s">
        <v>14227</v>
      </c>
      <c r="R3444" s="26" t="s">
        <v>12231</v>
      </c>
      <c r="S3444" s="26" t="s">
        <v>12232</v>
      </c>
      <c r="T3444" s="26" t="s">
        <v>12233</v>
      </c>
      <c r="U3444" s="26" t="s">
        <v>385</v>
      </c>
    </row>
    <row r="3445" spans="1:21" ht="14.4" x14ac:dyDescent="0.25">
      <c r="A3445" s="26">
        <v>113142</v>
      </c>
      <c r="B3445" s="26" t="s">
        <v>1649</v>
      </c>
      <c r="C3445" s="81">
        <f t="shared" si="164"/>
        <v>0</v>
      </c>
      <c r="D3445" s="26">
        <v>29793</v>
      </c>
      <c r="E3445" s="26" t="s">
        <v>12127</v>
      </c>
      <c r="F3445" s="26">
        <v>962647</v>
      </c>
      <c r="G3445" s="26">
        <v>0</v>
      </c>
      <c r="H3445" s="76">
        <f t="shared" si="165"/>
        <v>113142</v>
      </c>
      <c r="I3445" s="76">
        <f t="shared" si="166"/>
        <v>0</v>
      </c>
      <c r="J3445" s="26">
        <v>123761</v>
      </c>
      <c r="K3445" s="26" t="s">
        <v>14228</v>
      </c>
      <c r="L3445" s="26" t="s">
        <v>8739</v>
      </c>
      <c r="M3445" s="26">
        <v>2530</v>
      </c>
      <c r="N3445" s="26" t="s">
        <v>158</v>
      </c>
      <c r="O3445" s="26" t="s">
        <v>14229</v>
      </c>
      <c r="P3445" s="26" t="s">
        <v>333</v>
      </c>
      <c r="Q3445" s="26" t="s">
        <v>14230</v>
      </c>
      <c r="R3445" s="26" t="s">
        <v>12231</v>
      </c>
      <c r="S3445" s="26" t="s">
        <v>12232</v>
      </c>
      <c r="T3445" s="26" t="s">
        <v>12233</v>
      </c>
      <c r="U3445" s="26" t="s">
        <v>385</v>
      </c>
    </row>
    <row r="3446" spans="1:21" ht="14.4" x14ac:dyDescent="0.25">
      <c r="A3446" s="26">
        <v>113142</v>
      </c>
      <c r="B3446" s="26" t="s">
        <v>1649</v>
      </c>
      <c r="C3446" s="81">
        <f t="shared" si="164"/>
        <v>0</v>
      </c>
      <c r="D3446" s="26">
        <v>29793</v>
      </c>
      <c r="E3446" s="26" t="s">
        <v>12127</v>
      </c>
      <c r="F3446" s="26">
        <v>962647</v>
      </c>
      <c r="G3446" s="26">
        <v>0</v>
      </c>
      <c r="H3446" s="76">
        <f t="shared" si="165"/>
        <v>0</v>
      </c>
      <c r="I3446" s="76">
        <f t="shared" si="166"/>
        <v>0</v>
      </c>
      <c r="J3446" s="26">
        <v>123778</v>
      </c>
      <c r="K3446" s="26" t="s">
        <v>14231</v>
      </c>
      <c r="L3446" s="26" t="s">
        <v>8739</v>
      </c>
      <c r="M3446" s="26">
        <v>2530</v>
      </c>
      <c r="N3446" s="26" t="s">
        <v>158</v>
      </c>
      <c r="O3446" s="26" t="s">
        <v>14229</v>
      </c>
      <c r="P3446" s="26" t="s">
        <v>333</v>
      </c>
      <c r="Q3446" s="26" t="s">
        <v>14232</v>
      </c>
      <c r="R3446" s="26" t="s">
        <v>12231</v>
      </c>
      <c r="S3446" s="26" t="s">
        <v>12232</v>
      </c>
      <c r="T3446" s="26" t="s">
        <v>12233</v>
      </c>
      <c r="U3446" s="26" t="s">
        <v>385</v>
      </c>
    </row>
    <row r="3447" spans="1:21" ht="14.4" x14ac:dyDescent="0.25">
      <c r="A3447" s="26">
        <v>113142</v>
      </c>
      <c r="B3447" s="26" t="s">
        <v>1649</v>
      </c>
      <c r="C3447" s="81">
        <f t="shared" si="164"/>
        <v>0</v>
      </c>
      <c r="D3447" s="26">
        <v>29793</v>
      </c>
      <c r="E3447" s="26" t="s">
        <v>12127</v>
      </c>
      <c r="F3447" s="26">
        <v>962647</v>
      </c>
      <c r="G3447" s="26">
        <v>0</v>
      </c>
      <c r="H3447" s="76">
        <f t="shared" si="165"/>
        <v>0</v>
      </c>
      <c r="I3447" s="76">
        <f t="shared" si="166"/>
        <v>0</v>
      </c>
      <c r="J3447" s="26">
        <v>125203</v>
      </c>
      <c r="K3447" s="26" t="s">
        <v>14233</v>
      </c>
      <c r="L3447" s="26" t="s">
        <v>8739</v>
      </c>
      <c r="M3447" s="26">
        <v>2530</v>
      </c>
      <c r="N3447" s="26" t="s">
        <v>158</v>
      </c>
      <c r="O3447" s="26" t="s">
        <v>14229</v>
      </c>
      <c r="P3447" s="26" t="s">
        <v>333</v>
      </c>
      <c r="Q3447" s="26" t="s">
        <v>14234</v>
      </c>
      <c r="R3447" s="26" t="s">
        <v>12231</v>
      </c>
      <c r="S3447" s="26" t="s">
        <v>12232</v>
      </c>
      <c r="T3447" s="26" t="s">
        <v>12233</v>
      </c>
      <c r="U3447" s="26" t="s">
        <v>385</v>
      </c>
    </row>
    <row r="3448" spans="1:21" ht="14.4" x14ac:dyDescent="0.25">
      <c r="A3448" s="26">
        <v>113142</v>
      </c>
      <c r="B3448" s="26" t="s">
        <v>1649</v>
      </c>
      <c r="C3448" s="81">
        <f t="shared" si="164"/>
        <v>0</v>
      </c>
      <c r="D3448" s="26">
        <v>29793</v>
      </c>
      <c r="E3448" s="26" t="s">
        <v>12127</v>
      </c>
      <c r="F3448" s="26">
        <v>103192</v>
      </c>
      <c r="G3448" s="26">
        <v>0</v>
      </c>
      <c r="H3448" s="76">
        <f t="shared" si="165"/>
        <v>113142</v>
      </c>
      <c r="I3448" s="76">
        <f t="shared" si="166"/>
        <v>0</v>
      </c>
      <c r="J3448" s="26">
        <v>127944</v>
      </c>
      <c r="K3448" s="26" t="s">
        <v>14235</v>
      </c>
      <c r="L3448" s="26" t="s">
        <v>1223</v>
      </c>
      <c r="M3448" s="26">
        <v>2650</v>
      </c>
      <c r="N3448" s="26" t="s">
        <v>54</v>
      </c>
      <c r="O3448" s="26" t="s">
        <v>14236</v>
      </c>
      <c r="P3448" s="26" t="s">
        <v>333</v>
      </c>
      <c r="Q3448" s="26" t="s">
        <v>14237</v>
      </c>
      <c r="R3448" s="26" t="s">
        <v>12231</v>
      </c>
      <c r="S3448" s="26" t="s">
        <v>12232</v>
      </c>
      <c r="T3448" s="26" t="s">
        <v>12233</v>
      </c>
      <c r="U3448" s="26" t="s">
        <v>385</v>
      </c>
    </row>
    <row r="3449" spans="1:21" ht="14.4" x14ac:dyDescent="0.25">
      <c r="A3449" s="26">
        <v>113142</v>
      </c>
      <c r="B3449" s="26" t="s">
        <v>1649</v>
      </c>
      <c r="C3449" s="81">
        <f t="shared" si="164"/>
        <v>0</v>
      </c>
      <c r="D3449" s="26">
        <v>29793</v>
      </c>
      <c r="E3449" s="26" t="s">
        <v>12127</v>
      </c>
      <c r="F3449" s="26">
        <v>103192</v>
      </c>
      <c r="G3449" s="26">
        <v>0</v>
      </c>
      <c r="H3449" s="76">
        <f t="shared" si="165"/>
        <v>0</v>
      </c>
      <c r="I3449" s="76">
        <f t="shared" si="166"/>
        <v>0</v>
      </c>
      <c r="J3449" s="26">
        <v>127951</v>
      </c>
      <c r="K3449" s="26" t="s">
        <v>14238</v>
      </c>
      <c r="L3449" s="26" t="s">
        <v>1223</v>
      </c>
      <c r="M3449" s="26">
        <v>2650</v>
      </c>
      <c r="N3449" s="26" t="s">
        <v>54</v>
      </c>
      <c r="O3449" s="26" t="s">
        <v>14236</v>
      </c>
      <c r="P3449" s="26" t="s">
        <v>333</v>
      </c>
      <c r="Q3449" s="26" t="s">
        <v>14239</v>
      </c>
      <c r="R3449" s="26" t="s">
        <v>12231</v>
      </c>
      <c r="S3449" s="26" t="s">
        <v>12232</v>
      </c>
      <c r="T3449" s="26" t="s">
        <v>12233</v>
      </c>
      <c r="U3449" s="26" t="s">
        <v>385</v>
      </c>
    </row>
    <row r="3450" spans="1:21" ht="14.4" x14ac:dyDescent="0.25">
      <c r="A3450" s="26">
        <v>113142</v>
      </c>
      <c r="B3450" s="26" t="s">
        <v>1649</v>
      </c>
      <c r="C3450" s="81">
        <f t="shared" si="164"/>
        <v>0</v>
      </c>
      <c r="D3450" s="26">
        <v>29793</v>
      </c>
      <c r="E3450" s="26" t="s">
        <v>12127</v>
      </c>
      <c r="F3450" s="26">
        <v>103192</v>
      </c>
      <c r="G3450" s="26">
        <v>0</v>
      </c>
      <c r="H3450" s="76">
        <f t="shared" si="165"/>
        <v>0</v>
      </c>
      <c r="I3450" s="76">
        <f t="shared" si="166"/>
        <v>0</v>
      </c>
      <c r="J3450" s="26">
        <v>129411</v>
      </c>
      <c r="K3450" s="26" t="s">
        <v>14240</v>
      </c>
      <c r="L3450" s="26" t="s">
        <v>14241</v>
      </c>
      <c r="M3450" s="26">
        <v>2640</v>
      </c>
      <c r="N3450" s="26" t="s">
        <v>53</v>
      </c>
      <c r="O3450" s="26" t="s">
        <v>14242</v>
      </c>
      <c r="P3450" s="26" t="s">
        <v>333</v>
      </c>
      <c r="Q3450" s="26" t="s">
        <v>14243</v>
      </c>
      <c r="R3450" s="26" t="s">
        <v>12231</v>
      </c>
      <c r="S3450" s="26" t="s">
        <v>12232</v>
      </c>
      <c r="T3450" s="26" t="s">
        <v>12233</v>
      </c>
      <c r="U3450" s="26" t="s">
        <v>385</v>
      </c>
    </row>
    <row r="3451" spans="1:21" ht="14.4" x14ac:dyDescent="0.25">
      <c r="A3451" s="26">
        <v>113142</v>
      </c>
      <c r="B3451" s="26" t="s">
        <v>1649</v>
      </c>
      <c r="C3451" s="81">
        <f t="shared" si="164"/>
        <v>0</v>
      </c>
      <c r="D3451" s="26">
        <v>0</v>
      </c>
      <c r="E3451" s="26" t="s">
        <v>333</v>
      </c>
      <c r="F3451" s="26">
        <v>962647</v>
      </c>
      <c r="G3451" s="26">
        <v>0</v>
      </c>
      <c r="H3451" s="76">
        <f t="shared" si="165"/>
        <v>113142</v>
      </c>
      <c r="I3451" s="76">
        <f t="shared" si="166"/>
        <v>0</v>
      </c>
      <c r="J3451" s="26">
        <v>145904</v>
      </c>
      <c r="K3451" s="26" t="s">
        <v>14244</v>
      </c>
      <c r="L3451" s="26" t="s">
        <v>14245</v>
      </c>
      <c r="M3451" s="26">
        <v>2530</v>
      </c>
      <c r="N3451" s="26" t="s">
        <v>14246</v>
      </c>
      <c r="O3451" s="26" t="s">
        <v>14229</v>
      </c>
      <c r="P3451" s="26" t="s">
        <v>333</v>
      </c>
      <c r="Q3451" s="26" t="s">
        <v>333</v>
      </c>
      <c r="U3451" s="26" t="s">
        <v>385</v>
      </c>
    </row>
    <row r="3452" spans="1:21" ht="14.4" x14ac:dyDescent="0.25">
      <c r="A3452" s="26">
        <v>113159</v>
      </c>
      <c r="B3452" s="26" t="s">
        <v>1649</v>
      </c>
      <c r="C3452" s="81">
        <f t="shared" si="164"/>
        <v>0</v>
      </c>
      <c r="D3452" s="26">
        <v>123802</v>
      </c>
      <c r="E3452" s="26" t="s">
        <v>12128</v>
      </c>
      <c r="F3452" s="26">
        <v>144519</v>
      </c>
      <c r="G3452" s="26">
        <v>0</v>
      </c>
      <c r="H3452" s="76">
        <f t="shared" si="165"/>
        <v>0</v>
      </c>
      <c r="I3452" s="76">
        <f t="shared" si="166"/>
        <v>0</v>
      </c>
      <c r="J3452" s="26">
        <v>28035</v>
      </c>
      <c r="K3452" s="26" t="s">
        <v>14247</v>
      </c>
      <c r="L3452" s="26" t="s">
        <v>14248</v>
      </c>
      <c r="M3452" s="26">
        <v>8200</v>
      </c>
      <c r="N3452" s="26" t="s">
        <v>281</v>
      </c>
      <c r="O3452" s="26" t="s">
        <v>14249</v>
      </c>
      <c r="P3452" s="26" t="s">
        <v>333</v>
      </c>
      <c r="Q3452" s="26" t="s">
        <v>14250</v>
      </c>
      <c r="R3452" s="26" t="s">
        <v>12171</v>
      </c>
      <c r="S3452" s="26" t="s">
        <v>12172</v>
      </c>
      <c r="T3452" s="26" t="s">
        <v>12173</v>
      </c>
      <c r="U3452" s="26" t="s">
        <v>496</v>
      </c>
    </row>
    <row r="3453" spans="1:21" ht="14.4" x14ac:dyDescent="0.25">
      <c r="A3453" s="26">
        <v>113159</v>
      </c>
      <c r="B3453" s="26" t="s">
        <v>1649</v>
      </c>
      <c r="C3453" s="81">
        <f t="shared" si="164"/>
        <v>0</v>
      </c>
      <c r="D3453" s="26">
        <v>123802</v>
      </c>
      <c r="E3453" s="26" t="s">
        <v>12128</v>
      </c>
      <c r="F3453" s="26">
        <v>971391</v>
      </c>
      <c r="G3453" s="26">
        <v>0</v>
      </c>
      <c r="H3453" s="76">
        <f t="shared" si="165"/>
        <v>113159</v>
      </c>
      <c r="I3453" s="76">
        <f t="shared" si="166"/>
        <v>0</v>
      </c>
      <c r="J3453" s="26">
        <v>34025</v>
      </c>
      <c r="K3453" s="26" t="s">
        <v>14251</v>
      </c>
      <c r="L3453" s="26" t="s">
        <v>14252</v>
      </c>
      <c r="M3453" s="26">
        <v>8370</v>
      </c>
      <c r="N3453" s="26" t="s">
        <v>99</v>
      </c>
      <c r="O3453" s="26" t="s">
        <v>14253</v>
      </c>
      <c r="P3453" s="26" t="s">
        <v>333</v>
      </c>
      <c r="Q3453" s="26" t="s">
        <v>14254</v>
      </c>
      <c r="R3453" s="26" t="s">
        <v>12245</v>
      </c>
      <c r="S3453" s="26" t="s">
        <v>12246</v>
      </c>
      <c r="T3453" s="26" t="s">
        <v>12247</v>
      </c>
      <c r="U3453" s="26" t="s">
        <v>385</v>
      </c>
    </row>
    <row r="3454" spans="1:21" ht="14.4" x14ac:dyDescent="0.25">
      <c r="A3454" s="26">
        <v>113159</v>
      </c>
      <c r="B3454" s="26" t="s">
        <v>1649</v>
      </c>
      <c r="C3454" s="81">
        <f t="shared" si="164"/>
        <v>0</v>
      </c>
      <c r="D3454" s="26">
        <v>123802</v>
      </c>
      <c r="E3454" s="26" t="s">
        <v>12128</v>
      </c>
      <c r="F3454" s="26">
        <v>971391</v>
      </c>
      <c r="G3454" s="26">
        <v>0</v>
      </c>
      <c r="H3454" s="76">
        <f t="shared" si="165"/>
        <v>0</v>
      </c>
      <c r="I3454" s="76">
        <f t="shared" si="166"/>
        <v>0</v>
      </c>
      <c r="J3454" s="26">
        <v>34033</v>
      </c>
      <c r="K3454" s="26" t="s">
        <v>14251</v>
      </c>
      <c r="L3454" s="26" t="s">
        <v>14252</v>
      </c>
      <c r="M3454" s="26">
        <v>8370</v>
      </c>
      <c r="N3454" s="26" t="s">
        <v>99</v>
      </c>
      <c r="O3454" s="26" t="s">
        <v>14253</v>
      </c>
      <c r="P3454" s="26" t="s">
        <v>333</v>
      </c>
      <c r="Q3454" s="26" t="s">
        <v>14254</v>
      </c>
      <c r="R3454" s="26" t="s">
        <v>12245</v>
      </c>
      <c r="S3454" s="26" t="s">
        <v>12246</v>
      </c>
      <c r="T3454" s="26" t="s">
        <v>12247</v>
      </c>
      <c r="U3454" s="26" t="s">
        <v>385</v>
      </c>
    </row>
    <row r="3455" spans="1:21" ht="14.4" x14ac:dyDescent="0.25">
      <c r="A3455" s="26">
        <v>113159</v>
      </c>
      <c r="B3455" s="26" t="s">
        <v>1649</v>
      </c>
      <c r="C3455" s="81">
        <f t="shared" si="164"/>
        <v>0</v>
      </c>
      <c r="D3455" s="26">
        <v>123802</v>
      </c>
      <c r="E3455" s="26" t="s">
        <v>12128</v>
      </c>
      <c r="F3455" s="26">
        <v>971391</v>
      </c>
      <c r="G3455" s="26">
        <v>0</v>
      </c>
      <c r="H3455" s="76">
        <f t="shared" si="165"/>
        <v>0</v>
      </c>
      <c r="I3455" s="76">
        <f t="shared" si="166"/>
        <v>0</v>
      </c>
      <c r="J3455" s="26">
        <v>34041</v>
      </c>
      <c r="K3455" s="26" t="s">
        <v>14251</v>
      </c>
      <c r="L3455" s="26" t="s">
        <v>14252</v>
      </c>
      <c r="M3455" s="26">
        <v>8370</v>
      </c>
      <c r="N3455" s="26" t="s">
        <v>99</v>
      </c>
      <c r="O3455" s="26" t="s">
        <v>14253</v>
      </c>
      <c r="P3455" s="26" t="s">
        <v>333</v>
      </c>
      <c r="Q3455" s="26" t="s">
        <v>14254</v>
      </c>
      <c r="R3455" s="26" t="s">
        <v>12245</v>
      </c>
      <c r="S3455" s="26" t="s">
        <v>12246</v>
      </c>
      <c r="T3455" s="26" t="s">
        <v>12247</v>
      </c>
      <c r="U3455" s="26" t="s">
        <v>385</v>
      </c>
    </row>
    <row r="3456" spans="1:21" ht="14.4" x14ac:dyDescent="0.25">
      <c r="A3456" s="26">
        <v>113159</v>
      </c>
      <c r="B3456" s="26" t="s">
        <v>1649</v>
      </c>
      <c r="C3456" s="81">
        <f t="shared" si="164"/>
        <v>0</v>
      </c>
      <c r="D3456" s="26">
        <v>123802</v>
      </c>
      <c r="E3456" s="26" t="s">
        <v>12128</v>
      </c>
      <c r="F3456" s="26">
        <v>137869</v>
      </c>
      <c r="G3456" s="26">
        <v>0</v>
      </c>
      <c r="H3456" s="76">
        <f t="shared" si="165"/>
        <v>113159</v>
      </c>
      <c r="I3456" s="76">
        <f t="shared" si="166"/>
        <v>0</v>
      </c>
      <c r="J3456" s="26">
        <v>34249</v>
      </c>
      <c r="K3456" s="26" t="s">
        <v>14255</v>
      </c>
      <c r="L3456" s="26" t="s">
        <v>14256</v>
      </c>
      <c r="M3456" s="26">
        <v>8200</v>
      </c>
      <c r="N3456" s="26" t="s">
        <v>270</v>
      </c>
      <c r="O3456" s="26" t="s">
        <v>14257</v>
      </c>
      <c r="P3456" s="26" t="s">
        <v>333</v>
      </c>
      <c r="Q3456" s="26" t="s">
        <v>14258</v>
      </c>
      <c r="R3456" s="26" t="s">
        <v>12245</v>
      </c>
      <c r="S3456" s="26" t="s">
        <v>12246</v>
      </c>
      <c r="T3456" s="26" t="s">
        <v>12247</v>
      </c>
      <c r="U3456" s="26" t="s">
        <v>385</v>
      </c>
    </row>
    <row r="3457" spans="1:21" ht="14.4" x14ac:dyDescent="0.25">
      <c r="A3457" s="26">
        <v>113159</v>
      </c>
      <c r="B3457" s="26" t="s">
        <v>1649</v>
      </c>
      <c r="C3457" s="81">
        <f t="shared" si="164"/>
        <v>0</v>
      </c>
      <c r="D3457" s="26">
        <v>123802</v>
      </c>
      <c r="E3457" s="26" t="s">
        <v>12128</v>
      </c>
      <c r="F3457" s="26">
        <v>966598</v>
      </c>
      <c r="G3457" s="26">
        <v>0</v>
      </c>
      <c r="H3457" s="76">
        <f t="shared" si="165"/>
        <v>113159</v>
      </c>
      <c r="I3457" s="76">
        <f t="shared" si="166"/>
        <v>0</v>
      </c>
      <c r="J3457" s="26">
        <v>34256</v>
      </c>
      <c r="K3457" s="26" t="s">
        <v>14259</v>
      </c>
      <c r="L3457" s="26" t="s">
        <v>5487</v>
      </c>
      <c r="M3457" s="26">
        <v>8200</v>
      </c>
      <c r="N3457" s="26" t="s">
        <v>270</v>
      </c>
      <c r="O3457" s="26" t="s">
        <v>14260</v>
      </c>
      <c r="P3457" s="26" t="s">
        <v>333</v>
      </c>
      <c r="Q3457" s="26" t="s">
        <v>14261</v>
      </c>
      <c r="R3457" s="26" t="s">
        <v>12245</v>
      </c>
      <c r="S3457" s="26" t="s">
        <v>12246</v>
      </c>
      <c r="T3457" s="26" t="s">
        <v>12247</v>
      </c>
      <c r="U3457" s="26" t="s">
        <v>385</v>
      </c>
    </row>
    <row r="3458" spans="1:21" ht="14.4" x14ac:dyDescent="0.25">
      <c r="A3458" s="26">
        <v>113159</v>
      </c>
      <c r="B3458" s="26" t="s">
        <v>1649</v>
      </c>
      <c r="C3458" s="81">
        <f t="shared" si="164"/>
        <v>0</v>
      </c>
      <c r="D3458" s="26">
        <v>123802</v>
      </c>
      <c r="E3458" s="26" t="s">
        <v>12128</v>
      </c>
      <c r="F3458" s="26">
        <v>966598</v>
      </c>
      <c r="G3458" s="26">
        <v>0</v>
      </c>
      <c r="H3458" s="76">
        <f t="shared" si="165"/>
        <v>0</v>
      </c>
      <c r="I3458" s="76">
        <f t="shared" si="166"/>
        <v>0</v>
      </c>
      <c r="J3458" s="26">
        <v>34306</v>
      </c>
      <c r="K3458" s="26" t="s">
        <v>14262</v>
      </c>
      <c r="L3458" s="26" t="s">
        <v>14263</v>
      </c>
      <c r="M3458" s="26">
        <v>8200</v>
      </c>
      <c r="N3458" s="26" t="s">
        <v>281</v>
      </c>
      <c r="O3458" s="26" t="s">
        <v>14264</v>
      </c>
      <c r="P3458" s="26" t="s">
        <v>333</v>
      </c>
      <c r="Q3458" s="26" t="s">
        <v>14265</v>
      </c>
      <c r="R3458" s="26" t="s">
        <v>12245</v>
      </c>
      <c r="S3458" s="26" t="s">
        <v>12246</v>
      </c>
      <c r="T3458" s="26" t="s">
        <v>12247</v>
      </c>
      <c r="U3458" s="26" t="s">
        <v>385</v>
      </c>
    </row>
    <row r="3459" spans="1:21" ht="14.4" x14ac:dyDescent="0.25">
      <c r="A3459" s="26">
        <v>113159</v>
      </c>
      <c r="B3459" s="26" t="s">
        <v>1649</v>
      </c>
      <c r="C3459" s="81">
        <f t="shared" si="164"/>
        <v>0</v>
      </c>
      <c r="D3459" s="26">
        <v>123802</v>
      </c>
      <c r="E3459" s="26" t="s">
        <v>12128</v>
      </c>
      <c r="F3459" s="26">
        <v>971333</v>
      </c>
      <c r="G3459" s="26">
        <v>0</v>
      </c>
      <c r="H3459" s="76">
        <f t="shared" si="165"/>
        <v>113159</v>
      </c>
      <c r="I3459" s="76">
        <f t="shared" si="166"/>
        <v>0</v>
      </c>
      <c r="J3459" s="26">
        <v>34314</v>
      </c>
      <c r="K3459" s="26" t="s">
        <v>14266</v>
      </c>
      <c r="L3459" s="26" t="s">
        <v>14267</v>
      </c>
      <c r="M3459" s="26">
        <v>8200</v>
      </c>
      <c r="N3459" s="26" t="s">
        <v>281</v>
      </c>
      <c r="O3459" s="26" t="s">
        <v>14268</v>
      </c>
      <c r="P3459" s="26" t="s">
        <v>333</v>
      </c>
      <c r="Q3459" s="26" t="s">
        <v>14269</v>
      </c>
      <c r="R3459" s="26" t="s">
        <v>12245</v>
      </c>
      <c r="S3459" s="26" t="s">
        <v>12246</v>
      </c>
      <c r="T3459" s="26" t="s">
        <v>12247</v>
      </c>
      <c r="U3459" s="26" t="s">
        <v>385</v>
      </c>
    </row>
    <row r="3460" spans="1:21" ht="14.4" x14ac:dyDescent="0.25">
      <c r="A3460" s="26">
        <v>113159</v>
      </c>
      <c r="B3460" s="26" t="s">
        <v>1649</v>
      </c>
      <c r="C3460" s="81">
        <f t="shared" si="164"/>
        <v>0</v>
      </c>
      <c r="D3460" s="26">
        <v>123802</v>
      </c>
      <c r="E3460" s="26" t="s">
        <v>12128</v>
      </c>
      <c r="F3460" s="26">
        <v>966598</v>
      </c>
      <c r="G3460" s="26">
        <v>0</v>
      </c>
      <c r="H3460" s="76">
        <f t="shared" si="165"/>
        <v>113159</v>
      </c>
      <c r="I3460" s="76">
        <f t="shared" si="166"/>
        <v>0</v>
      </c>
      <c r="J3460" s="26">
        <v>34331</v>
      </c>
      <c r="K3460" s="26" t="s">
        <v>14270</v>
      </c>
      <c r="L3460" s="26" t="s">
        <v>14267</v>
      </c>
      <c r="M3460" s="26">
        <v>8200</v>
      </c>
      <c r="N3460" s="26" t="s">
        <v>281</v>
      </c>
      <c r="O3460" s="26" t="s">
        <v>14271</v>
      </c>
      <c r="P3460" s="26" t="s">
        <v>333</v>
      </c>
      <c r="Q3460" s="26" t="s">
        <v>14272</v>
      </c>
      <c r="R3460" s="26" t="s">
        <v>12245</v>
      </c>
      <c r="S3460" s="26" t="s">
        <v>12246</v>
      </c>
      <c r="T3460" s="26" t="s">
        <v>12247</v>
      </c>
      <c r="U3460" s="26" t="s">
        <v>385</v>
      </c>
    </row>
    <row r="3461" spans="1:21" ht="14.4" x14ac:dyDescent="0.25">
      <c r="A3461" s="26">
        <v>113159</v>
      </c>
      <c r="B3461" s="26" t="s">
        <v>1649</v>
      </c>
      <c r="C3461" s="81">
        <f t="shared" si="164"/>
        <v>0</v>
      </c>
      <c r="D3461" s="26">
        <v>123802</v>
      </c>
      <c r="E3461" s="26" t="s">
        <v>12128</v>
      </c>
      <c r="F3461" s="26">
        <v>971333</v>
      </c>
      <c r="G3461" s="26">
        <v>0</v>
      </c>
      <c r="H3461" s="76">
        <f t="shared" si="165"/>
        <v>113159</v>
      </c>
      <c r="I3461" s="76">
        <f t="shared" si="166"/>
        <v>0</v>
      </c>
      <c r="J3461" s="26">
        <v>48769</v>
      </c>
      <c r="K3461" s="26" t="s">
        <v>14273</v>
      </c>
      <c r="L3461" s="26" t="s">
        <v>14274</v>
      </c>
      <c r="M3461" s="26">
        <v>8200</v>
      </c>
      <c r="N3461" s="26" t="s">
        <v>281</v>
      </c>
      <c r="O3461" s="26" t="s">
        <v>14268</v>
      </c>
      <c r="P3461" s="26" t="s">
        <v>333</v>
      </c>
      <c r="Q3461" s="26" t="s">
        <v>14269</v>
      </c>
      <c r="R3461" s="26" t="s">
        <v>12245</v>
      </c>
      <c r="S3461" s="26" t="s">
        <v>12246</v>
      </c>
      <c r="T3461" s="26" t="s">
        <v>12247</v>
      </c>
      <c r="U3461" s="26" t="s">
        <v>385</v>
      </c>
    </row>
    <row r="3462" spans="1:21" ht="14.4" x14ac:dyDescent="0.25">
      <c r="A3462" s="26">
        <v>113159</v>
      </c>
      <c r="B3462" s="26" t="s">
        <v>1649</v>
      </c>
      <c r="C3462" s="81">
        <f t="shared" si="164"/>
        <v>0</v>
      </c>
      <c r="D3462" s="26">
        <v>123802</v>
      </c>
      <c r="E3462" s="26" t="s">
        <v>12128</v>
      </c>
      <c r="F3462" s="26">
        <v>974477</v>
      </c>
      <c r="G3462" s="26">
        <v>0</v>
      </c>
      <c r="H3462" s="76">
        <f t="shared" si="165"/>
        <v>113159</v>
      </c>
      <c r="I3462" s="76">
        <f t="shared" si="166"/>
        <v>0</v>
      </c>
      <c r="J3462" s="26">
        <v>104141</v>
      </c>
      <c r="K3462" s="26" t="s">
        <v>14275</v>
      </c>
      <c r="L3462" s="26" t="s">
        <v>14276</v>
      </c>
      <c r="M3462" s="26">
        <v>8200</v>
      </c>
      <c r="N3462" s="26" t="s">
        <v>281</v>
      </c>
      <c r="O3462" s="26" t="s">
        <v>14277</v>
      </c>
      <c r="P3462" s="26" t="s">
        <v>333</v>
      </c>
      <c r="Q3462" s="26" t="s">
        <v>14278</v>
      </c>
      <c r="R3462" s="26" t="s">
        <v>12245</v>
      </c>
      <c r="S3462" s="26" t="s">
        <v>12246</v>
      </c>
      <c r="T3462" s="26" t="s">
        <v>12247</v>
      </c>
      <c r="U3462" s="26" t="s">
        <v>385</v>
      </c>
    </row>
    <row r="3463" spans="1:21" ht="14.4" x14ac:dyDescent="0.25">
      <c r="A3463" s="26">
        <v>113159</v>
      </c>
      <c r="B3463" s="26" t="s">
        <v>1649</v>
      </c>
      <c r="C3463" s="81">
        <f t="shared" ref="C3463:C3526" si="167">IF(A3463&lt;&gt;A3462,0,IF(AND(A3463=A3462,B3463&lt;&gt;B3462),A3463,0))</f>
        <v>0</v>
      </c>
      <c r="D3463" s="26">
        <v>123802</v>
      </c>
      <c r="E3463" s="26" t="s">
        <v>12128</v>
      </c>
      <c r="F3463" s="26">
        <v>966598</v>
      </c>
      <c r="G3463" s="26">
        <v>0</v>
      </c>
      <c r="H3463" s="76">
        <f t="shared" ref="H3463:H3526" si="168">IF(A3463&lt;&gt;A3462,0,IF(AND(A3463=A3462,F3463&lt;&gt;F3462),A3463,0))</f>
        <v>113159</v>
      </c>
      <c r="I3463" s="76">
        <f t="shared" ref="I3463:I3526" si="169">IF(A3463&lt;&gt;A3462,0,IF(AND(H3463&lt;&gt;0,B3463&lt;&gt;B3462),A3463,0))</f>
        <v>0</v>
      </c>
      <c r="J3463" s="26">
        <v>123802</v>
      </c>
      <c r="K3463" s="26" t="s">
        <v>12128</v>
      </c>
      <c r="L3463" s="26" t="s">
        <v>10485</v>
      </c>
      <c r="M3463" s="26">
        <v>8200</v>
      </c>
      <c r="N3463" s="26" t="s">
        <v>270</v>
      </c>
      <c r="O3463" s="26" t="s">
        <v>14279</v>
      </c>
      <c r="P3463" s="26" t="s">
        <v>333</v>
      </c>
      <c r="Q3463" s="26" t="s">
        <v>14280</v>
      </c>
      <c r="R3463" s="26" t="s">
        <v>12245</v>
      </c>
      <c r="S3463" s="26" t="s">
        <v>12246</v>
      </c>
      <c r="T3463" s="26" t="s">
        <v>12247</v>
      </c>
      <c r="U3463" s="26" t="s">
        <v>385</v>
      </c>
    </row>
    <row r="3464" spans="1:21" ht="14.4" x14ac:dyDescent="0.25">
      <c r="A3464" s="26">
        <v>113159</v>
      </c>
      <c r="B3464" s="26" t="s">
        <v>1649</v>
      </c>
      <c r="C3464" s="81">
        <f t="shared" si="167"/>
        <v>0</v>
      </c>
      <c r="D3464" s="26">
        <v>123802</v>
      </c>
      <c r="E3464" s="26" t="s">
        <v>12128</v>
      </c>
      <c r="F3464" s="26">
        <v>966598</v>
      </c>
      <c r="G3464" s="26">
        <v>0</v>
      </c>
      <c r="H3464" s="76">
        <f t="shared" si="168"/>
        <v>0</v>
      </c>
      <c r="I3464" s="76">
        <f t="shared" si="169"/>
        <v>0</v>
      </c>
      <c r="J3464" s="26">
        <v>123811</v>
      </c>
      <c r="K3464" s="26" t="s">
        <v>14281</v>
      </c>
      <c r="L3464" s="26" t="s">
        <v>10485</v>
      </c>
      <c r="M3464" s="26">
        <v>8200</v>
      </c>
      <c r="N3464" s="26" t="s">
        <v>270</v>
      </c>
      <c r="O3464" s="26" t="s">
        <v>14279</v>
      </c>
      <c r="P3464" s="26" t="s">
        <v>333</v>
      </c>
      <c r="Q3464" s="26" t="s">
        <v>14280</v>
      </c>
      <c r="R3464" s="26" t="s">
        <v>12245</v>
      </c>
      <c r="S3464" s="26" t="s">
        <v>12246</v>
      </c>
      <c r="T3464" s="26" t="s">
        <v>12247</v>
      </c>
      <c r="U3464" s="26" t="s">
        <v>385</v>
      </c>
    </row>
    <row r="3465" spans="1:21" ht="14.4" x14ac:dyDescent="0.25">
      <c r="A3465" s="26">
        <v>113167</v>
      </c>
      <c r="B3465" s="26" t="s">
        <v>1649</v>
      </c>
      <c r="C3465" s="81">
        <f t="shared" si="167"/>
        <v>0</v>
      </c>
      <c r="D3465" s="26">
        <v>34074</v>
      </c>
      <c r="E3465" s="26" t="s">
        <v>12129</v>
      </c>
      <c r="F3465" s="26">
        <v>972547</v>
      </c>
      <c r="G3465" s="26">
        <v>0</v>
      </c>
      <c r="H3465" s="76">
        <f t="shared" si="168"/>
        <v>0</v>
      </c>
      <c r="I3465" s="76">
        <f t="shared" si="169"/>
        <v>0</v>
      </c>
      <c r="J3465" s="26">
        <v>27995</v>
      </c>
      <c r="K3465" s="26" t="s">
        <v>14282</v>
      </c>
      <c r="L3465" s="26" t="s">
        <v>14283</v>
      </c>
      <c r="M3465" s="26">
        <v>9000</v>
      </c>
      <c r="N3465" s="26" t="s">
        <v>120</v>
      </c>
      <c r="O3465" s="26" t="s">
        <v>14284</v>
      </c>
      <c r="P3465" s="26" t="s">
        <v>333</v>
      </c>
      <c r="Q3465" s="26" t="s">
        <v>14285</v>
      </c>
      <c r="R3465" s="26" t="s">
        <v>12171</v>
      </c>
      <c r="S3465" s="26" t="s">
        <v>12172</v>
      </c>
      <c r="T3465" s="26" t="s">
        <v>12173</v>
      </c>
      <c r="U3465" s="26" t="s">
        <v>496</v>
      </c>
    </row>
    <row r="3466" spans="1:21" ht="14.4" x14ac:dyDescent="0.25">
      <c r="A3466" s="26">
        <v>113167</v>
      </c>
      <c r="B3466" s="26" t="s">
        <v>1649</v>
      </c>
      <c r="C3466" s="81">
        <f t="shared" si="167"/>
        <v>0</v>
      </c>
      <c r="D3466" s="26">
        <v>34074</v>
      </c>
      <c r="E3466" s="26" t="s">
        <v>12129</v>
      </c>
      <c r="F3466" s="26">
        <v>971226</v>
      </c>
      <c r="G3466" s="26">
        <v>0</v>
      </c>
      <c r="H3466" s="76">
        <f t="shared" si="168"/>
        <v>113167</v>
      </c>
      <c r="I3466" s="76">
        <f t="shared" si="169"/>
        <v>0</v>
      </c>
      <c r="J3466" s="26">
        <v>28043</v>
      </c>
      <c r="K3466" s="26" t="s">
        <v>14286</v>
      </c>
      <c r="L3466" s="26" t="s">
        <v>14287</v>
      </c>
      <c r="M3466" s="26">
        <v>8310</v>
      </c>
      <c r="N3466" s="26" t="s">
        <v>282</v>
      </c>
      <c r="O3466" s="26" t="s">
        <v>14288</v>
      </c>
      <c r="P3466" s="26" t="s">
        <v>333</v>
      </c>
      <c r="Q3466" s="26" t="s">
        <v>14289</v>
      </c>
      <c r="R3466" s="26" t="s">
        <v>12171</v>
      </c>
      <c r="S3466" s="26" t="s">
        <v>12172</v>
      </c>
      <c r="T3466" s="26" t="s">
        <v>12173</v>
      </c>
      <c r="U3466" s="26" t="s">
        <v>496</v>
      </c>
    </row>
    <row r="3467" spans="1:21" ht="14.4" x14ac:dyDescent="0.25">
      <c r="A3467" s="26">
        <v>113167</v>
      </c>
      <c r="B3467" s="26" t="s">
        <v>1649</v>
      </c>
      <c r="C3467" s="81">
        <f t="shared" si="167"/>
        <v>0</v>
      </c>
      <c r="D3467" s="26">
        <v>34074</v>
      </c>
      <c r="E3467" s="26" t="s">
        <v>12129</v>
      </c>
      <c r="F3467" s="26">
        <v>971226</v>
      </c>
      <c r="G3467" s="26">
        <v>0</v>
      </c>
      <c r="H3467" s="76">
        <f t="shared" si="168"/>
        <v>0</v>
      </c>
      <c r="I3467" s="76">
        <f t="shared" si="169"/>
        <v>0</v>
      </c>
      <c r="J3467" s="26">
        <v>34017</v>
      </c>
      <c r="K3467" s="26" t="s">
        <v>14290</v>
      </c>
      <c r="L3467" s="26" t="s">
        <v>14291</v>
      </c>
      <c r="M3467" s="26">
        <v>8730</v>
      </c>
      <c r="N3467" s="26" t="s">
        <v>92</v>
      </c>
      <c r="O3467" s="26" t="s">
        <v>14292</v>
      </c>
      <c r="P3467" s="26" t="s">
        <v>333</v>
      </c>
      <c r="Q3467" s="26" t="s">
        <v>14293</v>
      </c>
      <c r="R3467" s="26" t="s">
        <v>12245</v>
      </c>
      <c r="S3467" s="26" t="s">
        <v>12246</v>
      </c>
      <c r="T3467" s="26" t="s">
        <v>12247</v>
      </c>
      <c r="U3467" s="26" t="s">
        <v>385</v>
      </c>
    </row>
    <row r="3468" spans="1:21" ht="14.4" x14ac:dyDescent="0.25">
      <c r="A3468" s="26">
        <v>113167</v>
      </c>
      <c r="B3468" s="26" t="s">
        <v>1649</v>
      </c>
      <c r="C3468" s="81">
        <f t="shared" si="167"/>
        <v>0</v>
      </c>
      <c r="D3468" s="26">
        <v>34074</v>
      </c>
      <c r="E3468" s="26" t="s">
        <v>12129</v>
      </c>
      <c r="F3468" s="26">
        <v>971226</v>
      </c>
      <c r="G3468" s="26">
        <v>0</v>
      </c>
      <c r="H3468" s="76">
        <f t="shared" si="168"/>
        <v>0</v>
      </c>
      <c r="I3468" s="76">
        <f t="shared" si="169"/>
        <v>0</v>
      </c>
      <c r="J3468" s="26">
        <v>34074</v>
      </c>
      <c r="K3468" s="26" t="s">
        <v>12129</v>
      </c>
      <c r="L3468" s="26" t="s">
        <v>10705</v>
      </c>
      <c r="M3468" s="26">
        <v>8200</v>
      </c>
      <c r="N3468" s="26" t="s">
        <v>281</v>
      </c>
      <c r="O3468" s="26" t="s">
        <v>14294</v>
      </c>
      <c r="P3468" s="26" t="s">
        <v>333</v>
      </c>
      <c r="Q3468" s="26" t="s">
        <v>14295</v>
      </c>
      <c r="R3468" s="26" t="s">
        <v>12245</v>
      </c>
      <c r="S3468" s="26" t="s">
        <v>12246</v>
      </c>
      <c r="T3468" s="26" t="s">
        <v>12247</v>
      </c>
      <c r="U3468" s="26" t="s">
        <v>385</v>
      </c>
    </row>
    <row r="3469" spans="1:21" ht="14.4" x14ac:dyDescent="0.25">
      <c r="A3469" s="26">
        <v>113167</v>
      </c>
      <c r="B3469" s="26" t="s">
        <v>1649</v>
      </c>
      <c r="C3469" s="81">
        <f t="shared" si="167"/>
        <v>0</v>
      </c>
      <c r="D3469" s="26">
        <v>34074</v>
      </c>
      <c r="E3469" s="26" t="s">
        <v>12129</v>
      </c>
      <c r="F3469" s="26">
        <v>971226</v>
      </c>
      <c r="G3469" s="26">
        <v>0</v>
      </c>
      <c r="H3469" s="76">
        <f t="shared" si="168"/>
        <v>0</v>
      </c>
      <c r="I3469" s="76">
        <f t="shared" si="169"/>
        <v>0</v>
      </c>
      <c r="J3469" s="26">
        <v>34124</v>
      </c>
      <c r="K3469" s="26" t="s">
        <v>14296</v>
      </c>
      <c r="L3469" s="26" t="s">
        <v>14297</v>
      </c>
      <c r="M3469" s="26">
        <v>8000</v>
      </c>
      <c r="N3469" s="26" t="s">
        <v>90</v>
      </c>
      <c r="O3469" s="26" t="s">
        <v>14298</v>
      </c>
      <c r="P3469" s="26" t="s">
        <v>333</v>
      </c>
      <c r="Q3469" s="26" t="s">
        <v>14299</v>
      </c>
      <c r="R3469" s="26" t="s">
        <v>12245</v>
      </c>
      <c r="S3469" s="26" t="s">
        <v>12246</v>
      </c>
      <c r="T3469" s="26" t="s">
        <v>12247</v>
      </c>
      <c r="U3469" s="26" t="s">
        <v>385</v>
      </c>
    </row>
    <row r="3470" spans="1:21" ht="14.4" x14ac:dyDescent="0.25">
      <c r="A3470" s="26">
        <v>113167</v>
      </c>
      <c r="B3470" s="26" t="s">
        <v>1649</v>
      </c>
      <c r="C3470" s="81">
        <f t="shared" si="167"/>
        <v>0</v>
      </c>
      <c r="D3470" s="26">
        <v>34074</v>
      </c>
      <c r="E3470" s="26" t="s">
        <v>12129</v>
      </c>
      <c r="F3470" s="26">
        <v>971226</v>
      </c>
      <c r="G3470" s="26">
        <v>0</v>
      </c>
      <c r="H3470" s="76">
        <f t="shared" si="168"/>
        <v>0</v>
      </c>
      <c r="I3470" s="76">
        <f t="shared" si="169"/>
        <v>0</v>
      </c>
      <c r="J3470" s="26">
        <v>34611</v>
      </c>
      <c r="K3470" s="26" t="s">
        <v>14300</v>
      </c>
      <c r="L3470" s="26" t="s">
        <v>14301</v>
      </c>
      <c r="M3470" s="26">
        <v>8300</v>
      </c>
      <c r="N3470" s="26" t="s">
        <v>98</v>
      </c>
      <c r="O3470" s="26" t="s">
        <v>14302</v>
      </c>
      <c r="P3470" s="26" t="s">
        <v>333</v>
      </c>
      <c r="Q3470" s="26" t="s">
        <v>14303</v>
      </c>
      <c r="R3470" s="26" t="s">
        <v>12245</v>
      </c>
      <c r="S3470" s="26" t="s">
        <v>12246</v>
      </c>
      <c r="T3470" s="26" t="s">
        <v>12247</v>
      </c>
      <c r="U3470" s="26" t="s">
        <v>385</v>
      </c>
    </row>
    <row r="3471" spans="1:21" ht="14.4" x14ac:dyDescent="0.25">
      <c r="A3471" s="26">
        <v>113167</v>
      </c>
      <c r="B3471" s="26" t="s">
        <v>1649</v>
      </c>
      <c r="C3471" s="81">
        <f t="shared" si="167"/>
        <v>0</v>
      </c>
      <c r="D3471" s="26">
        <v>34074</v>
      </c>
      <c r="E3471" s="26" t="s">
        <v>12129</v>
      </c>
      <c r="F3471" s="26">
        <v>971226</v>
      </c>
      <c r="G3471" s="26">
        <v>0</v>
      </c>
      <c r="H3471" s="76">
        <f t="shared" si="168"/>
        <v>0</v>
      </c>
      <c r="I3471" s="76">
        <f t="shared" si="169"/>
        <v>0</v>
      </c>
      <c r="J3471" s="26">
        <v>34629</v>
      </c>
      <c r="K3471" s="26" t="s">
        <v>14304</v>
      </c>
      <c r="L3471" s="26" t="s">
        <v>14305</v>
      </c>
      <c r="M3471" s="26">
        <v>8300</v>
      </c>
      <c r="N3471" s="26" t="s">
        <v>304</v>
      </c>
      <c r="O3471" s="26" t="s">
        <v>14306</v>
      </c>
      <c r="P3471" s="26" t="s">
        <v>333</v>
      </c>
      <c r="Q3471" s="26" t="s">
        <v>14307</v>
      </c>
      <c r="R3471" s="26" t="s">
        <v>12245</v>
      </c>
      <c r="S3471" s="26" t="s">
        <v>12246</v>
      </c>
      <c r="T3471" s="26" t="s">
        <v>12247</v>
      </c>
      <c r="U3471" s="26" t="s">
        <v>385</v>
      </c>
    </row>
    <row r="3472" spans="1:21" ht="14.4" x14ac:dyDescent="0.25">
      <c r="A3472" s="26">
        <v>113167</v>
      </c>
      <c r="B3472" s="26" t="s">
        <v>1649</v>
      </c>
      <c r="C3472" s="81">
        <f t="shared" si="167"/>
        <v>0</v>
      </c>
      <c r="D3472" s="26">
        <v>34074</v>
      </c>
      <c r="E3472" s="26" t="s">
        <v>12129</v>
      </c>
      <c r="F3472" s="26">
        <v>971226</v>
      </c>
      <c r="G3472" s="26">
        <v>0</v>
      </c>
      <c r="H3472" s="76">
        <f t="shared" si="168"/>
        <v>0</v>
      </c>
      <c r="I3472" s="76">
        <f t="shared" si="169"/>
        <v>0</v>
      </c>
      <c r="J3472" s="26">
        <v>35097</v>
      </c>
      <c r="K3472" s="26" t="s">
        <v>14308</v>
      </c>
      <c r="L3472" s="26" t="s">
        <v>14309</v>
      </c>
      <c r="M3472" s="26">
        <v>8730</v>
      </c>
      <c r="N3472" s="26" t="s">
        <v>305</v>
      </c>
      <c r="O3472" s="26" t="s">
        <v>14310</v>
      </c>
      <c r="P3472" s="26" t="s">
        <v>333</v>
      </c>
      <c r="Q3472" s="26" t="s">
        <v>14311</v>
      </c>
      <c r="R3472" s="26" t="s">
        <v>12245</v>
      </c>
      <c r="S3472" s="26" t="s">
        <v>12246</v>
      </c>
      <c r="T3472" s="26" t="s">
        <v>12247</v>
      </c>
      <c r="U3472" s="26" t="s">
        <v>385</v>
      </c>
    </row>
    <row r="3473" spans="1:21" ht="14.4" x14ac:dyDescent="0.25">
      <c r="A3473" s="26">
        <v>113167</v>
      </c>
      <c r="B3473" s="26" t="s">
        <v>1649</v>
      </c>
      <c r="C3473" s="81">
        <f t="shared" si="167"/>
        <v>0</v>
      </c>
      <c r="D3473" s="26">
        <v>34074</v>
      </c>
      <c r="E3473" s="26" t="s">
        <v>12129</v>
      </c>
      <c r="F3473" s="26">
        <v>971226</v>
      </c>
      <c r="G3473" s="26">
        <v>0</v>
      </c>
      <c r="H3473" s="76">
        <f t="shared" si="168"/>
        <v>0</v>
      </c>
      <c r="I3473" s="76">
        <f t="shared" si="169"/>
        <v>0</v>
      </c>
      <c r="J3473" s="26">
        <v>112078</v>
      </c>
      <c r="K3473" s="26" t="s">
        <v>14312</v>
      </c>
      <c r="L3473" s="26" t="s">
        <v>10705</v>
      </c>
      <c r="M3473" s="26">
        <v>8200</v>
      </c>
      <c r="N3473" s="26" t="s">
        <v>270</v>
      </c>
      <c r="O3473" s="26" t="s">
        <v>14294</v>
      </c>
      <c r="P3473" s="26" t="s">
        <v>333</v>
      </c>
      <c r="Q3473" s="26" t="s">
        <v>14313</v>
      </c>
      <c r="R3473" s="26" t="s">
        <v>12245</v>
      </c>
      <c r="S3473" s="26" t="s">
        <v>12246</v>
      </c>
      <c r="T3473" s="26" t="s">
        <v>12247</v>
      </c>
      <c r="U3473" s="26" t="s">
        <v>385</v>
      </c>
    </row>
    <row r="3474" spans="1:21" ht="14.4" x14ac:dyDescent="0.25">
      <c r="A3474" s="26">
        <v>113167</v>
      </c>
      <c r="B3474" s="26" t="s">
        <v>1649</v>
      </c>
      <c r="C3474" s="81">
        <f t="shared" si="167"/>
        <v>0</v>
      </c>
      <c r="D3474" s="26">
        <v>34074</v>
      </c>
      <c r="E3474" s="26" t="s">
        <v>12129</v>
      </c>
      <c r="F3474" s="26">
        <v>971226</v>
      </c>
      <c r="G3474" s="26">
        <v>0</v>
      </c>
      <c r="H3474" s="76">
        <f t="shared" si="168"/>
        <v>0</v>
      </c>
      <c r="I3474" s="76">
        <f t="shared" si="169"/>
        <v>0</v>
      </c>
      <c r="J3474" s="26">
        <v>131342</v>
      </c>
      <c r="K3474" s="26" t="s">
        <v>14314</v>
      </c>
      <c r="L3474" s="26" t="s">
        <v>14315</v>
      </c>
      <c r="M3474" s="26">
        <v>8380</v>
      </c>
      <c r="N3474" s="26" t="s">
        <v>346</v>
      </c>
      <c r="O3474" s="26" t="s">
        <v>14316</v>
      </c>
      <c r="P3474" s="26" t="s">
        <v>333</v>
      </c>
      <c r="Q3474" s="26" t="s">
        <v>14317</v>
      </c>
      <c r="R3474" s="26" t="s">
        <v>12245</v>
      </c>
      <c r="S3474" s="26" t="s">
        <v>12246</v>
      </c>
      <c r="T3474" s="26" t="s">
        <v>12247</v>
      </c>
      <c r="U3474" s="26" t="s">
        <v>385</v>
      </c>
    </row>
    <row r="3475" spans="1:21" ht="14.4" x14ac:dyDescent="0.25">
      <c r="A3475" s="26">
        <v>113167</v>
      </c>
      <c r="B3475" s="26" t="s">
        <v>1649</v>
      </c>
      <c r="C3475" s="81">
        <f t="shared" si="167"/>
        <v>0</v>
      </c>
      <c r="D3475" s="26">
        <v>34074</v>
      </c>
      <c r="E3475" s="26" t="s">
        <v>12129</v>
      </c>
      <c r="F3475" s="26">
        <v>966226</v>
      </c>
      <c r="G3475" s="26">
        <v>0</v>
      </c>
      <c r="H3475" s="76">
        <f t="shared" si="168"/>
        <v>113167</v>
      </c>
      <c r="I3475" s="76">
        <f t="shared" si="169"/>
        <v>0</v>
      </c>
      <c r="J3475" s="26">
        <v>131391</v>
      </c>
      <c r="K3475" s="26" t="s">
        <v>14318</v>
      </c>
      <c r="L3475" s="26" t="s">
        <v>14319</v>
      </c>
      <c r="M3475" s="26">
        <v>8000</v>
      </c>
      <c r="N3475" s="26" t="s">
        <v>90</v>
      </c>
      <c r="O3475" s="26" t="s">
        <v>14320</v>
      </c>
      <c r="P3475" s="26" t="s">
        <v>333</v>
      </c>
      <c r="Q3475" s="26" t="s">
        <v>14321</v>
      </c>
      <c r="R3475" s="26" t="s">
        <v>12245</v>
      </c>
      <c r="S3475" s="26" t="s">
        <v>12246</v>
      </c>
      <c r="T3475" s="26" t="s">
        <v>12247</v>
      </c>
      <c r="U3475" s="26" t="s">
        <v>385</v>
      </c>
    </row>
    <row r="3476" spans="1:21" ht="14.4" x14ac:dyDescent="0.25">
      <c r="A3476" s="26">
        <v>113167</v>
      </c>
      <c r="B3476" s="26" t="s">
        <v>1649</v>
      </c>
      <c r="C3476" s="81">
        <f t="shared" si="167"/>
        <v>0</v>
      </c>
      <c r="D3476" s="26">
        <v>34074</v>
      </c>
      <c r="E3476" s="26" t="s">
        <v>12129</v>
      </c>
      <c r="F3476" s="26">
        <v>966226</v>
      </c>
      <c r="G3476" s="26">
        <v>0</v>
      </c>
      <c r="H3476" s="76">
        <f t="shared" si="168"/>
        <v>0</v>
      </c>
      <c r="I3476" s="76">
        <f t="shared" si="169"/>
        <v>0</v>
      </c>
      <c r="J3476" s="26">
        <v>131409</v>
      </c>
      <c r="K3476" s="26" t="s">
        <v>14322</v>
      </c>
      <c r="L3476" s="26" t="s">
        <v>14319</v>
      </c>
      <c r="M3476" s="26">
        <v>8000</v>
      </c>
      <c r="N3476" s="26" t="s">
        <v>90</v>
      </c>
      <c r="O3476" s="26" t="s">
        <v>14320</v>
      </c>
      <c r="P3476" s="26" t="s">
        <v>333</v>
      </c>
      <c r="Q3476" s="26" t="s">
        <v>14323</v>
      </c>
      <c r="R3476" s="26" t="s">
        <v>12245</v>
      </c>
      <c r="S3476" s="26" t="s">
        <v>12246</v>
      </c>
      <c r="T3476" s="26" t="s">
        <v>12247</v>
      </c>
      <c r="U3476" s="26" t="s">
        <v>385</v>
      </c>
    </row>
    <row r="3477" spans="1:21" ht="14.4" x14ac:dyDescent="0.25">
      <c r="A3477" s="26">
        <v>113175</v>
      </c>
      <c r="B3477" s="26" t="s">
        <v>1649</v>
      </c>
      <c r="C3477" s="81">
        <f t="shared" si="167"/>
        <v>0</v>
      </c>
      <c r="D3477" s="26">
        <v>35667</v>
      </c>
      <c r="E3477" s="26" t="s">
        <v>12130</v>
      </c>
      <c r="F3477" s="26">
        <v>972612</v>
      </c>
      <c r="G3477" s="26">
        <v>0</v>
      </c>
      <c r="H3477" s="76">
        <f t="shared" si="168"/>
        <v>0</v>
      </c>
      <c r="I3477" s="76">
        <f t="shared" si="169"/>
        <v>0</v>
      </c>
      <c r="J3477" s="26">
        <v>28076</v>
      </c>
      <c r="K3477" s="26" t="s">
        <v>14324</v>
      </c>
      <c r="L3477" s="26" t="s">
        <v>2288</v>
      </c>
      <c r="M3477" s="26">
        <v>8670</v>
      </c>
      <c r="N3477" s="26" t="s">
        <v>283</v>
      </c>
      <c r="O3477" s="26" t="s">
        <v>14325</v>
      </c>
      <c r="P3477" s="26" t="s">
        <v>333</v>
      </c>
      <c r="Q3477" s="26" t="s">
        <v>14326</v>
      </c>
      <c r="R3477" s="26" t="s">
        <v>12171</v>
      </c>
      <c r="S3477" s="26" t="s">
        <v>12172</v>
      </c>
      <c r="T3477" s="26" t="s">
        <v>12173</v>
      </c>
      <c r="U3477" s="26" t="s">
        <v>496</v>
      </c>
    </row>
    <row r="3478" spans="1:21" ht="14.4" x14ac:dyDescent="0.25">
      <c r="A3478" s="26">
        <v>113175</v>
      </c>
      <c r="B3478" s="26" t="s">
        <v>1649</v>
      </c>
      <c r="C3478" s="81">
        <f t="shared" si="167"/>
        <v>0</v>
      </c>
      <c r="D3478" s="26">
        <v>35667</v>
      </c>
      <c r="E3478" s="26" t="s">
        <v>12130</v>
      </c>
      <c r="F3478" s="26">
        <v>971432</v>
      </c>
      <c r="G3478" s="26">
        <v>0</v>
      </c>
      <c r="H3478" s="76">
        <f t="shared" si="168"/>
        <v>113175</v>
      </c>
      <c r="I3478" s="76">
        <f t="shared" si="169"/>
        <v>0</v>
      </c>
      <c r="J3478" s="26">
        <v>34678</v>
      </c>
      <c r="K3478" s="26" t="s">
        <v>14327</v>
      </c>
      <c r="L3478" s="26" t="s">
        <v>14328</v>
      </c>
      <c r="M3478" s="26">
        <v>8670</v>
      </c>
      <c r="N3478" s="26" t="s">
        <v>103</v>
      </c>
      <c r="O3478" s="26" t="s">
        <v>14329</v>
      </c>
      <c r="P3478" s="26" t="s">
        <v>333</v>
      </c>
      <c r="Q3478" s="26" t="s">
        <v>14330</v>
      </c>
      <c r="R3478" s="26" t="s">
        <v>12245</v>
      </c>
      <c r="S3478" s="26" t="s">
        <v>12246</v>
      </c>
      <c r="T3478" s="26" t="s">
        <v>12247</v>
      </c>
      <c r="U3478" s="26" t="s">
        <v>385</v>
      </c>
    </row>
    <row r="3479" spans="1:21" ht="14.4" x14ac:dyDescent="0.25">
      <c r="A3479" s="26">
        <v>113175</v>
      </c>
      <c r="B3479" s="26" t="s">
        <v>1649</v>
      </c>
      <c r="C3479" s="81">
        <f t="shared" si="167"/>
        <v>0</v>
      </c>
      <c r="D3479" s="26">
        <v>35667</v>
      </c>
      <c r="E3479" s="26" t="s">
        <v>12130</v>
      </c>
      <c r="F3479" s="26">
        <v>116161</v>
      </c>
      <c r="G3479" s="26">
        <v>0</v>
      </c>
      <c r="H3479" s="76">
        <f t="shared" si="168"/>
        <v>113175</v>
      </c>
      <c r="I3479" s="76">
        <f t="shared" si="169"/>
        <v>0</v>
      </c>
      <c r="J3479" s="26">
        <v>35253</v>
      </c>
      <c r="K3479" s="26" t="s">
        <v>14331</v>
      </c>
      <c r="L3479" s="26" t="s">
        <v>14332</v>
      </c>
      <c r="M3479" s="26">
        <v>8660</v>
      </c>
      <c r="N3479" s="26" t="s">
        <v>104</v>
      </c>
      <c r="O3479" s="26" t="s">
        <v>14333</v>
      </c>
      <c r="P3479" s="26" t="s">
        <v>333</v>
      </c>
      <c r="Q3479" s="26" t="s">
        <v>14334</v>
      </c>
      <c r="R3479" s="26" t="s">
        <v>12245</v>
      </c>
      <c r="S3479" s="26" t="s">
        <v>12246</v>
      </c>
      <c r="T3479" s="26" t="s">
        <v>12247</v>
      </c>
      <c r="U3479" s="26" t="s">
        <v>385</v>
      </c>
    </row>
    <row r="3480" spans="1:21" ht="14.4" x14ac:dyDescent="0.25">
      <c r="A3480" s="26">
        <v>113175</v>
      </c>
      <c r="B3480" s="26" t="s">
        <v>1649</v>
      </c>
      <c r="C3480" s="81">
        <f t="shared" si="167"/>
        <v>0</v>
      </c>
      <c r="D3480" s="26">
        <v>35667</v>
      </c>
      <c r="E3480" s="26" t="s">
        <v>12130</v>
      </c>
      <c r="F3480" s="26">
        <v>116161</v>
      </c>
      <c r="G3480" s="26">
        <v>0</v>
      </c>
      <c r="H3480" s="76">
        <f t="shared" si="168"/>
        <v>0</v>
      </c>
      <c r="I3480" s="76">
        <f t="shared" si="169"/>
        <v>0</v>
      </c>
      <c r="J3480" s="26">
        <v>35659</v>
      </c>
      <c r="K3480" s="26" t="s">
        <v>14335</v>
      </c>
      <c r="L3480" s="26" t="s">
        <v>14336</v>
      </c>
      <c r="M3480" s="26">
        <v>8630</v>
      </c>
      <c r="N3480" s="26" t="s">
        <v>105</v>
      </c>
      <c r="O3480" s="26" t="s">
        <v>14337</v>
      </c>
      <c r="P3480" s="26" t="s">
        <v>333</v>
      </c>
      <c r="Q3480" s="26" t="s">
        <v>14338</v>
      </c>
      <c r="R3480" s="26" t="s">
        <v>12245</v>
      </c>
      <c r="S3480" s="26" t="s">
        <v>12246</v>
      </c>
      <c r="T3480" s="26" t="s">
        <v>12247</v>
      </c>
      <c r="U3480" s="26" t="s">
        <v>385</v>
      </c>
    </row>
    <row r="3481" spans="1:21" ht="14.4" x14ac:dyDescent="0.25">
      <c r="A3481" s="26">
        <v>113175</v>
      </c>
      <c r="B3481" s="26" t="s">
        <v>1649</v>
      </c>
      <c r="C3481" s="81">
        <f t="shared" si="167"/>
        <v>0</v>
      </c>
      <c r="D3481" s="26">
        <v>35667</v>
      </c>
      <c r="E3481" s="26" t="s">
        <v>12130</v>
      </c>
      <c r="F3481" s="26">
        <v>116161</v>
      </c>
      <c r="G3481" s="26">
        <v>0</v>
      </c>
      <c r="H3481" s="76">
        <f t="shared" si="168"/>
        <v>0</v>
      </c>
      <c r="I3481" s="76">
        <f t="shared" si="169"/>
        <v>0</v>
      </c>
      <c r="J3481" s="26">
        <v>35667</v>
      </c>
      <c r="K3481" s="26" t="s">
        <v>12130</v>
      </c>
      <c r="L3481" s="26" t="s">
        <v>14339</v>
      </c>
      <c r="M3481" s="26">
        <v>8630</v>
      </c>
      <c r="N3481" s="26" t="s">
        <v>105</v>
      </c>
      <c r="O3481" s="26" t="s">
        <v>14340</v>
      </c>
      <c r="P3481" s="26" t="s">
        <v>333</v>
      </c>
      <c r="Q3481" s="26" t="s">
        <v>14341</v>
      </c>
      <c r="R3481" s="26" t="s">
        <v>12245</v>
      </c>
      <c r="S3481" s="26" t="s">
        <v>12246</v>
      </c>
      <c r="T3481" s="26" t="s">
        <v>12247</v>
      </c>
      <c r="U3481" s="26" t="s">
        <v>385</v>
      </c>
    </row>
    <row r="3482" spans="1:21" ht="14.4" x14ac:dyDescent="0.25">
      <c r="A3482" s="26">
        <v>113175</v>
      </c>
      <c r="B3482" s="26" t="s">
        <v>1649</v>
      </c>
      <c r="C3482" s="81">
        <f t="shared" si="167"/>
        <v>0</v>
      </c>
      <c r="D3482" s="26">
        <v>35667</v>
      </c>
      <c r="E3482" s="26" t="s">
        <v>12130</v>
      </c>
      <c r="F3482" s="26">
        <v>116161</v>
      </c>
      <c r="G3482" s="26">
        <v>0</v>
      </c>
      <c r="H3482" s="76">
        <f t="shared" si="168"/>
        <v>0</v>
      </c>
      <c r="I3482" s="76">
        <f t="shared" si="169"/>
        <v>0</v>
      </c>
      <c r="J3482" s="26">
        <v>35675</v>
      </c>
      <c r="K3482" s="26" t="s">
        <v>14342</v>
      </c>
      <c r="L3482" s="26" t="s">
        <v>14343</v>
      </c>
      <c r="M3482" s="26">
        <v>8630</v>
      </c>
      <c r="N3482" s="26" t="s">
        <v>105</v>
      </c>
      <c r="O3482" s="26" t="s">
        <v>14344</v>
      </c>
      <c r="P3482" s="26" t="s">
        <v>333</v>
      </c>
      <c r="Q3482" s="26" t="s">
        <v>14345</v>
      </c>
      <c r="R3482" s="26" t="s">
        <v>12245</v>
      </c>
      <c r="S3482" s="26" t="s">
        <v>12246</v>
      </c>
      <c r="T3482" s="26" t="s">
        <v>12247</v>
      </c>
      <c r="U3482" s="26" t="s">
        <v>385</v>
      </c>
    </row>
    <row r="3483" spans="1:21" ht="14.4" x14ac:dyDescent="0.25">
      <c r="A3483" s="26">
        <v>113175</v>
      </c>
      <c r="B3483" s="26" t="s">
        <v>1649</v>
      </c>
      <c r="C3483" s="81">
        <f t="shared" si="167"/>
        <v>0</v>
      </c>
      <c r="D3483" s="26">
        <v>35667</v>
      </c>
      <c r="E3483" s="26" t="s">
        <v>12130</v>
      </c>
      <c r="F3483" s="26">
        <v>116161</v>
      </c>
      <c r="G3483" s="26">
        <v>0</v>
      </c>
      <c r="H3483" s="76">
        <f t="shared" si="168"/>
        <v>0</v>
      </c>
      <c r="I3483" s="76">
        <f t="shared" si="169"/>
        <v>0</v>
      </c>
      <c r="J3483" s="26">
        <v>105411</v>
      </c>
      <c r="K3483" s="26" t="s">
        <v>14346</v>
      </c>
      <c r="L3483" s="26" t="s">
        <v>14347</v>
      </c>
      <c r="M3483" s="26">
        <v>8620</v>
      </c>
      <c r="N3483" s="26" t="s">
        <v>102</v>
      </c>
      <c r="O3483" s="26" t="s">
        <v>14348</v>
      </c>
      <c r="P3483" s="26" t="s">
        <v>333</v>
      </c>
      <c r="Q3483" s="26" t="s">
        <v>14349</v>
      </c>
      <c r="R3483" s="26" t="s">
        <v>12245</v>
      </c>
      <c r="S3483" s="26" t="s">
        <v>12246</v>
      </c>
      <c r="T3483" s="26" t="s">
        <v>12247</v>
      </c>
      <c r="U3483" s="26" t="s">
        <v>385</v>
      </c>
    </row>
    <row r="3484" spans="1:21" ht="14.4" x14ac:dyDescent="0.25">
      <c r="A3484" s="26">
        <v>113183</v>
      </c>
      <c r="B3484" s="26" t="s">
        <v>1649</v>
      </c>
      <c r="C3484" s="81">
        <f t="shared" si="167"/>
        <v>0</v>
      </c>
      <c r="D3484" s="26">
        <v>34512</v>
      </c>
      <c r="E3484" s="26" t="s">
        <v>12131</v>
      </c>
      <c r="F3484" s="26">
        <v>113787</v>
      </c>
      <c r="G3484" s="26">
        <v>0</v>
      </c>
      <c r="H3484" s="76">
        <f t="shared" si="168"/>
        <v>0</v>
      </c>
      <c r="I3484" s="76">
        <f t="shared" si="169"/>
        <v>0</v>
      </c>
      <c r="J3484" s="26">
        <v>34462</v>
      </c>
      <c r="K3484" s="26" t="s">
        <v>14350</v>
      </c>
      <c r="L3484" s="26" t="s">
        <v>14351</v>
      </c>
      <c r="M3484" s="26">
        <v>8900</v>
      </c>
      <c r="N3484" s="26" t="s">
        <v>118</v>
      </c>
      <c r="O3484" s="26" t="s">
        <v>14352</v>
      </c>
      <c r="P3484" s="26" t="s">
        <v>333</v>
      </c>
      <c r="Q3484" s="26" t="s">
        <v>14353</v>
      </c>
      <c r="R3484" s="26" t="s">
        <v>12245</v>
      </c>
      <c r="S3484" s="26" t="s">
        <v>12246</v>
      </c>
      <c r="T3484" s="26" t="s">
        <v>12247</v>
      </c>
      <c r="U3484" s="26" t="s">
        <v>385</v>
      </c>
    </row>
    <row r="3485" spans="1:21" ht="14.4" x14ac:dyDescent="0.25">
      <c r="A3485" s="26">
        <v>113183</v>
      </c>
      <c r="B3485" s="26" t="s">
        <v>1649</v>
      </c>
      <c r="C3485" s="81">
        <f t="shared" si="167"/>
        <v>0</v>
      </c>
      <c r="D3485" s="26">
        <v>34512</v>
      </c>
      <c r="E3485" s="26" t="s">
        <v>12131</v>
      </c>
      <c r="F3485" s="26">
        <v>113787</v>
      </c>
      <c r="G3485" s="26">
        <v>0</v>
      </c>
      <c r="H3485" s="76">
        <f t="shared" si="168"/>
        <v>0</v>
      </c>
      <c r="I3485" s="76">
        <f t="shared" si="169"/>
        <v>0</v>
      </c>
      <c r="J3485" s="26">
        <v>34471</v>
      </c>
      <c r="K3485" s="26" t="s">
        <v>14354</v>
      </c>
      <c r="L3485" s="26" t="s">
        <v>14355</v>
      </c>
      <c r="M3485" s="26">
        <v>8900</v>
      </c>
      <c r="N3485" s="26" t="s">
        <v>118</v>
      </c>
      <c r="O3485" s="26" t="s">
        <v>14356</v>
      </c>
      <c r="P3485" s="26" t="s">
        <v>333</v>
      </c>
      <c r="Q3485" s="26" t="s">
        <v>14357</v>
      </c>
      <c r="R3485" s="26" t="s">
        <v>12245</v>
      </c>
      <c r="S3485" s="26" t="s">
        <v>12246</v>
      </c>
      <c r="T3485" s="26" t="s">
        <v>12247</v>
      </c>
      <c r="U3485" s="26" t="s">
        <v>385</v>
      </c>
    </row>
    <row r="3486" spans="1:21" ht="14.4" x14ac:dyDescent="0.25">
      <c r="A3486" s="26">
        <v>113183</v>
      </c>
      <c r="B3486" s="26" t="s">
        <v>1649</v>
      </c>
      <c r="C3486" s="81">
        <f t="shared" si="167"/>
        <v>0</v>
      </c>
      <c r="D3486" s="26">
        <v>34512</v>
      </c>
      <c r="E3486" s="26" t="s">
        <v>12131</v>
      </c>
      <c r="F3486" s="26">
        <v>113787</v>
      </c>
      <c r="G3486" s="26">
        <v>0</v>
      </c>
      <c r="H3486" s="76">
        <f t="shared" si="168"/>
        <v>0</v>
      </c>
      <c r="I3486" s="76">
        <f t="shared" si="169"/>
        <v>0</v>
      </c>
      <c r="J3486" s="26">
        <v>34496</v>
      </c>
      <c r="K3486" s="26" t="s">
        <v>14358</v>
      </c>
      <c r="L3486" s="26" t="s">
        <v>14359</v>
      </c>
      <c r="M3486" s="26">
        <v>8900</v>
      </c>
      <c r="N3486" s="26" t="s">
        <v>118</v>
      </c>
      <c r="O3486" s="26" t="s">
        <v>14360</v>
      </c>
      <c r="P3486" s="26" t="s">
        <v>333</v>
      </c>
      <c r="Q3486" s="26" t="s">
        <v>14361</v>
      </c>
      <c r="R3486" s="26" t="s">
        <v>12245</v>
      </c>
      <c r="S3486" s="26" t="s">
        <v>12246</v>
      </c>
      <c r="T3486" s="26" t="s">
        <v>12247</v>
      </c>
      <c r="U3486" s="26" t="s">
        <v>385</v>
      </c>
    </row>
    <row r="3487" spans="1:21" ht="14.4" x14ac:dyDescent="0.25">
      <c r="A3487" s="26">
        <v>113183</v>
      </c>
      <c r="B3487" s="26" t="s">
        <v>1649</v>
      </c>
      <c r="C3487" s="81">
        <f t="shared" si="167"/>
        <v>0</v>
      </c>
      <c r="D3487" s="26">
        <v>34512</v>
      </c>
      <c r="E3487" s="26" t="s">
        <v>12131</v>
      </c>
      <c r="F3487" s="26">
        <v>113787</v>
      </c>
      <c r="G3487" s="26">
        <v>0</v>
      </c>
      <c r="H3487" s="76">
        <f t="shared" si="168"/>
        <v>0</v>
      </c>
      <c r="I3487" s="76">
        <f t="shared" si="169"/>
        <v>0</v>
      </c>
      <c r="J3487" s="26">
        <v>34512</v>
      </c>
      <c r="K3487" s="26" t="s">
        <v>12131</v>
      </c>
      <c r="L3487" s="26" t="s">
        <v>5882</v>
      </c>
      <c r="M3487" s="26">
        <v>8900</v>
      </c>
      <c r="N3487" s="26" t="s">
        <v>118</v>
      </c>
      <c r="O3487" s="26" t="s">
        <v>14362</v>
      </c>
      <c r="P3487" s="26" t="s">
        <v>333</v>
      </c>
      <c r="Q3487" s="26" t="s">
        <v>14363</v>
      </c>
      <c r="R3487" s="26" t="s">
        <v>12245</v>
      </c>
      <c r="S3487" s="26" t="s">
        <v>12246</v>
      </c>
      <c r="T3487" s="26" t="s">
        <v>12247</v>
      </c>
      <c r="U3487" s="26" t="s">
        <v>385</v>
      </c>
    </row>
    <row r="3488" spans="1:21" ht="14.4" x14ac:dyDescent="0.25">
      <c r="A3488" s="26">
        <v>113183</v>
      </c>
      <c r="B3488" s="26" t="s">
        <v>1649</v>
      </c>
      <c r="C3488" s="81">
        <f t="shared" si="167"/>
        <v>0</v>
      </c>
      <c r="D3488" s="26">
        <v>34512</v>
      </c>
      <c r="E3488" s="26" t="s">
        <v>12131</v>
      </c>
      <c r="F3488" s="26">
        <v>113787</v>
      </c>
      <c r="G3488" s="26">
        <v>0</v>
      </c>
      <c r="H3488" s="76">
        <f t="shared" si="168"/>
        <v>0</v>
      </c>
      <c r="I3488" s="76">
        <f t="shared" si="169"/>
        <v>0</v>
      </c>
      <c r="J3488" s="26">
        <v>34521</v>
      </c>
      <c r="K3488" s="26" t="s">
        <v>14364</v>
      </c>
      <c r="L3488" s="26" t="s">
        <v>14365</v>
      </c>
      <c r="M3488" s="26">
        <v>8900</v>
      </c>
      <c r="N3488" s="26" t="s">
        <v>118</v>
      </c>
      <c r="O3488" s="26" t="s">
        <v>14366</v>
      </c>
      <c r="P3488" s="26" t="s">
        <v>333</v>
      </c>
      <c r="Q3488" s="26" t="s">
        <v>14367</v>
      </c>
      <c r="R3488" s="26" t="s">
        <v>12245</v>
      </c>
      <c r="S3488" s="26" t="s">
        <v>12246</v>
      </c>
      <c r="T3488" s="26" t="s">
        <v>12247</v>
      </c>
      <c r="U3488" s="26" t="s">
        <v>385</v>
      </c>
    </row>
    <row r="3489" spans="1:21" ht="14.4" x14ac:dyDescent="0.25">
      <c r="A3489" s="26">
        <v>113183</v>
      </c>
      <c r="B3489" s="26" t="s">
        <v>1649</v>
      </c>
      <c r="C3489" s="81">
        <f t="shared" si="167"/>
        <v>0</v>
      </c>
      <c r="D3489" s="26">
        <v>34512</v>
      </c>
      <c r="E3489" s="26" t="s">
        <v>12131</v>
      </c>
      <c r="F3489" s="26">
        <v>113787</v>
      </c>
      <c r="G3489" s="26">
        <v>0</v>
      </c>
      <c r="H3489" s="76">
        <f t="shared" si="168"/>
        <v>0</v>
      </c>
      <c r="I3489" s="76">
        <f t="shared" si="169"/>
        <v>0</v>
      </c>
      <c r="J3489" s="26">
        <v>112061</v>
      </c>
      <c r="K3489" s="26" t="s">
        <v>14368</v>
      </c>
      <c r="L3489" s="26" t="s">
        <v>14351</v>
      </c>
      <c r="M3489" s="26">
        <v>8900</v>
      </c>
      <c r="N3489" s="26" t="s">
        <v>118</v>
      </c>
      <c r="O3489" s="26" t="s">
        <v>14352</v>
      </c>
      <c r="P3489" s="26" t="s">
        <v>333</v>
      </c>
      <c r="Q3489" s="26" t="s">
        <v>14353</v>
      </c>
      <c r="R3489" s="26" t="s">
        <v>12245</v>
      </c>
      <c r="S3489" s="26" t="s">
        <v>12246</v>
      </c>
      <c r="T3489" s="26" t="s">
        <v>12247</v>
      </c>
      <c r="U3489" s="26" t="s">
        <v>385</v>
      </c>
    </row>
    <row r="3490" spans="1:21" ht="14.4" x14ac:dyDescent="0.25">
      <c r="A3490" s="26">
        <v>113183</v>
      </c>
      <c r="B3490" s="26" t="s">
        <v>1649</v>
      </c>
      <c r="C3490" s="81">
        <f t="shared" si="167"/>
        <v>0</v>
      </c>
      <c r="D3490" s="26">
        <v>34512</v>
      </c>
      <c r="E3490" s="26" t="s">
        <v>12131</v>
      </c>
      <c r="F3490" s="26">
        <v>113787</v>
      </c>
      <c r="G3490" s="26">
        <v>0</v>
      </c>
      <c r="H3490" s="76">
        <f t="shared" si="168"/>
        <v>0</v>
      </c>
      <c r="I3490" s="76">
        <f t="shared" si="169"/>
        <v>0</v>
      </c>
      <c r="J3490" s="26">
        <v>128017</v>
      </c>
      <c r="K3490" s="26" t="s">
        <v>14369</v>
      </c>
      <c r="L3490" s="26" t="s">
        <v>5882</v>
      </c>
      <c r="M3490" s="26">
        <v>8900</v>
      </c>
      <c r="N3490" s="26" t="s">
        <v>118</v>
      </c>
      <c r="O3490" s="26" t="s">
        <v>14362</v>
      </c>
      <c r="P3490" s="26" t="s">
        <v>333</v>
      </c>
      <c r="Q3490" s="26" t="s">
        <v>14363</v>
      </c>
      <c r="R3490" s="26" t="s">
        <v>12245</v>
      </c>
      <c r="S3490" s="26" t="s">
        <v>12246</v>
      </c>
      <c r="T3490" s="26" t="s">
        <v>12247</v>
      </c>
      <c r="U3490" s="26" t="s">
        <v>385</v>
      </c>
    </row>
    <row r="3491" spans="1:21" ht="14.4" x14ac:dyDescent="0.25">
      <c r="A3491" s="26">
        <v>113191</v>
      </c>
      <c r="B3491" s="26" t="s">
        <v>1649</v>
      </c>
      <c r="C3491" s="81">
        <f t="shared" si="167"/>
        <v>0</v>
      </c>
      <c r="D3491" s="26">
        <v>132191</v>
      </c>
      <c r="E3491" s="26" t="s">
        <v>12132</v>
      </c>
      <c r="F3491" s="26">
        <v>128215</v>
      </c>
      <c r="G3491" s="26">
        <v>0</v>
      </c>
      <c r="H3491" s="76">
        <f t="shared" si="168"/>
        <v>0</v>
      </c>
      <c r="I3491" s="76">
        <f t="shared" si="169"/>
        <v>0</v>
      </c>
      <c r="J3491" s="26">
        <v>34397</v>
      </c>
      <c r="K3491" s="26" t="s">
        <v>14370</v>
      </c>
      <c r="L3491" s="26" t="s">
        <v>14371</v>
      </c>
      <c r="M3491" s="26">
        <v>8500</v>
      </c>
      <c r="N3491" s="26" t="s">
        <v>106</v>
      </c>
      <c r="O3491" s="26" t="s">
        <v>14372</v>
      </c>
      <c r="P3491" s="26" t="s">
        <v>333</v>
      </c>
      <c r="Q3491" s="26" t="s">
        <v>14373</v>
      </c>
      <c r="R3491" s="26" t="s">
        <v>12245</v>
      </c>
      <c r="S3491" s="26" t="s">
        <v>12246</v>
      </c>
      <c r="T3491" s="26" t="s">
        <v>12247</v>
      </c>
      <c r="U3491" s="26" t="s">
        <v>385</v>
      </c>
    </row>
    <row r="3492" spans="1:21" ht="14.4" x14ac:dyDescent="0.25">
      <c r="A3492" s="26">
        <v>113191</v>
      </c>
      <c r="B3492" s="26" t="s">
        <v>1649</v>
      </c>
      <c r="C3492" s="81">
        <f t="shared" si="167"/>
        <v>0</v>
      </c>
      <c r="D3492" s="26">
        <v>132191</v>
      </c>
      <c r="E3492" s="26" t="s">
        <v>12132</v>
      </c>
      <c r="F3492" s="26">
        <v>974485</v>
      </c>
      <c r="G3492" s="26">
        <v>0</v>
      </c>
      <c r="H3492" s="76">
        <f t="shared" si="168"/>
        <v>113191</v>
      </c>
      <c r="I3492" s="76">
        <f t="shared" si="169"/>
        <v>0</v>
      </c>
      <c r="J3492" s="26">
        <v>34447</v>
      </c>
      <c r="K3492" s="26" t="s">
        <v>14374</v>
      </c>
      <c r="L3492" s="26" t="s">
        <v>14375</v>
      </c>
      <c r="M3492" s="26">
        <v>8501</v>
      </c>
      <c r="N3492" s="26" t="s">
        <v>303</v>
      </c>
      <c r="O3492" s="26" t="s">
        <v>14376</v>
      </c>
      <c r="P3492" s="26" t="s">
        <v>333</v>
      </c>
      <c r="Q3492" s="26" t="s">
        <v>14377</v>
      </c>
      <c r="R3492" s="26" t="s">
        <v>12245</v>
      </c>
      <c r="S3492" s="26" t="s">
        <v>12246</v>
      </c>
      <c r="T3492" s="26" t="s">
        <v>12247</v>
      </c>
      <c r="U3492" s="26" t="s">
        <v>385</v>
      </c>
    </row>
    <row r="3493" spans="1:21" ht="14.4" x14ac:dyDescent="0.25">
      <c r="A3493" s="26">
        <v>113191</v>
      </c>
      <c r="B3493" s="26" t="s">
        <v>1649</v>
      </c>
      <c r="C3493" s="81">
        <f t="shared" si="167"/>
        <v>0</v>
      </c>
      <c r="D3493" s="26">
        <v>132191</v>
      </c>
      <c r="E3493" s="26" t="s">
        <v>12132</v>
      </c>
      <c r="F3493" s="26">
        <v>974485</v>
      </c>
      <c r="G3493" s="26">
        <v>0</v>
      </c>
      <c r="H3493" s="76">
        <f t="shared" si="168"/>
        <v>0</v>
      </c>
      <c r="I3493" s="76">
        <f t="shared" si="169"/>
        <v>0</v>
      </c>
      <c r="J3493" s="26">
        <v>34454</v>
      </c>
      <c r="K3493" s="26" t="s">
        <v>14378</v>
      </c>
      <c r="L3493" s="26" t="s">
        <v>14375</v>
      </c>
      <c r="M3493" s="26">
        <v>8501</v>
      </c>
      <c r="N3493" s="26" t="s">
        <v>303</v>
      </c>
      <c r="O3493" s="26" t="s">
        <v>14379</v>
      </c>
      <c r="P3493" s="26" t="s">
        <v>333</v>
      </c>
      <c r="Q3493" s="26" t="s">
        <v>14380</v>
      </c>
      <c r="R3493" s="26" t="s">
        <v>12245</v>
      </c>
      <c r="S3493" s="26" t="s">
        <v>12246</v>
      </c>
      <c r="T3493" s="26" t="s">
        <v>12247</v>
      </c>
      <c r="U3493" s="26" t="s">
        <v>385</v>
      </c>
    </row>
    <row r="3494" spans="1:21" ht="14.4" x14ac:dyDescent="0.25">
      <c r="A3494" s="26">
        <v>113191</v>
      </c>
      <c r="B3494" s="26" t="s">
        <v>1649</v>
      </c>
      <c r="C3494" s="81">
        <f t="shared" si="167"/>
        <v>0</v>
      </c>
      <c r="D3494" s="26">
        <v>132191</v>
      </c>
      <c r="E3494" s="26" t="s">
        <v>12132</v>
      </c>
      <c r="F3494" s="26">
        <v>962217</v>
      </c>
      <c r="G3494" s="26">
        <v>0</v>
      </c>
      <c r="H3494" s="76">
        <f t="shared" si="168"/>
        <v>113191</v>
      </c>
      <c r="I3494" s="76">
        <f t="shared" si="169"/>
        <v>0</v>
      </c>
      <c r="J3494" s="26">
        <v>34793</v>
      </c>
      <c r="K3494" s="26" t="s">
        <v>12139</v>
      </c>
      <c r="L3494" s="26" t="s">
        <v>14381</v>
      </c>
      <c r="M3494" s="26">
        <v>8500</v>
      </c>
      <c r="N3494" s="26" t="s">
        <v>106</v>
      </c>
      <c r="O3494" s="26" t="s">
        <v>14382</v>
      </c>
      <c r="P3494" s="26" t="s">
        <v>333</v>
      </c>
      <c r="Q3494" s="26" t="s">
        <v>14383</v>
      </c>
      <c r="R3494" s="26" t="s">
        <v>12245</v>
      </c>
      <c r="S3494" s="26" t="s">
        <v>12246</v>
      </c>
      <c r="T3494" s="26" t="s">
        <v>12247</v>
      </c>
      <c r="U3494" s="26" t="s">
        <v>385</v>
      </c>
    </row>
    <row r="3495" spans="1:21" ht="14.4" x14ac:dyDescent="0.25">
      <c r="A3495" s="26">
        <v>113191</v>
      </c>
      <c r="B3495" s="26" t="s">
        <v>1649</v>
      </c>
      <c r="C3495" s="81">
        <f t="shared" si="167"/>
        <v>0</v>
      </c>
      <c r="D3495" s="26">
        <v>132191</v>
      </c>
      <c r="E3495" s="26" t="s">
        <v>12132</v>
      </c>
      <c r="F3495" s="26">
        <v>116145</v>
      </c>
      <c r="G3495" s="26">
        <v>0</v>
      </c>
      <c r="H3495" s="76">
        <f t="shared" si="168"/>
        <v>113191</v>
      </c>
      <c r="I3495" s="76">
        <f t="shared" si="169"/>
        <v>0</v>
      </c>
      <c r="J3495" s="26">
        <v>34835</v>
      </c>
      <c r="K3495" s="26" t="s">
        <v>14384</v>
      </c>
      <c r="L3495" s="26" t="s">
        <v>5675</v>
      </c>
      <c r="M3495" s="26">
        <v>8500</v>
      </c>
      <c r="N3495" s="26" t="s">
        <v>106</v>
      </c>
      <c r="O3495" s="26" t="s">
        <v>14385</v>
      </c>
      <c r="P3495" s="26" t="s">
        <v>333</v>
      </c>
      <c r="Q3495" s="26" t="s">
        <v>14386</v>
      </c>
      <c r="R3495" s="26" t="s">
        <v>12245</v>
      </c>
      <c r="S3495" s="26" t="s">
        <v>12246</v>
      </c>
      <c r="T3495" s="26" t="s">
        <v>12247</v>
      </c>
      <c r="U3495" s="26" t="s">
        <v>385</v>
      </c>
    </row>
    <row r="3496" spans="1:21" ht="14.4" x14ac:dyDescent="0.25">
      <c r="A3496" s="26">
        <v>113191</v>
      </c>
      <c r="B3496" s="26" t="s">
        <v>1649</v>
      </c>
      <c r="C3496" s="81">
        <f t="shared" si="167"/>
        <v>0</v>
      </c>
      <c r="D3496" s="26">
        <v>132191</v>
      </c>
      <c r="E3496" s="26" t="s">
        <v>12132</v>
      </c>
      <c r="F3496" s="26">
        <v>116145</v>
      </c>
      <c r="G3496" s="26">
        <v>0</v>
      </c>
      <c r="H3496" s="76">
        <f t="shared" si="168"/>
        <v>0</v>
      </c>
      <c r="I3496" s="76">
        <f t="shared" si="169"/>
        <v>0</v>
      </c>
      <c r="J3496" s="26">
        <v>34868</v>
      </c>
      <c r="K3496" s="26" t="s">
        <v>14387</v>
      </c>
      <c r="L3496" s="26" t="s">
        <v>14388</v>
      </c>
      <c r="M3496" s="26">
        <v>8500</v>
      </c>
      <c r="N3496" s="26" t="s">
        <v>106</v>
      </c>
      <c r="O3496" s="26" t="s">
        <v>14389</v>
      </c>
      <c r="P3496" s="26" t="s">
        <v>333</v>
      </c>
      <c r="Q3496" s="26" t="s">
        <v>14390</v>
      </c>
      <c r="R3496" s="26" t="s">
        <v>12245</v>
      </c>
      <c r="S3496" s="26" t="s">
        <v>12246</v>
      </c>
      <c r="T3496" s="26" t="s">
        <v>12247</v>
      </c>
      <c r="U3496" s="26" t="s">
        <v>385</v>
      </c>
    </row>
    <row r="3497" spans="1:21" ht="14.4" x14ac:dyDescent="0.25">
      <c r="A3497" s="26">
        <v>113191</v>
      </c>
      <c r="B3497" s="26" t="s">
        <v>1649</v>
      </c>
      <c r="C3497" s="81">
        <f t="shared" si="167"/>
        <v>0</v>
      </c>
      <c r="D3497" s="26">
        <v>132191</v>
      </c>
      <c r="E3497" s="26" t="s">
        <v>12132</v>
      </c>
      <c r="F3497" s="26">
        <v>974485</v>
      </c>
      <c r="G3497" s="26">
        <v>0</v>
      </c>
      <c r="H3497" s="76">
        <f t="shared" si="168"/>
        <v>113191</v>
      </c>
      <c r="I3497" s="76">
        <f t="shared" si="169"/>
        <v>0</v>
      </c>
      <c r="J3497" s="26">
        <v>34934</v>
      </c>
      <c r="K3497" s="26" t="s">
        <v>14391</v>
      </c>
      <c r="L3497" s="26" t="s">
        <v>14392</v>
      </c>
      <c r="M3497" s="26">
        <v>8520</v>
      </c>
      <c r="N3497" s="26" t="s">
        <v>112</v>
      </c>
      <c r="O3497" s="26" t="s">
        <v>14393</v>
      </c>
      <c r="P3497" s="26" t="s">
        <v>333</v>
      </c>
      <c r="Q3497" s="26" t="s">
        <v>14394</v>
      </c>
      <c r="R3497" s="26" t="s">
        <v>12245</v>
      </c>
      <c r="S3497" s="26" t="s">
        <v>12246</v>
      </c>
      <c r="T3497" s="26" t="s">
        <v>12247</v>
      </c>
      <c r="U3497" s="26" t="s">
        <v>385</v>
      </c>
    </row>
    <row r="3498" spans="1:21" ht="14.4" x14ac:dyDescent="0.25">
      <c r="A3498" s="26">
        <v>113191</v>
      </c>
      <c r="B3498" s="26" t="s">
        <v>1649</v>
      </c>
      <c r="C3498" s="81">
        <f t="shared" si="167"/>
        <v>0</v>
      </c>
      <c r="D3498" s="26">
        <v>132191</v>
      </c>
      <c r="E3498" s="26" t="s">
        <v>12132</v>
      </c>
      <c r="F3498" s="26">
        <v>116145</v>
      </c>
      <c r="G3498" s="26">
        <v>0</v>
      </c>
      <c r="H3498" s="76">
        <f t="shared" si="168"/>
        <v>113191</v>
      </c>
      <c r="I3498" s="76">
        <f t="shared" si="169"/>
        <v>0</v>
      </c>
      <c r="J3498" s="26">
        <v>110015</v>
      </c>
      <c r="K3498" s="26" t="s">
        <v>14395</v>
      </c>
      <c r="L3498" s="26" t="s">
        <v>14396</v>
      </c>
      <c r="M3498" s="26">
        <v>8550</v>
      </c>
      <c r="N3498" s="26" t="s">
        <v>107</v>
      </c>
      <c r="O3498" s="26" t="s">
        <v>14397</v>
      </c>
      <c r="P3498" s="26" t="s">
        <v>333</v>
      </c>
      <c r="Q3498" s="26" t="s">
        <v>14398</v>
      </c>
      <c r="R3498" s="26" t="s">
        <v>12245</v>
      </c>
      <c r="S3498" s="26" t="s">
        <v>12246</v>
      </c>
      <c r="T3498" s="26" t="s">
        <v>12247</v>
      </c>
      <c r="U3498" s="26" t="s">
        <v>385</v>
      </c>
    </row>
    <row r="3499" spans="1:21" ht="14.4" x14ac:dyDescent="0.25">
      <c r="A3499" s="26">
        <v>113191</v>
      </c>
      <c r="B3499" s="26" t="s">
        <v>1649</v>
      </c>
      <c r="C3499" s="81">
        <f t="shared" si="167"/>
        <v>0</v>
      </c>
      <c r="D3499" s="26">
        <v>132191</v>
      </c>
      <c r="E3499" s="26" t="s">
        <v>12132</v>
      </c>
      <c r="F3499" s="26">
        <v>128215</v>
      </c>
      <c r="G3499" s="26">
        <v>0</v>
      </c>
      <c r="H3499" s="76">
        <f t="shared" si="168"/>
        <v>113191</v>
      </c>
      <c r="I3499" s="76">
        <f t="shared" si="169"/>
        <v>0</v>
      </c>
      <c r="J3499" s="26">
        <v>111948</v>
      </c>
      <c r="K3499" s="26" t="s">
        <v>14399</v>
      </c>
      <c r="L3499" s="26" t="s">
        <v>14371</v>
      </c>
      <c r="M3499" s="26">
        <v>8500</v>
      </c>
      <c r="N3499" s="26" t="s">
        <v>106</v>
      </c>
      <c r="O3499" s="26" t="s">
        <v>14400</v>
      </c>
      <c r="P3499" s="26" t="s">
        <v>333</v>
      </c>
      <c r="Q3499" s="26" t="s">
        <v>14373</v>
      </c>
      <c r="R3499" s="26" t="s">
        <v>12245</v>
      </c>
      <c r="S3499" s="26" t="s">
        <v>12246</v>
      </c>
      <c r="T3499" s="26" t="s">
        <v>12247</v>
      </c>
      <c r="U3499" s="26" t="s">
        <v>385</v>
      </c>
    </row>
    <row r="3500" spans="1:21" ht="14.4" x14ac:dyDescent="0.25">
      <c r="A3500" s="26">
        <v>113191</v>
      </c>
      <c r="B3500" s="26" t="s">
        <v>1649</v>
      </c>
      <c r="C3500" s="81">
        <f t="shared" si="167"/>
        <v>0</v>
      </c>
      <c r="D3500" s="26">
        <v>132191</v>
      </c>
      <c r="E3500" s="26" t="s">
        <v>12132</v>
      </c>
      <c r="F3500" s="26">
        <v>116145</v>
      </c>
      <c r="G3500" s="26">
        <v>0</v>
      </c>
      <c r="H3500" s="76">
        <f t="shared" si="168"/>
        <v>113191</v>
      </c>
      <c r="I3500" s="76">
        <f t="shared" si="169"/>
        <v>0</v>
      </c>
      <c r="J3500" s="26">
        <v>112789</v>
      </c>
      <c r="K3500" s="26" t="s">
        <v>14401</v>
      </c>
      <c r="L3500" s="26" t="s">
        <v>14402</v>
      </c>
      <c r="M3500" s="26">
        <v>8500</v>
      </c>
      <c r="N3500" s="26" t="s">
        <v>106</v>
      </c>
      <c r="O3500" s="26" t="s">
        <v>14403</v>
      </c>
      <c r="P3500" s="26" t="s">
        <v>333</v>
      </c>
      <c r="Q3500" s="26" t="s">
        <v>14404</v>
      </c>
      <c r="R3500" s="26" t="s">
        <v>12171</v>
      </c>
      <c r="S3500" s="26" t="s">
        <v>12172</v>
      </c>
      <c r="T3500" s="26" t="s">
        <v>12173</v>
      </c>
      <c r="U3500" s="26" t="s">
        <v>496</v>
      </c>
    </row>
    <row r="3501" spans="1:21" ht="14.4" x14ac:dyDescent="0.25">
      <c r="A3501" s="26">
        <v>113191</v>
      </c>
      <c r="B3501" s="26" t="s">
        <v>1649</v>
      </c>
      <c r="C3501" s="81">
        <f t="shared" si="167"/>
        <v>0</v>
      </c>
      <c r="D3501" s="26">
        <v>132191</v>
      </c>
      <c r="E3501" s="26" t="s">
        <v>12132</v>
      </c>
      <c r="F3501" s="26">
        <v>116145</v>
      </c>
      <c r="G3501" s="26">
        <v>0</v>
      </c>
      <c r="H3501" s="76">
        <f t="shared" si="168"/>
        <v>0</v>
      </c>
      <c r="I3501" s="76">
        <f t="shared" si="169"/>
        <v>0</v>
      </c>
      <c r="J3501" s="26">
        <v>122771</v>
      </c>
      <c r="K3501" s="26" t="s">
        <v>14405</v>
      </c>
      <c r="L3501" s="26" t="s">
        <v>14396</v>
      </c>
      <c r="M3501" s="26">
        <v>8550</v>
      </c>
      <c r="N3501" s="26" t="s">
        <v>107</v>
      </c>
      <c r="O3501" s="26" t="s">
        <v>14397</v>
      </c>
      <c r="P3501" s="26" t="s">
        <v>333</v>
      </c>
      <c r="Q3501" s="26" t="s">
        <v>14398</v>
      </c>
      <c r="R3501" s="26" t="s">
        <v>12245</v>
      </c>
      <c r="S3501" s="26" t="s">
        <v>12246</v>
      </c>
      <c r="T3501" s="26" t="s">
        <v>12247</v>
      </c>
      <c r="U3501" s="26" t="s">
        <v>385</v>
      </c>
    </row>
    <row r="3502" spans="1:21" ht="14.4" x14ac:dyDescent="0.25">
      <c r="A3502" s="26">
        <v>113191</v>
      </c>
      <c r="B3502" s="26" t="s">
        <v>1649</v>
      </c>
      <c r="C3502" s="81">
        <f t="shared" si="167"/>
        <v>0</v>
      </c>
      <c r="D3502" s="26">
        <v>132191</v>
      </c>
      <c r="E3502" s="26" t="s">
        <v>12132</v>
      </c>
      <c r="F3502" s="26">
        <v>128215</v>
      </c>
      <c r="G3502" s="26">
        <v>0</v>
      </c>
      <c r="H3502" s="76">
        <f t="shared" si="168"/>
        <v>113191</v>
      </c>
      <c r="I3502" s="76">
        <f t="shared" si="169"/>
        <v>0</v>
      </c>
      <c r="J3502" s="26">
        <v>123703</v>
      </c>
      <c r="K3502" s="26" t="s">
        <v>14406</v>
      </c>
      <c r="L3502" s="26" t="s">
        <v>14407</v>
      </c>
      <c r="M3502" s="26">
        <v>8530</v>
      </c>
      <c r="N3502" s="26" t="s">
        <v>113</v>
      </c>
      <c r="O3502" s="26" t="s">
        <v>14408</v>
      </c>
      <c r="P3502" s="26" t="s">
        <v>333</v>
      </c>
      <c r="Q3502" s="26" t="s">
        <v>14409</v>
      </c>
      <c r="R3502" s="26" t="s">
        <v>12245</v>
      </c>
      <c r="S3502" s="26" t="s">
        <v>12246</v>
      </c>
      <c r="T3502" s="26" t="s">
        <v>12247</v>
      </c>
      <c r="U3502" s="26" t="s">
        <v>385</v>
      </c>
    </row>
    <row r="3503" spans="1:21" ht="14.4" x14ac:dyDescent="0.25">
      <c r="A3503" s="26">
        <v>113191</v>
      </c>
      <c r="B3503" s="26" t="s">
        <v>1649</v>
      </c>
      <c r="C3503" s="81">
        <f t="shared" si="167"/>
        <v>0</v>
      </c>
      <c r="D3503" s="26">
        <v>132191</v>
      </c>
      <c r="E3503" s="26" t="s">
        <v>12132</v>
      </c>
      <c r="F3503" s="26">
        <v>128215</v>
      </c>
      <c r="G3503" s="26">
        <v>0</v>
      </c>
      <c r="H3503" s="76">
        <f t="shared" si="168"/>
        <v>0</v>
      </c>
      <c r="I3503" s="76">
        <f t="shared" si="169"/>
        <v>0</v>
      </c>
      <c r="J3503" s="26">
        <v>123711</v>
      </c>
      <c r="K3503" s="26" t="s">
        <v>14410</v>
      </c>
      <c r="L3503" s="26" t="s">
        <v>14411</v>
      </c>
      <c r="M3503" s="26">
        <v>8500</v>
      </c>
      <c r="N3503" s="26" t="s">
        <v>106</v>
      </c>
      <c r="O3503" s="26" t="s">
        <v>14412</v>
      </c>
      <c r="P3503" s="26" t="s">
        <v>333</v>
      </c>
      <c r="Q3503" s="26" t="s">
        <v>14413</v>
      </c>
      <c r="R3503" s="26" t="s">
        <v>12245</v>
      </c>
      <c r="S3503" s="26" t="s">
        <v>12246</v>
      </c>
      <c r="T3503" s="26" t="s">
        <v>12247</v>
      </c>
      <c r="U3503" s="26" t="s">
        <v>385</v>
      </c>
    </row>
    <row r="3504" spans="1:21" ht="14.4" x14ac:dyDescent="0.25">
      <c r="A3504" s="26">
        <v>113191</v>
      </c>
      <c r="B3504" s="26" t="s">
        <v>1649</v>
      </c>
      <c r="C3504" s="81">
        <f t="shared" si="167"/>
        <v>0</v>
      </c>
      <c r="D3504" s="26">
        <v>132191</v>
      </c>
      <c r="E3504" s="26" t="s">
        <v>12132</v>
      </c>
      <c r="F3504" s="26">
        <v>128215</v>
      </c>
      <c r="G3504" s="26">
        <v>0</v>
      </c>
      <c r="H3504" s="76">
        <f t="shared" si="168"/>
        <v>0</v>
      </c>
      <c r="I3504" s="76">
        <f t="shared" si="169"/>
        <v>0</v>
      </c>
      <c r="J3504" s="26">
        <v>125351</v>
      </c>
      <c r="K3504" s="26" t="s">
        <v>14414</v>
      </c>
      <c r="L3504" s="26" t="s">
        <v>14415</v>
      </c>
      <c r="M3504" s="26">
        <v>8500</v>
      </c>
      <c r="N3504" s="26" t="s">
        <v>106</v>
      </c>
      <c r="O3504" s="26" t="s">
        <v>14416</v>
      </c>
      <c r="P3504" s="26" t="s">
        <v>333</v>
      </c>
      <c r="Q3504" s="26" t="s">
        <v>14417</v>
      </c>
      <c r="R3504" s="26" t="s">
        <v>12245</v>
      </c>
      <c r="S3504" s="26" t="s">
        <v>12246</v>
      </c>
      <c r="T3504" s="26" t="s">
        <v>12247</v>
      </c>
      <c r="U3504" s="26" t="s">
        <v>385</v>
      </c>
    </row>
    <row r="3505" spans="1:21" ht="14.4" x14ac:dyDescent="0.25">
      <c r="A3505" s="26">
        <v>113191</v>
      </c>
      <c r="B3505" s="26" t="s">
        <v>1649</v>
      </c>
      <c r="C3505" s="81">
        <f t="shared" si="167"/>
        <v>0</v>
      </c>
      <c r="D3505" s="26">
        <v>132191</v>
      </c>
      <c r="E3505" s="26" t="s">
        <v>12132</v>
      </c>
      <c r="F3505" s="26">
        <v>128215</v>
      </c>
      <c r="G3505" s="26">
        <v>0</v>
      </c>
      <c r="H3505" s="76">
        <f t="shared" si="168"/>
        <v>0</v>
      </c>
      <c r="I3505" s="76">
        <f t="shared" si="169"/>
        <v>0</v>
      </c>
      <c r="J3505" s="26">
        <v>125377</v>
      </c>
      <c r="K3505" s="26" t="s">
        <v>14418</v>
      </c>
      <c r="L3505" s="26" t="s">
        <v>14411</v>
      </c>
      <c r="M3505" s="26">
        <v>8500</v>
      </c>
      <c r="N3505" s="26" t="s">
        <v>106</v>
      </c>
      <c r="O3505" s="26" t="s">
        <v>14412</v>
      </c>
      <c r="P3505" s="26" t="s">
        <v>333</v>
      </c>
      <c r="Q3505" s="26" t="s">
        <v>14413</v>
      </c>
      <c r="R3505" s="26" t="s">
        <v>12245</v>
      </c>
      <c r="S3505" s="26" t="s">
        <v>12246</v>
      </c>
      <c r="T3505" s="26" t="s">
        <v>12247</v>
      </c>
      <c r="U3505" s="26" t="s">
        <v>385</v>
      </c>
    </row>
    <row r="3506" spans="1:21" ht="14.4" x14ac:dyDescent="0.25">
      <c r="A3506" s="26">
        <v>113191</v>
      </c>
      <c r="B3506" s="26" t="s">
        <v>1649</v>
      </c>
      <c r="C3506" s="81">
        <f t="shared" si="167"/>
        <v>0</v>
      </c>
      <c r="D3506" s="26">
        <v>132191</v>
      </c>
      <c r="E3506" s="26" t="s">
        <v>12132</v>
      </c>
      <c r="F3506" s="26">
        <v>128215</v>
      </c>
      <c r="G3506" s="26">
        <v>0</v>
      </c>
      <c r="H3506" s="76">
        <f t="shared" si="168"/>
        <v>0</v>
      </c>
      <c r="I3506" s="76">
        <f t="shared" si="169"/>
        <v>0</v>
      </c>
      <c r="J3506" s="26">
        <v>126045</v>
      </c>
      <c r="K3506" s="26" t="s">
        <v>14419</v>
      </c>
      <c r="L3506" s="26" t="s">
        <v>14411</v>
      </c>
      <c r="M3506" s="26">
        <v>8500</v>
      </c>
      <c r="N3506" s="26" t="s">
        <v>106</v>
      </c>
      <c r="O3506" s="26" t="s">
        <v>14412</v>
      </c>
      <c r="P3506" s="26" t="s">
        <v>333</v>
      </c>
      <c r="Q3506" s="26" t="s">
        <v>14413</v>
      </c>
      <c r="R3506" s="26" t="s">
        <v>12245</v>
      </c>
      <c r="S3506" s="26" t="s">
        <v>12246</v>
      </c>
      <c r="T3506" s="26" t="s">
        <v>12247</v>
      </c>
      <c r="U3506" s="26" t="s">
        <v>385</v>
      </c>
    </row>
    <row r="3507" spans="1:21" ht="14.4" x14ac:dyDescent="0.25">
      <c r="A3507" s="26">
        <v>113191</v>
      </c>
      <c r="B3507" s="26" t="s">
        <v>1649</v>
      </c>
      <c r="C3507" s="81">
        <f t="shared" si="167"/>
        <v>0</v>
      </c>
      <c r="D3507" s="26">
        <v>132191</v>
      </c>
      <c r="E3507" s="26" t="s">
        <v>12132</v>
      </c>
      <c r="F3507" s="26">
        <v>128215</v>
      </c>
      <c r="G3507" s="26">
        <v>0</v>
      </c>
      <c r="H3507" s="76">
        <f t="shared" si="168"/>
        <v>0</v>
      </c>
      <c r="I3507" s="76">
        <f t="shared" si="169"/>
        <v>0</v>
      </c>
      <c r="J3507" s="26">
        <v>126052</v>
      </c>
      <c r="K3507" s="26" t="s">
        <v>14420</v>
      </c>
      <c r="L3507" s="26" t="s">
        <v>14411</v>
      </c>
      <c r="M3507" s="26">
        <v>8500</v>
      </c>
      <c r="N3507" s="26" t="s">
        <v>106</v>
      </c>
      <c r="O3507" s="26" t="s">
        <v>14412</v>
      </c>
      <c r="P3507" s="26" t="s">
        <v>333</v>
      </c>
      <c r="Q3507" s="26" t="s">
        <v>14421</v>
      </c>
      <c r="R3507" s="26" t="s">
        <v>12245</v>
      </c>
      <c r="S3507" s="26" t="s">
        <v>12246</v>
      </c>
      <c r="T3507" s="26" t="s">
        <v>12247</v>
      </c>
      <c r="U3507" s="26" t="s">
        <v>385</v>
      </c>
    </row>
    <row r="3508" spans="1:21" ht="14.4" x14ac:dyDescent="0.25">
      <c r="A3508" s="26">
        <v>113191</v>
      </c>
      <c r="B3508" s="26" t="s">
        <v>1649</v>
      </c>
      <c r="C3508" s="81">
        <f t="shared" si="167"/>
        <v>0</v>
      </c>
      <c r="D3508" s="26">
        <v>132191</v>
      </c>
      <c r="E3508" s="26" t="s">
        <v>12132</v>
      </c>
      <c r="F3508" s="26">
        <v>128215</v>
      </c>
      <c r="G3508" s="26">
        <v>0</v>
      </c>
      <c r="H3508" s="76">
        <f t="shared" si="168"/>
        <v>0</v>
      </c>
      <c r="I3508" s="76">
        <f t="shared" si="169"/>
        <v>0</v>
      </c>
      <c r="J3508" s="26">
        <v>126409</v>
      </c>
      <c r="K3508" s="26" t="s">
        <v>14422</v>
      </c>
      <c r="L3508" s="26" t="s">
        <v>14423</v>
      </c>
      <c r="M3508" s="26">
        <v>8500</v>
      </c>
      <c r="N3508" s="26" t="s">
        <v>106</v>
      </c>
      <c r="O3508" s="26" t="s">
        <v>14424</v>
      </c>
      <c r="P3508" s="26" t="s">
        <v>333</v>
      </c>
      <c r="Q3508" s="26" t="s">
        <v>14425</v>
      </c>
      <c r="R3508" s="26" t="s">
        <v>12245</v>
      </c>
      <c r="S3508" s="26" t="s">
        <v>12246</v>
      </c>
      <c r="T3508" s="26" t="s">
        <v>12247</v>
      </c>
      <c r="U3508" s="26" t="s">
        <v>385</v>
      </c>
    </row>
    <row r="3509" spans="1:21" ht="14.4" x14ac:dyDescent="0.25">
      <c r="A3509" s="26">
        <v>113191</v>
      </c>
      <c r="B3509" s="26" t="s">
        <v>1649</v>
      </c>
      <c r="C3509" s="81">
        <f t="shared" si="167"/>
        <v>0</v>
      </c>
      <c r="D3509" s="26">
        <v>132191</v>
      </c>
      <c r="E3509" s="26" t="s">
        <v>12132</v>
      </c>
      <c r="F3509" s="26">
        <v>128215</v>
      </c>
      <c r="G3509" s="26">
        <v>0</v>
      </c>
      <c r="H3509" s="76">
        <f t="shared" si="168"/>
        <v>0</v>
      </c>
      <c r="I3509" s="76">
        <f t="shared" si="169"/>
        <v>0</v>
      </c>
      <c r="J3509" s="26">
        <v>128447</v>
      </c>
      <c r="K3509" s="26" t="s">
        <v>14426</v>
      </c>
      <c r="L3509" s="26" t="s">
        <v>14411</v>
      </c>
      <c r="M3509" s="26">
        <v>8500</v>
      </c>
      <c r="N3509" s="26" t="s">
        <v>106</v>
      </c>
      <c r="O3509" s="26" t="s">
        <v>14412</v>
      </c>
      <c r="P3509" s="26" t="s">
        <v>333</v>
      </c>
      <c r="Q3509" s="26" t="s">
        <v>14413</v>
      </c>
      <c r="R3509" s="26" t="s">
        <v>12245</v>
      </c>
      <c r="S3509" s="26" t="s">
        <v>12246</v>
      </c>
      <c r="T3509" s="26" t="s">
        <v>12247</v>
      </c>
      <c r="U3509" s="26" t="s">
        <v>385</v>
      </c>
    </row>
    <row r="3510" spans="1:21" ht="14.4" x14ac:dyDescent="0.25">
      <c r="A3510" s="26">
        <v>113191</v>
      </c>
      <c r="B3510" s="26" t="s">
        <v>1649</v>
      </c>
      <c r="C3510" s="81">
        <f t="shared" si="167"/>
        <v>0</v>
      </c>
      <c r="D3510" s="26">
        <v>132191</v>
      </c>
      <c r="E3510" s="26" t="s">
        <v>12132</v>
      </c>
      <c r="F3510" s="26">
        <v>128215</v>
      </c>
      <c r="G3510" s="26">
        <v>0</v>
      </c>
      <c r="H3510" s="76">
        <f t="shared" si="168"/>
        <v>0</v>
      </c>
      <c r="I3510" s="76">
        <f t="shared" si="169"/>
        <v>0</v>
      </c>
      <c r="J3510" s="26">
        <v>131854</v>
      </c>
      <c r="K3510" s="26" t="s">
        <v>14427</v>
      </c>
      <c r="L3510" s="26" t="s">
        <v>14371</v>
      </c>
      <c r="M3510" s="26">
        <v>8500</v>
      </c>
      <c r="N3510" s="26" t="s">
        <v>106</v>
      </c>
      <c r="O3510" s="26" t="s">
        <v>14400</v>
      </c>
      <c r="P3510" s="26" t="s">
        <v>333</v>
      </c>
      <c r="Q3510" s="26" t="s">
        <v>14373</v>
      </c>
      <c r="R3510" s="26" t="s">
        <v>12245</v>
      </c>
      <c r="S3510" s="26" t="s">
        <v>12246</v>
      </c>
      <c r="T3510" s="26" t="s">
        <v>12247</v>
      </c>
      <c r="U3510" s="26" t="s">
        <v>385</v>
      </c>
    </row>
    <row r="3511" spans="1:21" ht="14.4" x14ac:dyDescent="0.25">
      <c r="A3511" s="26">
        <v>113191</v>
      </c>
      <c r="B3511" s="26" t="s">
        <v>1649</v>
      </c>
      <c r="C3511" s="81">
        <f t="shared" si="167"/>
        <v>0</v>
      </c>
      <c r="D3511" s="26">
        <v>132191</v>
      </c>
      <c r="E3511" s="26" t="s">
        <v>12132</v>
      </c>
      <c r="F3511" s="26">
        <v>128215</v>
      </c>
      <c r="G3511" s="26">
        <v>0</v>
      </c>
      <c r="H3511" s="76">
        <f t="shared" si="168"/>
        <v>0</v>
      </c>
      <c r="I3511" s="76">
        <f t="shared" si="169"/>
        <v>0</v>
      </c>
      <c r="J3511" s="26">
        <v>131862</v>
      </c>
      <c r="K3511" s="26" t="s">
        <v>14428</v>
      </c>
      <c r="L3511" s="26" t="s">
        <v>14371</v>
      </c>
      <c r="M3511" s="26">
        <v>8500</v>
      </c>
      <c r="N3511" s="26" t="s">
        <v>106</v>
      </c>
      <c r="O3511" s="26" t="s">
        <v>14400</v>
      </c>
      <c r="P3511" s="26" t="s">
        <v>333</v>
      </c>
      <c r="Q3511" s="26" t="s">
        <v>14373</v>
      </c>
      <c r="R3511" s="26" t="s">
        <v>12245</v>
      </c>
      <c r="S3511" s="26" t="s">
        <v>12246</v>
      </c>
      <c r="T3511" s="26" t="s">
        <v>12247</v>
      </c>
      <c r="U3511" s="26" t="s">
        <v>385</v>
      </c>
    </row>
    <row r="3512" spans="1:21" ht="14.4" x14ac:dyDescent="0.25">
      <c r="A3512" s="26">
        <v>113191</v>
      </c>
      <c r="B3512" s="26" t="s">
        <v>1649</v>
      </c>
      <c r="C3512" s="81">
        <f t="shared" si="167"/>
        <v>0</v>
      </c>
      <c r="D3512" s="26">
        <v>132191</v>
      </c>
      <c r="E3512" s="26" t="s">
        <v>12132</v>
      </c>
      <c r="F3512" s="26">
        <v>116145</v>
      </c>
      <c r="G3512" s="26">
        <v>0</v>
      </c>
      <c r="H3512" s="76">
        <f t="shared" si="168"/>
        <v>113191</v>
      </c>
      <c r="I3512" s="76">
        <f t="shared" si="169"/>
        <v>0</v>
      </c>
      <c r="J3512" s="26">
        <v>132191</v>
      </c>
      <c r="K3512" s="26" t="s">
        <v>12132</v>
      </c>
      <c r="L3512" s="26" t="s">
        <v>14429</v>
      </c>
      <c r="M3512" s="26">
        <v>8500</v>
      </c>
      <c r="N3512" s="26" t="s">
        <v>106</v>
      </c>
      <c r="O3512" s="26" t="s">
        <v>14430</v>
      </c>
      <c r="P3512" s="26" t="s">
        <v>333</v>
      </c>
      <c r="Q3512" s="26" t="s">
        <v>14431</v>
      </c>
      <c r="R3512" s="26" t="s">
        <v>12245</v>
      </c>
      <c r="S3512" s="26" t="s">
        <v>12246</v>
      </c>
      <c r="T3512" s="26" t="s">
        <v>12247</v>
      </c>
      <c r="U3512" s="26" t="s">
        <v>385</v>
      </c>
    </row>
    <row r="3513" spans="1:21" ht="14.4" x14ac:dyDescent="0.25">
      <c r="A3513" s="26">
        <v>113191</v>
      </c>
      <c r="B3513" s="26" t="s">
        <v>1649</v>
      </c>
      <c r="C3513" s="81">
        <f t="shared" si="167"/>
        <v>0</v>
      </c>
      <c r="D3513" s="26">
        <v>132191</v>
      </c>
      <c r="E3513" s="26" t="s">
        <v>12132</v>
      </c>
      <c r="F3513" s="26">
        <v>116145</v>
      </c>
      <c r="G3513" s="26">
        <v>0</v>
      </c>
      <c r="H3513" s="76">
        <f t="shared" si="168"/>
        <v>0</v>
      </c>
      <c r="I3513" s="76">
        <f t="shared" si="169"/>
        <v>0</v>
      </c>
      <c r="J3513" s="26">
        <v>132209</v>
      </c>
      <c r="K3513" s="26" t="s">
        <v>14432</v>
      </c>
      <c r="L3513" s="26" t="s">
        <v>14433</v>
      </c>
      <c r="M3513" s="26">
        <v>8500</v>
      </c>
      <c r="N3513" s="26" t="s">
        <v>106</v>
      </c>
      <c r="O3513" s="26" t="s">
        <v>14434</v>
      </c>
      <c r="P3513" s="26" t="s">
        <v>333</v>
      </c>
      <c r="Q3513" s="26" t="s">
        <v>14435</v>
      </c>
      <c r="R3513" s="26" t="s">
        <v>12245</v>
      </c>
      <c r="S3513" s="26" t="s">
        <v>12246</v>
      </c>
      <c r="T3513" s="26" t="s">
        <v>12247</v>
      </c>
      <c r="U3513" s="26" t="s">
        <v>385</v>
      </c>
    </row>
    <row r="3514" spans="1:21" ht="14.4" x14ac:dyDescent="0.25">
      <c r="A3514" s="26">
        <v>113191</v>
      </c>
      <c r="B3514" s="26" t="s">
        <v>1649</v>
      </c>
      <c r="C3514" s="81">
        <f t="shared" si="167"/>
        <v>0</v>
      </c>
      <c r="D3514" s="26">
        <v>132191</v>
      </c>
      <c r="E3514" s="26" t="s">
        <v>12132</v>
      </c>
      <c r="F3514" s="26">
        <v>116145</v>
      </c>
      <c r="G3514" s="26">
        <v>0</v>
      </c>
      <c r="H3514" s="76">
        <f t="shared" si="168"/>
        <v>0</v>
      </c>
      <c r="I3514" s="76">
        <f t="shared" si="169"/>
        <v>0</v>
      </c>
      <c r="J3514" s="26">
        <v>138743</v>
      </c>
      <c r="K3514" s="26" t="s">
        <v>14436</v>
      </c>
      <c r="L3514" s="26" t="s">
        <v>14437</v>
      </c>
      <c r="M3514" s="26">
        <v>8500</v>
      </c>
      <c r="N3514" s="26" t="s">
        <v>106</v>
      </c>
      <c r="O3514" s="26" t="s">
        <v>14438</v>
      </c>
      <c r="P3514" s="26" t="s">
        <v>333</v>
      </c>
      <c r="Q3514" s="26" t="s">
        <v>14439</v>
      </c>
      <c r="R3514" s="26" t="s">
        <v>12171</v>
      </c>
      <c r="S3514" s="26" t="s">
        <v>12172</v>
      </c>
      <c r="T3514" s="26" t="s">
        <v>12173</v>
      </c>
      <c r="U3514" s="26" t="s">
        <v>496</v>
      </c>
    </row>
    <row r="3515" spans="1:21" ht="14.4" x14ac:dyDescent="0.25">
      <c r="A3515" s="26">
        <v>113233</v>
      </c>
      <c r="B3515" s="26" t="s">
        <v>1649</v>
      </c>
      <c r="C3515" s="81">
        <f t="shared" si="167"/>
        <v>0</v>
      </c>
      <c r="D3515" s="26">
        <v>35691</v>
      </c>
      <c r="E3515" s="26" t="s">
        <v>12133</v>
      </c>
      <c r="F3515" s="26">
        <v>114207</v>
      </c>
      <c r="G3515" s="26">
        <v>0</v>
      </c>
      <c r="H3515" s="76">
        <f t="shared" si="168"/>
        <v>0</v>
      </c>
      <c r="I3515" s="76">
        <f t="shared" si="169"/>
        <v>0</v>
      </c>
      <c r="J3515" s="26">
        <v>28101</v>
      </c>
      <c r="K3515" s="26" t="s">
        <v>14440</v>
      </c>
      <c r="L3515" s="26" t="s">
        <v>14441</v>
      </c>
      <c r="M3515" s="26">
        <v>8790</v>
      </c>
      <c r="N3515" s="26" t="s">
        <v>115</v>
      </c>
      <c r="O3515" s="26" t="s">
        <v>14442</v>
      </c>
      <c r="P3515" s="26" t="s">
        <v>333</v>
      </c>
      <c r="Q3515" s="26" t="s">
        <v>14443</v>
      </c>
      <c r="R3515" s="26" t="s">
        <v>12171</v>
      </c>
      <c r="S3515" s="26" t="s">
        <v>12172</v>
      </c>
      <c r="T3515" s="26" t="s">
        <v>12173</v>
      </c>
      <c r="U3515" s="26" t="s">
        <v>496</v>
      </c>
    </row>
    <row r="3516" spans="1:21" ht="14.4" x14ac:dyDescent="0.25">
      <c r="A3516" s="26">
        <v>113233</v>
      </c>
      <c r="B3516" s="26" t="s">
        <v>1649</v>
      </c>
      <c r="C3516" s="81">
        <f t="shared" si="167"/>
        <v>0</v>
      </c>
      <c r="D3516" s="26">
        <v>35691</v>
      </c>
      <c r="E3516" s="26" t="s">
        <v>12133</v>
      </c>
      <c r="F3516" s="26">
        <v>114207</v>
      </c>
      <c r="G3516" s="26">
        <v>0</v>
      </c>
      <c r="H3516" s="76">
        <f t="shared" si="168"/>
        <v>0</v>
      </c>
      <c r="I3516" s="76">
        <f t="shared" si="169"/>
        <v>0</v>
      </c>
      <c r="J3516" s="26">
        <v>33969</v>
      </c>
      <c r="K3516" s="26" t="s">
        <v>14444</v>
      </c>
      <c r="L3516" s="26" t="s">
        <v>14445</v>
      </c>
      <c r="M3516" s="26">
        <v>8570</v>
      </c>
      <c r="N3516" s="26" t="s">
        <v>173</v>
      </c>
      <c r="O3516" s="26" t="s">
        <v>14446</v>
      </c>
      <c r="P3516" s="26" t="s">
        <v>333</v>
      </c>
      <c r="Q3516" s="26" t="s">
        <v>14447</v>
      </c>
      <c r="R3516" s="26" t="s">
        <v>12245</v>
      </c>
      <c r="S3516" s="26" t="s">
        <v>12246</v>
      </c>
      <c r="T3516" s="26" t="s">
        <v>12247</v>
      </c>
      <c r="U3516" s="26" t="s">
        <v>385</v>
      </c>
    </row>
    <row r="3517" spans="1:21" ht="14.4" x14ac:dyDescent="0.25">
      <c r="A3517" s="26">
        <v>113233</v>
      </c>
      <c r="B3517" s="26" t="s">
        <v>1649</v>
      </c>
      <c r="C3517" s="81">
        <f t="shared" si="167"/>
        <v>0</v>
      </c>
      <c r="D3517" s="26">
        <v>35691</v>
      </c>
      <c r="E3517" s="26" t="s">
        <v>12133</v>
      </c>
      <c r="F3517" s="26">
        <v>114207</v>
      </c>
      <c r="G3517" s="26">
        <v>0</v>
      </c>
      <c r="H3517" s="76">
        <f t="shared" si="168"/>
        <v>0</v>
      </c>
      <c r="I3517" s="76">
        <f t="shared" si="169"/>
        <v>0</v>
      </c>
      <c r="J3517" s="26">
        <v>33993</v>
      </c>
      <c r="K3517" s="26" t="s">
        <v>14448</v>
      </c>
      <c r="L3517" s="26" t="s">
        <v>14449</v>
      </c>
      <c r="M3517" s="26">
        <v>8580</v>
      </c>
      <c r="N3517" s="26" t="s">
        <v>108</v>
      </c>
      <c r="O3517" s="26" t="s">
        <v>14450</v>
      </c>
      <c r="P3517" s="26" t="s">
        <v>333</v>
      </c>
      <c r="Q3517" s="26" t="s">
        <v>14451</v>
      </c>
      <c r="R3517" s="26" t="s">
        <v>12245</v>
      </c>
      <c r="S3517" s="26" t="s">
        <v>12246</v>
      </c>
      <c r="T3517" s="26" t="s">
        <v>12247</v>
      </c>
      <c r="U3517" s="26" t="s">
        <v>385</v>
      </c>
    </row>
    <row r="3518" spans="1:21" ht="14.4" x14ac:dyDescent="0.25">
      <c r="A3518" s="26">
        <v>113233</v>
      </c>
      <c r="B3518" s="26" t="s">
        <v>1649</v>
      </c>
      <c r="C3518" s="81">
        <f t="shared" si="167"/>
        <v>0</v>
      </c>
      <c r="D3518" s="26">
        <v>35691</v>
      </c>
      <c r="E3518" s="26" t="s">
        <v>12133</v>
      </c>
      <c r="F3518" s="26">
        <v>114207</v>
      </c>
      <c r="G3518" s="26">
        <v>0</v>
      </c>
      <c r="H3518" s="76">
        <f t="shared" si="168"/>
        <v>0</v>
      </c>
      <c r="I3518" s="76">
        <f t="shared" si="169"/>
        <v>0</v>
      </c>
      <c r="J3518" s="26">
        <v>34009</v>
      </c>
      <c r="K3518" s="26" t="s">
        <v>14452</v>
      </c>
      <c r="L3518" s="26" t="s">
        <v>14449</v>
      </c>
      <c r="M3518" s="26">
        <v>8580</v>
      </c>
      <c r="N3518" s="26" t="s">
        <v>108</v>
      </c>
      <c r="O3518" s="26" t="s">
        <v>14450</v>
      </c>
      <c r="P3518" s="26" t="s">
        <v>333</v>
      </c>
      <c r="Q3518" s="26" t="s">
        <v>14451</v>
      </c>
      <c r="R3518" s="26" t="s">
        <v>12245</v>
      </c>
      <c r="S3518" s="26" t="s">
        <v>12246</v>
      </c>
      <c r="T3518" s="26" t="s">
        <v>12247</v>
      </c>
      <c r="U3518" s="26" t="s">
        <v>385</v>
      </c>
    </row>
    <row r="3519" spans="1:21" ht="14.4" x14ac:dyDescent="0.25">
      <c r="A3519" s="26">
        <v>113233</v>
      </c>
      <c r="B3519" s="26" t="s">
        <v>1649</v>
      </c>
      <c r="C3519" s="81">
        <f t="shared" si="167"/>
        <v>0</v>
      </c>
      <c r="D3519" s="26">
        <v>35691</v>
      </c>
      <c r="E3519" s="26" t="s">
        <v>12133</v>
      </c>
      <c r="F3519" s="26">
        <v>114207</v>
      </c>
      <c r="G3519" s="26">
        <v>0</v>
      </c>
      <c r="H3519" s="76">
        <f t="shared" si="168"/>
        <v>0</v>
      </c>
      <c r="I3519" s="76">
        <f t="shared" si="169"/>
        <v>0</v>
      </c>
      <c r="J3519" s="26">
        <v>35691</v>
      </c>
      <c r="K3519" s="26" t="s">
        <v>12133</v>
      </c>
      <c r="L3519" s="26" t="s">
        <v>14453</v>
      </c>
      <c r="M3519" s="26">
        <v>8790</v>
      </c>
      <c r="N3519" s="26" t="s">
        <v>115</v>
      </c>
      <c r="O3519" s="26" t="s">
        <v>14454</v>
      </c>
      <c r="P3519" s="26" t="s">
        <v>333</v>
      </c>
      <c r="Q3519" s="26" t="s">
        <v>14455</v>
      </c>
      <c r="R3519" s="26" t="s">
        <v>12245</v>
      </c>
      <c r="S3519" s="26" t="s">
        <v>12246</v>
      </c>
      <c r="T3519" s="26" t="s">
        <v>12247</v>
      </c>
      <c r="U3519" s="26" t="s">
        <v>385</v>
      </c>
    </row>
    <row r="3520" spans="1:21" ht="14.4" x14ac:dyDescent="0.25">
      <c r="A3520" s="26">
        <v>113233</v>
      </c>
      <c r="B3520" s="26" t="s">
        <v>1649</v>
      </c>
      <c r="C3520" s="81">
        <f t="shared" si="167"/>
        <v>0</v>
      </c>
      <c r="D3520" s="26">
        <v>35691</v>
      </c>
      <c r="E3520" s="26" t="s">
        <v>12133</v>
      </c>
      <c r="F3520" s="26">
        <v>114207</v>
      </c>
      <c r="G3520" s="26">
        <v>0</v>
      </c>
      <c r="H3520" s="76">
        <f t="shared" si="168"/>
        <v>0</v>
      </c>
      <c r="I3520" s="76">
        <f t="shared" si="169"/>
        <v>0</v>
      </c>
      <c r="J3520" s="26">
        <v>35709</v>
      </c>
      <c r="K3520" s="26" t="s">
        <v>14456</v>
      </c>
      <c r="L3520" s="26" t="s">
        <v>14441</v>
      </c>
      <c r="M3520" s="26">
        <v>8790</v>
      </c>
      <c r="N3520" s="26" t="s">
        <v>115</v>
      </c>
      <c r="O3520" s="26" t="s">
        <v>14457</v>
      </c>
      <c r="P3520" s="26" t="s">
        <v>333</v>
      </c>
      <c r="Q3520" s="26" t="s">
        <v>14458</v>
      </c>
      <c r="R3520" s="26" t="s">
        <v>12245</v>
      </c>
      <c r="S3520" s="26" t="s">
        <v>12246</v>
      </c>
      <c r="T3520" s="26" t="s">
        <v>12247</v>
      </c>
      <c r="U3520" s="26" t="s">
        <v>385</v>
      </c>
    </row>
    <row r="3521" spans="1:21" ht="14.4" x14ac:dyDescent="0.25">
      <c r="A3521" s="26">
        <v>113233</v>
      </c>
      <c r="B3521" s="26" t="s">
        <v>1649</v>
      </c>
      <c r="C3521" s="81">
        <f t="shared" si="167"/>
        <v>0</v>
      </c>
      <c r="D3521" s="26">
        <v>35691</v>
      </c>
      <c r="E3521" s="26" t="s">
        <v>12133</v>
      </c>
      <c r="F3521" s="26">
        <v>114207</v>
      </c>
      <c r="G3521" s="26">
        <v>0</v>
      </c>
      <c r="H3521" s="76">
        <f t="shared" si="168"/>
        <v>0</v>
      </c>
      <c r="I3521" s="76">
        <f t="shared" si="169"/>
        <v>0</v>
      </c>
      <c r="J3521" s="26">
        <v>35717</v>
      </c>
      <c r="K3521" s="26" t="s">
        <v>14459</v>
      </c>
      <c r="L3521" s="26" t="s">
        <v>14460</v>
      </c>
      <c r="M3521" s="26">
        <v>8790</v>
      </c>
      <c r="N3521" s="26" t="s">
        <v>115</v>
      </c>
      <c r="O3521" s="26" t="s">
        <v>14461</v>
      </c>
      <c r="P3521" s="26" t="s">
        <v>333</v>
      </c>
      <c r="Q3521" s="26" t="s">
        <v>14462</v>
      </c>
      <c r="R3521" s="26" t="s">
        <v>12245</v>
      </c>
      <c r="S3521" s="26" t="s">
        <v>12246</v>
      </c>
      <c r="T3521" s="26" t="s">
        <v>12247</v>
      </c>
      <c r="U3521" s="26" t="s">
        <v>385</v>
      </c>
    </row>
    <row r="3522" spans="1:21" ht="14.4" x14ac:dyDescent="0.25">
      <c r="A3522" s="26">
        <v>113233</v>
      </c>
      <c r="B3522" s="26" t="s">
        <v>1649</v>
      </c>
      <c r="C3522" s="81">
        <f t="shared" si="167"/>
        <v>0</v>
      </c>
      <c r="D3522" s="26">
        <v>35691</v>
      </c>
      <c r="E3522" s="26" t="s">
        <v>12133</v>
      </c>
      <c r="F3522" s="26">
        <v>114207</v>
      </c>
      <c r="G3522" s="26">
        <v>0</v>
      </c>
      <c r="H3522" s="76">
        <f t="shared" si="168"/>
        <v>0</v>
      </c>
      <c r="I3522" s="76">
        <f t="shared" si="169"/>
        <v>0</v>
      </c>
      <c r="J3522" s="26">
        <v>35741</v>
      </c>
      <c r="K3522" s="26" t="s">
        <v>14463</v>
      </c>
      <c r="L3522" s="26" t="s">
        <v>14453</v>
      </c>
      <c r="M3522" s="26">
        <v>8790</v>
      </c>
      <c r="N3522" s="26" t="s">
        <v>115</v>
      </c>
      <c r="O3522" s="26" t="s">
        <v>14454</v>
      </c>
      <c r="P3522" s="26" t="s">
        <v>333</v>
      </c>
      <c r="Q3522" s="26" t="s">
        <v>14455</v>
      </c>
      <c r="R3522" s="26" t="s">
        <v>12245</v>
      </c>
      <c r="S3522" s="26" t="s">
        <v>12246</v>
      </c>
      <c r="T3522" s="26" t="s">
        <v>12247</v>
      </c>
      <c r="U3522" s="26" t="s">
        <v>385</v>
      </c>
    </row>
    <row r="3523" spans="1:21" ht="14.4" x14ac:dyDescent="0.25">
      <c r="A3523" s="26">
        <v>113233</v>
      </c>
      <c r="B3523" s="26" t="s">
        <v>1649</v>
      </c>
      <c r="C3523" s="81">
        <f t="shared" si="167"/>
        <v>0</v>
      </c>
      <c r="D3523" s="26">
        <v>35691</v>
      </c>
      <c r="E3523" s="26" t="s">
        <v>12133</v>
      </c>
      <c r="F3523" s="26">
        <v>114207</v>
      </c>
      <c r="G3523" s="26">
        <v>0</v>
      </c>
      <c r="H3523" s="76">
        <f t="shared" si="168"/>
        <v>0</v>
      </c>
      <c r="I3523" s="76">
        <f t="shared" si="169"/>
        <v>0</v>
      </c>
      <c r="J3523" s="26">
        <v>35758</v>
      </c>
      <c r="K3523" s="26" t="s">
        <v>14464</v>
      </c>
      <c r="L3523" s="26" t="s">
        <v>14460</v>
      </c>
      <c r="M3523" s="26">
        <v>8790</v>
      </c>
      <c r="N3523" s="26" t="s">
        <v>115</v>
      </c>
      <c r="O3523" s="26" t="s">
        <v>14461</v>
      </c>
      <c r="P3523" s="26" t="s">
        <v>333</v>
      </c>
      <c r="Q3523" s="26" t="s">
        <v>14462</v>
      </c>
      <c r="R3523" s="26" t="s">
        <v>12245</v>
      </c>
      <c r="S3523" s="26" t="s">
        <v>12246</v>
      </c>
      <c r="T3523" s="26" t="s">
        <v>12247</v>
      </c>
      <c r="U3523" s="26" t="s">
        <v>385</v>
      </c>
    </row>
    <row r="3524" spans="1:21" ht="14.4" x14ac:dyDescent="0.25">
      <c r="A3524" s="26">
        <v>113233</v>
      </c>
      <c r="B3524" s="26" t="s">
        <v>1649</v>
      </c>
      <c r="C3524" s="81">
        <f t="shared" si="167"/>
        <v>0</v>
      </c>
      <c r="D3524" s="26">
        <v>35691</v>
      </c>
      <c r="E3524" s="26" t="s">
        <v>12133</v>
      </c>
      <c r="F3524" s="26">
        <v>114207</v>
      </c>
      <c r="G3524" s="26">
        <v>0</v>
      </c>
      <c r="H3524" s="76">
        <f t="shared" si="168"/>
        <v>0</v>
      </c>
      <c r="I3524" s="76">
        <f t="shared" si="169"/>
        <v>0</v>
      </c>
      <c r="J3524" s="26">
        <v>35766</v>
      </c>
      <c r="K3524" s="26" t="s">
        <v>14465</v>
      </c>
      <c r="L3524" s="26" t="s">
        <v>10502</v>
      </c>
      <c r="M3524" s="26">
        <v>8790</v>
      </c>
      <c r="N3524" s="26" t="s">
        <v>115</v>
      </c>
      <c r="O3524" s="26" t="s">
        <v>227</v>
      </c>
      <c r="P3524" s="26" t="s">
        <v>333</v>
      </c>
      <c r="Q3524" s="26" t="s">
        <v>342</v>
      </c>
      <c r="R3524" s="26" t="s">
        <v>12245</v>
      </c>
      <c r="S3524" s="26" t="s">
        <v>12246</v>
      </c>
      <c r="T3524" s="26" t="s">
        <v>12247</v>
      </c>
      <c r="U3524" s="26" t="s">
        <v>385</v>
      </c>
    </row>
    <row r="3525" spans="1:21" ht="14.4" x14ac:dyDescent="0.25">
      <c r="A3525" s="26">
        <v>113233</v>
      </c>
      <c r="B3525" s="26" t="s">
        <v>1649</v>
      </c>
      <c r="C3525" s="81">
        <f t="shared" si="167"/>
        <v>0</v>
      </c>
      <c r="D3525" s="26">
        <v>35691</v>
      </c>
      <c r="E3525" s="26" t="s">
        <v>12133</v>
      </c>
      <c r="F3525" s="26">
        <v>114207</v>
      </c>
      <c r="G3525" s="26">
        <v>0</v>
      </c>
      <c r="H3525" s="76">
        <f t="shared" si="168"/>
        <v>0</v>
      </c>
      <c r="I3525" s="76">
        <f t="shared" si="169"/>
        <v>0</v>
      </c>
      <c r="J3525" s="26">
        <v>112086</v>
      </c>
      <c r="K3525" s="26" t="s">
        <v>14466</v>
      </c>
      <c r="L3525" s="26" t="s">
        <v>14441</v>
      </c>
      <c r="M3525" s="26">
        <v>8790</v>
      </c>
      <c r="N3525" s="26" t="s">
        <v>115</v>
      </c>
      <c r="O3525" s="26" t="s">
        <v>14457</v>
      </c>
      <c r="P3525" s="26" t="s">
        <v>333</v>
      </c>
      <c r="Q3525" s="26" t="s">
        <v>14458</v>
      </c>
      <c r="R3525" s="26" t="s">
        <v>12245</v>
      </c>
      <c r="S3525" s="26" t="s">
        <v>12246</v>
      </c>
      <c r="T3525" s="26" t="s">
        <v>12247</v>
      </c>
      <c r="U3525" s="26" t="s">
        <v>385</v>
      </c>
    </row>
    <row r="3526" spans="1:21" ht="14.4" x14ac:dyDescent="0.25">
      <c r="A3526" s="26">
        <v>113233</v>
      </c>
      <c r="B3526" s="26" t="s">
        <v>1649</v>
      </c>
      <c r="C3526" s="81">
        <f t="shared" si="167"/>
        <v>0</v>
      </c>
      <c r="D3526" s="26">
        <v>35691</v>
      </c>
      <c r="E3526" s="26" t="s">
        <v>12133</v>
      </c>
      <c r="F3526" s="26">
        <v>114207</v>
      </c>
      <c r="G3526" s="26">
        <v>0</v>
      </c>
      <c r="H3526" s="76">
        <f t="shared" si="168"/>
        <v>0</v>
      </c>
      <c r="I3526" s="76">
        <f t="shared" si="169"/>
        <v>0</v>
      </c>
      <c r="J3526" s="26">
        <v>127605</v>
      </c>
      <c r="K3526" s="26" t="s">
        <v>14467</v>
      </c>
      <c r="L3526" s="26" t="s">
        <v>14453</v>
      </c>
      <c r="M3526" s="26">
        <v>8790</v>
      </c>
      <c r="N3526" s="26" t="s">
        <v>115</v>
      </c>
      <c r="O3526" s="26" t="s">
        <v>14454</v>
      </c>
      <c r="P3526" s="26" t="s">
        <v>333</v>
      </c>
      <c r="Q3526" s="26" t="s">
        <v>14455</v>
      </c>
      <c r="R3526" s="26" t="s">
        <v>12245</v>
      </c>
      <c r="S3526" s="26" t="s">
        <v>12246</v>
      </c>
      <c r="T3526" s="26" t="s">
        <v>12247</v>
      </c>
      <c r="U3526" s="26" t="s">
        <v>385</v>
      </c>
    </row>
    <row r="3527" spans="1:21" ht="14.4" x14ac:dyDescent="0.25">
      <c r="A3527" s="26">
        <v>113241</v>
      </c>
      <c r="B3527" s="26" t="s">
        <v>1649</v>
      </c>
      <c r="C3527" s="81">
        <f t="shared" ref="C3527:C3590" si="170">IF(A3527&lt;&gt;A3526,0,IF(AND(A3527=A3526,B3527&lt;&gt;B3526),A3527,0))</f>
        <v>0</v>
      </c>
      <c r="D3527" s="26">
        <v>35535</v>
      </c>
      <c r="E3527" s="26" t="s">
        <v>12134</v>
      </c>
      <c r="F3527" s="26">
        <v>971796</v>
      </c>
      <c r="G3527" s="26">
        <v>0</v>
      </c>
      <c r="H3527" s="76">
        <f t="shared" ref="H3527:H3590" si="171">IF(A3527&lt;&gt;A3526,0,IF(AND(A3527=A3526,F3527&lt;&gt;F3526),A3527,0))</f>
        <v>0</v>
      </c>
      <c r="I3527" s="76">
        <f t="shared" ref="I3527:I3590" si="172">IF(A3527&lt;&gt;A3526,0,IF(AND(H3527&lt;&gt;0,B3527&lt;&gt;B3526),A3527,0))</f>
        <v>0</v>
      </c>
      <c r="J3527" s="26">
        <v>28142</v>
      </c>
      <c r="K3527" s="26" t="s">
        <v>14468</v>
      </c>
      <c r="L3527" s="26" t="s">
        <v>14469</v>
      </c>
      <c r="M3527" s="26">
        <v>8700</v>
      </c>
      <c r="N3527" s="26" t="s">
        <v>117</v>
      </c>
      <c r="O3527" s="26" t="s">
        <v>14470</v>
      </c>
      <c r="P3527" s="26" t="s">
        <v>333</v>
      </c>
      <c r="Q3527" s="26" t="s">
        <v>14471</v>
      </c>
      <c r="R3527" s="26" t="s">
        <v>12171</v>
      </c>
      <c r="S3527" s="26" t="s">
        <v>12172</v>
      </c>
      <c r="T3527" s="26" t="s">
        <v>12173</v>
      </c>
      <c r="U3527" s="26" t="s">
        <v>496</v>
      </c>
    </row>
    <row r="3528" spans="1:21" ht="14.4" x14ac:dyDescent="0.25">
      <c r="A3528" s="26">
        <v>113241</v>
      </c>
      <c r="B3528" s="26" t="s">
        <v>1649</v>
      </c>
      <c r="C3528" s="81">
        <f t="shared" si="170"/>
        <v>0</v>
      </c>
      <c r="D3528" s="26">
        <v>35535</v>
      </c>
      <c r="E3528" s="26" t="s">
        <v>12134</v>
      </c>
      <c r="F3528" s="26">
        <v>971747</v>
      </c>
      <c r="G3528" s="26">
        <v>0</v>
      </c>
      <c r="H3528" s="76">
        <f t="shared" si="171"/>
        <v>113241</v>
      </c>
      <c r="I3528" s="76">
        <f t="shared" si="172"/>
        <v>0</v>
      </c>
      <c r="J3528" s="26">
        <v>35022</v>
      </c>
      <c r="K3528" s="26" t="s">
        <v>14472</v>
      </c>
      <c r="L3528" s="26" t="s">
        <v>14473</v>
      </c>
      <c r="M3528" s="26">
        <v>8760</v>
      </c>
      <c r="N3528" s="26" t="s">
        <v>177</v>
      </c>
      <c r="O3528" s="26" t="s">
        <v>14474</v>
      </c>
      <c r="P3528" s="26" t="s">
        <v>333</v>
      </c>
      <c r="Q3528" s="26" t="s">
        <v>14475</v>
      </c>
      <c r="R3528" s="26" t="s">
        <v>12245</v>
      </c>
      <c r="S3528" s="26" t="s">
        <v>12246</v>
      </c>
      <c r="T3528" s="26" t="s">
        <v>12247</v>
      </c>
      <c r="U3528" s="26" t="s">
        <v>385</v>
      </c>
    </row>
    <row r="3529" spans="1:21" ht="14.4" x14ac:dyDescent="0.25">
      <c r="A3529" s="26">
        <v>113241</v>
      </c>
      <c r="B3529" s="26" t="s">
        <v>1649</v>
      </c>
      <c r="C3529" s="81">
        <f t="shared" si="170"/>
        <v>0</v>
      </c>
      <c r="D3529" s="26">
        <v>35535</v>
      </c>
      <c r="E3529" s="26" t="s">
        <v>12134</v>
      </c>
      <c r="F3529" s="26">
        <v>971796</v>
      </c>
      <c r="G3529" s="26">
        <v>0</v>
      </c>
      <c r="H3529" s="76">
        <f t="shared" si="171"/>
        <v>113241</v>
      </c>
      <c r="I3529" s="76">
        <f t="shared" si="172"/>
        <v>0</v>
      </c>
      <c r="J3529" s="26">
        <v>35527</v>
      </c>
      <c r="K3529" s="26" t="s">
        <v>14476</v>
      </c>
      <c r="L3529" s="26" t="s">
        <v>14477</v>
      </c>
      <c r="M3529" s="26">
        <v>8700</v>
      </c>
      <c r="N3529" s="26" t="s">
        <v>117</v>
      </c>
      <c r="O3529" s="26" t="s">
        <v>14478</v>
      </c>
      <c r="P3529" s="26" t="s">
        <v>333</v>
      </c>
      <c r="Q3529" s="26" t="s">
        <v>14479</v>
      </c>
      <c r="R3529" s="26" t="s">
        <v>12245</v>
      </c>
      <c r="S3529" s="26" t="s">
        <v>12246</v>
      </c>
      <c r="T3529" s="26" t="s">
        <v>12247</v>
      </c>
      <c r="U3529" s="26" t="s">
        <v>385</v>
      </c>
    </row>
    <row r="3530" spans="1:21" ht="14.4" x14ac:dyDescent="0.25">
      <c r="A3530" s="26">
        <v>113241</v>
      </c>
      <c r="B3530" s="26" t="s">
        <v>1649</v>
      </c>
      <c r="C3530" s="81">
        <f t="shared" si="170"/>
        <v>0</v>
      </c>
      <c r="D3530" s="26">
        <v>35535</v>
      </c>
      <c r="E3530" s="26" t="s">
        <v>12134</v>
      </c>
      <c r="F3530" s="26">
        <v>971796</v>
      </c>
      <c r="G3530" s="26">
        <v>0</v>
      </c>
      <c r="H3530" s="76">
        <f t="shared" si="171"/>
        <v>0</v>
      </c>
      <c r="I3530" s="76">
        <f t="shared" si="172"/>
        <v>0</v>
      </c>
      <c r="J3530" s="26">
        <v>35535</v>
      </c>
      <c r="K3530" s="26" t="s">
        <v>12134</v>
      </c>
      <c r="L3530" s="26" t="s">
        <v>14480</v>
      </c>
      <c r="M3530" s="26">
        <v>8700</v>
      </c>
      <c r="N3530" s="26" t="s">
        <v>117</v>
      </c>
      <c r="O3530" s="26" t="s">
        <v>14481</v>
      </c>
      <c r="P3530" s="26" t="s">
        <v>333</v>
      </c>
      <c r="Q3530" s="26" t="s">
        <v>14482</v>
      </c>
      <c r="R3530" s="26" t="s">
        <v>12245</v>
      </c>
      <c r="S3530" s="26" t="s">
        <v>12246</v>
      </c>
      <c r="T3530" s="26" t="s">
        <v>12247</v>
      </c>
      <c r="U3530" s="26" t="s">
        <v>385</v>
      </c>
    </row>
    <row r="3531" spans="1:21" ht="14.4" x14ac:dyDescent="0.25">
      <c r="A3531" s="26">
        <v>113241</v>
      </c>
      <c r="B3531" s="26" t="s">
        <v>1649</v>
      </c>
      <c r="C3531" s="81">
        <f t="shared" si="170"/>
        <v>0</v>
      </c>
      <c r="D3531" s="26">
        <v>35535</v>
      </c>
      <c r="E3531" s="26" t="s">
        <v>12134</v>
      </c>
      <c r="F3531" s="26">
        <v>971796</v>
      </c>
      <c r="G3531" s="26">
        <v>0</v>
      </c>
      <c r="H3531" s="76">
        <f t="shared" si="171"/>
        <v>0</v>
      </c>
      <c r="I3531" s="76">
        <f t="shared" si="172"/>
        <v>0</v>
      </c>
      <c r="J3531" s="26">
        <v>35584</v>
      </c>
      <c r="K3531" s="26" t="s">
        <v>14483</v>
      </c>
      <c r="L3531" s="26" t="s">
        <v>14484</v>
      </c>
      <c r="M3531" s="26">
        <v>8700</v>
      </c>
      <c r="N3531" s="26" t="s">
        <v>117</v>
      </c>
      <c r="O3531" s="26" t="s">
        <v>14485</v>
      </c>
      <c r="P3531" s="26" t="s">
        <v>333</v>
      </c>
      <c r="Q3531" s="26" t="s">
        <v>14486</v>
      </c>
      <c r="R3531" s="26" t="s">
        <v>12245</v>
      </c>
      <c r="S3531" s="26" t="s">
        <v>12246</v>
      </c>
      <c r="T3531" s="26" t="s">
        <v>12247</v>
      </c>
      <c r="U3531" s="26" t="s">
        <v>385</v>
      </c>
    </row>
    <row r="3532" spans="1:21" ht="14.4" x14ac:dyDescent="0.25">
      <c r="A3532" s="26">
        <v>113241</v>
      </c>
      <c r="B3532" s="26" t="s">
        <v>1649</v>
      </c>
      <c r="C3532" s="81">
        <f t="shared" si="170"/>
        <v>0</v>
      </c>
      <c r="D3532" s="26">
        <v>35535</v>
      </c>
      <c r="E3532" s="26" t="s">
        <v>12134</v>
      </c>
      <c r="F3532" s="26">
        <v>971796</v>
      </c>
      <c r="G3532" s="26">
        <v>0</v>
      </c>
      <c r="H3532" s="76">
        <f t="shared" si="171"/>
        <v>0</v>
      </c>
      <c r="I3532" s="76">
        <f t="shared" si="172"/>
        <v>0</v>
      </c>
      <c r="J3532" s="26">
        <v>112011</v>
      </c>
      <c r="K3532" s="26" t="s">
        <v>14487</v>
      </c>
      <c r="L3532" s="26" t="s">
        <v>14488</v>
      </c>
      <c r="M3532" s="26">
        <v>8700</v>
      </c>
      <c r="N3532" s="26" t="s">
        <v>117</v>
      </c>
      <c r="O3532" s="26" t="s">
        <v>14489</v>
      </c>
      <c r="P3532" s="26" t="s">
        <v>333</v>
      </c>
      <c r="Q3532" s="26" t="s">
        <v>14490</v>
      </c>
      <c r="R3532" s="26" t="s">
        <v>12245</v>
      </c>
      <c r="S3532" s="26" t="s">
        <v>12246</v>
      </c>
      <c r="T3532" s="26" t="s">
        <v>12247</v>
      </c>
      <c r="U3532" s="26" t="s">
        <v>385</v>
      </c>
    </row>
    <row r="3533" spans="1:21" ht="14.4" x14ac:dyDescent="0.25">
      <c r="A3533" s="26">
        <v>113258</v>
      </c>
      <c r="B3533" s="26" t="s">
        <v>1649</v>
      </c>
      <c r="C3533" s="81">
        <f t="shared" si="170"/>
        <v>0</v>
      </c>
      <c r="D3533" s="26">
        <v>112052</v>
      </c>
      <c r="E3533" s="26" t="s">
        <v>12135</v>
      </c>
      <c r="F3533" s="26">
        <v>117515</v>
      </c>
      <c r="G3533" s="26">
        <v>0</v>
      </c>
      <c r="H3533" s="76">
        <f t="shared" si="171"/>
        <v>0</v>
      </c>
      <c r="I3533" s="76">
        <f t="shared" si="172"/>
        <v>0</v>
      </c>
      <c r="J3533" s="26">
        <v>28019</v>
      </c>
      <c r="K3533" s="26" t="s">
        <v>14491</v>
      </c>
      <c r="L3533" s="26" t="s">
        <v>14492</v>
      </c>
      <c r="M3533" s="26">
        <v>8820</v>
      </c>
      <c r="N3533" s="26" t="s">
        <v>93</v>
      </c>
      <c r="O3533" s="26" t="s">
        <v>14493</v>
      </c>
      <c r="P3533" s="26" t="s">
        <v>333</v>
      </c>
      <c r="Q3533" s="26" t="s">
        <v>14494</v>
      </c>
      <c r="R3533" s="26" t="s">
        <v>12171</v>
      </c>
      <c r="S3533" s="26" t="s">
        <v>12172</v>
      </c>
      <c r="T3533" s="26" t="s">
        <v>12173</v>
      </c>
      <c r="U3533" s="26" t="s">
        <v>496</v>
      </c>
    </row>
    <row r="3534" spans="1:21" ht="14.4" x14ac:dyDescent="0.25">
      <c r="A3534" s="26">
        <v>113258</v>
      </c>
      <c r="B3534" s="26" t="s">
        <v>1649</v>
      </c>
      <c r="C3534" s="81">
        <f t="shared" si="170"/>
        <v>0</v>
      </c>
      <c r="D3534" s="26">
        <v>112052</v>
      </c>
      <c r="E3534" s="26" t="s">
        <v>12135</v>
      </c>
      <c r="F3534" s="26">
        <v>966391</v>
      </c>
      <c r="G3534" s="26">
        <v>0</v>
      </c>
      <c r="H3534" s="76">
        <f t="shared" si="171"/>
        <v>113258</v>
      </c>
      <c r="I3534" s="76">
        <f t="shared" si="172"/>
        <v>0</v>
      </c>
      <c r="J3534" s="26">
        <v>34661</v>
      </c>
      <c r="K3534" s="26" t="s">
        <v>14495</v>
      </c>
      <c r="L3534" s="26" t="s">
        <v>14496</v>
      </c>
      <c r="M3534" s="26">
        <v>8680</v>
      </c>
      <c r="N3534" s="26" t="s">
        <v>97</v>
      </c>
      <c r="O3534" s="26" t="s">
        <v>14497</v>
      </c>
      <c r="P3534" s="26" t="s">
        <v>333</v>
      </c>
      <c r="Q3534" s="26" t="s">
        <v>14498</v>
      </c>
      <c r="R3534" s="26" t="s">
        <v>12245</v>
      </c>
      <c r="S3534" s="26" t="s">
        <v>12246</v>
      </c>
      <c r="T3534" s="26" t="s">
        <v>12247</v>
      </c>
      <c r="U3534" s="26" t="s">
        <v>385</v>
      </c>
    </row>
    <row r="3535" spans="1:21" ht="14.4" x14ac:dyDescent="0.25">
      <c r="A3535" s="26">
        <v>113258</v>
      </c>
      <c r="B3535" s="26" t="s">
        <v>1649</v>
      </c>
      <c r="C3535" s="81">
        <f t="shared" si="170"/>
        <v>0</v>
      </c>
      <c r="D3535" s="26">
        <v>112052</v>
      </c>
      <c r="E3535" s="26" t="s">
        <v>12135</v>
      </c>
      <c r="F3535" s="26">
        <v>974584</v>
      </c>
      <c r="G3535" s="26">
        <v>0</v>
      </c>
      <c r="H3535" s="76">
        <f t="shared" si="171"/>
        <v>113258</v>
      </c>
      <c r="I3535" s="76">
        <f t="shared" si="172"/>
        <v>0</v>
      </c>
      <c r="J3535" s="26">
        <v>34686</v>
      </c>
      <c r="K3535" s="26" t="s">
        <v>14499</v>
      </c>
      <c r="L3535" s="26" t="s">
        <v>14500</v>
      </c>
      <c r="M3535" s="26">
        <v>8610</v>
      </c>
      <c r="N3535" s="26" t="s">
        <v>4</v>
      </c>
      <c r="O3535" s="26" t="s">
        <v>14501</v>
      </c>
      <c r="P3535" s="26" t="s">
        <v>333</v>
      </c>
      <c r="Q3535" s="26" t="s">
        <v>14502</v>
      </c>
      <c r="R3535" s="26" t="s">
        <v>12245</v>
      </c>
      <c r="S3535" s="26" t="s">
        <v>12246</v>
      </c>
      <c r="T3535" s="26" t="s">
        <v>12247</v>
      </c>
      <c r="U3535" s="26" t="s">
        <v>385</v>
      </c>
    </row>
    <row r="3536" spans="1:21" ht="14.4" x14ac:dyDescent="0.25">
      <c r="A3536" s="26">
        <v>113258</v>
      </c>
      <c r="B3536" s="26" t="s">
        <v>1649</v>
      </c>
      <c r="C3536" s="81">
        <f t="shared" si="170"/>
        <v>0</v>
      </c>
      <c r="D3536" s="26">
        <v>112052</v>
      </c>
      <c r="E3536" s="26" t="s">
        <v>12135</v>
      </c>
      <c r="F3536" s="26">
        <v>974584</v>
      </c>
      <c r="G3536" s="26">
        <v>0</v>
      </c>
      <c r="H3536" s="76">
        <f t="shared" si="171"/>
        <v>0</v>
      </c>
      <c r="I3536" s="76">
        <f t="shared" si="172"/>
        <v>0</v>
      </c>
      <c r="J3536" s="26">
        <v>34694</v>
      </c>
      <c r="K3536" s="26" t="s">
        <v>14503</v>
      </c>
      <c r="L3536" s="26" t="s">
        <v>14500</v>
      </c>
      <c r="M3536" s="26">
        <v>8610</v>
      </c>
      <c r="N3536" s="26" t="s">
        <v>4</v>
      </c>
      <c r="O3536" s="26" t="s">
        <v>14501</v>
      </c>
      <c r="P3536" s="26" t="s">
        <v>333</v>
      </c>
      <c r="Q3536" s="26" t="s">
        <v>14502</v>
      </c>
      <c r="R3536" s="26" t="s">
        <v>12245</v>
      </c>
      <c r="S3536" s="26" t="s">
        <v>12246</v>
      </c>
      <c r="T3536" s="26" t="s">
        <v>12247</v>
      </c>
      <c r="U3536" s="26" t="s">
        <v>385</v>
      </c>
    </row>
    <row r="3537" spans="1:21" ht="14.4" x14ac:dyDescent="0.25">
      <c r="A3537" s="26">
        <v>113258</v>
      </c>
      <c r="B3537" s="26" t="s">
        <v>1649</v>
      </c>
      <c r="C3537" s="81">
        <f t="shared" si="170"/>
        <v>0</v>
      </c>
      <c r="D3537" s="26">
        <v>112052</v>
      </c>
      <c r="E3537" s="26" t="s">
        <v>12135</v>
      </c>
      <c r="F3537" s="26">
        <v>966391</v>
      </c>
      <c r="G3537" s="26">
        <v>0</v>
      </c>
      <c r="H3537" s="76">
        <f t="shared" si="171"/>
        <v>113258</v>
      </c>
      <c r="I3537" s="76">
        <f t="shared" si="172"/>
        <v>0</v>
      </c>
      <c r="J3537" s="26">
        <v>35592</v>
      </c>
      <c r="K3537" s="26" t="s">
        <v>14504</v>
      </c>
      <c r="L3537" s="26" t="s">
        <v>14505</v>
      </c>
      <c r="M3537" s="26">
        <v>8820</v>
      </c>
      <c r="N3537" s="26" t="s">
        <v>93</v>
      </c>
      <c r="O3537" s="26" t="s">
        <v>14506</v>
      </c>
      <c r="P3537" s="26" t="s">
        <v>333</v>
      </c>
      <c r="Q3537" s="26" t="s">
        <v>14507</v>
      </c>
      <c r="R3537" s="26" t="s">
        <v>12245</v>
      </c>
      <c r="S3537" s="26" t="s">
        <v>12246</v>
      </c>
      <c r="T3537" s="26" t="s">
        <v>12247</v>
      </c>
      <c r="U3537" s="26" t="s">
        <v>385</v>
      </c>
    </row>
    <row r="3538" spans="1:21" ht="14.4" x14ac:dyDescent="0.25">
      <c r="A3538" s="26">
        <v>113258</v>
      </c>
      <c r="B3538" s="26" t="s">
        <v>1649</v>
      </c>
      <c r="C3538" s="81">
        <f t="shared" si="170"/>
        <v>0</v>
      </c>
      <c r="D3538" s="26">
        <v>112052</v>
      </c>
      <c r="E3538" s="26" t="s">
        <v>12135</v>
      </c>
      <c r="F3538" s="26">
        <v>966391</v>
      </c>
      <c r="G3538" s="26">
        <v>0</v>
      </c>
      <c r="H3538" s="76">
        <f t="shared" si="171"/>
        <v>0</v>
      </c>
      <c r="I3538" s="76">
        <f t="shared" si="172"/>
        <v>0</v>
      </c>
      <c r="J3538" s="26">
        <v>35601</v>
      </c>
      <c r="K3538" s="26" t="s">
        <v>14508</v>
      </c>
      <c r="L3538" s="26" t="s">
        <v>14509</v>
      </c>
      <c r="M3538" s="26">
        <v>8820</v>
      </c>
      <c r="N3538" s="26" t="s">
        <v>93</v>
      </c>
      <c r="O3538" s="26" t="s">
        <v>14510</v>
      </c>
      <c r="P3538" s="26" t="s">
        <v>333</v>
      </c>
      <c r="Q3538" s="26" t="s">
        <v>14511</v>
      </c>
      <c r="R3538" s="26" t="s">
        <v>12245</v>
      </c>
      <c r="S3538" s="26" t="s">
        <v>12246</v>
      </c>
      <c r="T3538" s="26" t="s">
        <v>12247</v>
      </c>
      <c r="U3538" s="26" t="s">
        <v>385</v>
      </c>
    </row>
    <row r="3539" spans="1:21" ht="14.4" x14ac:dyDescent="0.25">
      <c r="A3539" s="26">
        <v>113258</v>
      </c>
      <c r="B3539" s="26" t="s">
        <v>1649</v>
      </c>
      <c r="C3539" s="81">
        <f t="shared" si="170"/>
        <v>0</v>
      </c>
      <c r="D3539" s="26">
        <v>112052</v>
      </c>
      <c r="E3539" s="26" t="s">
        <v>12135</v>
      </c>
      <c r="F3539" s="26">
        <v>966391</v>
      </c>
      <c r="G3539" s="26">
        <v>0</v>
      </c>
      <c r="H3539" s="76">
        <f t="shared" si="171"/>
        <v>0</v>
      </c>
      <c r="I3539" s="76">
        <f t="shared" si="172"/>
        <v>0</v>
      </c>
      <c r="J3539" s="26">
        <v>35618</v>
      </c>
      <c r="K3539" s="26" t="s">
        <v>14512</v>
      </c>
      <c r="L3539" s="26" t="s">
        <v>833</v>
      </c>
      <c r="M3539" s="26">
        <v>8820</v>
      </c>
      <c r="N3539" s="26" t="s">
        <v>93</v>
      </c>
      <c r="O3539" s="26" t="s">
        <v>226</v>
      </c>
      <c r="P3539" s="26" t="s">
        <v>333</v>
      </c>
      <c r="Q3539" s="26" t="s">
        <v>14513</v>
      </c>
      <c r="R3539" s="26" t="s">
        <v>12245</v>
      </c>
      <c r="S3539" s="26" t="s">
        <v>12246</v>
      </c>
      <c r="T3539" s="26" t="s">
        <v>12247</v>
      </c>
      <c r="U3539" s="26" t="s">
        <v>385</v>
      </c>
    </row>
    <row r="3540" spans="1:21" ht="14.4" x14ac:dyDescent="0.25">
      <c r="A3540" s="26">
        <v>113258</v>
      </c>
      <c r="B3540" s="26" t="s">
        <v>1649</v>
      </c>
      <c r="C3540" s="81">
        <f t="shared" si="170"/>
        <v>0</v>
      </c>
      <c r="D3540" s="26">
        <v>112052</v>
      </c>
      <c r="E3540" s="26" t="s">
        <v>12135</v>
      </c>
      <c r="F3540" s="26">
        <v>966391</v>
      </c>
      <c r="G3540" s="26">
        <v>0</v>
      </c>
      <c r="H3540" s="76">
        <f t="shared" si="171"/>
        <v>0</v>
      </c>
      <c r="I3540" s="76">
        <f t="shared" si="172"/>
        <v>0</v>
      </c>
      <c r="J3540" s="26">
        <v>35626</v>
      </c>
      <c r="K3540" s="26" t="s">
        <v>12558</v>
      </c>
      <c r="L3540" s="26" t="s">
        <v>833</v>
      </c>
      <c r="M3540" s="26">
        <v>8820</v>
      </c>
      <c r="N3540" s="26" t="s">
        <v>93</v>
      </c>
      <c r="O3540" s="26" t="s">
        <v>226</v>
      </c>
      <c r="P3540" s="26" t="s">
        <v>333</v>
      </c>
      <c r="Q3540" s="26" t="s">
        <v>14514</v>
      </c>
      <c r="R3540" s="26" t="s">
        <v>12245</v>
      </c>
      <c r="S3540" s="26" t="s">
        <v>12246</v>
      </c>
      <c r="T3540" s="26" t="s">
        <v>12247</v>
      </c>
      <c r="U3540" s="26" t="s">
        <v>385</v>
      </c>
    </row>
    <row r="3541" spans="1:21" ht="14.4" x14ac:dyDescent="0.25">
      <c r="A3541" s="26">
        <v>113258</v>
      </c>
      <c r="B3541" s="26" t="s">
        <v>1649</v>
      </c>
      <c r="C3541" s="81">
        <f t="shared" si="170"/>
        <v>0</v>
      </c>
      <c r="D3541" s="26">
        <v>112052</v>
      </c>
      <c r="E3541" s="26" t="s">
        <v>12135</v>
      </c>
      <c r="F3541" s="26">
        <v>966391</v>
      </c>
      <c r="G3541" s="26">
        <v>0</v>
      </c>
      <c r="H3541" s="76">
        <f t="shared" si="171"/>
        <v>0</v>
      </c>
      <c r="I3541" s="76">
        <f t="shared" si="172"/>
        <v>0</v>
      </c>
      <c r="J3541" s="26">
        <v>35634</v>
      </c>
      <c r="K3541" s="26" t="s">
        <v>14515</v>
      </c>
      <c r="L3541" s="26" t="s">
        <v>14516</v>
      </c>
      <c r="M3541" s="26">
        <v>8820</v>
      </c>
      <c r="N3541" s="26" t="s">
        <v>93</v>
      </c>
      <c r="O3541" s="26" t="s">
        <v>14517</v>
      </c>
      <c r="P3541" s="26" t="s">
        <v>333</v>
      </c>
      <c r="Q3541" s="26" t="s">
        <v>14518</v>
      </c>
      <c r="R3541" s="26" t="s">
        <v>12245</v>
      </c>
      <c r="S3541" s="26" t="s">
        <v>12246</v>
      </c>
      <c r="T3541" s="26" t="s">
        <v>12247</v>
      </c>
      <c r="U3541" s="26" t="s">
        <v>385</v>
      </c>
    </row>
    <row r="3542" spans="1:21" ht="14.4" x14ac:dyDescent="0.25">
      <c r="A3542" s="26">
        <v>113258</v>
      </c>
      <c r="B3542" s="26" t="s">
        <v>1649</v>
      </c>
      <c r="C3542" s="81">
        <f t="shared" si="170"/>
        <v>0</v>
      </c>
      <c r="D3542" s="26">
        <v>112052</v>
      </c>
      <c r="E3542" s="26" t="s">
        <v>12135</v>
      </c>
      <c r="F3542" s="26">
        <v>966391</v>
      </c>
      <c r="G3542" s="26">
        <v>0</v>
      </c>
      <c r="H3542" s="76">
        <f t="shared" si="171"/>
        <v>0</v>
      </c>
      <c r="I3542" s="76">
        <f t="shared" si="172"/>
        <v>0</v>
      </c>
      <c r="J3542" s="26">
        <v>35824</v>
      </c>
      <c r="K3542" s="26" t="s">
        <v>14391</v>
      </c>
      <c r="L3542" s="26" t="s">
        <v>14519</v>
      </c>
      <c r="M3542" s="26">
        <v>8210</v>
      </c>
      <c r="N3542" s="26" t="s">
        <v>95</v>
      </c>
      <c r="O3542" s="26" t="s">
        <v>14520</v>
      </c>
      <c r="P3542" s="26" t="s">
        <v>333</v>
      </c>
      <c r="Q3542" s="26" t="s">
        <v>14521</v>
      </c>
      <c r="R3542" s="26" t="s">
        <v>12245</v>
      </c>
      <c r="S3542" s="26" t="s">
        <v>12246</v>
      </c>
      <c r="T3542" s="26" t="s">
        <v>12247</v>
      </c>
      <c r="U3542" s="26" t="s">
        <v>385</v>
      </c>
    </row>
    <row r="3543" spans="1:21" ht="14.4" x14ac:dyDescent="0.25">
      <c r="A3543" s="26">
        <v>113258</v>
      </c>
      <c r="B3543" s="26" t="s">
        <v>1649</v>
      </c>
      <c r="C3543" s="81">
        <f t="shared" si="170"/>
        <v>0</v>
      </c>
      <c r="D3543" s="26">
        <v>112052</v>
      </c>
      <c r="E3543" s="26" t="s">
        <v>12135</v>
      </c>
      <c r="F3543" s="26">
        <v>966391</v>
      </c>
      <c r="G3543" s="26">
        <v>0</v>
      </c>
      <c r="H3543" s="76">
        <f t="shared" si="171"/>
        <v>0</v>
      </c>
      <c r="I3543" s="76">
        <f t="shared" si="172"/>
        <v>0</v>
      </c>
      <c r="J3543" s="26">
        <v>112052</v>
      </c>
      <c r="K3543" s="26" t="s">
        <v>12135</v>
      </c>
      <c r="L3543" s="26" t="s">
        <v>833</v>
      </c>
      <c r="M3543" s="26">
        <v>8820</v>
      </c>
      <c r="N3543" s="26" t="s">
        <v>93</v>
      </c>
      <c r="O3543" s="26" t="s">
        <v>14522</v>
      </c>
      <c r="P3543" s="26" t="s">
        <v>333</v>
      </c>
      <c r="Q3543" s="26" t="s">
        <v>14523</v>
      </c>
      <c r="R3543" s="26" t="s">
        <v>12245</v>
      </c>
      <c r="S3543" s="26" t="s">
        <v>12246</v>
      </c>
      <c r="T3543" s="26" t="s">
        <v>12247</v>
      </c>
      <c r="U3543" s="26" t="s">
        <v>385</v>
      </c>
    </row>
    <row r="3544" spans="1:21" ht="14.4" x14ac:dyDescent="0.25">
      <c r="A3544" s="26">
        <v>113258</v>
      </c>
      <c r="B3544" s="26" t="s">
        <v>1649</v>
      </c>
      <c r="C3544" s="81">
        <f t="shared" si="170"/>
        <v>0</v>
      </c>
      <c r="D3544" s="26">
        <v>112052</v>
      </c>
      <c r="E3544" s="26" t="s">
        <v>12135</v>
      </c>
      <c r="F3544" s="26">
        <v>966391</v>
      </c>
      <c r="G3544" s="26">
        <v>0</v>
      </c>
      <c r="H3544" s="76">
        <f t="shared" si="171"/>
        <v>0</v>
      </c>
      <c r="I3544" s="76">
        <f t="shared" si="172"/>
        <v>0</v>
      </c>
      <c r="J3544" s="26">
        <v>115411</v>
      </c>
      <c r="K3544" s="26" t="s">
        <v>14524</v>
      </c>
      <c r="L3544" s="26" t="s">
        <v>833</v>
      </c>
      <c r="M3544" s="26">
        <v>8820</v>
      </c>
      <c r="N3544" s="26" t="s">
        <v>93</v>
      </c>
      <c r="O3544" s="26" t="s">
        <v>226</v>
      </c>
      <c r="P3544" s="26" t="s">
        <v>333</v>
      </c>
      <c r="Q3544" s="26" t="s">
        <v>14523</v>
      </c>
      <c r="R3544" s="26" t="s">
        <v>12245</v>
      </c>
      <c r="S3544" s="26" t="s">
        <v>12246</v>
      </c>
      <c r="T3544" s="26" t="s">
        <v>12247</v>
      </c>
      <c r="U3544" s="26" t="s">
        <v>385</v>
      </c>
    </row>
    <row r="3545" spans="1:21" ht="14.4" x14ac:dyDescent="0.25">
      <c r="A3545" s="26">
        <v>113258</v>
      </c>
      <c r="B3545" s="26" t="s">
        <v>1649</v>
      </c>
      <c r="C3545" s="81">
        <f t="shared" si="170"/>
        <v>0</v>
      </c>
      <c r="D3545" s="26">
        <v>112052</v>
      </c>
      <c r="E3545" s="26" t="s">
        <v>12135</v>
      </c>
      <c r="F3545" s="26">
        <v>966391</v>
      </c>
      <c r="G3545" s="26">
        <v>0</v>
      </c>
      <c r="H3545" s="76">
        <f t="shared" si="171"/>
        <v>0</v>
      </c>
      <c r="I3545" s="76">
        <f t="shared" si="172"/>
        <v>0</v>
      </c>
      <c r="J3545" s="26">
        <v>117101</v>
      </c>
      <c r="K3545" s="26" t="s">
        <v>14525</v>
      </c>
      <c r="L3545" s="26" t="s">
        <v>833</v>
      </c>
      <c r="M3545" s="26">
        <v>8820</v>
      </c>
      <c r="N3545" s="26" t="s">
        <v>93</v>
      </c>
      <c r="O3545" s="26" t="s">
        <v>14522</v>
      </c>
      <c r="P3545" s="26" t="s">
        <v>333</v>
      </c>
      <c r="Q3545" s="26" t="s">
        <v>14523</v>
      </c>
      <c r="R3545" s="26" t="s">
        <v>12245</v>
      </c>
      <c r="S3545" s="26" t="s">
        <v>12246</v>
      </c>
      <c r="T3545" s="26" t="s">
        <v>12247</v>
      </c>
      <c r="U3545" s="26" t="s">
        <v>385</v>
      </c>
    </row>
    <row r="3546" spans="1:21" ht="14.4" x14ac:dyDescent="0.25">
      <c r="A3546" s="26">
        <v>113258</v>
      </c>
      <c r="B3546" s="26" t="s">
        <v>1649</v>
      </c>
      <c r="C3546" s="81">
        <f t="shared" si="170"/>
        <v>0</v>
      </c>
      <c r="D3546" s="26">
        <v>112052</v>
      </c>
      <c r="E3546" s="26" t="s">
        <v>12135</v>
      </c>
      <c r="F3546" s="26">
        <v>974584</v>
      </c>
      <c r="G3546" s="26">
        <v>0</v>
      </c>
      <c r="H3546" s="76">
        <f t="shared" si="171"/>
        <v>113258</v>
      </c>
      <c r="I3546" s="76">
        <f t="shared" si="172"/>
        <v>0</v>
      </c>
      <c r="J3546" s="26">
        <v>127159</v>
      </c>
      <c r="K3546" s="26" t="s">
        <v>14526</v>
      </c>
      <c r="L3546" s="26" t="s">
        <v>14500</v>
      </c>
      <c r="M3546" s="26">
        <v>8610</v>
      </c>
      <c r="N3546" s="26" t="s">
        <v>4</v>
      </c>
      <c r="O3546" s="26" t="s">
        <v>14501</v>
      </c>
      <c r="P3546" s="26" t="s">
        <v>333</v>
      </c>
      <c r="Q3546" s="26" t="s">
        <v>14502</v>
      </c>
      <c r="R3546" s="26" t="s">
        <v>12245</v>
      </c>
      <c r="S3546" s="26" t="s">
        <v>12246</v>
      </c>
      <c r="T3546" s="26" t="s">
        <v>12247</v>
      </c>
      <c r="U3546" s="26" t="s">
        <v>385</v>
      </c>
    </row>
    <row r="3547" spans="1:21" ht="14.4" x14ac:dyDescent="0.25">
      <c r="A3547" s="26">
        <v>113266</v>
      </c>
      <c r="B3547" s="26" t="s">
        <v>1649</v>
      </c>
      <c r="C3547" s="81">
        <f t="shared" si="170"/>
        <v>0</v>
      </c>
      <c r="D3547" s="26">
        <v>35378</v>
      </c>
      <c r="E3547" s="26" t="s">
        <v>12136</v>
      </c>
      <c r="F3547" s="26">
        <v>968081</v>
      </c>
      <c r="G3547" s="26">
        <v>0</v>
      </c>
      <c r="H3547" s="76">
        <f t="shared" si="171"/>
        <v>0</v>
      </c>
      <c r="I3547" s="76">
        <f t="shared" si="172"/>
        <v>0</v>
      </c>
      <c r="J3547" s="26">
        <v>28118</v>
      </c>
      <c r="K3547" s="26" t="s">
        <v>14527</v>
      </c>
      <c r="L3547" s="26" t="s">
        <v>4885</v>
      </c>
      <c r="M3547" s="26">
        <v>8800</v>
      </c>
      <c r="N3547" s="26" t="s">
        <v>116</v>
      </c>
      <c r="O3547" s="26" t="s">
        <v>214</v>
      </c>
      <c r="P3547" s="26" t="s">
        <v>333</v>
      </c>
      <c r="Q3547" s="26" t="s">
        <v>14528</v>
      </c>
      <c r="R3547" s="26" t="s">
        <v>12171</v>
      </c>
      <c r="S3547" s="26" t="s">
        <v>12172</v>
      </c>
      <c r="T3547" s="26" t="s">
        <v>12173</v>
      </c>
      <c r="U3547" s="26" t="s">
        <v>496</v>
      </c>
    </row>
    <row r="3548" spans="1:21" ht="14.4" x14ac:dyDescent="0.25">
      <c r="A3548" s="26">
        <v>113266</v>
      </c>
      <c r="B3548" s="26" t="s">
        <v>1649</v>
      </c>
      <c r="C3548" s="81">
        <f t="shared" si="170"/>
        <v>0</v>
      </c>
      <c r="D3548" s="26">
        <v>35378</v>
      </c>
      <c r="E3548" s="26" t="s">
        <v>12136</v>
      </c>
      <c r="F3548" s="26">
        <v>116152</v>
      </c>
      <c r="G3548" s="26">
        <v>0</v>
      </c>
      <c r="H3548" s="76">
        <f t="shared" si="171"/>
        <v>113266</v>
      </c>
      <c r="I3548" s="76">
        <f t="shared" si="172"/>
        <v>0</v>
      </c>
      <c r="J3548" s="26">
        <v>28126</v>
      </c>
      <c r="K3548" s="26" t="s">
        <v>14529</v>
      </c>
      <c r="L3548" s="26" t="s">
        <v>14530</v>
      </c>
      <c r="M3548" s="26">
        <v>8800</v>
      </c>
      <c r="N3548" s="26" t="s">
        <v>116</v>
      </c>
      <c r="O3548" s="26" t="s">
        <v>14531</v>
      </c>
      <c r="P3548" s="26" t="s">
        <v>333</v>
      </c>
      <c r="Q3548" s="26" t="s">
        <v>14532</v>
      </c>
      <c r="R3548" s="26" t="s">
        <v>12171</v>
      </c>
      <c r="S3548" s="26" t="s">
        <v>12172</v>
      </c>
      <c r="T3548" s="26" t="s">
        <v>12173</v>
      </c>
      <c r="U3548" s="26" t="s">
        <v>496</v>
      </c>
    </row>
    <row r="3549" spans="1:21" ht="14.4" x14ac:dyDescent="0.25">
      <c r="A3549" s="26">
        <v>113266</v>
      </c>
      <c r="B3549" s="26" t="s">
        <v>1649</v>
      </c>
      <c r="C3549" s="81">
        <f t="shared" si="170"/>
        <v>0</v>
      </c>
      <c r="D3549" s="26">
        <v>35378</v>
      </c>
      <c r="E3549" s="26" t="s">
        <v>12136</v>
      </c>
      <c r="F3549" s="26">
        <v>116152</v>
      </c>
      <c r="G3549" s="26">
        <v>0</v>
      </c>
      <c r="H3549" s="76">
        <f t="shared" si="171"/>
        <v>0</v>
      </c>
      <c r="I3549" s="76">
        <f t="shared" si="172"/>
        <v>0</v>
      </c>
      <c r="J3549" s="26">
        <v>35345</v>
      </c>
      <c r="K3549" s="26" t="s">
        <v>14533</v>
      </c>
      <c r="L3549" s="26" t="s">
        <v>14534</v>
      </c>
      <c r="M3549" s="26">
        <v>8800</v>
      </c>
      <c r="N3549" s="26" t="s">
        <v>116</v>
      </c>
      <c r="O3549" s="26" t="s">
        <v>14535</v>
      </c>
      <c r="P3549" s="26" t="s">
        <v>333</v>
      </c>
      <c r="Q3549" s="26" t="s">
        <v>14536</v>
      </c>
      <c r="R3549" s="26" t="s">
        <v>12245</v>
      </c>
      <c r="S3549" s="26" t="s">
        <v>12246</v>
      </c>
      <c r="T3549" s="26" t="s">
        <v>12247</v>
      </c>
      <c r="U3549" s="26" t="s">
        <v>385</v>
      </c>
    </row>
    <row r="3550" spans="1:21" ht="14.4" x14ac:dyDescent="0.25">
      <c r="A3550" s="26">
        <v>113266</v>
      </c>
      <c r="B3550" s="26" t="s">
        <v>1649</v>
      </c>
      <c r="C3550" s="81">
        <f t="shared" si="170"/>
        <v>0</v>
      </c>
      <c r="D3550" s="26">
        <v>35378</v>
      </c>
      <c r="E3550" s="26" t="s">
        <v>12136</v>
      </c>
      <c r="F3550" s="26">
        <v>116152</v>
      </c>
      <c r="G3550" s="26">
        <v>0</v>
      </c>
      <c r="H3550" s="76">
        <f t="shared" si="171"/>
        <v>0</v>
      </c>
      <c r="I3550" s="76">
        <f t="shared" si="172"/>
        <v>0</v>
      </c>
      <c r="J3550" s="26">
        <v>35378</v>
      </c>
      <c r="K3550" s="26" t="s">
        <v>12136</v>
      </c>
      <c r="L3550" s="26" t="s">
        <v>14537</v>
      </c>
      <c r="M3550" s="26">
        <v>8800</v>
      </c>
      <c r="N3550" s="26" t="s">
        <v>116</v>
      </c>
      <c r="O3550" s="26" t="s">
        <v>14538</v>
      </c>
      <c r="P3550" s="26" t="s">
        <v>333</v>
      </c>
      <c r="Q3550" s="26" t="s">
        <v>14539</v>
      </c>
      <c r="R3550" s="26" t="s">
        <v>12245</v>
      </c>
      <c r="S3550" s="26" t="s">
        <v>12246</v>
      </c>
      <c r="T3550" s="26" t="s">
        <v>12247</v>
      </c>
      <c r="U3550" s="26" t="s">
        <v>385</v>
      </c>
    </row>
    <row r="3551" spans="1:21" ht="14.4" x14ac:dyDescent="0.25">
      <c r="A3551" s="26">
        <v>113266</v>
      </c>
      <c r="B3551" s="26" t="s">
        <v>1649</v>
      </c>
      <c r="C3551" s="81">
        <f t="shared" si="170"/>
        <v>0</v>
      </c>
      <c r="D3551" s="26">
        <v>35378</v>
      </c>
      <c r="E3551" s="26" t="s">
        <v>12136</v>
      </c>
      <c r="F3551" s="26">
        <v>116152</v>
      </c>
      <c r="G3551" s="26">
        <v>0</v>
      </c>
      <c r="H3551" s="76">
        <f t="shared" si="171"/>
        <v>0</v>
      </c>
      <c r="I3551" s="76">
        <f t="shared" si="172"/>
        <v>0</v>
      </c>
      <c r="J3551" s="26">
        <v>111906</v>
      </c>
      <c r="K3551" s="26" t="s">
        <v>14540</v>
      </c>
      <c r="L3551" s="26" t="s">
        <v>14541</v>
      </c>
      <c r="M3551" s="26">
        <v>8800</v>
      </c>
      <c r="N3551" s="26" t="s">
        <v>116</v>
      </c>
      <c r="O3551" s="26" t="s">
        <v>14542</v>
      </c>
      <c r="P3551" s="26" t="s">
        <v>333</v>
      </c>
      <c r="Q3551" s="26" t="s">
        <v>14543</v>
      </c>
      <c r="R3551" s="26" t="s">
        <v>12245</v>
      </c>
      <c r="S3551" s="26" t="s">
        <v>12246</v>
      </c>
      <c r="T3551" s="26" t="s">
        <v>12247</v>
      </c>
      <c r="U3551" s="26" t="s">
        <v>385</v>
      </c>
    </row>
    <row r="3552" spans="1:21" ht="14.4" x14ac:dyDescent="0.25">
      <c r="A3552" s="26">
        <v>113266</v>
      </c>
      <c r="B3552" s="26" t="s">
        <v>1649</v>
      </c>
      <c r="C3552" s="81">
        <f t="shared" si="170"/>
        <v>0</v>
      </c>
      <c r="D3552" s="26">
        <v>35378</v>
      </c>
      <c r="E3552" s="26" t="s">
        <v>12136</v>
      </c>
      <c r="F3552" s="26">
        <v>116152</v>
      </c>
      <c r="G3552" s="26">
        <v>0</v>
      </c>
      <c r="H3552" s="76">
        <f t="shared" si="171"/>
        <v>0</v>
      </c>
      <c r="I3552" s="76">
        <f t="shared" si="172"/>
        <v>0</v>
      </c>
      <c r="J3552" s="26">
        <v>123935</v>
      </c>
      <c r="K3552" s="26" t="s">
        <v>14096</v>
      </c>
      <c r="L3552" s="26" t="s">
        <v>14537</v>
      </c>
      <c r="M3552" s="26">
        <v>8800</v>
      </c>
      <c r="N3552" s="26" t="s">
        <v>116</v>
      </c>
      <c r="O3552" s="26" t="s">
        <v>14544</v>
      </c>
      <c r="P3552" s="26" t="s">
        <v>333</v>
      </c>
      <c r="Q3552" s="26" t="s">
        <v>14545</v>
      </c>
      <c r="R3552" s="26" t="s">
        <v>12245</v>
      </c>
      <c r="S3552" s="26" t="s">
        <v>12246</v>
      </c>
      <c r="T3552" s="26" t="s">
        <v>12247</v>
      </c>
      <c r="U3552" s="26" t="s">
        <v>385</v>
      </c>
    </row>
    <row r="3553" spans="1:21" ht="14.4" x14ac:dyDescent="0.25">
      <c r="A3553" s="26">
        <v>113266</v>
      </c>
      <c r="B3553" s="26" t="s">
        <v>1649</v>
      </c>
      <c r="C3553" s="81">
        <f t="shared" si="170"/>
        <v>0</v>
      </c>
      <c r="D3553" s="26">
        <v>35378</v>
      </c>
      <c r="E3553" s="26" t="s">
        <v>12136</v>
      </c>
      <c r="F3553" s="26">
        <v>116152</v>
      </c>
      <c r="G3553" s="26">
        <v>0</v>
      </c>
      <c r="H3553" s="76">
        <f t="shared" si="171"/>
        <v>0</v>
      </c>
      <c r="I3553" s="76">
        <f t="shared" si="172"/>
        <v>0</v>
      </c>
      <c r="J3553" s="26">
        <v>123943</v>
      </c>
      <c r="K3553" s="26" t="s">
        <v>14546</v>
      </c>
      <c r="L3553" s="26" t="s">
        <v>14537</v>
      </c>
      <c r="M3553" s="26">
        <v>8800</v>
      </c>
      <c r="N3553" s="26" t="s">
        <v>116</v>
      </c>
      <c r="O3553" s="26" t="s">
        <v>14544</v>
      </c>
      <c r="P3553" s="26" t="s">
        <v>333</v>
      </c>
      <c r="Q3553" s="26" t="s">
        <v>14545</v>
      </c>
      <c r="R3553" s="26" t="s">
        <v>12245</v>
      </c>
      <c r="S3553" s="26" t="s">
        <v>12246</v>
      </c>
      <c r="T3553" s="26" t="s">
        <v>12247</v>
      </c>
      <c r="U3553" s="26" t="s">
        <v>385</v>
      </c>
    </row>
    <row r="3554" spans="1:21" ht="14.4" x14ac:dyDescent="0.25">
      <c r="A3554" s="26">
        <v>113266</v>
      </c>
      <c r="B3554" s="26" t="s">
        <v>1649</v>
      </c>
      <c r="C3554" s="81">
        <f t="shared" si="170"/>
        <v>0</v>
      </c>
      <c r="D3554" s="26">
        <v>35378</v>
      </c>
      <c r="E3554" s="26" t="s">
        <v>12136</v>
      </c>
      <c r="F3554" s="26">
        <v>116152</v>
      </c>
      <c r="G3554" s="26">
        <v>0</v>
      </c>
      <c r="H3554" s="76">
        <f t="shared" si="171"/>
        <v>0</v>
      </c>
      <c r="I3554" s="76">
        <f t="shared" si="172"/>
        <v>0</v>
      </c>
      <c r="J3554" s="26">
        <v>123951</v>
      </c>
      <c r="K3554" s="26" t="s">
        <v>14547</v>
      </c>
      <c r="L3554" s="26" t="s">
        <v>14548</v>
      </c>
      <c r="M3554" s="26">
        <v>8800</v>
      </c>
      <c r="N3554" s="26" t="s">
        <v>116</v>
      </c>
      <c r="O3554" s="26" t="s">
        <v>14549</v>
      </c>
      <c r="P3554" s="26" t="s">
        <v>333</v>
      </c>
      <c r="Q3554" s="26" t="s">
        <v>14550</v>
      </c>
      <c r="R3554" s="26" t="s">
        <v>12245</v>
      </c>
      <c r="S3554" s="26" t="s">
        <v>12246</v>
      </c>
      <c r="T3554" s="26" t="s">
        <v>12247</v>
      </c>
      <c r="U3554" s="26" t="s">
        <v>385</v>
      </c>
    </row>
    <row r="3555" spans="1:21" ht="14.4" x14ac:dyDescent="0.25">
      <c r="A3555" s="26">
        <v>113266</v>
      </c>
      <c r="B3555" s="26" t="s">
        <v>1649</v>
      </c>
      <c r="C3555" s="81">
        <f t="shared" si="170"/>
        <v>0</v>
      </c>
      <c r="D3555" s="26">
        <v>35378</v>
      </c>
      <c r="E3555" s="26" t="s">
        <v>12136</v>
      </c>
      <c r="F3555" s="26">
        <v>116152</v>
      </c>
      <c r="G3555" s="26">
        <v>0</v>
      </c>
      <c r="H3555" s="76">
        <f t="shared" si="171"/>
        <v>0</v>
      </c>
      <c r="I3555" s="76">
        <f t="shared" si="172"/>
        <v>0</v>
      </c>
      <c r="J3555" s="26">
        <v>123968</v>
      </c>
      <c r="K3555" s="26" t="s">
        <v>14551</v>
      </c>
      <c r="L3555" s="26" t="s">
        <v>14548</v>
      </c>
      <c r="M3555" s="26">
        <v>8800</v>
      </c>
      <c r="N3555" s="26" t="s">
        <v>116</v>
      </c>
      <c r="O3555" s="26" t="s">
        <v>14549</v>
      </c>
      <c r="P3555" s="26" t="s">
        <v>333</v>
      </c>
      <c r="Q3555" s="26" t="s">
        <v>14552</v>
      </c>
      <c r="R3555" s="26" t="s">
        <v>12245</v>
      </c>
      <c r="S3555" s="26" t="s">
        <v>12246</v>
      </c>
      <c r="T3555" s="26" t="s">
        <v>12247</v>
      </c>
      <c r="U3555" s="26" t="s">
        <v>385</v>
      </c>
    </row>
    <row r="3556" spans="1:21" ht="14.4" x14ac:dyDescent="0.25">
      <c r="A3556" s="26">
        <v>113266</v>
      </c>
      <c r="B3556" s="26" t="s">
        <v>1649</v>
      </c>
      <c r="C3556" s="81">
        <f t="shared" si="170"/>
        <v>0</v>
      </c>
      <c r="D3556" s="26">
        <v>35378</v>
      </c>
      <c r="E3556" s="26" t="s">
        <v>12136</v>
      </c>
      <c r="F3556" s="26">
        <v>116152</v>
      </c>
      <c r="G3556" s="26">
        <v>0</v>
      </c>
      <c r="H3556" s="76">
        <f t="shared" si="171"/>
        <v>0</v>
      </c>
      <c r="I3556" s="76">
        <f t="shared" si="172"/>
        <v>0</v>
      </c>
      <c r="J3556" s="26">
        <v>123976</v>
      </c>
      <c r="K3556" s="26" t="s">
        <v>14553</v>
      </c>
      <c r="L3556" s="26" t="s">
        <v>14554</v>
      </c>
      <c r="M3556" s="26">
        <v>8800</v>
      </c>
      <c r="N3556" s="26" t="s">
        <v>116</v>
      </c>
      <c r="O3556" s="26" t="s">
        <v>14555</v>
      </c>
      <c r="P3556" s="26" t="s">
        <v>333</v>
      </c>
      <c r="Q3556" s="26" t="s">
        <v>14556</v>
      </c>
      <c r="R3556" s="26" t="s">
        <v>12245</v>
      </c>
      <c r="S3556" s="26" t="s">
        <v>12246</v>
      </c>
      <c r="T3556" s="26" t="s">
        <v>12247</v>
      </c>
      <c r="U3556" s="26" t="s">
        <v>385</v>
      </c>
    </row>
    <row r="3557" spans="1:21" ht="14.4" x14ac:dyDescent="0.25">
      <c r="A3557" s="26">
        <v>113266</v>
      </c>
      <c r="B3557" s="26" t="s">
        <v>1649</v>
      </c>
      <c r="C3557" s="81">
        <f t="shared" si="170"/>
        <v>0</v>
      </c>
      <c r="D3557" s="26">
        <v>35378</v>
      </c>
      <c r="E3557" s="26" t="s">
        <v>12136</v>
      </c>
      <c r="F3557" s="26">
        <v>116152</v>
      </c>
      <c r="G3557" s="26">
        <v>0</v>
      </c>
      <c r="H3557" s="76">
        <f t="shared" si="171"/>
        <v>0</v>
      </c>
      <c r="I3557" s="76">
        <f t="shared" si="172"/>
        <v>0</v>
      </c>
      <c r="J3557" s="26">
        <v>123984</v>
      </c>
      <c r="K3557" s="26" t="s">
        <v>14557</v>
      </c>
      <c r="L3557" s="26" t="s">
        <v>14554</v>
      </c>
      <c r="M3557" s="26">
        <v>8800</v>
      </c>
      <c r="N3557" s="26" t="s">
        <v>116</v>
      </c>
      <c r="O3557" s="26" t="s">
        <v>14555</v>
      </c>
      <c r="P3557" s="26" t="s">
        <v>333</v>
      </c>
      <c r="Q3557" s="26" t="s">
        <v>14556</v>
      </c>
      <c r="R3557" s="26" t="s">
        <v>12245</v>
      </c>
      <c r="S3557" s="26" t="s">
        <v>12246</v>
      </c>
      <c r="T3557" s="26" t="s">
        <v>12247</v>
      </c>
      <c r="U3557" s="26" t="s">
        <v>385</v>
      </c>
    </row>
    <row r="3558" spans="1:21" ht="14.4" x14ac:dyDescent="0.25">
      <c r="A3558" s="26">
        <v>113266</v>
      </c>
      <c r="B3558" s="26" t="s">
        <v>1649</v>
      </c>
      <c r="C3558" s="81">
        <f t="shared" si="170"/>
        <v>0</v>
      </c>
      <c r="D3558" s="26">
        <v>35378</v>
      </c>
      <c r="E3558" s="26" t="s">
        <v>12136</v>
      </c>
      <c r="F3558" s="26">
        <v>116152</v>
      </c>
      <c r="G3558" s="26">
        <v>0</v>
      </c>
      <c r="H3558" s="76">
        <f t="shared" si="171"/>
        <v>0</v>
      </c>
      <c r="I3558" s="76">
        <f t="shared" si="172"/>
        <v>0</v>
      </c>
      <c r="J3558" s="26">
        <v>127738</v>
      </c>
      <c r="K3558" s="26" t="s">
        <v>14558</v>
      </c>
      <c r="L3558" s="26" t="s">
        <v>14559</v>
      </c>
      <c r="M3558" s="26">
        <v>8800</v>
      </c>
      <c r="N3558" s="26" t="s">
        <v>116</v>
      </c>
      <c r="O3558" s="26" t="s">
        <v>14560</v>
      </c>
      <c r="P3558" s="26" t="s">
        <v>333</v>
      </c>
      <c r="Q3558" s="26" t="s">
        <v>14561</v>
      </c>
      <c r="R3558" s="26" t="s">
        <v>12245</v>
      </c>
      <c r="S3558" s="26" t="s">
        <v>12246</v>
      </c>
      <c r="T3558" s="26" t="s">
        <v>12247</v>
      </c>
      <c r="U3558" s="26" t="s">
        <v>385</v>
      </c>
    </row>
    <row r="3559" spans="1:21" ht="14.4" x14ac:dyDescent="0.25">
      <c r="A3559" s="26">
        <v>113266</v>
      </c>
      <c r="B3559" s="26" t="s">
        <v>1649</v>
      </c>
      <c r="C3559" s="81">
        <f t="shared" si="170"/>
        <v>0</v>
      </c>
      <c r="D3559" s="26">
        <v>35378</v>
      </c>
      <c r="E3559" s="26" t="s">
        <v>12136</v>
      </c>
      <c r="F3559" s="26">
        <v>116152</v>
      </c>
      <c r="G3559" s="26">
        <v>0</v>
      </c>
      <c r="H3559" s="76">
        <f t="shared" si="171"/>
        <v>0</v>
      </c>
      <c r="I3559" s="76">
        <f t="shared" si="172"/>
        <v>0</v>
      </c>
      <c r="J3559" s="26">
        <v>127746</v>
      </c>
      <c r="K3559" s="26" t="s">
        <v>14562</v>
      </c>
      <c r="L3559" s="26" t="s">
        <v>14559</v>
      </c>
      <c r="M3559" s="26">
        <v>8800</v>
      </c>
      <c r="N3559" s="26" t="s">
        <v>116</v>
      </c>
      <c r="O3559" s="26" t="s">
        <v>14560</v>
      </c>
      <c r="P3559" s="26" t="s">
        <v>333</v>
      </c>
      <c r="Q3559" s="26" t="s">
        <v>14563</v>
      </c>
      <c r="R3559" s="26" t="s">
        <v>12245</v>
      </c>
      <c r="S3559" s="26" t="s">
        <v>12246</v>
      </c>
      <c r="T3559" s="26" t="s">
        <v>12247</v>
      </c>
      <c r="U3559" s="26" t="s">
        <v>385</v>
      </c>
    </row>
    <row r="3560" spans="1:21" ht="14.4" x14ac:dyDescent="0.25">
      <c r="A3560" s="26">
        <v>113266</v>
      </c>
      <c r="B3560" s="26" t="s">
        <v>1649</v>
      </c>
      <c r="C3560" s="81">
        <f t="shared" si="170"/>
        <v>0</v>
      </c>
      <c r="D3560" s="26">
        <v>35378</v>
      </c>
      <c r="E3560" s="26" t="s">
        <v>12136</v>
      </c>
      <c r="F3560" s="26">
        <v>116152</v>
      </c>
      <c r="G3560" s="26">
        <v>0</v>
      </c>
      <c r="H3560" s="76">
        <f t="shared" si="171"/>
        <v>0</v>
      </c>
      <c r="I3560" s="76">
        <f t="shared" si="172"/>
        <v>0</v>
      </c>
      <c r="J3560" s="26">
        <v>127753</v>
      </c>
      <c r="K3560" s="26" t="s">
        <v>14564</v>
      </c>
      <c r="L3560" s="26" t="s">
        <v>14565</v>
      </c>
      <c r="M3560" s="26">
        <v>8800</v>
      </c>
      <c r="N3560" s="26" t="s">
        <v>116</v>
      </c>
      <c r="O3560" s="26" t="s">
        <v>14566</v>
      </c>
      <c r="P3560" s="26" t="s">
        <v>333</v>
      </c>
      <c r="Q3560" s="26" t="s">
        <v>14567</v>
      </c>
      <c r="R3560" s="26" t="s">
        <v>12245</v>
      </c>
      <c r="S3560" s="26" t="s">
        <v>12246</v>
      </c>
      <c r="T3560" s="26" t="s">
        <v>12247</v>
      </c>
      <c r="U3560" s="26" t="s">
        <v>385</v>
      </c>
    </row>
    <row r="3561" spans="1:21" ht="14.4" x14ac:dyDescent="0.25">
      <c r="A3561" s="26">
        <v>113266</v>
      </c>
      <c r="B3561" s="26" t="s">
        <v>1649</v>
      </c>
      <c r="C3561" s="81">
        <f t="shared" si="170"/>
        <v>0</v>
      </c>
      <c r="D3561" s="26">
        <v>35378</v>
      </c>
      <c r="E3561" s="26" t="s">
        <v>12136</v>
      </c>
      <c r="F3561" s="26">
        <v>116152</v>
      </c>
      <c r="G3561" s="26">
        <v>0</v>
      </c>
      <c r="H3561" s="76">
        <f t="shared" si="171"/>
        <v>0</v>
      </c>
      <c r="I3561" s="76">
        <f t="shared" si="172"/>
        <v>0</v>
      </c>
      <c r="J3561" s="26">
        <v>127761</v>
      </c>
      <c r="K3561" s="26" t="s">
        <v>14568</v>
      </c>
      <c r="L3561" s="26" t="s">
        <v>14565</v>
      </c>
      <c r="M3561" s="26">
        <v>8800</v>
      </c>
      <c r="N3561" s="26" t="s">
        <v>116</v>
      </c>
      <c r="O3561" s="26" t="s">
        <v>14566</v>
      </c>
      <c r="P3561" s="26" t="s">
        <v>333</v>
      </c>
      <c r="Q3561" s="26" t="s">
        <v>14569</v>
      </c>
      <c r="R3561" s="26" t="s">
        <v>12245</v>
      </c>
      <c r="S3561" s="26" t="s">
        <v>12246</v>
      </c>
      <c r="T3561" s="26" t="s">
        <v>12247</v>
      </c>
      <c r="U3561" s="26" t="s">
        <v>385</v>
      </c>
    </row>
    <row r="3562" spans="1:21" ht="14.4" x14ac:dyDescent="0.25">
      <c r="A3562" s="26">
        <v>113266</v>
      </c>
      <c r="B3562" s="26" t="s">
        <v>1649</v>
      </c>
      <c r="C3562" s="81">
        <f t="shared" si="170"/>
        <v>0</v>
      </c>
      <c r="D3562" s="26">
        <v>35378</v>
      </c>
      <c r="E3562" s="26" t="s">
        <v>12136</v>
      </c>
      <c r="F3562" s="26">
        <v>116152</v>
      </c>
      <c r="G3562" s="26">
        <v>0</v>
      </c>
      <c r="H3562" s="76">
        <f t="shared" si="171"/>
        <v>0</v>
      </c>
      <c r="I3562" s="76">
        <f t="shared" si="172"/>
        <v>0</v>
      </c>
      <c r="J3562" s="26">
        <v>127779</v>
      </c>
      <c r="K3562" s="26" t="s">
        <v>14570</v>
      </c>
      <c r="L3562" s="26" t="s">
        <v>14541</v>
      </c>
      <c r="M3562" s="26">
        <v>8800</v>
      </c>
      <c r="N3562" s="26" t="s">
        <v>116</v>
      </c>
      <c r="O3562" s="26" t="s">
        <v>14542</v>
      </c>
      <c r="P3562" s="26" t="s">
        <v>333</v>
      </c>
      <c r="Q3562" s="26" t="s">
        <v>14571</v>
      </c>
      <c r="R3562" s="26" t="s">
        <v>12245</v>
      </c>
      <c r="S3562" s="26" t="s">
        <v>12246</v>
      </c>
      <c r="T3562" s="26" t="s">
        <v>12247</v>
      </c>
      <c r="U3562" s="26" t="s">
        <v>385</v>
      </c>
    </row>
    <row r="3563" spans="1:21" ht="14.4" x14ac:dyDescent="0.25">
      <c r="A3563" s="26">
        <v>113266</v>
      </c>
      <c r="B3563" s="26" t="s">
        <v>1649</v>
      </c>
      <c r="C3563" s="81">
        <f t="shared" si="170"/>
        <v>0</v>
      </c>
      <c r="D3563" s="26">
        <v>35378</v>
      </c>
      <c r="E3563" s="26" t="s">
        <v>12136</v>
      </c>
      <c r="F3563" s="26">
        <v>116152</v>
      </c>
      <c r="G3563" s="26">
        <v>0</v>
      </c>
      <c r="H3563" s="76">
        <f t="shared" si="171"/>
        <v>0</v>
      </c>
      <c r="I3563" s="76">
        <f t="shared" si="172"/>
        <v>0</v>
      </c>
      <c r="J3563" s="26">
        <v>127787</v>
      </c>
      <c r="K3563" s="26" t="s">
        <v>14572</v>
      </c>
      <c r="L3563" s="26" t="s">
        <v>14541</v>
      </c>
      <c r="M3563" s="26">
        <v>8800</v>
      </c>
      <c r="N3563" s="26" t="s">
        <v>116</v>
      </c>
      <c r="O3563" s="26" t="s">
        <v>14542</v>
      </c>
      <c r="P3563" s="26" t="s">
        <v>333</v>
      </c>
      <c r="Q3563" s="26" t="s">
        <v>14573</v>
      </c>
      <c r="R3563" s="26" t="s">
        <v>12245</v>
      </c>
      <c r="S3563" s="26" t="s">
        <v>12246</v>
      </c>
      <c r="T3563" s="26" t="s">
        <v>12247</v>
      </c>
      <c r="U3563" s="26" t="s">
        <v>385</v>
      </c>
    </row>
    <row r="3564" spans="1:21" ht="14.4" x14ac:dyDescent="0.25">
      <c r="A3564" s="26">
        <v>113266</v>
      </c>
      <c r="B3564" s="26" t="s">
        <v>1649</v>
      </c>
      <c r="C3564" s="81">
        <f t="shared" si="170"/>
        <v>0</v>
      </c>
      <c r="D3564" s="26">
        <v>35378</v>
      </c>
      <c r="E3564" s="26" t="s">
        <v>12136</v>
      </c>
      <c r="F3564" s="26">
        <v>116152</v>
      </c>
      <c r="G3564" s="26">
        <v>0</v>
      </c>
      <c r="H3564" s="76">
        <f t="shared" si="171"/>
        <v>0</v>
      </c>
      <c r="I3564" s="76">
        <f t="shared" si="172"/>
        <v>0</v>
      </c>
      <c r="J3564" s="26">
        <v>127795</v>
      </c>
      <c r="K3564" s="26" t="s">
        <v>14574</v>
      </c>
      <c r="L3564" s="26" t="s">
        <v>14575</v>
      </c>
      <c r="M3564" s="26">
        <v>8850</v>
      </c>
      <c r="N3564" s="26" t="s">
        <v>176</v>
      </c>
      <c r="O3564" s="26" t="s">
        <v>14576</v>
      </c>
      <c r="P3564" s="26" t="s">
        <v>333</v>
      </c>
      <c r="Q3564" s="26" t="s">
        <v>14577</v>
      </c>
      <c r="R3564" s="26" t="s">
        <v>12245</v>
      </c>
      <c r="S3564" s="26" t="s">
        <v>12246</v>
      </c>
      <c r="T3564" s="26" t="s">
        <v>12247</v>
      </c>
      <c r="U3564" s="26" t="s">
        <v>385</v>
      </c>
    </row>
    <row r="3565" spans="1:21" ht="14.4" x14ac:dyDescent="0.25">
      <c r="A3565" s="26">
        <v>113266</v>
      </c>
      <c r="B3565" s="26" t="s">
        <v>1649</v>
      </c>
      <c r="C3565" s="81">
        <f t="shared" si="170"/>
        <v>0</v>
      </c>
      <c r="D3565" s="26">
        <v>35378</v>
      </c>
      <c r="E3565" s="26" t="s">
        <v>12136</v>
      </c>
      <c r="F3565" s="26">
        <v>116152</v>
      </c>
      <c r="G3565" s="26">
        <v>0</v>
      </c>
      <c r="H3565" s="76">
        <f t="shared" si="171"/>
        <v>0</v>
      </c>
      <c r="I3565" s="76">
        <f t="shared" si="172"/>
        <v>0</v>
      </c>
      <c r="J3565" s="26">
        <v>127803</v>
      </c>
      <c r="K3565" s="26" t="s">
        <v>14578</v>
      </c>
      <c r="L3565" s="26" t="s">
        <v>14575</v>
      </c>
      <c r="M3565" s="26">
        <v>8850</v>
      </c>
      <c r="N3565" s="26" t="s">
        <v>176</v>
      </c>
      <c r="O3565" s="26" t="s">
        <v>14576</v>
      </c>
      <c r="P3565" s="26" t="s">
        <v>333</v>
      </c>
      <c r="Q3565" s="26" t="s">
        <v>14579</v>
      </c>
      <c r="R3565" s="26" t="s">
        <v>12245</v>
      </c>
      <c r="S3565" s="26" t="s">
        <v>12246</v>
      </c>
      <c r="T3565" s="26" t="s">
        <v>12247</v>
      </c>
      <c r="U3565" s="26" t="s">
        <v>385</v>
      </c>
    </row>
    <row r="3566" spans="1:21" ht="14.4" x14ac:dyDescent="0.25">
      <c r="A3566" s="26">
        <v>113274</v>
      </c>
      <c r="B3566" s="26" t="s">
        <v>1649</v>
      </c>
      <c r="C3566" s="81">
        <f t="shared" si="170"/>
        <v>0</v>
      </c>
      <c r="D3566" s="26">
        <v>127721</v>
      </c>
      <c r="E3566" s="26" t="s">
        <v>12137</v>
      </c>
      <c r="F3566" s="26">
        <v>968081</v>
      </c>
      <c r="G3566" s="26">
        <v>0</v>
      </c>
      <c r="H3566" s="76">
        <f t="shared" si="171"/>
        <v>0</v>
      </c>
      <c r="I3566" s="76">
        <f t="shared" si="172"/>
        <v>0</v>
      </c>
      <c r="J3566" s="26">
        <v>28175</v>
      </c>
      <c r="K3566" s="26" t="s">
        <v>14580</v>
      </c>
      <c r="L3566" s="26" t="s">
        <v>14581</v>
      </c>
      <c r="M3566" s="26">
        <v>9000</v>
      </c>
      <c r="N3566" s="26" t="s">
        <v>120</v>
      </c>
      <c r="O3566" s="26" t="s">
        <v>14582</v>
      </c>
      <c r="P3566" s="26" t="s">
        <v>333</v>
      </c>
      <c r="Q3566" s="26" t="s">
        <v>14583</v>
      </c>
      <c r="R3566" s="26" t="s">
        <v>12171</v>
      </c>
      <c r="S3566" s="26" t="s">
        <v>12172</v>
      </c>
      <c r="T3566" s="26" t="s">
        <v>12173</v>
      </c>
      <c r="U3566" s="26" t="s">
        <v>496</v>
      </c>
    </row>
    <row r="3567" spans="1:21" ht="14.4" x14ac:dyDescent="0.25">
      <c r="A3567" s="26">
        <v>113274</v>
      </c>
      <c r="B3567" s="26" t="s">
        <v>1649</v>
      </c>
      <c r="C3567" s="81">
        <f t="shared" si="170"/>
        <v>0</v>
      </c>
      <c r="D3567" s="26">
        <v>127721</v>
      </c>
      <c r="E3567" s="26" t="s">
        <v>12137</v>
      </c>
      <c r="F3567" s="26">
        <v>968081</v>
      </c>
      <c r="G3567" s="26">
        <v>0</v>
      </c>
      <c r="H3567" s="76">
        <f t="shared" si="171"/>
        <v>0</v>
      </c>
      <c r="I3567" s="76">
        <f t="shared" si="172"/>
        <v>0</v>
      </c>
      <c r="J3567" s="26">
        <v>28209</v>
      </c>
      <c r="K3567" s="26" t="s">
        <v>14584</v>
      </c>
      <c r="L3567" s="26" t="s">
        <v>5952</v>
      </c>
      <c r="M3567" s="26">
        <v>9000</v>
      </c>
      <c r="N3567" s="26" t="s">
        <v>120</v>
      </c>
      <c r="O3567" s="26" t="s">
        <v>14585</v>
      </c>
      <c r="P3567" s="26" t="s">
        <v>333</v>
      </c>
      <c r="Q3567" s="26" t="s">
        <v>14586</v>
      </c>
      <c r="R3567" s="26" t="s">
        <v>12171</v>
      </c>
      <c r="S3567" s="26" t="s">
        <v>12172</v>
      </c>
      <c r="T3567" s="26" t="s">
        <v>12173</v>
      </c>
      <c r="U3567" s="26" t="s">
        <v>496</v>
      </c>
    </row>
    <row r="3568" spans="1:21" ht="14.4" x14ac:dyDescent="0.25">
      <c r="A3568" s="26">
        <v>113274</v>
      </c>
      <c r="B3568" s="26" t="s">
        <v>1649</v>
      </c>
      <c r="C3568" s="81">
        <f t="shared" si="170"/>
        <v>0</v>
      </c>
      <c r="D3568" s="26">
        <v>127721</v>
      </c>
      <c r="E3568" s="26" t="s">
        <v>12137</v>
      </c>
      <c r="F3568" s="26">
        <v>968081</v>
      </c>
      <c r="G3568" s="26">
        <v>0</v>
      </c>
      <c r="H3568" s="76">
        <f t="shared" si="171"/>
        <v>0</v>
      </c>
      <c r="I3568" s="76">
        <f t="shared" si="172"/>
        <v>0</v>
      </c>
      <c r="J3568" s="26">
        <v>28241</v>
      </c>
      <c r="K3568" s="26" t="s">
        <v>14587</v>
      </c>
      <c r="L3568" s="26" t="s">
        <v>5955</v>
      </c>
      <c r="M3568" s="26">
        <v>9050</v>
      </c>
      <c r="N3568" s="26" t="s">
        <v>285</v>
      </c>
      <c r="O3568" s="26" t="s">
        <v>14588</v>
      </c>
      <c r="P3568" s="26" t="s">
        <v>333</v>
      </c>
      <c r="Q3568" s="26" t="s">
        <v>14589</v>
      </c>
      <c r="R3568" s="26" t="s">
        <v>12171</v>
      </c>
      <c r="S3568" s="26" t="s">
        <v>12172</v>
      </c>
      <c r="T3568" s="26" t="s">
        <v>12173</v>
      </c>
      <c r="U3568" s="26" t="s">
        <v>496</v>
      </c>
    </row>
    <row r="3569" spans="1:21" ht="14.4" x14ac:dyDescent="0.25">
      <c r="A3569" s="26">
        <v>113274</v>
      </c>
      <c r="B3569" s="26" t="s">
        <v>1649</v>
      </c>
      <c r="C3569" s="81">
        <f t="shared" si="170"/>
        <v>0</v>
      </c>
      <c r="D3569" s="26">
        <v>127721</v>
      </c>
      <c r="E3569" s="26" t="s">
        <v>12137</v>
      </c>
      <c r="F3569" s="26">
        <v>108845</v>
      </c>
      <c r="G3569" s="26">
        <v>0</v>
      </c>
      <c r="H3569" s="76">
        <f t="shared" si="171"/>
        <v>113274</v>
      </c>
      <c r="I3569" s="76">
        <f t="shared" si="172"/>
        <v>0</v>
      </c>
      <c r="J3569" s="26">
        <v>36517</v>
      </c>
      <c r="K3569" s="26" t="s">
        <v>14590</v>
      </c>
      <c r="L3569" s="26" t="s">
        <v>14591</v>
      </c>
      <c r="M3569" s="26">
        <v>9940</v>
      </c>
      <c r="N3569" s="26" t="s">
        <v>121</v>
      </c>
      <c r="O3569" s="26" t="s">
        <v>14592</v>
      </c>
      <c r="P3569" s="26" t="s">
        <v>333</v>
      </c>
      <c r="Q3569" s="26" t="s">
        <v>14593</v>
      </c>
      <c r="R3569" s="26" t="s">
        <v>12272</v>
      </c>
      <c r="S3569" s="26" t="s">
        <v>12273</v>
      </c>
      <c r="T3569" s="26" t="s">
        <v>12274</v>
      </c>
      <c r="U3569" s="26" t="s">
        <v>385</v>
      </c>
    </row>
    <row r="3570" spans="1:21" ht="14.4" x14ac:dyDescent="0.25">
      <c r="A3570" s="26">
        <v>113274</v>
      </c>
      <c r="B3570" s="26" t="s">
        <v>1649</v>
      </c>
      <c r="C3570" s="81">
        <f t="shared" si="170"/>
        <v>0</v>
      </c>
      <c r="D3570" s="26">
        <v>127721</v>
      </c>
      <c r="E3570" s="26" t="s">
        <v>12137</v>
      </c>
      <c r="F3570" s="26">
        <v>968081</v>
      </c>
      <c r="G3570" s="26">
        <v>0</v>
      </c>
      <c r="H3570" s="76">
        <f t="shared" si="171"/>
        <v>113274</v>
      </c>
      <c r="I3570" s="76">
        <f t="shared" si="172"/>
        <v>0</v>
      </c>
      <c r="J3570" s="26">
        <v>37581</v>
      </c>
      <c r="K3570" s="26" t="s">
        <v>14594</v>
      </c>
      <c r="L3570" s="26" t="s">
        <v>14595</v>
      </c>
      <c r="M3570" s="26">
        <v>9030</v>
      </c>
      <c r="N3570" s="26" t="s">
        <v>309</v>
      </c>
      <c r="O3570" s="26" t="s">
        <v>14596</v>
      </c>
      <c r="P3570" s="26" t="s">
        <v>333</v>
      </c>
      <c r="Q3570" s="26" t="s">
        <v>14597</v>
      </c>
      <c r="R3570" s="26" t="s">
        <v>12272</v>
      </c>
      <c r="S3570" s="26" t="s">
        <v>12273</v>
      </c>
      <c r="T3570" s="26" t="s">
        <v>12274</v>
      </c>
      <c r="U3570" s="26" t="s">
        <v>385</v>
      </c>
    </row>
    <row r="3571" spans="1:21" ht="14.4" x14ac:dyDescent="0.25">
      <c r="A3571" s="26">
        <v>113274</v>
      </c>
      <c r="B3571" s="26" t="s">
        <v>1649</v>
      </c>
      <c r="C3571" s="81">
        <f t="shared" si="170"/>
        <v>0</v>
      </c>
      <c r="D3571" s="26">
        <v>127721</v>
      </c>
      <c r="E3571" s="26" t="s">
        <v>12137</v>
      </c>
      <c r="F3571" s="26">
        <v>968081</v>
      </c>
      <c r="G3571" s="26">
        <v>0</v>
      </c>
      <c r="H3571" s="76">
        <f t="shared" si="171"/>
        <v>0</v>
      </c>
      <c r="I3571" s="76">
        <f t="shared" si="172"/>
        <v>0</v>
      </c>
      <c r="J3571" s="26">
        <v>105486</v>
      </c>
      <c r="K3571" s="26" t="s">
        <v>14598</v>
      </c>
      <c r="L3571" s="26" t="s">
        <v>14599</v>
      </c>
      <c r="M3571" s="26">
        <v>9060</v>
      </c>
      <c r="N3571" s="26" t="s">
        <v>122</v>
      </c>
      <c r="O3571" s="26" t="s">
        <v>14600</v>
      </c>
      <c r="P3571" s="26" t="s">
        <v>333</v>
      </c>
      <c r="Q3571" s="26" t="s">
        <v>14601</v>
      </c>
      <c r="R3571" s="26" t="s">
        <v>12272</v>
      </c>
      <c r="S3571" s="26" t="s">
        <v>12273</v>
      </c>
      <c r="T3571" s="26" t="s">
        <v>12274</v>
      </c>
      <c r="U3571" s="26" t="s">
        <v>385</v>
      </c>
    </row>
    <row r="3572" spans="1:21" ht="14.4" x14ac:dyDescent="0.25">
      <c r="A3572" s="26">
        <v>113274</v>
      </c>
      <c r="B3572" s="26" t="s">
        <v>1649</v>
      </c>
      <c r="C3572" s="81">
        <f t="shared" si="170"/>
        <v>0</v>
      </c>
      <c r="D3572" s="26">
        <v>127721</v>
      </c>
      <c r="E3572" s="26" t="s">
        <v>12137</v>
      </c>
      <c r="F3572" s="26">
        <v>968081</v>
      </c>
      <c r="G3572" s="26">
        <v>0</v>
      </c>
      <c r="H3572" s="76">
        <f t="shared" si="171"/>
        <v>0</v>
      </c>
      <c r="I3572" s="76">
        <f t="shared" si="172"/>
        <v>0</v>
      </c>
      <c r="J3572" s="26">
        <v>105494</v>
      </c>
      <c r="K3572" s="26" t="s">
        <v>14602</v>
      </c>
      <c r="L3572" s="26" t="s">
        <v>14599</v>
      </c>
      <c r="M3572" s="26">
        <v>9060</v>
      </c>
      <c r="N3572" s="26" t="s">
        <v>122</v>
      </c>
      <c r="O3572" s="26" t="s">
        <v>14600</v>
      </c>
      <c r="P3572" s="26" t="s">
        <v>333</v>
      </c>
      <c r="Q3572" s="26" t="s">
        <v>14601</v>
      </c>
      <c r="R3572" s="26" t="s">
        <v>12272</v>
      </c>
      <c r="S3572" s="26" t="s">
        <v>12273</v>
      </c>
      <c r="T3572" s="26" t="s">
        <v>12274</v>
      </c>
      <c r="U3572" s="26" t="s">
        <v>385</v>
      </c>
    </row>
    <row r="3573" spans="1:21" ht="14.4" x14ac:dyDescent="0.25">
      <c r="A3573" s="26">
        <v>113274</v>
      </c>
      <c r="B3573" s="26" t="s">
        <v>1649</v>
      </c>
      <c r="C3573" s="81">
        <f t="shared" si="170"/>
        <v>0</v>
      </c>
      <c r="D3573" s="26">
        <v>127721</v>
      </c>
      <c r="E3573" s="26" t="s">
        <v>12137</v>
      </c>
      <c r="F3573" s="26">
        <v>108845</v>
      </c>
      <c r="G3573" s="26">
        <v>0</v>
      </c>
      <c r="H3573" s="76">
        <f t="shared" si="171"/>
        <v>113274</v>
      </c>
      <c r="I3573" s="76">
        <f t="shared" si="172"/>
        <v>0</v>
      </c>
      <c r="J3573" s="26">
        <v>110346</v>
      </c>
      <c r="K3573" s="26" t="s">
        <v>14603</v>
      </c>
      <c r="L3573" s="26" t="s">
        <v>1002</v>
      </c>
      <c r="M3573" s="26">
        <v>9041</v>
      </c>
      <c r="N3573" s="26" t="s">
        <v>273</v>
      </c>
      <c r="O3573" s="26" t="s">
        <v>14604</v>
      </c>
      <c r="P3573" s="26" t="s">
        <v>333</v>
      </c>
      <c r="Q3573" s="26" t="s">
        <v>14605</v>
      </c>
      <c r="R3573" s="26" t="s">
        <v>12272</v>
      </c>
      <c r="S3573" s="26" t="s">
        <v>12273</v>
      </c>
      <c r="T3573" s="26" t="s">
        <v>12274</v>
      </c>
      <c r="U3573" s="26" t="s">
        <v>385</v>
      </c>
    </row>
    <row r="3574" spans="1:21" ht="14.4" x14ac:dyDescent="0.25">
      <c r="A3574" s="26">
        <v>113274</v>
      </c>
      <c r="B3574" s="26" t="s">
        <v>1649</v>
      </c>
      <c r="C3574" s="81">
        <f t="shared" si="170"/>
        <v>0</v>
      </c>
      <c r="D3574" s="26">
        <v>127721</v>
      </c>
      <c r="E3574" s="26" t="s">
        <v>12137</v>
      </c>
      <c r="F3574" s="26">
        <v>968081</v>
      </c>
      <c r="G3574" s="26">
        <v>0</v>
      </c>
      <c r="H3574" s="76">
        <f t="shared" si="171"/>
        <v>113274</v>
      </c>
      <c r="I3574" s="76">
        <f t="shared" si="172"/>
        <v>0</v>
      </c>
      <c r="J3574" s="26">
        <v>126433</v>
      </c>
      <c r="K3574" s="26" t="s">
        <v>14606</v>
      </c>
      <c r="L3574" s="26" t="s">
        <v>14607</v>
      </c>
      <c r="M3574" s="26">
        <v>9050</v>
      </c>
      <c r="N3574" s="26" t="s">
        <v>324</v>
      </c>
      <c r="O3574" s="26" t="s">
        <v>14608</v>
      </c>
      <c r="P3574" s="26" t="s">
        <v>333</v>
      </c>
      <c r="Q3574" s="26" t="s">
        <v>14609</v>
      </c>
      <c r="R3574" s="26" t="s">
        <v>12272</v>
      </c>
      <c r="S3574" s="26" t="s">
        <v>12273</v>
      </c>
      <c r="T3574" s="26" t="s">
        <v>12274</v>
      </c>
      <c r="U3574" s="26" t="s">
        <v>385</v>
      </c>
    </row>
    <row r="3575" spans="1:21" ht="14.4" x14ac:dyDescent="0.25">
      <c r="A3575" s="26">
        <v>113274</v>
      </c>
      <c r="B3575" s="26" t="s">
        <v>1649</v>
      </c>
      <c r="C3575" s="81">
        <f t="shared" si="170"/>
        <v>0</v>
      </c>
      <c r="D3575" s="26">
        <v>127721</v>
      </c>
      <c r="E3575" s="26" t="s">
        <v>12137</v>
      </c>
      <c r="F3575" s="26">
        <v>968081</v>
      </c>
      <c r="G3575" s="26">
        <v>0</v>
      </c>
      <c r="H3575" s="76">
        <f t="shared" si="171"/>
        <v>0</v>
      </c>
      <c r="I3575" s="76">
        <f t="shared" si="172"/>
        <v>0</v>
      </c>
      <c r="J3575" s="26">
        <v>126441</v>
      </c>
      <c r="K3575" s="26" t="s">
        <v>14610</v>
      </c>
      <c r="L3575" s="26" t="s">
        <v>14607</v>
      </c>
      <c r="M3575" s="26">
        <v>9050</v>
      </c>
      <c r="N3575" s="26" t="s">
        <v>324</v>
      </c>
      <c r="O3575" s="26" t="s">
        <v>14611</v>
      </c>
      <c r="P3575" s="26" t="s">
        <v>333</v>
      </c>
      <c r="Q3575" s="26" t="s">
        <v>14612</v>
      </c>
      <c r="R3575" s="26" t="s">
        <v>12272</v>
      </c>
      <c r="S3575" s="26" t="s">
        <v>12273</v>
      </c>
      <c r="T3575" s="26" t="s">
        <v>12274</v>
      </c>
      <c r="U3575" s="26" t="s">
        <v>385</v>
      </c>
    </row>
    <row r="3576" spans="1:21" ht="14.4" x14ac:dyDescent="0.25">
      <c r="A3576" s="26">
        <v>113274</v>
      </c>
      <c r="B3576" s="26" t="s">
        <v>1649</v>
      </c>
      <c r="C3576" s="81">
        <f t="shared" si="170"/>
        <v>0</v>
      </c>
      <c r="D3576" s="26">
        <v>127721</v>
      </c>
      <c r="E3576" s="26" t="s">
        <v>12137</v>
      </c>
      <c r="F3576" s="26">
        <v>968081</v>
      </c>
      <c r="G3576" s="26">
        <v>0</v>
      </c>
      <c r="H3576" s="76">
        <f t="shared" si="171"/>
        <v>0</v>
      </c>
      <c r="I3576" s="76">
        <f t="shared" si="172"/>
        <v>0</v>
      </c>
      <c r="J3576" s="26">
        <v>127531</v>
      </c>
      <c r="K3576" s="26" t="s">
        <v>14613</v>
      </c>
      <c r="L3576" s="26" t="s">
        <v>14614</v>
      </c>
      <c r="M3576" s="26">
        <v>9000</v>
      </c>
      <c r="N3576" s="26" t="s">
        <v>120</v>
      </c>
      <c r="O3576" s="26" t="s">
        <v>14615</v>
      </c>
      <c r="P3576" s="26" t="s">
        <v>333</v>
      </c>
      <c r="Q3576" s="26" t="s">
        <v>14616</v>
      </c>
      <c r="R3576" s="26" t="s">
        <v>12272</v>
      </c>
      <c r="S3576" s="26" t="s">
        <v>12273</v>
      </c>
      <c r="T3576" s="26" t="s">
        <v>12274</v>
      </c>
      <c r="U3576" s="26" t="s">
        <v>385</v>
      </c>
    </row>
    <row r="3577" spans="1:21" ht="14.4" x14ac:dyDescent="0.25">
      <c r="A3577" s="26">
        <v>113274</v>
      </c>
      <c r="B3577" s="26" t="s">
        <v>1649</v>
      </c>
      <c r="C3577" s="81">
        <f t="shared" si="170"/>
        <v>0</v>
      </c>
      <c r="D3577" s="26">
        <v>127721</v>
      </c>
      <c r="E3577" s="26" t="s">
        <v>12137</v>
      </c>
      <c r="F3577" s="26">
        <v>968081</v>
      </c>
      <c r="G3577" s="26">
        <v>0</v>
      </c>
      <c r="H3577" s="76">
        <f t="shared" si="171"/>
        <v>0</v>
      </c>
      <c r="I3577" s="76">
        <f t="shared" si="172"/>
        <v>0</v>
      </c>
      <c r="J3577" s="26">
        <v>127548</v>
      </c>
      <c r="K3577" s="26" t="s">
        <v>14617</v>
      </c>
      <c r="L3577" s="26" t="s">
        <v>14614</v>
      </c>
      <c r="M3577" s="26">
        <v>9000</v>
      </c>
      <c r="N3577" s="26" t="s">
        <v>120</v>
      </c>
      <c r="O3577" s="26" t="s">
        <v>14615</v>
      </c>
      <c r="P3577" s="26" t="s">
        <v>333</v>
      </c>
      <c r="Q3577" s="26" t="s">
        <v>14616</v>
      </c>
      <c r="R3577" s="26" t="s">
        <v>12272</v>
      </c>
      <c r="S3577" s="26" t="s">
        <v>12273</v>
      </c>
      <c r="T3577" s="26" t="s">
        <v>12274</v>
      </c>
      <c r="U3577" s="26" t="s">
        <v>385</v>
      </c>
    </row>
    <row r="3578" spans="1:21" ht="14.4" x14ac:dyDescent="0.25">
      <c r="A3578" s="26">
        <v>113274</v>
      </c>
      <c r="B3578" s="26" t="s">
        <v>1649</v>
      </c>
      <c r="C3578" s="81">
        <f t="shared" si="170"/>
        <v>0</v>
      </c>
      <c r="D3578" s="26">
        <v>127721</v>
      </c>
      <c r="E3578" s="26" t="s">
        <v>12137</v>
      </c>
      <c r="F3578" s="26">
        <v>108845</v>
      </c>
      <c r="G3578" s="26">
        <v>0</v>
      </c>
      <c r="H3578" s="76">
        <f t="shared" si="171"/>
        <v>113274</v>
      </c>
      <c r="I3578" s="76">
        <f t="shared" si="172"/>
        <v>0</v>
      </c>
      <c r="J3578" s="26">
        <v>127704</v>
      </c>
      <c r="K3578" s="26" t="s">
        <v>14618</v>
      </c>
      <c r="L3578" s="26" t="s">
        <v>14619</v>
      </c>
      <c r="M3578" s="26">
        <v>9041</v>
      </c>
      <c r="N3578" s="26" t="s">
        <v>273</v>
      </c>
      <c r="O3578" s="26" t="s">
        <v>14620</v>
      </c>
      <c r="P3578" s="26" t="s">
        <v>333</v>
      </c>
      <c r="Q3578" s="26" t="s">
        <v>14621</v>
      </c>
      <c r="R3578" s="26" t="s">
        <v>12272</v>
      </c>
      <c r="S3578" s="26" t="s">
        <v>12273</v>
      </c>
      <c r="T3578" s="26" t="s">
        <v>12274</v>
      </c>
      <c r="U3578" s="26" t="s">
        <v>385</v>
      </c>
    </row>
    <row r="3579" spans="1:21" ht="14.4" x14ac:dyDescent="0.25">
      <c r="A3579" s="26">
        <v>113274</v>
      </c>
      <c r="B3579" s="26" t="s">
        <v>1649</v>
      </c>
      <c r="C3579" s="81">
        <f t="shared" si="170"/>
        <v>0</v>
      </c>
      <c r="D3579" s="26">
        <v>127721</v>
      </c>
      <c r="E3579" s="26" t="s">
        <v>12137</v>
      </c>
      <c r="F3579" s="26">
        <v>108845</v>
      </c>
      <c r="G3579" s="26">
        <v>0</v>
      </c>
      <c r="H3579" s="76">
        <f t="shared" si="171"/>
        <v>0</v>
      </c>
      <c r="I3579" s="76">
        <f t="shared" si="172"/>
        <v>0</v>
      </c>
      <c r="J3579" s="26">
        <v>127712</v>
      </c>
      <c r="K3579" s="26" t="s">
        <v>14622</v>
      </c>
      <c r="L3579" s="26" t="s">
        <v>14623</v>
      </c>
      <c r="M3579" s="26">
        <v>9041</v>
      </c>
      <c r="N3579" s="26" t="s">
        <v>273</v>
      </c>
      <c r="O3579" s="26" t="s">
        <v>14624</v>
      </c>
      <c r="P3579" s="26" t="s">
        <v>333</v>
      </c>
      <c r="Q3579" s="26" t="s">
        <v>14625</v>
      </c>
      <c r="R3579" s="26" t="s">
        <v>12272</v>
      </c>
      <c r="S3579" s="26" t="s">
        <v>12273</v>
      </c>
      <c r="T3579" s="26" t="s">
        <v>12274</v>
      </c>
      <c r="U3579" s="26" t="s">
        <v>385</v>
      </c>
    </row>
    <row r="3580" spans="1:21" ht="14.4" x14ac:dyDescent="0.25">
      <c r="A3580" s="26">
        <v>113274</v>
      </c>
      <c r="B3580" s="26" t="s">
        <v>1649</v>
      </c>
      <c r="C3580" s="81">
        <f t="shared" si="170"/>
        <v>0</v>
      </c>
      <c r="D3580" s="26">
        <v>127721</v>
      </c>
      <c r="E3580" s="26" t="s">
        <v>12137</v>
      </c>
      <c r="F3580" s="26">
        <v>108845</v>
      </c>
      <c r="G3580" s="26">
        <v>0</v>
      </c>
      <c r="H3580" s="76">
        <f t="shared" si="171"/>
        <v>0</v>
      </c>
      <c r="I3580" s="76">
        <f t="shared" si="172"/>
        <v>0</v>
      </c>
      <c r="J3580" s="26">
        <v>127721</v>
      </c>
      <c r="K3580" s="26" t="s">
        <v>12137</v>
      </c>
      <c r="L3580" s="26" t="s">
        <v>14623</v>
      </c>
      <c r="M3580" s="26">
        <v>9041</v>
      </c>
      <c r="N3580" s="26" t="s">
        <v>273</v>
      </c>
      <c r="O3580" s="26" t="s">
        <v>14624</v>
      </c>
      <c r="P3580" s="26" t="s">
        <v>333</v>
      </c>
      <c r="Q3580" s="26" t="s">
        <v>14625</v>
      </c>
      <c r="R3580" s="26" t="s">
        <v>12272</v>
      </c>
      <c r="S3580" s="26" t="s">
        <v>12273</v>
      </c>
      <c r="T3580" s="26" t="s">
        <v>12274</v>
      </c>
      <c r="U3580" s="26" t="s">
        <v>385</v>
      </c>
    </row>
    <row r="3581" spans="1:21" ht="14.4" x14ac:dyDescent="0.25">
      <c r="A3581" s="26">
        <v>113282</v>
      </c>
      <c r="B3581" s="26" t="s">
        <v>1649</v>
      </c>
      <c r="C3581" s="81">
        <f t="shared" si="170"/>
        <v>0</v>
      </c>
      <c r="D3581" s="26">
        <v>36996</v>
      </c>
      <c r="E3581" s="26" t="s">
        <v>12138</v>
      </c>
      <c r="F3581" s="26">
        <v>139741</v>
      </c>
      <c r="G3581" s="26">
        <v>0</v>
      </c>
      <c r="H3581" s="76">
        <f t="shared" si="171"/>
        <v>0</v>
      </c>
      <c r="I3581" s="76">
        <f t="shared" si="172"/>
        <v>0</v>
      </c>
      <c r="J3581" s="26">
        <v>28183</v>
      </c>
      <c r="K3581" s="26" t="s">
        <v>14626</v>
      </c>
      <c r="L3581" s="26" t="s">
        <v>14627</v>
      </c>
      <c r="M3581" s="26">
        <v>9000</v>
      </c>
      <c r="N3581" s="26" t="s">
        <v>120</v>
      </c>
      <c r="O3581" s="26" t="s">
        <v>14628</v>
      </c>
      <c r="P3581" s="26" t="s">
        <v>333</v>
      </c>
      <c r="Q3581" s="26" t="s">
        <v>14629</v>
      </c>
      <c r="R3581" s="26" t="s">
        <v>12171</v>
      </c>
      <c r="S3581" s="26" t="s">
        <v>12172</v>
      </c>
      <c r="T3581" s="26" t="s">
        <v>12173</v>
      </c>
      <c r="U3581" s="26" t="s">
        <v>496</v>
      </c>
    </row>
    <row r="3582" spans="1:21" ht="14.4" x14ac:dyDescent="0.25">
      <c r="A3582" s="26">
        <v>113282</v>
      </c>
      <c r="B3582" s="26" t="s">
        <v>1649</v>
      </c>
      <c r="C3582" s="81">
        <f t="shared" si="170"/>
        <v>0</v>
      </c>
      <c r="D3582" s="26">
        <v>36996</v>
      </c>
      <c r="E3582" s="26" t="s">
        <v>12138</v>
      </c>
      <c r="F3582" s="26">
        <v>139741</v>
      </c>
      <c r="G3582" s="26">
        <v>0</v>
      </c>
      <c r="H3582" s="76">
        <f t="shared" si="171"/>
        <v>0</v>
      </c>
      <c r="I3582" s="76">
        <f t="shared" si="172"/>
        <v>0</v>
      </c>
      <c r="J3582" s="26">
        <v>36715</v>
      </c>
      <c r="K3582" s="26" t="s">
        <v>14630</v>
      </c>
      <c r="L3582" s="26" t="s">
        <v>14631</v>
      </c>
      <c r="M3582" s="26">
        <v>9000</v>
      </c>
      <c r="N3582" s="26" t="s">
        <v>120</v>
      </c>
      <c r="O3582" s="26" t="s">
        <v>14632</v>
      </c>
      <c r="P3582" s="26" t="s">
        <v>333</v>
      </c>
      <c r="Q3582" s="26" t="s">
        <v>14633</v>
      </c>
      <c r="R3582" s="26" t="s">
        <v>12272</v>
      </c>
      <c r="S3582" s="26" t="s">
        <v>12273</v>
      </c>
      <c r="T3582" s="26" t="s">
        <v>12274</v>
      </c>
      <c r="U3582" s="26" t="s">
        <v>385</v>
      </c>
    </row>
    <row r="3583" spans="1:21" ht="14.4" x14ac:dyDescent="0.25">
      <c r="A3583" s="26">
        <v>113282</v>
      </c>
      <c r="B3583" s="26" t="s">
        <v>1649</v>
      </c>
      <c r="C3583" s="81">
        <f t="shared" si="170"/>
        <v>0</v>
      </c>
      <c r="D3583" s="26">
        <v>36996</v>
      </c>
      <c r="E3583" s="26" t="s">
        <v>12138</v>
      </c>
      <c r="F3583" s="26">
        <v>139741</v>
      </c>
      <c r="G3583" s="26">
        <v>0</v>
      </c>
      <c r="H3583" s="76">
        <f t="shared" si="171"/>
        <v>0</v>
      </c>
      <c r="I3583" s="76">
        <f t="shared" si="172"/>
        <v>0</v>
      </c>
      <c r="J3583" s="26">
        <v>36913</v>
      </c>
      <c r="K3583" s="26" t="s">
        <v>14634</v>
      </c>
      <c r="L3583" s="26" t="s">
        <v>14635</v>
      </c>
      <c r="M3583" s="26">
        <v>9000</v>
      </c>
      <c r="N3583" s="26" t="s">
        <v>120</v>
      </c>
      <c r="O3583" s="26" t="s">
        <v>14636</v>
      </c>
      <c r="P3583" s="26" t="s">
        <v>333</v>
      </c>
      <c r="Q3583" s="26" t="s">
        <v>14637</v>
      </c>
      <c r="R3583" s="26" t="s">
        <v>12272</v>
      </c>
      <c r="S3583" s="26" t="s">
        <v>12273</v>
      </c>
      <c r="T3583" s="26" t="s">
        <v>12274</v>
      </c>
      <c r="U3583" s="26" t="s">
        <v>385</v>
      </c>
    </row>
    <row r="3584" spans="1:21" ht="14.4" x14ac:dyDescent="0.25">
      <c r="A3584" s="26">
        <v>113282</v>
      </c>
      <c r="B3584" s="26" t="s">
        <v>1649</v>
      </c>
      <c r="C3584" s="81">
        <f t="shared" si="170"/>
        <v>0</v>
      </c>
      <c r="D3584" s="26">
        <v>36996</v>
      </c>
      <c r="E3584" s="26" t="s">
        <v>12138</v>
      </c>
      <c r="F3584" s="26">
        <v>974717</v>
      </c>
      <c r="G3584" s="26">
        <v>0</v>
      </c>
      <c r="H3584" s="76">
        <f t="shared" si="171"/>
        <v>113282</v>
      </c>
      <c r="I3584" s="76">
        <f t="shared" si="172"/>
        <v>0</v>
      </c>
      <c r="J3584" s="26">
        <v>36939</v>
      </c>
      <c r="K3584" s="26" t="s">
        <v>14638</v>
      </c>
      <c r="L3584" s="26" t="s">
        <v>14639</v>
      </c>
      <c r="M3584" s="26">
        <v>9030</v>
      </c>
      <c r="N3584" s="26" t="s">
        <v>309</v>
      </c>
      <c r="O3584" s="26" t="s">
        <v>14640</v>
      </c>
      <c r="P3584" s="26" t="s">
        <v>333</v>
      </c>
      <c r="Q3584" s="26" t="s">
        <v>14641</v>
      </c>
      <c r="R3584" s="26" t="s">
        <v>12272</v>
      </c>
      <c r="S3584" s="26" t="s">
        <v>12273</v>
      </c>
      <c r="T3584" s="26" t="s">
        <v>12274</v>
      </c>
      <c r="U3584" s="26" t="s">
        <v>385</v>
      </c>
    </row>
    <row r="3585" spans="1:21" ht="14.4" x14ac:dyDescent="0.25">
      <c r="A3585" s="26">
        <v>113282</v>
      </c>
      <c r="B3585" s="26" t="s">
        <v>1649</v>
      </c>
      <c r="C3585" s="81">
        <f t="shared" si="170"/>
        <v>0</v>
      </c>
      <c r="D3585" s="26">
        <v>36996</v>
      </c>
      <c r="E3585" s="26" t="s">
        <v>12138</v>
      </c>
      <c r="F3585" s="26">
        <v>968107</v>
      </c>
      <c r="G3585" s="26">
        <v>0</v>
      </c>
      <c r="H3585" s="76">
        <f t="shared" si="171"/>
        <v>113282</v>
      </c>
      <c r="I3585" s="76">
        <f t="shared" si="172"/>
        <v>0</v>
      </c>
      <c r="J3585" s="26">
        <v>36962</v>
      </c>
      <c r="K3585" s="26" t="s">
        <v>14642</v>
      </c>
      <c r="L3585" s="26" t="s">
        <v>14643</v>
      </c>
      <c r="M3585" s="26">
        <v>9000</v>
      </c>
      <c r="N3585" s="26" t="s">
        <v>120</v>
      </c>
      <c r="O3585" s="26" t="s">
        <v>14644</v>
      </c>
      <c r="P3585" s="26" t="s">
        <v>333</v>
      </c>
      <c r="Q3585" s="26" t="s">
        <v>14645</v>
      </c>
      <c r="R3585" s="26" t="s">
        <v>12272</v>
      </c>
      <c r="S3585" s="26" t="s">
        <v>12273</v>
      </c>
      <c r="T3585" s="26" t="s">
        <v>12274</v>
      </c>
      <c r="U3585" s="26" t="s">
        <v>385</v>
      </c>
    </row>
    <row r="3586" spans="1:21" ht="14.4" x14ac:dyDescent="0.25">
      <c r="A3586" s="26">
        <v>113282</v>
      </c>
      <c r="B3586" s="26" t="s">
        <v>1649</v>
      </c>
      <c r="C3586" s="81">
        <f t="shared" si="170"/>
        <v>0</v>
      </c>
      <c r="D3586" s="26">
        <v>36996</v>
      </c>
      <c r="E3586" s="26" t="s">
        <v>12138</v>
      </c>
      <c r="F3586" s="26">
        <v>971861</v>
      </c>
      <c r="G3586" s="26">
        <v>0</v>
      </c>
      <c r="H3586" s="76">
        <f t="shared" si="171"/>
        <v>113282</v>
      </c>
      <c r="I3586" s="76">
        <f t="shared" si="172"/>
        <v>0</v>
      </c>
      <c r="J3586" s="26">
        <v>36996</v>
      </c>
      <c r="K3586" s="26" t="s">
        <v>12138</v>
      </c>
      <c r="L3586" s="26" t="s">
        <v>14646</v>
      </c>
      <c r="M3586" s="26">
        <v>9000</v>
      </c>
      <c r="N3586" s="26" t="s">
        <v>120</v>
      </c>
      <c r="O3586" s="26" t="s">
        <v>14647</v>
      </c>
      <c r="P3586" s="26" t="s">
        <v>333</v>
      </c>
      <c r="Q3586" s="26" t="s">
        <v>14648</v>
      </c>
      <c r="R3586" s="26" t="s">
        <v>12272</v>
      </c>
      <c r="S3586" s="26" t="s">
        <v>12273</v>
      </c>
      <c r="T3586" s="26" t="s">
        <v>12274</v>
      </c>
      <c r="U3586" s="26" t="s">
        <v>385</v>
      </c>
    </row>
    <row r="3587" spans="1:21" ht="14.4" x14ac:dyDescent="0.25">
      <c r="A3587" s="26">
        <v>113282</v>
      </c>
      <c r="B3587" s="26" t="s">
        <v>1649</v>
      </c>
      <c r="C3587" s="81">
        <f t="shared" si="170"/>
        <v>0</v>
      </c>
      <c r="D3587" s="26">
        <v>36996</v>
      </c>
      <c r="E3587" s="26" t="s">
        <v>12138</v>
      </c>
      <c r="F3587" s="26">
        <v>139741</v>
      </c>
      <c r="G3587" s="26">
        <v>0</v>
      </c>
      <c r="H3587" s="76">
        <f t="shared" si="171"/>
        <v>113282</v>
      </c>
      <c r="I3587" s="76">
        <f t="shared" si="172"/>
        <v>0</v>
      </c>
      <c r="J3587" s="26">
        <v>37028</v>
      </c>
      <c r="K3587" s="26" t="s">
        <v>14649</v>
      </c>
      <c r="L3587" s="26" t="s">
        <v>14650</v>
      </c>
      <c r="M3587" s="26">
        <v>9000</v>
      </c>
      <c r="N3587" s="26" t="s">
        <v>120</v>
      </c>
      <c r="O3587" s="26" t="s">
        <v>14651</v>
      </c>
      <c r="P3587" s="26" t="s">
        <v>333</v>
      </c>
      <c r="Q3587" s="26" t="s">
        <v>14652</v>
      </c>
      <c r="R3587" s="26" t="s">
        <v>12272</v>
      </c>
      <c r="S3587" s="26" t="s">
        <v>12273</v>
      </c>
      <c r="T3587" s="26" t="s">
        <v>12274</v>
      </c>
      <c r="U3587" s="26" t="s">
        <v>385</v>
      </c>
    </row>
    <row r="3588" spans="1:21" ht="14.4" x14ac:dyDescent="0.25">
      <c r="A3588" s="26">
        <v>113282</v>
      </c>
      <c r="B3588" s="26" t="s">
        <v>1649</v>
      </c>
      <c r="C3588" s="81">
        <f t="shared" si="170"/>
        <v>0</v>
      </c>
      <c r="D3588" s="26">
        <v>36996</v>
      </c>
      <c r="E3588" s="26" t="s">
        <v>12138</v>
      </c>
      <c r="F3588" s="26">
        <v>971853</v>
      </c>
      <c r="G3588" s="26">
        <v>0</v>
      </c>
      <c r="H3588" s="76">
        <f t="shared" si="171"/>
        <v>113282</v>
      </c>
      <c r="I3588" s="76">
        <f t="shared" si="172"/>
        <v>0</v>
      </c>
      <c r="J3588" s="26">
        <v>37069</v>
      </c>
      <c r="K3588" s="26" t="s">
        <v>14653</v>
      </c>
      <c r="L3588" s="26" t="s">
        <v>14654</v>
      </c>
      <c r="M3588" s="26">
        <v>9000</v>
      </c>
      <c r="N3588" s="26" t="s">
        <v>120</v>
      </c>
      <c r="O3588" s="26" t="s">
        <v>14655</v>
      </c>
      <c r="P3588" s="26" t="s">
        <v>333</v>
      </c>
      <c r="Q3588" s="26" t="s">
        <v>14656</v>
      </c>
      <c r="R3588" s="26" t="s">
        <v>12272</v>
      </c>
      <c r="S3588" s="26" t="s">
        <v>12273</v>
      </c>
      <c r="T3588" s="26" t="s">
        <v>12274</v>
      </c>
      <c r="U3588" s="26" t="s">
        <v>385</v>
      </c>
    </row>
    <row r="3589" spans="1:21" ht="14.4" x14ac:dyDescent="0.25">
      <c r="A3589" s="26">
        <v>113282</v>
      </c>
      <c r="B3589" s="26" t="s">
        <v>1649</v>
      </c>
      <c r="C3589" s="81">
        <f t="shared" si="170"/>
        <v>0</v>
      </c>
      <c r="D3589" s="26">
        <v>36996</v>
      </c>
      <c r="E3589" s="26" t="s">
        <v>12138</v>
      </c>
      <c r="F3589" s="26">
        <v>60913</v>
      </c>
      <c r="G3589" s="26">
        <v>0</v>
      </c>
      <c r="H3589" s="76">
        <f t="shared" si="171"/>
        <v>113282</v>
      </c>
      <c r="I3589" s="76">
        <f t="shared" si="172"/>
        <v>0</v>
      </c>
      <c r="J3589" s="26">
        <v>50658</v>
      </c>
      <c r="K3589" s="26" t="s">
        <v>14657</v>
      </c>
      <c r="L3589" s="26" t="s">
        <v>14658</v>
      </c>
      <c r="M3589" s="26">
        <v>9000</v>
      </c>
      <c r="N3589" s="26" t="s">
        <v>120</v>
      </c>
      <c r="O3589" s="26" t="s">
        <v>14659</v>
      </c>
      <c r="P3589" s="26" t="s">
        <v>333</v>
      </c>
      <c r="Q3589" s="26" t="s">
        <v>14660</v>
      </c>
      <c r="R3589" s="26" t="s">
        <v>12272</v>
      </c>
      <c r="S3589" s="26" t="s">
        <v>12273</v>
      </c>
      <c r="T3589" s="26" t="s">
        <v>12274</v>
      </c>
      <c r="U3589" s="26" t="s">
        <v>385</v>
      </c>
    </row>
    <row r="3590" spans="1:21" ht="14.4" x14ac:dyDescent="0.25">
      <c r="A3590" s="26">
        <v>113282</v>
      </c>
      <c r="B3590" s="26" t="s">
        <v>1649</v>
      </c>
      <c r="C3590" s="81">
        <f t="shared" si="170"/>
        <v>0</v>
      </c>
      <c r="D3590" s="26">
        <v>36996</v>
      </c>
      <c r="E3590" s="26" t="s">
        <v>12138</v>
      </c>
      <c r="F3590" s="26">
        <v>139741</v>
      </c>
      <c r="G3590" s="26">
        <v>0</v>
      </c>
      <c r="H3590" s="76">
        <f t="shared" si="171"/>
        <v>113282</v>
      </c>
      <c r="I3590" s="76">
        <f t="shared" si="172"/>
        <v>0</v>
      </c>
      <c r="J3590" s="26">
        <v>105395</v>
      </c>
      <c r="K3590" s="26" t="s">
        <v>14661</v>
      </c>
      <c r="L3590" s="26" t="s">
        <v>14662</v>
      </c>
      <c r="M3590" s="26">
        <v>9000</v>
      </c>
      <c r="N3590" s="26" t="s">
        <v>120</v>
      </c>
      <c r="O3590" s="26" t="s">
        <v>14663</v>
      </c>
      <c r="P3590" s="26" t="s">
        <v>333</v>
      </c>
      <c r="Q3590" s="26" t="s">
        <v>14664</v>
      </c>
      <c r="R3590" s="26" t="s">
        <v>12272</v>
      </c>
      <c r="S3590" s="26" t="s">
        <v>12273</v>
      </c>
      <c r="T3590" s="26" t="s">
        <v>12274</v>
      </c>
      <c r="U3590" s="26" t="s">
        <v>385</v>
      </c>
    </row>
    <row r="3591" spans="1:21" ht="14.4" x14ac:dyDescent="0.25">
      <c r="A3591" s="26">
        <v>113282</v>
      </c>
      <c r="B3591" s="26" t="s">
        <v>1649</v>
      </c>
      <c r="C3591" s="81">
        <f t="shared" ref="C3591:C3654" si="173">IF(A3591&lt;&gt;A3590,0,IF(AND(A3591=A3590,B3591&lt;&gt;B3590),A3591,0))</f>
        <v>0</v>
      </c>
      <c r="D3591" s="26">
        <v>36996</v>
      </c>
      <c r="E3591" s="26" t="s">
        <v>12138</v>
      </c>
      <c r="F3591" s="26">
        <v>971861</v>
      </c>
      <c r="G3591" s="26">
        <v>0</v>
      </c>
      <c r="H3591" s="76">
        <f t="shared" ref="H3591:H3654" si="174">IF(A3591&lt;&gt;A3590,0,IF(AND(A3591=A3590,F3591&lt;&gt;F3590),A3591,0))</f>
        <v>113282</v>
      </c>
      <c r="I3591" s="76">
        <f t="shared" ref="I3591:I3654" si="175">IF(A3591&lt;&gt;A3590,0,IF(AND(H3591&lt;&gt;0,B3591&lt;&gt;B3590),A3591,0))</f>
        <v>0</v>
      </c>
      <c r="J3591" s="26">
        <v>112169</v>
      </c>
      <c r="K3591" s="26" t="s">
        <v>14665</v>
      </c>
      <c r="L3591" s="26" t="s">
        <v>14646</v>
      </c>
      <c r="M3591" s="26">
        <v>9000</v>
      </c>
      <c r="N3591" s="26" t="s">
        <v>120</v>
      </c>
      <c r="O3591" s="26" t="s">
        <v>14647</v>
      </c>
      <c r="P3591" s="26" t="s">
        <v>333</v>
      </c>
      <c r="Q3591" s="26" t="s">
        <v>14648</v>
      </c>
      <c r="R3591" s="26" t="s">
        <v>12272</v>
      </c>
      <c r="S3591" s="26" t="s">
        <v>12273</v>
      </c>
      <c r="T3591" s="26" t="s">
        <v>12274</v>
      </c>
      <c r="U3591" s="26" t="s">
        <v>385</v>
      </c>
    </row>
    <row r="3592" spans="1:21" ht="14.4" x14ac:dyDescent="0.25">
      <c r="A3592" s="26">
        <v>113282</v>
      </c>
      <c r="B3592" s="26" t="s">
        <v>1649</v>
      </c>
      <c r="C3592" s="81">
        <f t="shared" si="173"/>
        <v>0</v>
      </c>
      <c r="D3592" s="26">
        <v>36996</v>
      </c>
      <c r="E3592" s="26" t="s">
        <v>12138</v>
      </c>
      <c r="F3592" s="26">
        <v>139741</v>
      </c>
      <c r="G3592" s="26">
        <v>0</v>
      </c>
      <c r="H3592" s="76">
        <f t="shared" si="174"/>
        <v>113282</v>
      </c>
      <c r="I3592" s="76">
        <f t="shared" si="175"/>
        <v>0</v>
      </c>
      <c r="J3592" s="26">
        <v>115352</v>
      </c>
      <c r="K3592" s="26" t="s">
        <v>12400</v>
      </c>
      <c r="L3592" s="26" t="s">
        <v>14666</v>
      </c>
      <c r="M3592" s="26">
        <v>9040</v>
      </c>
      <c r="N3592" s="26" t="s">
        <v>323</v>
      </c>
      <c r="O3592" s="26" t="s">
        <v>14667</v>
      </c>
      <c r="P3592" s="26" t="s">
        <v>333</v>
      </c>
      <c r="Q3592" s="26" t="s">
        <v>14668</v>
      </c>
      <c r="R3592" s="26" t="s">
        <v>12272</v>
      </c>
      <c r="S3592" s="26" t="s">
        <v>12273</v>
      </c>
      <c r="T3592" s="26" t="s">
        <v>12274</v>
      </c>
      <c r="U3592" s="26" t="s">
        <v>385</v>
      </c>
    </row>
    <row r="3593" spans="1:21" ht="14.4" x14ac:dyDescent="0.25">
      <c r="A3593" s="26">
        <v>113282</v>
      </c>
      <c r="B3593" s="26" t="s">
        <v>1649</v>
      </c>
      <c r="C3593" s="81">
        <f t="shared" si="173"/>
        <v>0</v>
      </c>
      <c r="D3593" s="26">
        <v>36996</v>
      </c>
      <c r="E3593" s="26" t="s">
        <v>12138</v>
      </c>
      <c r="F3593" s="26">
        <v>139741</v>
      </c>
      <c r="G3593" s="26">
        <v>0</v>
      </c>
      <c r="H3593" s="76">
        <f t="shared" si="174"/>
        <v>0</v>
      </c>
      <c r="I3593" s="76">
        <f t="shared" si="175"/>
        <v>0</v>
      </c>
      <c r="J3593" s="26">
        <v>115361</v>
      </c>
      <c r="K3593" s="26" t="s">
        <v>14669</v>
      </c>
      <c r="L3593" s="26" t="s">
        <v>14666</v>
      </c>
      <c r="M3593" s="26">
        <v>9040</v>
      </c>
      <c r="N3593" s="26" t="s">
        <v>323</v>
      </c>
      <c r="O3593" s="26" t="s">
        <v>14670</v>
      </c>
      <c r="P3593" s="26" t="s">
        <v>333</v>
      </c>
      <c r="Q3593" s="26" t="s">
        <v>14671</v>
      </c>
      <c r="R3593" s="26" t="s">
        <v>12272</v>
      </c>
      <c r="S3593" s="26" t="s">
        <v>12273</v>
      </c>
      <c r="T3593" s="26" t="s">
        <v>12274</v>
      </c>
      <c r="U3593" s="26" t="s">
        <v>385</v>
      </c>
    </row>
    <row r="3594" spans="1:21" ht="14.4" x14ac:dyDescent="0.25">
      <c r="A3594" s="26">
        <v>113282</v>
      </c>
      <c r="B3594" s="26" t="s">
        <v>1649</v>
      </c>
      <c r="C3594" s="81">
        <f t="shared" si="173"/>
        <v>0</v>
      </c>
      <c r="D3594" s="26">
        <v>36996</v>
      </c>
      <c r="E3594" s="26" t="s">
        <v>12138</v>
      </c>
      <c r="F3594" s="26">
        <v>968107</v>
      </c>
      <c r="G3594" s="26">
        <v>0</v>
      </c>
      <c r="H3594" s="76">
        <f t="shared" si="174"/>
        <v>113282</v>
      </c>
      <c r="I3594" s="76">
        <f t="shared" si="175"/>
        <v>0</v>
      </c>
      <c r="J3594" s="26">
        <v>126649</v>
      </c>
      <c r="K3594" s="26" t="s">
        <v>14672</v>
      </c>
      <c r="L3594" s="26" t="s">
        <v>14643</v>
      </c>
      <c r="M3594" s="26">
        <v>9000</v>
      </c>
      <c r="N3594" s="26" t="s">
        <v>120</v>
      </c>
      <c r="O3594" s="26" t="s">
        <v>14644</v>
      </c>
      <c r="P3594" s="26" t="s">
        <v>333</v>
      </c>
      <c r="Q3594" s="26" t="s">
        <v>14645</v>
      </c>
      <c r="R3594" s="26" t="s">
        <v>12272</v>
      </c>
      <c r="S3594" s="26" t="s">
        <v>12273</v>
      </c>
      <c r="T3594" s="26" t="s">
        <v>12274</v>
      </c>
      <c r="U3594" s="26" t="s">
        <v>385</v>
      </c>
    </row>
    <row r="3595" spans="1:21" ht="14.4" x14ac:dyDescent="0.25">
      <c r="A3595" s="26">
        <v>113282</v>
      </c>
      <c r="B3595" s="26" t="s">
        <v>1649</v>
      </c>
      <c r="C3595" s="81">
        <f t="shared" si="173"/>
        <v>0</v>
      </c>
      <c r="D3595" s="26">
        <v>36996</v>
      </c>
      <c r="E3595" s="26" t="s">
        <v>12138</v>
      </c>
      <c r="F3595" s="26">
        <v>139741</v>
      </c>
      <c r="G3595" s="26">
        <v>0</v>
      </c>
      <c r="H3595" s="76">
        <f t="shared" si="174"/>
        <v>113282</v>
      </c>
      <c r="I3595" s="76">
        <f t="shared" si="175"/>
        <v>0</v>
      </c>
      <c r="J3595" s="26">
        <v>127688</v>
      </c>
      <c r="K3595" s="26" t="s">
        <v>14673</v>
      </c>
      <c r="L3595" s="26" t="s">
        <v>14674</v>
      </c>
      <c r="M3595" s="26">
        <v>9000</v>
      </c>
      <c r="N3595" s="26" t="s">
        <v>120</v>
      </c>
      <c r="O3595" s="26" t="s">
        <v>14675</v>
      </c>
      <c r="P3595" s="26" t="s">
        <v>333</v>
      </c>
      <c r="Q3595" s="26" t="s">
        <v>14676</v>
      </c>
      <c r="R3595" s="26" t="s">
        <v>12272</v>
      </c>
      <c r="S3595" s="26" t="s">
        <v>12273</v>
      </c>
      <c r="T3595" s="26" t="s">
        <v>12274</v>
      </c>
      <c r="U3595" s="26" t="s">
        <v>385</v>
      </c>
    </row>
    <row r="3596" spans="1:21" ht="14.4" x14ac:dyDescent="0.25">
      <c r="A3596" s="26">
        <v>113282</v>
      </c>
      <c r="B3596" s="26" t="s">
        <v>1649</v>
      </c>
      <c r="C3596" s="81">
        <f t="shared" si="173"/>
        <v>0</v>
      </c>
      <c r="D3596" s="26">
        <v>36996</v>
      </c>
      <c r="E3596" s="26" t="s">
        <v>12138</v>
      </c>
      <c r="F3596" s="26">
        <v>139741</v>
      </c>
      <c r="G3596" s="26">
        <v>0</v>
      </c>
      <c r="H3596" s="76">
        <f t="shared" si="174"/>
        <v>0</v>
      </c>
      <c r="I3596" s="76">
        <f t="shared" si="175"/>
        <v>0</v>
      </c>
      <c r="J3596" s="26">
        <v>127696</v>
      </c>
      <c r="K3596" s="26" t="s">
        <v>14677</v>
      </c>
      <c r="L3596" s="26" t="s">
        <v>14674</v>
      </c>
      <c r="M3596" s="26">
        <v>9000</v>
      </c>
      <c r="N3596" s="26" t="s">
        <v>120</v>
      </c>
      <c r="O3596" s="26" t="s">
        <v>14675</v>
      </c>
      <c r="P3596" s="26" t="s">
        <v>333</v>
      </c>
      <c r="Q3596" s="26" t="s">
        <v>14678</v>
      </c>
      <c r="R3596" s="26" t="s">
        <v>12272</v>
      </c>
      <c r="S3596" s="26" t="s">
        <v>12273</v>
      </c>
      <c r="T3596" s="26" t="s">
        <v>12274</v>
      </c>
      <c r="U3596" s="26" t="s">
        <v>385</v>
      </c>
    </row>
    <row r="3597" spans="1:21" ht="14.4" x14ac:dyDescent="0.25">
      <c r="A3597" s="26">
        <v>113282</v>
      </c>
      <c r="B3597" s="26" t="s">
        <v>1649</v>
      </c>
      <c r="C3597" s="81">
        <f t="shared" si="173"/>
        <v>0</v>
      </c>
      <c r="D3597" s="26">
        <v>36996</v>
      </c>
      <c r="E3597" s="26" t="s">
        <v>12138</v>
      </c>
      <c r="F3597" s="26">
        <v>139741</v>
      </c>
      <c r="G3597" s="26">
        <v>0</v>
      </c>
      <c r="H3597" s="76">
        <f t="shared" si="174"/>
        <v>0</v>
      </c>
      <c r="I3597" s="76">
        <f t="shared" si="175"/>
        <v>0</v>
      </c>
      <c r="J3597" s="26">
        <v>138669</v>
      </c>
      <c r="K3597" s="26" t="s">
        <v>14679</v>
      </c>
      <c r="L3597" s="26" t="s">
        <v>14680</v>
      </c>
      <c r="M3597" s="26">
        <v>9000</v>
      </c>
      <c r="N3597" s="26" t="s">
        <v>120</v>
      </c>
      <c r="O3597" s="26" t="s">
        <v>14681</v>
      </c>
      <c r="P3597" s="26" t="s">
        <v>333</v>
      </c>
      <c r="Q3597" s="26" t="s">
        <v>14682</v>
      </c>
      <c r="R3597" s="26" t="s">
        <v>12171</v>
      </c>
      <c r="S3597" s="26" t="s">
        <v>12172</v>
      </c>
      <c r="T3597" s="26" t="s">
        <v>12173</v>
      </c>
      <c r="U3597" s="26" t="s">
        <v>496</v>
      </c>
    </row>
    <row r="3598" spans="1:21" ht="14.4" x14ac:dyDescent="0.25">
      <c r="A3598" s="26">
        <v>113282</v>
      </c>
      <c r="B3598" s="26" t="s">
        <v>1649</v>
      </c>
      <c r="C3598" s="81">
        <f t="shared" si="173"/>
        <v>0</v>
      </c>
      <c r="D3598" s="26">
        <v>36996</v>
      </c>
      <c r="E3598" s="26" t="s">
        <v>12138</v>
      </c>
      <c r="F3598" s="26">
        <v>139741</v>
      </c>
      <c r="G3598" s="26">
        <v>0</v>
      </c>
      <c r="H3598" s="76">
        <f t="shared" si="174"/>
        <v>0</v>
      </c>
      <c r="I3598" s="76">
        <f t="shared" si="175"/>
        <v>0</v>
      </c>
      <c r="J3598" s="26">
        <v>144659</v>
      </c>
      <c r="K3598" s="26" t="s">
        <v>14683</v>
      </c>
      <c r="L3598" s="26" t="s">
        <v>14627</v>
      </c>
      <c r="M3598" s="26">
        <v>9000</v>
      </c>
      <c r="N3598" s="26" t="s">
        <v>120</v>
      </c>
      <c r="O3598" s="26" t="s">
        <v>14684</v>
      </c>
      <c r="P3598" s="26" t="s">
        <v>333</v>
      </c>
      <c r="Q3598" s="26" t="s">
        <v>14682</v>
      </c>
      <c r="R3598" s="26" t="s">
        <v>12171</v>
      </c>
      <c r="S3598" s="26" t="s">
        <v>12172</v>
      </c>
      <c r="T3598" s="26" t="s">
        <v>12173</v>
      </c>
      <c r="U3598" s="26" t="s">
        <v>496</v>
      </c>
    </row>
    <row r="3599" spans="1:21" ht="14.4" x14ac:dyDescent="0.25">
      <c r="A3599" s="26">
        <v>113291</v>
      </c>
      <c r="B3599" s="26" t="s">
        <v>1649</v>
      </c>
      <c r="C3599" s="81">
        <f t="shared" si="173"/>
        <v>0</v>
      </c>
      <c r="D3599" s="26">
        <v>38604</v>
      </c>
      <c r="E3599" s="26" t="s">
        <v>12139</v>
      </c>
      <c r="F3599" s="26">
        <v>972836</v>
      </c>
      <c r="G3599" s="26">
        <v>0</v>
      </c>
      <c r="H3599" s="76">
        <f t="shared" si="174"/>
        <v>0</v>
      </c>
      <c r="I3599" s="76">
        <f t="shared" si="175"/>
        <v>0</v>
      </c>
      <c r="J3599" s="26">
        <v>28332</v>
      </c>
      <c r="K3599" s="26" t="s">
        <v>14685</v>
      </c>
      <c r="L3599" s="26" t="s">
        <v>14686</v>
      </c>
      <c r="M3599" s="26">
        <v>9850</v>
      </c>
      <c r="N3599" s="26" t="s">
        <v>287</v>
      </c>
      <c r="O3599" s="26" t="s">
        <v>14687</v>
      </c>
      <c r="P3599" s="26" t="s">
        <v>333</v>
      </c>
      <c r="Q3599" s="26" t="s">
        <v>14688</v>
      </c>
      <c r="R3599" s="26" t="s">
        <v>12171</v>
      </c>
      <c r="S3599" s="26" t="s">
        <v>12172</v>
      </c>
      <c r="T3599" s="26" t="s">
        <v>12173</v>
      </c>
      <c r="U3599" s="26" t="s">
        <v>496</v>
      </c>
    </row>
    <row r="3600" spans="1:21" ht="14.4" x14ac:dyDescent="0.25">
      <c r="A3600" s="26">
        <v>113291</v>
      </c>
      <c r="B3600" s="26" t="s">
        <v>1649</v>
      </c>
      <c r="C3600" s="81">
        <f t="shared" si="173"/>
        <v>0</v>
      </c>
      <c r="D3600" s="26">
        <v>38604</v>
      </c>
      <c r="E3600" s="26" t="s">
        <v>12139</v>
      </c>
      <c r="F3600" s="26">
        <v>962217</v>
      </c>
      <c r="G3600" s="26">
        <v>0</v>
      </c>
      <c r="H3600" s="76">
        <f t="shared" si="174"/>
        <v>113291</v>
      </c>
      <c r="I3600" s="76">
        <f t="shared" si="175"/>
        <v>0</v>
      </c>
      <c r="J3600" s="26">
        <v>36954</v>
      </c>
      <c r="K3600" s="26" t="s">
        <v>14689</v>
      </c>
      <c r="L3600" s="26" t="s">
        <v>14690</v>
      </c>
      <c r="M3600" s="26">
        <v>9000</v>
      </c>
      <c r="N3600" s="26" t="s">
        <v>120</v>
      </c>
      <c r="O3600" s="26" t="s">
        <v>14691</v>
      </c>
      <c r="P3600" s="26" t="s">
        <v>333</v>
      </c>
      <c r="Q3600" s="26" t="s">
        <v>14692</v>
      </c>
      <c r="R3600" s="26" t="s">
        <v>12272</v>
      </c>
      <c r="S3600" s="26" t="s">
        <v>12273</v>
      </c>
      <c r="T3600" s="26" t="s">
        <v>12274</v>
      </c>
      <c r="U3600" s="26" t="s">
        <v>385</v>
      </c>
    </row>
    <row r="3601" spans="1:21" ht="14.4" x14ac:dyDescent="0.25">
      <c r="A3601" s="26">
        <v>113291</v>
      </c>
      <c r="B3601" s="26" t="s">
        <v>1649</v>
      </c>
      <c r="C3601" s="81">
        <f t="shared" si="173"/>
        <v>0</v>
      </c>
      <c r="D3601" s="26">
        <v>38604</v>
      </c>
      <c r="E3601" s="26" t="s">
        <v>12139</v>
      </c>
      <c r="F3601" s="26">
        <v>971961</v>
      </c>
      <c r="G3601" s="26">
        <v>0</v>
      </c>
      <c r="H3601" s="76">
        <f t="shared" si="174"/>
        <v>113291</v>
      </c>
      <c r="I3601" s="76">
        <f t="shared" si="175"/>
        <v>0</v>
      </c>
      <c r="J3601" s="26">
        <v>37598</v>
      </c>
      <c r="K3601" s="26" t="s">
        <v>14693</v>
      </c>
      <c r="L3601" s="26" t="s">
        <v>14694</v>
      </c>
      <c r="M3601" s="26">
        <v>9090</v>
      </c>
      <c r="N3601" s="26" t="s">
        <v>7</v>
      </c>
      <c r="O3601" s="26" t="s">
        <v>14695</v>
      </c>
      <c r="P3601" s="26" t="s">
        <v>333</v>
      </c>
      <c r="Q3601" s="26" t="s">
        <v>14696</v>
      </c>
      <c r="R3601" s="26" t="s">
        <v>12272</v>
      </c>
      <c r="S3601" s="26" t="s">
        <v>12273</v>
      </c>
      <c r="T3601" s="26" t="s">
        <v>12274</v>
      </c>
      <c r="U3601" s="26" t="s">
        <v>385</v>
      </c>
    </row>
    <row r="3602" spans="1:21" ht="14.4" x14ac:dyDescent="0.25">
      <c r="A3602" s="26">
        <v>113291</v>
      </c>
      <c r="B3602" s="26" t="s">
        <v>1649</v>
      </c>
      <c r="C3602" s="81">
        <f t="shared" si="173"/>
        <v>0</v>
      </c>
      <c r="D3602" s="26">
        <v>38604</v>
      </c>
      <c r="E3602" s="26" t="s">
        <v>12139</v>
      </c>
      <c r="F3602" s="26">
        <v>53835</v>
      </c>
      <c r="G3602" s="26">
        <v>0</v>
      </c>
      <c r="H3602" s="76">
        <f t="shared" si="174"/>
        <v>113291</v>
      </c>
      <c r="I3602" s="76">
        <f t="shared" si="175"/>
        <v>0</v>
      </c>
      <c r="J3602" s="26">
        <v>37606</v>
      </c>
      <c r="K3602" s="26" t="s">
        <v>14697</v>
      </c>
      <c r="L3602" s="26" t="s">
        <v>9665</v>
      </c>
      <c r="M3602" s="26">
        <v>9090</v>
      </c>
      <c r="N3602" s="26" t="s">
        <v>7</v>
      </c>
      <c r="O3602" s="26" t="s">
        <v>187</v>
      </c>
      <c r="P3602" s="26" t="s">
        <v>333</v>
      </c>
      <c r="Q3602" s="26" t="s">
        <v>14698</v>
      </c>
      <c r="R3602" s="26" t="s">
        <v>12272</v>
      </c>
      <c r="S3602" s="26" t="s">
        <v>12273</v>
      </c>
      <c r="T3602" s="26" t="s">
        <v>12274</v>
      </c>
      <c r="U3602" s="26" t="s">
        <v>385</v>
      </c>
    </row>
    <row r="3603" spans="1:21" ht="14.4" x14ac:dyDescent="0.25">
      <c r="A3603" s="26">
        <v>113291</v>
      </c>
      <c r="B3603" s="26" t="s">
        <v>1649</v>
      </c>
      <c r="C3603" s="81">
        <f t="shared" si="173"/>
        <v>0</v>
      </c>
      <c r="D3603" s="26">
        <v>38604</v>
      </c>
      <c r="E3603" s="26" t="s">
        <v>12139</v>
      </c>
      <c r="F3603" s="26">
        <v>971961</v>
      </c>
      <c r="G3603" s="26">
        <v>0</v>
      </c>
      <c r="H3603" s="76">
        <f t="shared" si="174"/>
        <v>113291</v>
      </c>
      <c r="I3603" s="76">
        <f t="shared" si="175"/>
        <v>0</v>
      </c>
      <c r="J3603" s="26">
        <v>37614</v>
      </c>
      <c r="K3603" s="26" t="s">
        <v>14693</v>
      </c>
      <c r="L3603" s="26" t="s">
        <v>14694</v>
      </c>
      <c r="M3603" s="26">
        <v>9090</v>
      </c>
      <c r="N3603" s="26" t="s">
        <v>7</v>
      </c>
      <c r="O3603" s="26" t="s">
        <v>14695</v>
      </c>
      <c r="P3603" s="26" t="s">
        <v>333</v>
      </c>
      <c r="Q3603" s="26" t="s">
        <v>14696</v>
      </c>
      <c r="R3603" s="26" t="s">
        <v>12272</v>
      </c>
      <c r="S3603" s="26" t="s">
        <v>12273</v>
      </c>
      <c r="T3603" s="26" t="s">
        <v>12274</v>
      </c>
      <c r="U3603" s="26" t="s">
        <v>385</v>
      </c>
    </row>
    <row r="3604" spans="1:21" ht="14.4" x14ac:dyDescent="0.25">
      <c r="A3604" s="26">
        <v>113291</v>
      </c>
      <c r="B3604" s="26" t="s">
        <v>1649</v>
      </c>
      <c r="C3604" s="81">
        <f t="shared" si="173"/>
        <v>0</v>
      </c>
      <c r="D3604" s="26">
        <v>38604</v>
      </c>
      <c r="E3604" s="26" t="s">
        <v>12139</v>
      </c>
      <c r="F3604" s="26">
        <v>962217</v>
      </c>
      <c r="G3604" s="26">
        <v>0</v>
      </c>
      <c r="H3604" s="76">
        <f t="shared" si="174"/>
        <v>113291</v>
      </c>
      <c r="I3604" s="76">
        <f t="shared" si="175"/>
        <v>0</v>
      </c>
      <c r="J3604" s="26">
        <v>38083</v>
      </c>
      <c r="K3604" s="26" t="s">
        <v>12562</v>
      </c>
      <c r="L3604" s="26" t="s">
        <v>10517</v>
      </c>
      <c r="M3604" s="26">
        <v>9051</v>
      </c>
      <c r="N3604" s="26" t="s">
        <v>312</v>
      </c>
      <c r="O3604" s="26" t="s">
        <v>14699</v>
      </c>
      <c r="P3604" s="26" t="s">
        <v>333</v>
      </c>
      <c r="Q3604" s="26" t="s">
        <v>14700</v>
      </c>
      <c r="R3604" s="26" t="s">
        <v>12272</v>
      </c>
      <c r="S3604" s="26" t="s">
        <v>12273</v>
      </c>
      <c r="T3604" s="26" t="s">
        <v>12274</v>
      </c>
      <c r="U3604" s="26" t="s">
        <v>385</v>
      </c>
    </row>
    <row r="3605" spans="1:21" ht="14.4" x14ac:dyDescent="0.25">
      <c r="A3605" s="26">
        <v>113291</v>
      </c>
      <c r="B3605" s="26" t="s">
        <v>1649</v>
      </c>
      <c r="C3605" s="81">
        <f t="shared" si="173"/>
        <v>0</v>
      </c>
      <c r="D3605" s="26">
        <v>38604</v>
      </c>
      <c r="E3605" s="26" t="s">
        <v>12139</v>
      </c>
      <c r="F3605" s="26">
        <v>962217</v>
      </c>
      <c r="G3605" s="26">
        <v>0</v>
      </c>
      <c r="H3605" s="76">
        <f t="shared" si="174"/>
        <v>0</v>
      </c>
      <c r="I3605" s="76">
        <f t="shared" si="175"/>
        <v>0</v>
      </c>
      <c r="J3605" s="26">
        <v>38604</v>
      </c>
      <c r="K3605" s="26" t="s">
        <v>12139</v>
      </c>
      <c r="L3605" s="26" t="s">
        <v>14701</v>
      </c>
      <c r="M3605" s="26">
        <v>9052</v>
      </c>
      <c r="N3605" s="26" t="s">
        <v>313</v>
      </c>
      <c r="O3605" s="26" t="s">
        <v>14702</v>
      </c>
      <c r="P3605" s="26" t="s">
        <v>333</v>
      </c>
      <c r="Q3605" s="26" t="s">
        <v>14703</v>
      </c>
      <c r="R3605" s="26" t="s">
        <v>12272</v>
      </c>
      <c r="S3605" s="26" t="s">
        <v>12273</v>
      </c>
      <c r="T3605" s="26" t="s">
        <v>12274</v>
      </c>
      <c r="U3605" s="26" t="s">
        <v>385</v>
      </c>
    </row>
    <row r="3606" spans="1:21" ht="14.4" x14ac:dyDescent="0.25">
      <c r="A3606" s="26">
        <v>113291</v>
      </c>
      <c r="B3606" s="26" t="s">
        <v>1649</v>
      </c>
      <c r="C3606" s="81">
        <f t="shared" si="173"/>
        <v>0</v>
      </c>
      <c r="D3606" s="26">
        <v>38604</v>
      </c>
      <c r="E3606" s="26" t="s">
        <v>12139</v>
      </c>
      <c r="F3606" s="26">
        <v>962217</v>
      </c>
      <c r="G3606" s="26">
        <v>0</v>
      </c>
      <c r="H3606" s="76">
        <f t="shared" si="174"/>
        <v>0</v>
      </c>
      <c r="I3606" s="76">
        <f t="shared" si="175"/>
        <v>0</v>
      </c>
      <c r="J3606" s="26">
        <v>112144</v>
      </c>
      <c r="K3606" s="26" t="s">
        <v>14704</v>
      </c>
      <c r="L3606" s="26" t="s">
        <v>14701</v>
      </c>
      <c r="M3606" s="26">
        <v>9052</v>
      </c>
      <c r="N3606" s="26" t="s">
        <v>313</v>
      </c>
      <c r="O3606" s="26" t="s">
        <v>14702</v>
      </c>
      <c r="P3606" s="26" t="s">
        <v>333</v>
      </c>
      <c r="Q3606" s="26" t="s">
        <v>14703</v>
      </c>
      <c r="R3606" s="26" t="s">
        <v>12272</v>
      </c>
      <c r="S3606" s="26" t="s">
        <v>12273</v>
      </c>
      <c r="T3606" s="26" t="s">
        <v>12274</v>
      </c>
      <c r="U3606" s="26" t="s">
        <v>385</v>
      </c>
    </row>
    <row r="3607" spans="1:21" ht="14.4" x14ac:dyDescent="0.25">
      <c r="A3607" s="26">
        <v>113291</v>
      </c>
      <c r="B3607" s="26" t="s">
        <v>1649</v>
      </c>
      <c r="C3607" s="81">
        <f t="shared" si="173"/>
        <v>0</v>
      </c>
      <c r="D3607" s="26">
        <v>38604</v>
      </c>
      <c r="E3607" s="26" t="s">
        <v>12139</v>
      </c>
      <c r="F3607" s="26">
        <v>962217</v>
      </c>
      <c r="G3607" s="26">
        <v>0</v>
      </c>
      <c r="H3607" s="76">
        <f t="shared" si="174"/>
        <v>0</v>
      </c>
      <c r="I3607" s="76">
        <f t="shared" si="175"/>
        <v>0</v>
      </c>
      <c r="J3607" s="26">
        <v>126177</v>
      </c>
      <c r="K3607" s="26" t="s">
        <v>14705</v>
      </c>
      <c r="L3607" s="26" t="s">
        <v>10517</v>
      </c>
      <c r="M3607" s="26">
        <v>9051</v>
      </c>
      <c r="N3607" s="26" t="s">
        <v>312</v>
      </c>
      <c r="O3607" s="26" t="s">
        <v>14699</v>
      </c>
      <c r="P3607" s="26" t="s">
        <v>333</v>
      </c>
      <c r="Q3607" s="26" t="s">
        <v>14706</v>
      </c>
      <c r="R3607" s="26" t="s">
        <v>12272</v>
      </c>
      <c r="S3607" s="26" t="s">
        <v>12273</v>
      </c>
      <c r="T3607" s="26" t="s">
        <v>12274</v>
      </c>
      <c r="U3607" s="26" t="s">
        <v>385</v>
      </c>
    </row>
    <row r="3608" spans="1:21" ht="14.4" x14ac:dyDescent="0.25">
      <c r="A3608" s="26">
        <v>113291</v>
      </c>
      <c r="B3608" s="26" t="s">
        <v>1649</v>
      </c>
      <c r="C3608" s="81">
        <f t="shared" si="173"/>
        <v>0</v>
      </c>
      <c r="D3608" s="26">
        <v>38604</v>
      </c>
      <c r="E3608" s="26" t="s">
        <v>12139</v>
      </c>
      <c r="F3608" s="26">
        <v>962217</v>
      </c>
      <c r="G3608" s="26">
        <v>0</v>
      </c>
      <c r="H3608" s="76">
        <f t="shared" si="174"/>
        <v>0</v>
      </c>
      <c r="I3608" s="76">
        <f t="shared" si="175"/>
        <v>0</v>
      </c>
      <c r="J3608" s="26">
        <v>128025</v>
      </c>
      <c r="K3608" s="26" t="s">
        <v>14707</v>
      </c>
      <c r="L3608" s="26" t="s">
        <v>14690</v>
      </c>
      <c r="M3608" s="26">
        <v>9000</v>
      </c>
      <c r="N3608" s="26" t="s">
        <v>120</v>
      </c>
      <c r="O3608" s="26" t="s">
        <v>14691</v>
      </c>
      <c r="P3608" s="26" t="s">
        <v>333</v>
      </c>
      <c r="Q3608" s="26" t="s">
        <v>14708</v>
      </c>
      <c r="R3608" s="26" t="s">
        <v>12272</v>
      </c>
      <c r="S3608" s="26" t="s">
        <v>12273</v>
      </c>
      <c r="T3608" s="26" t="s">
        <v>12274</v>
      </c>
      <c r="U3608" s="26" t="s">
        <v>385</v>
      </c>
    </row>
    <row r="3609" spans="1:21" ht="14.4" x14ac:dyDescent="0.25">
      <c r="A3609" s="26">
        <v>113308</v>
      </c>
      <c r="B3609" s="26" t="s">
        <v>1649</v>
      </c>
      <c r="C3609" s="81">
        <f t="shared" si="173"/>
        <v>0</v>
      </c>
      <c r="D3609" s="26">
        <v>107607</v>
      </c>
      <c r="E3609" s="26" t="s">
        <v>12140</v>
      </c>
      <c r="F3609" s="26">
        <v>968081</v>
      </c>
      <c r="G3609" s="26">
        <v>0</v>
      </c>
      <c r="H3609" s="76">
        <f t="shared" si="174"/>
        <v>0</v>
      </c>
      <c r="I3609" s="76">
        <f t="shared" si="175"/>
        <v>0</v>
      </c>
      <c r="J3609" s="26">
        <v>28341</v>
      </c>
      <c r="K3609" s="26" t="s">
        <v>14709</v>
      </c>
      <c r="L3609" s="26" t="s">
        <v>14710</v>
      </c>
      <c r="M3609" s="26">
        <v>9870</v>
      </c>
      <c r="N3609" s="26" t="s">
        <v>30</v>
      </c>
      <c r="O3609" s="26" t="s">
        <v>14711</v>
      </c>
      <c r="P3609" s="26" t="s">
        <v>333</v>
      </c>
      <c r="Q3609" s="26" t="s">
        <v>14712</v>
      </c>
      <c r="R3609" s="26" t="s">
        <v>12171</v>
      </c>
      <c r="S3609" s="26" t="s">
        <v>12172</v>
      </c>
      <c r="T3609" s="26" t="s">
        <v>12173</v>
      </c>
      <c r="U3609" s="26" t="s">
        <v>496</v>
      </c>
    </row>
    <row r="3610" spans="1:21" ht="14.4" x14ac:dyDescent="0.25">
      <c r="A3610" s="26">
        <v>113308</v>
      </c>
      <c r="B3610" s="26" t="s">
        <v>1649</v>
      </c>
      <c r="C3610" s="81">
        <f t="shared" si="173"/>
        <v>0</v>
      </c>
      <c r="D3610" s="26">
        <v>107607</v>
      </c>
      <c r="E3610" s="26" t="s">
        <v>12140</v>
      </c>
      <c r="F3610" s="26">
        <v>972117</v>
      </c>
      <c r="G3610" s="26">
        <v>0</v>
      </c>
      <c r="H3610" s="76">
        <f t="shared" si="174"/>
        <v>113308</v>
      </c>
      <c r="I3610" s="76">
        <f t="shared" si="175"/>
        <v>0</v>
      </c>
      <c r="J3610" s="26">
        <v>36202</v>
      </c>
      <c r="K3610" s="26" t="s">
        <v>14713</v>
      </c>
      <c r="L3610" s="26" t="s">
        <v>10520</v>
      </c>
      <c r="M3610" s="26">
        <v>9800</v>
      </c>
      <c r="N3610" s="26" t="s">
        <v>140</v>
      </c>
      <c r="O3610" s="26" t="s">
        <v>14714</v>
      </c>
      <c r="P3610" s="26" t="s">
        <v>333</v>
      </c>
      <c r="Q3610" s="26" t="s">
        <v>14715</v>
      </c>
      <c r="R3610" s="26" t="s">
        <v>12272</v>
      </c>
      <c r="S3610" s="26" t="s">
        <v>12273</v>
      </c>
      <c r="T3610" s="26" t="s">
        <v>12274</v>
      </c>
      <c r="U3610" s="26" t="s">
        <v>385</v>
      </c>
    </row>
    <row r="3611" spans="1:21" ht="14.4" x14ac:dyDescent="0.25">
      <c r="A3611" s="26">
        <v>113308</v>
      </c>
      <c r="B3611" s="26" t="s">
        <v>1649</v>
      </c>
      <c r="C3611" s="81">
        <f t="shared" si="173"/>
        <v>0</v>
      </c>
      <c r="D3611" s="26">
        <v>107607</v>
      </c>
      <c r="E3611" s="26" t="s">
        <v>12140</v>
      </c>
      <c r="F3611" s="26">
        <v>108647</v>
      </c>
      <c r="G3611" s="26">
        <v>0</v>
      </c>
      <c r="H3611" s="76">
        <f t="shared" si="174"/>
        <v>113308</v>
      </c>
      <c r="I3611" s="76">
        <f t="shared" si="175"/>
        <v>0</v>
      </c>
      <c r="J3611" s="26">
        <v>36228</v>
      </c>
      <c r="K3611" s="26" t="s">
        <v>14716</v>
      </c>
      <c r="L3611" s="26" t="s">
        <v>14717</v>
      </c>
      <c r="M3611" s="26">
        <v>9800</v>
      </c>
      <c r="N3611" s="26" t="s">
        <v>140</v>
      </c>
      <c r="O3611" s="26" t="s">
        <v>14718</v>
      </c>
      <c r="P3611" s="26" t="s">
        <v>333</v>
      </c>
      <c r="Q3611" s="26" t="s">
        <v>14719</v>
      </c>
      <c r="R3611" s="26" t="s">
        <v>12272</v>
      </c>
      <c r="S3611" s="26" t="s">
        <v>12273</v>
      </c>
      <c r="T3611" s="26" t="s">
        <v>12274</v>
      </c>
      <c r="U3611" s="26" t="s">
        <v>385</v>
      </c>
    </row>
    <row r="3612" spans="1:21" ht="14.4" x14ac:dyDescent="0.25">
      <c r="A3612" s="26">
        <v>113308</v>
      </c>
      <c r="B3612" s="26" t="s">
        <v>1649</v>
      </c>
      <c r="C3612" s="81">
        <f t="shared" si="173"/>
        <v>0</v>
      </c>
      <c r="D3612" s="26">
        <v>107607</v>
      </c>
      <c r="E3612" s="26" t="s">
        <v>12140</v>
      </c>
      <c r="F3612" s="26">
        <v>108647</v>
      </c>
      <c r="G3612" s="26">
        <v>0</v>
      </c>
      <c r="H3612" s="76">
        <f t="shared" si="174"/>
        <v>0</v>
      </c>
      <c r="I3612" s="76">
        <f t="shared" si="175"/>
        <v>0</v>
      </c>
      <c r="J3612" s="26">
        <v>107607</v>
      </c>
      <c r="K3612" s="26" t="s">
        <v>12140</v>
      </c>
      <c r="L3612" s="26" t="s">
        <v>14720</v>
      </c>
      <c r="M3612" s="26">
        <v>9800</v>
      </c>
      <c r="N3612" s="26" t="s">
        <v>140</v>
      </c>
      <c r="O3612" s="26" t="s">
        <v>14721</v>
      </c>
      <c r="P3612" s="26" t="s">
        <v>333</v>
      </c>
      <c r="Q3612" s="26" t="s">
        <v>14722</v>
      </c>
      <c r="R3612" s="26" t="s">
        <v>12272</v>
      </c>
      <c r="S3612" s="26" t="s">
        <v>12273</v>
      </c>
      <c r="T3612" s="26" t="s">
        <v>12274</v>
      </c>
      <c r="U3612" s="26" t="s">
        <v>385</v>
      </c>
    </row>
    <row r="3613" spans="1:21" ht="14.4" x14ac:dyDescent="0.25">
      <c r="A3613" s="26">
        <v>113308</v>
      </c>
      <c r="B3613" s="26" t="s">
        <v>1649</v>
      </c>
      <c r="C3613" s="81">
        <f t="shared" si="173"/>
        <v>0</v>
      </c>
      <c r="D3613" s="26">
        <v>107607</v>
      </c>
      <c r="E3613" s="26" t="s">
        <v>12140</v>
      </c>
      <c r="F3613" s="26">
        <v>108647</v>
      </c>
      <c r="G3613" s="26">
        <v>0</v>
      </c>
      <c r="H3613" s="76">
        <f t="shared" si="174"/>
        <v>0</v>
      </c>
      <c r="I3613" s="76">
        <f t="shared" si="175"/>
        <v>0</v>
      </c>
      <c r="J3613" s="26">
        <v>107615</v>
      </c>
      <c r="K3613" s="26" t="s">
        <v>14723</v>
      </c>
      <c r="L3613" s="26" t="s">
        <v>14724</v>
      </c>
      <c r="M3613" s="26">
        <v>9800</v>
      </c>
      <c r="N3613" s="26" t="s">
        <v>140</v>
      </c>
      <c r="O3613" s="26" t="s">
        <v>14725</v>
      </c>
      <c r="P3613" s="26" t="s">
        <v>333</v>
      </c>
      <c r="Q3613" s="26" t="s">
        <v>14726</v>
      </c>
      <c r="R3613" s="26" t="s">
        <v>12272</v>
      </c>
      <c r="S3613" s="26" t="s">
        <v>12273</v>
      </c>
      <c r="T3613" s="26" t="s">
        <v>12274</v>
      </c>
      <c r="U3613" s="26" t="s">
        <v>385</v>
      </c>
    </row>
    <row r="3614" spans="1:21" ht="14.4" x14ac:dyDescent="0.25">
      <c r="A3614" s="26">
        <v>113308</v>
      </c>
      <c r="B3614" s="26" t="s">
        <v>1649</v>
      </c>
      <c r="C3614" s="81">
        <f t="shared" si="173"/>
        <v>0</v>
      </c>
      <c r="D3614" s="26">
        <v>107607</v>
      </c>
      <c r="E3614" s="26" t="s">
        <v>12140</v>
      </c>
      <c r="F3614" s="26">
        <v>108647</v>
      </c>
      <c r="G3614" s="26">
        <v>0</v>
      </c>
      <c r="H3614" s="76">
        <f t="shared" si="174"/>
        <v>0</v>
      </c>
      <c r="I3614" s="76">
        <f t="shared" si="175"/>
        <v>0</v>
      </c>
      <c r="J3614" s="26">
        <v>112136</v>
      </c>
      <c r="K3614" s="26" t="s">
        <v>14727</v>
      </c>
      <c r="L3614" s="26" t="s">
        <v>14724</v>
      </c>
      <c r="M3614" s="26">
        <v>9800</v>
      </c>
      <c r="N3614" s="26" t="s">
        <v>140</v>
      </c>
      <c r="O3614" s="26" t="s">
        <v>14725</v>
      </c>
      <c r="P3614" s="26" t="s">
        <v>333</v>
      </c>
      <c r="Q3614" s="26" t="s">
        <v>14726</v>
      </c>
      <c r="R3614" s="26" t="s">
        <v>12272</v>
      </c>
      <c r="S3614" s="26" t="s">
        <v>12273</v>
      </c>
      <c r="T3614" s="26" t="s">
        <v>12274</v>
      </c>
      <c r="U3614" s="26" t="s">
        <v>385</v>
      </c>
    </row>
    <row r="3615" spans="1:21" ht="14.4" x14ac:dyDescent="0.25">
      <c r="A3615" s="26">
        <v>113308</v>
      </c>
      <c r="B3615" s="26" t="s">
        <v>1649</v>
      </c>
      <c r="C3615" s="81">
        <f t="shared" si="173"/>
        <v>0</v>
      </c>
      <c r="D3615" s="26">
        <v>107607</v>
      </c>
      <c r="E3615" s="26" t="s">
        <v>12140</v>
      </c>
      <c r="F3615" s="26">
        <v>968081</v>
      </c>
      <c r="G3615" s="26">
        <v>0</v>
      </c>
      <c r="H3615" s="76">
        <f t="shared" si="174"/>
        <v>113308</v>
      </c>
      <c r="I3615" s="76">
        <f t="shared" si="175"/>
        <v>0</v>
      </c>
      <c r="J3615" s="26">
        <v>127969</v>
      </c>
      <c r="K3615" s="26" t="s">
        <v>14728</v>
      </c>
      <c r="L3615" s="26" t="s">
        <v>14729</v>
      </c>
      <c r="M3615" s="26">
        <v>9880</v>
      </c>
      <c r="N3615" s="26" t="s">
        <v>141</v>
      </c>
      <c r="O3615" s="26" t="s">
        <v>14730</v>
      </c>
      <c r="P3615" s="26" t="s">
        <v>333</v>
      </c>
      <c r="Q3615" s="26" t="s">
        <v>14731</v>
      </c>
      <c r="R3615" s="26" t="s">
        <v>12272</v>
      </c>
      <c r="S3615" s="26" t="s">
        <v>12273</v>
      </c>
      <c r="T3615" s="26" t="s">
        <v>12274</v>
      </c>
      <c r="U3615" s="26" t="s">
        <v>385</v>
      </c>
    </row>
    <row r="3616" spans="1:21" ht="14.4" x14ac:dyDescent="0.25">
      <c r="A3616" s="26">
        <v>113308</v>
      </c>
      <c r="B3616" s="26" t="s">
        <v>1649</v>
      </c>
      <c r="C3616" s="81">
        <f t="shared" si="173"/>
        <v>0</v>
      </c>
      <c r="D3616" s="26">
        <v>107607</v>
      </c>
      <c r="E3616" s="26" t="s">
        <v>12140</v>
      </c>
      <c r="F3616" s="26">
        <v>968081</v>
      </c>
      <c r="G3616" s="26">
        <v>0</v>
      </c>
      <c r="H3616" s="76">
        <f t="shared" si="174"/>
        <v>0</v>
      </c>
      <c r="I3616" s="76">
        <f t="shared" si="175"/>
        <v>0</v>
      </c>
      <c r="J3616" s="26">
        <v>127977</v>
      </c>
      <c r="K3616" s="26" t="s">
        <v>14732</v>
      </c>
      <c r="L3616" s="26" t="s">
        <v>14729</v>
      </c>
      <c r="M3616" s="26">
        <v>9880</v>
      </c>
      <c r="N3616" s="26" t="s">
        <v>141</v>
      </c>
      <c r="O3616" s="26" t="s">
        <v>14730</v>
      </c>
      <c r="P3616" s="26" t="s">
        <v>333</v>
      </c>
      <c r="Q3616" s="26" t="s">
        <v>14731</v>
      </c>
      <c r="R3616" s="26" t="s">
        <v>12272</v>
      </c>
      <c r="S3616" s="26" t="s">
        <v>12273</v>
      </c>
      <c r="T3616" s="26" t="s">
        <v>12274</v>
      </c>
      <c r="U3616" s="26" t="s">
        <v>385</v>
      </c>
    </row>
    <row r="3617" spans="1:21" ht="14.4" x14ac:dyDescent="0.25">
      <c r="A3617" s="26">
        <v>113316</v>
      </c>
      <c r="B3617" s="26" t="s">
        <v>1649</v>
      </c>
      <c r="C3617" s="81">
        <f t="shared" si="173"/>
        <v>0</v>
      </c>
      <c r="D3617" s="26">
        <v>37879</v>
      </c>
      <c r="E3617" s="26" t="s">
        <v>12141</v>
      </c>
      <c r="F3617" s="26">
        <v>972083</v>
      </c>
      <c r="G3617" s="26">
        <v>0</v>
      </c>
      <c r="H3617" s="76">
        <f t="shared" si="174"/>
        <v>0</v>
      </c>
      <c r="I3617" s="76">
        <f t="shared" si="175"/>
        <v>0</v>
      </c>
      <c r="J3617" s="26">
        <v>28316</v>
      </c>
      <c r="K3617" s="26" t="s">
        <v>14733</v>
      </c>
      <c r="L3617" s="26" t="s">
        <v>14734</v>
      </c>
      <c r="M3617" s="26">
        <v>9700</v>
      </c>
      <c r="N3617" s="26" t="s">
        <v>138</v>
      </c>
      <c r="O3617" s="26" t="s">
        <v>14735</v>
      </c>
      <c r="P3617" s="26" t="s">
        <v>333</v>
      </c>
      <c r="Q3617" s="26" t="s">
        <v>14736</v>
      </c>
      <c r="R3617" s="26" t="s">
        <v>12171</v>
      </c>
      <c r="S3617" s="26" t="s">
        <v>12172</v>
      </c>
      <c r="T3617" s="26" t="s">
        <v>12173</v>
      </c>
      <c r="U3617" s="26" t="s">
        <v>496</v>
      </c>
    </row>
    <row r="3618" spans="1:21" ht="14.4" x14ac:dyDescent="0.25">
      <c r="A3618" s="26">
        <v>113316</v>
      </c>
      <c r="B3618" s="26" t="s">
        <v>1649</v>
      </c>
      <c r="C3618" s="81">
        <f t="shared" si="173"/>
        <v>0</v>
      </c>
      <c r="D3618" s="26">
        <v>37879</v>
      </c>
      <c r="E3618" s="26" t="s">
        <v>12141</v>
      </c>
      <c r="F3618" s="26">
        <v>972083</v>
      </c>
      <c r="G3618" s="26">
        <v>0</v>
      </c>
      <c r="H3618" s="76">
        <f t="shared" si="174"/>
        <v>0</v>
      </c>
      <c r="I3618" s="76">
        <f t="shared" si="175"/>
        <v>0</v>
      </c>
      <c r="J3618" s="26">
        <v>37821</v>
      </c>
      <c r="K3618" s="26" t="s">
        <v>14737</v>
      </c>
      <c r="L3618" s="26" t="s">
        <v>10523</v>
      </c>
      <c r="M3618" s="26">
        <v>9700</v>
      </c>
      <c r="N3618" s="26" t="s">
        <v>138</v>
      </c>
      <c r="O3618" s="26" t="s">
        <v>14738</v>
      </c>
      <c r="P3618" s="26" t="s">
        <v>333</v>
      </c>
      <c r="Q3618" s="26" t="s">
        <v>14739</v>
      </c>
      <c r="R3618" s="26" t="s">
        <v>12272</v>
      </c>
      <c r="S3618" s="26" t="s">
        <v>12273</v>
      </c>
      <c r="T3618" s="26" t="s">
        <v>12274</v>
      </c>
      <c r="U3618" s="26" t="s">
        <v>385</v>
      </c>
    </row>
    <row r="3619" spans="1:21" ht="14.4" x14ac:dyDescent="0.25">
      <c r="A3619" s="26">
        <v>113316</v>
      </c>
      <c r="B3619" s="26" t="s">
        <v>1649</v>
      </c>
      <c r="C3619" s="81">
        <f t="shared" si="173"/>
        <v>0</v>
      </c>
      <c r="D3619" s="26">
        <v>37879</v>
      </c>
      <c r="E3619" s="26" t="s">
        <v>12141</v>
      </c>
      <c r="F3619" s="26">
        <v>972083</v>
      </c>
      <c r="G3619" s="26">
        <v>0</v>
      </c>
      <c r="H3619" s="76">
        <f t="shared" si="174"/>
        <v>0</v>
      </c>
      <c r="I3619" s="76">
        <f t="shared" si="175"/>
        <v>0</v>
      </c>
      <c r="J3619" s="26">
        <v>37846</v>
      </c>
      <c r="K3619" s="26" t="s">
        <v>14740</v>
      </c>
      <c r="L3619" s="26" t="s">
        <v>10523</v>
      </c>
      <c r="M3619" s="26">
        <v>9700</v>
      </c>
      <c r="N3619" s="26" t="s">
        <v>138</v>
      </c>
      <c r="O3619" s="26" t="s">
        <v>14741</v>
      </c>
      <c r="P3619" s="26" t="s">
        <v>333</v>
      </c>
      <c r="Q3619" s="26" t="s">
        <v>14739</v>
      </c>
      <c r="R3619" s="26" t="s">
        <v>12272</v>
      </c>
      <c r="S3619" s="26" t="s">
        <v>12273</v>
      </c>
      <c r="T3619" s="26" t="s">
        <v>12274</v>
      </c>
      <c r="U3619" s="26" t="s">
        <v>385</v>
      </c>
    </row>
    <row r="3620" spans="1:21" ht="14.4" x14ac:dyDescent="0.25">
      <c r="A3620" s="26">
        <v>113316</v>
      </c>
      <c r="B3620" s="26" t="s">
        <v>1649</v>
      </c>
      <c r="C3620" s="81">
        <f t="shared" si="173"/>
        <v>0</v>
      </c>
      <c r="D3620" s="26">
        <v>37879</v>
      </c>
      <c r="E3620" s="26" t="s">
        <v>12141</v>
      </c>
      <c r="F3620" s="26">
        <v>972083</v>
      </c>
      <c r="G3620" s="26">
        <v>0</v>
      </c>
      <c r="H3620" s="76">
        <f t="shared" si="174"/>
        <v>0</v>
      </c>
      <c r="I3620" s="76">
        <f t="shared" si="175"/>
        <v>0</v>
      </c>
      <c r="J3620" s="26">
        <v>37853</v>
      </c>
      <c r="K3620" s="26" t="s">
        <v>14742</v>
      </c>
      <c r="L3620" s="26" t="s">
        <v>10523</v>
      </c>
      <c r="M3620" s="26">
        <v>9700</v>
      </c>
      <c r="N3620" s="26" t="s">
        <v>138</v>
      </c>
      <c r="O3620" s="26" t="s">
        <v>14743</v>
      </c>
      <c r="P3620" s="26" t="s">
        <v>333</v>
      </c>
      <c r="Q3620" s="26" t="s">
        <v>14744</v>
      </c>
      <c r="R3620" s="26" t="s">
        <v>12272</v>
      </c>
      <c r="S3620" s="26" t="s">
        <v>12273</v>
      </c>
      <c r="T3620" s="26" t="s">
        <v>12274</v>
      </c>
      <c r="U3620" s="26" t="s">
        <v>385</v>
      </c>
    </row>
    <row r="3621" spans="1:21" ht="14.4" x14ac:dyDescent="0.25">
      <c r="A3621" s="26">
        <v>113316</v>
      </c>
      <c r="B3621" s="26" t="s">
        <v>1649</v>
      </c>
      <c r="C3621" s="81">
        <f t="shared" si="173"/>
        <v>0</v>
      </c>
      <c r="D3621" s="26">
        <v>37879</v>
      </c>
      <c r="E3621" s="26" t="s">
        <v>12141</v>
      </c>
      <c r="F3621" s="26">
        <v>972083</v>
      </c>
      <c r="G3621" s="26">
        <v>0</v>
      </c>
      <c r="H3621" s="76">
        <f t="shared" si="174"/>
        <v>0</v>
      </c>
      <c r="I3621" s="76">
        <f t="shared" si="175"/>
        <v>0</v>
      </c>
      <c r="J3621" s="26">
        <v>37879</v>
      </c>
      <c r="K3621" s="26" t="s">
        <v>12141</v>
      </c>
      <c r="L3621" s="26" t="s">
        <v>10523</v>
      </c>
      <c r="M3621" s="26">
        <v>9700</v>
      </c>
      <c r="N3621" s="26" t="s">
        <v>138</v>
      </c>
      <c r="O3621" s="26" t="s">
        <v>14745</v>
      </c>
      <c r="P3621" s="26" t="s">
        <v>333</v>
      </c>
      <c r="Q3621" s="26" t="s">
        <v>14746</v>
      </c>
      <c r="R3621" s="26" t="s">
        <v>12272</v>
      </c>
      <c r="S3621" s="26" t="s">
        <v>12273</v>
      </c>
      <c r="T3621" s="26" t="s">
        <v>12274</v>
      </c>
      <c r="U3621" s="26" t="s">
        <v>385</v>
      </c>
    </row>
    <row r="3622" spans="1:21" ht="14.4" x14ac:dyDescent="0.25">
      <c r="A3622" s="26">
        <v>113316</v>
      </c>
      <c r="B3622" s="26" t="s">
        <v>1649</v>
      </c>
      <c r="C3622" s="81">
        <f t="shared" si="173"/>
        <v>0</v>
      </c>
      <c r="D3622" s="26">
        <v>37879</v>
      </c>
      <c r="E3622" s="26" t="s">
        <v>12141</v>
      </c>
      <c r="F3622" s="26">
        <v>972083</v>
      </c>
      <c r="G3622" s="26">
        <v>0</v>
      </c>
      <c r="H3622" s="76">
        <f t="shared" si="174"/>
        <v>0</v>
      </c>
      <c r="I3622" s="76">
        <f t="shared" si="175"/>
        <v>0</v>
      </c>
      <c r="J3622" s="26">
        <v>37887</v>
      </c>
      <c r="K3622" s="26" t="s">
        <v>14747</v>
      </c>
      <c r="L3622" s="26" t="s">
        <v>10523</v>
      </c>
      <c r="M3622" s="26">
        <v>9700</v>
      </c>
      <c r="N3622" s="26" t="s">
        <v>138</v>
      </c>
      <c r="O3622" s="26" t="s">
        <v>14745</v>
      </c>
      <c r="P3622" s="26" t="s">
        <v>333</v>
      </c>
      <c r="Q3622" s="26" t="s">
        <v>14746</v>
      </c>
      <c r="R3622" s="26" t="s">
        <v>12272</v>
      </c>
      <c r="S3622" s="26" t="s">
        <v>12273</v>
      </c>
      <c r="T3622" s="26" t="s">
        <v>12274</v>
      </c>
      <c r="U3622" s="26" t="s">
        <v>385</v>
      </c>
    </row>
    <row r="3623" spans="1:21" ht="14.4" x14ac:dyDescent="0.25">
      <c r="A3623" s="26">
        <v>113316</v>
      </c>
      <c r="B3623" s="26" t="s">
        <v>1649</v>
      </c>
      <c r="C3623" s="81">
        <f t="shared" si="173"/>
        <v>0</v>
      </c>
      <c r="D3623" s="26">
        <v>37879</v>
      </c>
      <c r="E3623" s="26" t="s">
        <v>12141</v>
      </c>
      <c r="F3623" s="26">
        <v>969204</v>
      </c>
      <c r="G3623" s="26">
        <v>0</v>
      </c>
      <c r="H3623" s="76">
        <f t="shared" si="174"/>
        <v>113316</v>
      </c>
      <c r="I3623" s="76">
        <f t="shared" si="175"/>
        <v>0</v>
      </c>
      <c r="J3623" s="26">
        <v>48967</v>
      </c>
      <c r="K3623" s="26" t="s">
        <v>14748</v>
      </c>
      <c r="L3623" s="26" t="s">
        <v>14749</v>
      </c>
      <c r="M3623" s="26">
        <v>9600</v>
      </c>
      <c r="N3623" s="26" t="s">
        <v>135</v>
      </c>
      <c r="O3623" s="26" t="s">
        <v>14750</v>
      </c>
      <c r="P3623" s="26" t="s">
        <v>333</v>
      </c>
      <c r="Q3623" s="26" t="s">
        <v>14751</v>
      </c>
      <c r="R3623" s="26" t="s">
        <v>12272</v>
      </c>
      <c r="S3623" s="26" t="s">
        <v>12273</v>
      </c>
      <c r="T3623" s="26" t="s">
        <v>12274</v>
      </c>
      <c r="U3623" s="26" t="s">
        <v>385</v>
      </c>
    </row>
    <row r="3624" spans="1:21" ht="14.4" x14ac:dyDescent="0.25">
      <c r="A3624" s="26">
        <v>113316</v>
      </c>
      <c r="B3624" s="26" t="s">
        <v>1649</v>
      </c>
      <c r="C3624" s="81">
        <f t="shared" si="173"/>
        <v>0</v>
      </c>
      <c r="D3624" s="26">
        <v>37879</v>
      </c>
      <c r="E3624" s="26" t="s">
        <v>12141</v>
      </c>
      <c r="F3624" s="26">
        <v>972083</v>
      </c>
      <c r="G3624" s="26">
        <v>0</v>
      </c>
      <c r="H3624" s="76">
        <f t="shared" si="174"/>
        <v>113316</v>
      </c>
      <c r="I3624" s="76">
        <f t="shared" si="175"/>
        <v>0</v>
      </c>
      <c r="J3624" s="26">
        <v>126847</v>
      </c>
      <c r="K3624" s="26" t="s">
        <v>14752</v>
      </c>
      <c r="L3624" s="26" t="s">
        <v>10523</v>
      </c>
      <c r="M3624" s="26">
        <v>9700</v>
      </c>
      <c r="N3624" s="26" t="s">
        <v>138</v>
      </c>
      <c r="O3624" s="26" t="s">
        <v>14745</v>
      </c>
      <c r="P3624" s="26" t="s">
        <v>333</v>
      </c>
      <c r="Q3624" s="26" t="s">
        <v>14746</v>
      </c>
      <c r="R3624" s="26" t="s">
        <v>12272</v>
      </c>
      <c r="S3624" s="26" t="s">
        <v>12273</v>
      </c>
      <c r="T3624" s="26" t="s">
        <v>12274</v>
      </c>
      <c r="U3624" s="26" t="s">
        <v>385</v>
      </c>
    </row>
    <row r="3625" spans="1:21" ht="14.4" x14ac:dyDescent="0.25">
      <c r="A3625" s="26">
        <v>113316</v>
      </c>
      <c r="B3625" s="26" t="s">
        <v>1649</v>
      </c>
      <c r="C3625" s="81">
        <f t="shared" si="173"/>
        <v>0</v>
      </c>
      <c r="D3625" s="26">
        <v>37879</v>
      </c>
      <c r="E3625" s="26" t="s">
        <v>12141</v>
      </c>
      <c r="F3625" s="26">
        <v>972083</v>
      </c>
      <c r="G3625" s="26">
        <v>0</v>
      </c>
      <c r="H3625" s="76">
        <f t="shared" si="174"/>
        <v>0</v>
      </c>
      <c r="I3625" s="76">
        <f t="shared" si="175"/>
        <v>0</v>
      </c>
      <c r="J3625" s="26">
        <v>129965</v>
      </c>
      <c r="K3625" s="26" t="s">
        <v>14753</v>
      </c>
      <c r="L3625" s="26" t="s">
        <v>14734</v>
      </c>
      <c r="M3625" s="26">
        <v>9700</v>
      </c>
      <c r="N3625" s="26" t="s">
        <v>138</v>
      </c>
      <c r="O3625" s="26" t="s">
        <v>14735</v>
      </c>
      <c r="P3625" s="26" t="s">
        <v>333</v>
      </c>
      <c r="Q3625" s="26" t="s">
        <v>14736</v>
      </c>
      <c r="R3625" s="26" t="s">
        <v>12171</v>
      </c>
      <c r="S3625" s="26" t="s">
        <v>12172</v>
      </c>
      <c r="T3625" s="26" t="s">
        <v>12173</v>
      </c>
      <c r="U3625" s="26" t="s">
        <v>496</v>
      </c>
    </row>
    <row r="3626" spans="1:21" ht="14.4" x14ac:dyDescent="0.25">
      <c r="A3626" s="26">
        <v>113316</v>
      </c>
      <c r="B3626" s="26" t="s">
        <v>1649</v>
      </c>
      <c r="C3626" s="81">
        <f t="shared" si="173"/>
        <v>0</v>
      </c>
      <c r="D3626" s="26">
        <v>0</v>
      </c>
      <c r="E3626" s="26" t="s">
        <v>333</v>
      </c>
      <c r="F3626" s="26">
        <v>969204</v>
      </c>
      <c r="G3626" s="26">
        <v>0</v>
      </c>
      <c r="H3626" s="76">
        <f t="shared" si="174"/>
        <v>113316</v>
      </c>
      <c r="I3626" s="76">
        <f t="shared" si="175"/>
        <v>0</v>
      </c>
      <c r="J3626" s="26">
        <v>145681</v>
      </c>
      <c r="K3626" s="26" t="s">
        <v>14754</v>
      </c>
      <c r="L3626" s="26" t="s">
        <v>14755</v>
      </c>
      <c r="M3626" s="26">
        <v>9600</v>
      </c>
      <c r="N3626" s="26" t="s">
        <v>14756</v>
      </c>
      <c r="O3626" s="26" t="s">
        <v>14757</v>
      </c>
      <c r="P3626" s="26" t="s">
        <v>333</v>
      </c>
      <c r="Q3626" s="26" t="s">
        <v>14758</v>
      </c>
      <c r="U3626" s="26" t="s">
        <v>385</v>
      </c>
    </row>
    <row r="3627" spans="1:21" ht="14.4" x14ac:dyDescent="0.25">
      <c r="A3627" s="26">
        <v>113324</v>
      </c>
      <c r="B3627" s="26" t="s">
        <v>1649</v>
      </c>
      <c r="C3627" s="81">
        <f t="shared" si="173"/>
        <v>0</v>
      </c>
      <c r="D3627" s="26">
        <v>122713</v>
      </c>
      <c r="E3627" s="26" t="s">
        <v>12142</v>
      </c>
      <c r="F3627" s="26">
        <v>969221</v>
      </c>
      <c r="G3627" s="26">
        <v>0</v>
      </c>
      <c r="H3627" s="76">
        <f t="shared" si="174"/>
        <v>0</v>
      </c>
      <c r="I3627" s="76">
        <f t="shared" si="175"/>
        <v>0</v>
      </c>
      <c r="J3627" s="26">
        <v>28308</v>
      </c>
      <c r="K3627" s="26" t="s">
        <v>14759</v>
      </c>
      <c r="L3627" s="26" t="s">
        <v>14760</v>
      </c>
      <c r="M3627" s="26">
        <v>9620</v>
      </c>
      <c r="N3627" s="26" t="s">
        <v>136</v>
      </c>
      <c r="O3627" s="26" t="s">
        <v>14761</v>
      </c>
      <c r="P3627" s="26" t="s">
        <v>333</v>
      </c>
      <c r="Q3627" s="26" t="s">
        <v>14762</v>
      </c>
      <c r="R3627" s="26" t="s">
        <v>12171</v>
      </c>
      <c r="S3627" s="26" t="s">
        <v>12172</v>
      </c>
      <c r="T3627" s="26" t="s">
        <v>12173</v>
      </c>
      <c r="U3627" s="26" t="s">
        <v>496</v>
      </c>
    </row>
    <row r="3628" spans="1:21" ht="14.4" x14ac:dyDescent="0.25">
      <c r="A3628" s="26">
        <v>113324</v>
      </c>
      <c r="B3628" s="26" t="s">
        <v>1649</v>
      </c>
      <c r="C3628" s="81">
        <f t="shared" si="173"/>
        <v>0</v>
      </c>
      <c r="D3628" s="26">
        <v>122713</v>
      </c>
      <c r="E3628" s="26" t="s">
        <v>12142</v>
      </c>
      <c r="F3628" s="26">
        <v>972059</v>
      </c>
      <c r="G3628" s="26">
        <v>0</v>
      </c>
      <c r="H3628" s="76">
        <f t="shared" si="174"/>
        <v>113324</v>
      </c>
      <c r="I3628" s="76">
        <f t="shared" si="175"/>
        <v>0</v>
      </c>
      <c r="J3628" s="26">
        <v>37325</v>
      </c>
      <c r="K3628" s="26" t="s">
        <v>14763</v>
      </c>
      <c r="L3628" s="26" t="s">
        <v>14764</v>
      </c>
      <c r="M3628" s="26">
        <v>9550</v>
      </c>
      <c r="N3628" s="26" t="s">
        <v>134</v>
      </c>
      <c r="O3628" s="26" t="s">
        <v>14765</v>
      </c>
      <c r="P3628" s="26" t="s">
        <v>333</v>
      </c>
      <c r="Q3628" s="26" t="s">
        <v>14766</v>
      </c>
      <c r="R3628" s="26" t="s">
        <v>12272</v>
      </c>
      <c r="S3628" s="26" t="s">
        <v>12273</v>
      </c>
      <c r="T3628" s="26" t="s">
        <v>12274</v>
      </c>
      <c r="U3628" s="26" t="s">
        <v>385</v>
      </c>
    </row>
    <row r="3629" spans="1:21" ht="14.4" x14ac:dyDescent="0.25">
      <c r="A3629" s="26">
        <v>113324</v>
      </c>
      <c r="B3629" s="26" t="s">
        <v>1649</v>
      </c>
      <c r="C3629" s="81">
        <f t="shared" si="173"/>
        <v>0</v>
      </c>
      <c r="D3629" s="26">
        <v>122713</v>
      </c>
      <c r="E3629" s="26" t="s">
        <v>12142</v>
      </c>
      <c r="F3629" s="26">
        <v>53702</v>
      </c>
      <c r="G3629" s="26">
        <v>0</v>
      </c>
      <c r="H3629" s="76">
        <f t="shared" si="174"/>
        <v>113324</v>
      </c>
      <c r="I3629" s="76">
        <f t="shared" si="175"/>
        <v>0</v>
      </c>
      <c r="J3629" s="26">
        <v>38158</v>
      </c>
      <c r="K3629" s="26" t="s">
        <v>14693</v>
      </c>
      <c r="L3629" s="26" t="s">
        <v>7448</v>
      </c>
      <c r="M3629" s="26">
        <v>9660</v>
      </c>
      <c r="N3629" s="26" t="s">
        <v>137</v>
      </c>
      <c r="O3629" s="26" t="s">
        <v>14767</v>
      </c>
      <c r="P3629" s="26" t="s">
        <v>333</v>
      </c>
      <c r="Q3629" s="26" t="s">
        <v>14768</v>
      </c>
      <c r="R3629" s="26" t="s">
        <v>12272</v>
      </c>
      <c r="S3629" s="26" t="s">
        <v>12273</v>
      </c>
      <c r="T3629" s="26" t="s">
        <v>12274</v>
      </c>
      <c r="U3629" s="26" t="s">
        <v>385</v>
      </c>
    </row>
    <row r="3630" spans="1:21" ht="14.4" x14ac:dyDescent="0.25">
      <c r="A3630" s="26">
        <v>113324</v>
      </c>
      <c r="B3630" s="26" t="s">
        <v>1649</v>
      </c>
      <c r="C3630" s="81">
        <f t="shared" si="173"/>
        <v>0</v>
      </c>
      <c r="D3630" s="26">
        <v>122713</v>
      </c>
      <c r="E3630" s="26" t="s">
        <v>12142</v>
      </c>
      <c r="F3630" s="26">
        <v>55277</v>
      </c>
      <c r="G3630" s="26">
        <v>0</v>
      </c>
      <c r="H3630" s="76">
        <f t="shared" si="174"/>
        <v>113324</v>
      </c>
      <c r="I3630" s="76">
        <f t="shared" si="175"/>
        <v>0</v>
      </c>
      <c r="J3630" s="26">
        <v>38562</v>
      </c>
      <c r="K3630" s="26" t="s">
        <v>14769</v>
      </c>
      <c r="L3630" s="26" t="s">
        <v>14770</v>
      </c>
      <c r="M3630" s="26">
        <v>9620</v>
      </c>
      <c r="N3630" s="26" t="s">
        <v>136</v>
      </c>
      <c r="O3630" s="26" t="s">
        <v>14771</v>
      </c>
      <c r="P3630" s="26" t="s">
        <v>333</v>
      </c>
      <c r="Q3630" s="26" t="s">
        <v>14772</v>
      </c>
      <c r="R3630" s="26" t="s">
        <v>12272</v>
      </c>
      <c r="S3630" s="26" t="s">
        <v>12273</v>
      </c>
      <c r="T3630" s="26" t="s">
        <v>12274</v>
      </c>
      <c r="U3630" s="26" t="s">
        <v>385</v>
      </c>
    </row>
    <row r="3631" spans="1:21" ht="14.4" x14ac:dyDescent="0.25">
      <c r="A3631" s="26">
        <v>113324</v>
      </c>
      <c r="B3631" s="26" t="s">
        <v>1649</v>
      </c>
      <c r="C3631" s="81">
        <f t="shared" si="173"/>
        <v>0</v>
      </c>
      <c r="D3631" s="26">
        <v>122713</v>
      </c>
      <c r="E3631" s="26" t="s">
        <v>12142</v>
      </c>
      <c r="F3631" s="26">
        <v>53702</v>
      </c>
      <c r="G3631" s="26">
        <v>0</v>
      </c>
      <c r="H3631" s="76">
        <f t="shared" si="174"/>
        <v>113324</v>
      </c>
      <c r="I3631" s="76">
        <f t="shared" si="175"/>
        <v>0</v>
      </c>
      <c r="J3631" s="26">
        <v>38653</v>
      </c>
      <c r="K3631" s="26" t="s">
        <v>14773</v>
      </c>
      <c r="L3631" s="26" t="s">
        <v>14774</v>
      </c>
      <c r="M3631" s="26">
        <v>9660</v>
      </c>
      <c r="N3631" s="26" t="s">
        <v>137</v>
      </c>
      <c r="O3631" s="26" t="s">
        <v>14775</v>
      </c>
      <c r="P3631" s="26" t="s">
        <v>333</v>
      </c>
      <c r="Q3631" s="26" t="s">
        <v>14776</v>
      </c>
      <c r="R3631" s="26" t="s">
        <v>12272</v>
      </c>
      <c r="S3631" s="26" t="s">
        <v>12273</v>
      </c>
      <c r="T3631" s="26" t="s">
        <v>12274</v>
      </c>
      <c r="U3631" s="26" t="s">
        <v>385</v>
      </c>
    </row>
    <row r="3632" spans="1:21" ht="14.4" x14ac:dyDescent="0.25">
      <c r="A3632" s="26">
        <v>113324</v>
      </c>
      <c r="B3632" s="26" t="s">
        <v>1649</v>
      </c>
      <c r="C3632" s="81">
        <f t="shared" si="173"/>
        <v>0</v>
      </c>
      <c r="D3632" s="26">
        <v>122713</v>
      </c>
      <c r="E3632" s="26" t="s">
        <v>12142</v>
      </c>
      <c r="F3632" s="26">
        <v>968081</v>
      </c>
      <c r="G3632" s="26">
        <v>0</v>
      </c>
      <c r="H3632" s="76">
        <f t="shared" si="174"/>
        <v>113324</v>
      </c>
      <c r="I3632" s="76">
        <f t="shared" si="175"/>
        <v>0</v>
      </c>
      <c r="J3632" s="26">
        <v>48975</v>
      </c>
      <c r="K3632" s="26" t="s">
        <v>14777</v>
      </c>
      <c r="L3632" s="26" t="s">
        <v>14778</v>
      </c>
      <c r="M3632" s="26">
        <v>9660</v>
      </c>
      <c r="N3632" s="26" t="s">
        <v>137</v>
      </c>
      <c r="O3632" s="26" t="s">
        <v>14779</v>
      </c>
      <c r="P3632" s="26" t="s">
        <v>333</v>
      </c>
      <c r="Q3632" s="26" t="s">
        <v>14780</v>
      </c>
      <c r="R3632" s="26" t="s">
        <v>12272</v>
      </c>
      <c r="S3632" s="26" t="s">
        <v>12273</v>
      </c>
      <c r="T3632" s="26" t="s">
        <v>12274</v>
      </c>
      <c r="U3632" s="26" t="s">
        <v>385</v>
      </c>
    </row>
    <row r="3633" spans="1:21" ht="14.4" x14ac:dyDescent="0.25">
      <c r="A3633" s="26">
        <v>113324</v>
      </c>
      <c r="B3633" s="26" t="s">
        <v>1649</v>
      </c>
      <c r="C3633" s="81">
        <f t="shared" si="173"/>
        <v>0</v>
      </c>
      <c r="D3633" s="26">
        <v>122713</v>
      </c>
      <c r="E3633" s="26" t="s">
        <v>12142</v>
      </c>
      <c r="F3633" s="26">
        <v>55277</v>
      </c>
      <c r="G3633" s="26">
        <v>0</v>
      </c>
      <c r="H3633" s="76">
        <f t="shared" si="174"/>
        <v>113324</v>
      </c>
      <c r="I3633" s="76">
        <f t="shared" si="175"/>
        <v>0</v>
      </c>
      <c r="J3633" s="26">
        <v>122705</v>
      </c>
      <c r="K3633" s="26" t="s">
        <v>14781</v>
      </c>
      <c r="L3633" s="26" t="s">
        <v>14782</v>
      </c>
      <c r="M3633" s="26">
        <v>9620</v>
      </c>
      <c r="N3633" s="26" t="s">
        <v>136</v>
      </c>
      <c r="O3633" s="26" t="s">
        <v>14783</v>
      </c>
      <c r="P3633" s="26" t="s">
        <v>333</v>
      </c>
      <c r="Q3633" s="26" t="s">
        <v>14784</v>
      </c>
      <c r="R3633" s="26" t="s">
        <v>12272</v>
      </c>
      <c r="S3633" s="26" t="s">
        <v>12273</v>
      </c>
      <c r="T3633" s="26" t="s">
        <v>12274</v>
      </c>
      <c r="U3633" s="26" t="s">
        <v>385</v>
      </c>
    </row>
    <row r="3634" spans="1:21" ht="14.4" x14ac:dyDescent="0.25">
      <c r="A3634" s="26">
        <v>113324</v>
      </c>
      <c r="B3634" s="26" t="s">
        <v>1649</v>
      </c>
      <c r="C3634" s="81">
        <f t="shared" si="173"/>
        <v>0</v>
      </c>
      <c r="D3634" s="26">
        <v>122713</v>
      </c>
      <c r="E3634" s="26" t="s">
        <v>12142</v>
      </c>
      <c r="F3634" s="26">
        <v>55277</v>
      </c>
      <c r="G3634" s="26">
        <v>0</v>
      </c>
      <c r="H3634" s="76">
        <f t="shared" si="174"/>
        <v>0</v>
      </c>
      <c r="I3634" s="76">
        <f t="shared" si="175"/>
        <v>0</v>
      </c>
      <c r="J3634" s="26">
        <v>122713</v>
      </c>
      <c r="K3634" s="26" t="s">
        <v>12142</v>
      </c>
      <c r="L3634" s="26" t="s">
        <v>9481</v>
      </c>
      <c r="M3634" s="26">
        <v>9620</v>
      </c>
      <c r="N3634" s="26" t="s">
        <v>136</v>
      </c>
      <c r="O3634" s="26" t="s">
        <v>14785</v>
      </c>
      <c r="P3634" s="26" t="s">
        <v>333</v>
      </c>
      <c r="Q3634" s="26" t="s">
        <v>14786</v>
      </c>
      <c r="R3634" s="26" t="s">
        <v>12272</v>
      </c>
      <c r="S3634" s="26" t="s">
        <v>12273</v>
      </c>
      <c r="T3634" s="26" t="s">
        <v>12274</v>
      </c>
      <c r="U3634" s="26" t="s">
        <v>385</v>
      </c>
    </row>
    <row r="3635" spans="1:21" ht="14.4" x14ac:dyDescent="0.25">
      <c r="A3635" s="26">
        <v>113332</v>
      </c>
      <c r="B3635" s="26" t="s">
        <v>1649</v>
      </c>
      <c r="C3635" s="81">
        <f t="shared" si="173"/>
        <v>0</v>
      </c>
      <c r="D3635" s="26">
        <v>36301</v>
      </c>
      <c r="E3635" s="26" t="s">
        <v>12143</v>
      </c>
      <c r="F3635" s="26">
        <v>122424</v>
      </c>
      <c r="G3635" s="26">
        <v>0</v>
      </c>
      <c r="H3635" s="76">
        <f t="shared" si="174"/>
        <v>0</v>
      </c>
      <c r="I3635" s="76">
        <f t="shared" si="175"/>
        <v>0</v>
      </c>
      <c r="J3635" s="26">
        <v>28274</v>
      </c>
      <c r="K3635" s="26" t="s">
        <v>14787</v>
      </c>
      <c r="L3635" s="26" t="s">
        <v>14788</v>
      </c>
      <c r="M3635" s="26">
        <v>9255</v>
      </c>
      <c r="N3635" s="26" t="s">
        <v>130</v>
      </c>
      <c r="O3635" s="26" t="s">
        <v>14789</v>
      </c>
      <c r="P3635" s="26" t="s">
        <v>333</v>
      </c>
      <c r="Q3635" s="26" t="s">
        <v>14790</v>
      </c>
      <c r="R3635" s="26" t="s">
        <v>12171</v>
      </c>
      <c r="S3635" s="26" t="s">
        <v>12172</v>
      </c>
      <c r="T3635" s="26" t="s">
        <v>12173</v>
      </c>
      <c r="U3635" s="26" t="s">
        <v>496</v>
      </c>
    </row>
    <row r="3636" spans="1:21" ht="14.4" x14ac:dyDescent="0.25">
      <c r="A3636" s="26">
        <v>113332</v>
      </c>
      <c r="B3636" s="26" t="s">
        <v>1649</v>
      </c>
      <c r="C3636" s="81">
        <f t="shared" si="173"/>
        <v>0</v>
      </c>
      <c r="D3636" s="26">
        <v>36301</v>
      </c>
      <c r="E3636" s="26" t="s">
        <v>12143</v>
      </c>
      <c r="F3636" s="26">
        <v>974816</v>
      </c>
      <c r="G3636" s="26">
        <v>0</v>
      </c>
      <c r="H3636" s="76">
        <f t="shared" si="174"/>
        <v>113332</v>
      </c>
      <c r="I3636" s="76">
        <f t="shared" si="175"/>
        <v>0</v>
      </c>
      <c r="J3636" s="26">
        <v>36152</v>
      </c>
      <c r="K3636" s="26" t="s">
        <v>14791</v>
      </c>
      <c r="L3636" s="26" t="s">
        <v>14792</v>
      </c>
      <c r="M3636" s="26">
        <v>9255</v>
      </c>
      <c r="N3636" s="26" t="s">
        <v>130</v>
      </c>
      <c r="O3636" s="26" t="s">
        <v>14793</v>
      </c>
      <c r="P3636" s="26" t="s">
        <v>333</v>
      </c>
      <c r="Q3636" s="26" t="s">
        <v>14794</v>
      </c>
      <c r="R3636" s="26" t="s">
        <v>12272</v>
      </c>
      <c r="S3636" s="26" t="s">
        <v>12273</v>
      </c>
      <c r="T3636" s="26" t="s">
        <v>12274</v>
      </c>
      <c r="U3636" s="26" t="s">
        <v>385</v>
      </c>
    </row>
    <row r="3637" spans="1:21" ht="14.4" x14ac:dyDescent="0.25">
      <c r="A3637" s="26">
        <v>113332</v>
      </c>
      <c r="B3637" s="26" t="s">
        <v>1649</v>
      </c>
      <c r="C3637" s="81">
        <f t="shared" si="173"/>
        <v>0</v>
      </c>
      <c r="D3637" s="26">
        <v>36301</v>
      </c>
      <c r="E3637" s="26" t="s">
        <v>12143</v>
      </c>
      <c r="F3637" s="26">
        <v>968842</v>
      </c>
      <c r="G3637" s="26">
        <v>0</v>
      </c>
      <c r="H3637" s="76">
        <f t="shared" si="174"/>
        <v>113332</v>
      </c>
      <c r="I3637" s="76">
        <f t="shared" si="175"/>
        <v>0</v>
      </c>
      <c r="J3637" s="26">
        <v>36285</v>
      </c>
      <c r="K3637" s="26" t="s">
        <v>14795</v>
      </c>
      <c r="L3637" s="26" t="s">
        <v>10530</v>
      </c>
      <c r="M3637" s="26">
        <v>9200</v>
      </c>
      <c r="N3637" s="26" t="s">
        <v>129</v>
      </c>
      <c r="O3637" s="26" t="s">
        <v>14796</v>
      </c>
      <c r="P3637" s="26" t="s">
        <v>333</v>
      </c>
      <c r="Q3637" s="26" t="s">
        <v>14797</v>
      </c>
      <c r="R3637" s="26" t="s">
        <v>12272</v>
      </c>
      <c r="S3637" s="26" t="s">
        <v>12273</v>
      </c>
      <c r="T3637" s="26" t="s">
        <v>12274</v>
      </c>
      <c r="U3637" s="26" t="s">
        <v>385</v>
      </c>
    </row>
    <row r="3638" spans="1:21" ht="14.4" x14ac:dyDescent="0.25">
      <c r="A3638" s="26">
        <v>113332</v>
      </c>
      <c r="B3638" s="26" t="s">
        <v>1649</v>
      </c>
      <c r="C3638" s="81">
        <f t="shared" si="173"/>
        <v>0</v>
      </c>
      <c r="D3638" s="26">
        <v>36301</v>
      </c>
      <c r="E3638" s="26" t="s">
        <v>12143</v>
      </c>
      <c r="F3638" s="26">
        <v>968842</v>
      </c>
      <c r="G3638" s="26">
        <v>0</v>
      </c>
      <c r="H3638" s="76">
        <f t="shared" si="174"/>
        <v>0</v>
      </c>
      <c r="I3638" s="76">
        <f t="shared" si="175"/>
        <v>0</v>
      </c>
      <c r="J3638" s="26">
        <v>36301</v>
      </c>
      <c r="K3638" s="26" t="s">
        <v>12143</v>
      </c>
      <c r="L3638" s="26" t="s">
        <v>10530</v>
      </c>
      <c r="M3638" s="26">
        <v>9200</v>
      </c>
      <c r="N3638" s="26" t="s">
        <v>129</v>
      </c>
      <c r="O3638" s="26" t="s">
        <v>14798</v>
      </c>
      <c r="P3638" s="26" t="s">
        <v>333</v>
      </c>
      <c r="Q3638" s="26" t="s">
        <v>14797</v>
      </c>
      <c r="R3638" s="26" t="s">
        <v>12272</v>
      </c>
      <c r="S3638" s="26" t="s">
        <v>12273</v>
      </c>
      <c r="T3638" s="26" t="s">
        <v>12274</v>
      </c>
      <c r="U3638" s="26" t="s">
        <v>385</v>
      </c>
    </row>
    <row r="3639" spans="1:21" ht="14.4" x14ac:dyDescent="0.25">
      <c r="A3639" s="26">
        <v>113332</v>
      </c>
      <c r="B3639" s="26" t="s">
        <v>1649</v>
      </c>
      <c r="C3639" s="81">
        <f t="shared" si="173"/>
        <v>0</v>
      </c>
      <c r="D3639" s="26">
        <v>36301</v>
      </c>
      <c r="E3639" s="26" t="s">
        <v>12143</v>
      </c>
      <c r="F3639" s="26">
        <v>968842</v>
      </c>
      <c r="G3639" s="26">
        <v>0</v>
      </c>
      <c r="H3639" s="76">
        <f t="shared" si="174"/>
        <v>0</v>
      </c>
      <c r="I3639" s="76">
        <f t="shared" si="175"/>
        <v>0</v>
      </c>
      <c r="J3639" s="26">
        <v>36335</v>
      </c>
      <c r="K3639" s="26" t="s">
        <v>14799</v>
      </c>
      <c r="L3639" s="26" t="s">
        <v>10530</v>
      </c>
      <c r="M3639" s="26">
        <v>9200</v>
      </c>
      <c r="N3639" s="26" t="s">
        <v>129</v>
      </c>
      <c r="O3639" s="26" t="s">
        <v>14796</v>
      </c>
      <c r="P3639" s="26" t="s">
        <v>333</v>
      </c>
      <c r="Q3639" s="26" t="s">
        <v>14797</v>
      </c>
      <c r="R3639" s="26" t="s">
        <v>12272</v>
      </c>
      <c r="S3639" s="26" t="s">
        <v>12273</v>
      </c>
      <c r="T3639" s="26" t="s">
        <v>12274</v>
      </c>
      <c r="U3639" s="26" t="s">
        <v>385</v>
      </c>
    </row>
    <row r="3640" spans="1:21" ht="14.4" x14ac:dyDescent="0.25">
      <c r="A3640" s="26">
        <v>113332</v>
      </c>
      <c r="B3640" s="26" t="s">
        <v>1649</v>
      </c>
      <c r="C3640" s="81">
        <f t="shared" si="173"/>
        <v>0</v>
      </c>
      <c r="D3640" s="26">
        <v>36301</v>
      </c>
      <c r="E3640" s="26" t="s">
        <v>12143</v>
      </c>
      <c r="F3640" s="26">
        <v>968842</v>
      </c>
      <c r="G3640" s="26">
        <v>0</v>
      </c>
      <c r="H3640" s="76">
        <f t="shared" si="174"/>
        <v>0</v>
      </c>
      <c r="I3640" s="76">
        <f t="shared" si="175"/>
        <v>0</v>
      </c>
      <c r="J3640" s="26">
        <v>36343</v>
      </c>
      <c r="K3640" s="26" t="s">
        <v>14800</v>
      </c>
      <c r="L3640" s="26" t="s">
        <v>10530</v>
      </c>
      <c r="M3640" s="26">
        <v>9200</v>
      </c>
      <c r="N3640" s="26" t="s">
        <v>129</v>
      </c>
      <c r="O3640" s="26" t="s">
        <v>14796</v>
      </c>
      <c r="P3640" s="26" t="s">
        <v>333</v>
      </c>
      <c r="Q3640" s="26" t="s">
        <v>14797</v>
      </c>
      <c r="R3640" s="26" t="s">
        <v>12272</v>
      </c>
      <c r="S3640" s="26" t="s">
        <v>12273</v>
      </c>
      <c r="T3640" s="26" t="s">
        <v>12274</v>
      </c>
      <c r="U3640" s="26" t="s">
        <v>385</v>
      </c>
    </row>
    <row r="3641" spans="1:21" ht="14.4" x14ac:dyDescent="0.25">
      <c r="A3641" s="26">
        <v>113332</v>
      </c>
      <c r="B3641" s="26" t="s">
        <v>1649</v>
      </c>
      <c r="C3641" s="81">
        <f t="shared" si="173"/>
        <v>0</v>
      </c>
      <c r="D3641" s="26">
        <v>36301</v>
      </c>
      <c r="E3641" s="26" t="s">
        <v>12143</v>
      </c>
      <c r="F3641" s="26">
        <v>968842</v>
      </c>
      <c r="G3641" s="26">
        <v>0</v>
      </c>
      <c r="H3641" s="76">
        <f t="shared" si="174"/>
        <v>0</v>
      </c>
      <c r="I3641" s="76">
        <f t="shared" si="175"/>
        <v>0</v>
      </c>
      <c r="J3641" s="26">
        <v>116947</v>
      </c>
      <c r="K3641" s="26" t="s">
        <v>14801</v>
      </c>
      <c r="L3641" s="26" t="s">
        <v>10530</v>
      </c>
      <c r="M3641" s="26">
        <v>9200</v>
      </c>
      <c r="N3641" s="26" t="s">
        <v>129</v>
      </c>
      <c r="O3641" s="26" t="s">
        <v>14802</v>
      </c>
      <c r="P3641" s="26" t="s">
        <v>333</v>
      </c>
      <c r="Q3641" s="26" t="s">
        <v>14797</v>
      </c>
      <c r="R3641" s="26" t="s">
        <v>12272</v>
      </c>
      <c r="S3641" s="26" t="s">
        <v>12273</v>
      </c>
      <c r="T3641" s="26" t="s">
        <v>12274</v>
      </c>
      <c r="U3641" s="26" t="s">
        <v>385</v>
      </c>
    </row>
    <row r="3642" spans="1:21" ht="14.4" x14ac:dyDescent="0.25">
      <c r="A3642" s="26">
        <v>113332</v>
      </c>
      <c r="B3642" s="26" t="s">
        <v>1649</v>
      </c>
      <c r="C3642" s="81">
        <f t="shared" si="173"/>
        <v>0</v>
      </c>
      <c r="D3642" s="26">
        <v>36301</v>
      </c>
      <c r="E3642" s="26" t="s">
        <v>12143</v>
      </c>
      <c r="F3642" s="26">
        <v>968842</v>
      </c>
      <c r="G3642" s="26">
        <v>0</v>
      </c>
      <c r="H3642" s="76">
        <f t="shared" si="174"/>
        <v>0</v>
      </c>
      <c r="I3642" s="76">
        <f t="shared" si="175"/>
        <v>0</v>
      </c>
      <c r="J3642" s="26">
        <v>143701</v>
      </c>
      <c r="K3642" s="26" t="s">
        <v>14803</v>
      </c>
      <c r="L3642" s="26" t="s">
        <v>10530</v>
      </c>
      <c r="M3642" s="26">
        <v>9200</v>
      </c>
      <c r="N3642" s="26" t="s">
        <v>129</v>
      </c>
      <c r="O3642" s="26" t="s">
        <v>14796</v>
      </c>
      <c r="P3642" s="26" t="s">
        <v>333</v>
      </c>
      <c r="Q3642" s="26" t="s">
        <v>14797</v>
      </c>
      <c r="R3642" s="26" t="s">
        <v>12272</v>
      </c>
      <c r="S3642" s="26" t="s">
        <v>12273</v>
      </c>
      <c r="T3642" s="26" t="s">
        <v>12274</v>
      </c>
      <c r="U3642" s="26" t="s">
        <v>385</v>
      </c>
    </row>
    <row r="3643" spans="1:21" ht="14.4" x14ac:dyDescent="0.25">
      <c r="A3643" s="26">
        <v>113332</v>
      </c>
      <c r="B3643" s="26" t="s">
        <v>1649</v>
      </c>
      <c r="C3643" s="81">
        <f t="shared" si="173"/>
        <v>0</v>
      </c>
      <c r="D3643" s="26">
        <v>0</v>
      </c>
      <c r="E3643" s="26" t="s">
        <v>333</v>
      </c>
      <c r="F3643" s="26">
        <v>968842</v>
      </c>
      <c r="G3643" s="26">
        <v>0</v>
      </c>
      <c r="H3643" s="76">
        <f t="shared" si="174"/>
        <v>0</v>
      </c>
      <c r="I3643" s="76">
        <f t="shared" si="175"/>
        <v>0</v>
      </c>
      <c r="J3643" s="26">
        <v>145896</v>
      </c>
      <c r="K3643" s="26" t="s">
        <v>14804</v>
      </c>
      <c r="L3643" s="26" t="s">
        <v>14805</v>
      </c>
      <c r="M3643" s="26">
        <v>9200</v>
      </c>
      <c r="N3643" s="26" t="s">
        <v>14806</v>
      </c>
      <c r="O3643" s="26" t="s">
        <v>14796</v>
      </c>
      <c r="P3643" s="26" t="s">
        <v>333</v>
      </c>
      <c r="Q3643" s="26" t="s">
        <v>333</v>
      </c>
      <c r="U3643" s="26" t="s">
        <v>385</v>
      </c>
    </row>
    <row r="3644" spans="1:21" ht="14.4" x14ac:dyDescent="0.25">
      <c r="A3644" s="26">
        <v>113341</v>
      </c>
      <c r="B3644" s="26" t="s">
        <v>1649</v>
      </c>
      <c r="C3644" s="81">
        <f t="shared" si="173"/>
        <v>0</v>
      </c>
      <c r="D3644" s="26">
        <v>36111</v>
      </c>
      <c r="E3644" s="26" t="s">
        <v>12144</v>
      </c>
      <c r="F3644" s="26">
        <v>970822</v>
      </c>
      <c r="G3644" s="26">
        <v>0</v>
      </c>
      <c r="H3644" s="76">
        <f t="shared" si="174"/>
        <v>0</v>
      </c>
      <c r="I3644" s="76">
        <f t="shared" si="175"/>
        <v>0</v>
      </c>
      <c r="J3644" s="26">
        <v>36053</v>
      </c>
      <c r="K3644" s="26" t="s">
        <v>14807</v>
      </c>
      <c r="L3644" s="26" t="s">
        <v>14808</v>
      </c>
      <c r="M3644" s="26">
        <v>9150</v>
      </c>
      <c r="N3644" s="26" t="s">
        <v>306</v>
      </c>
      <c r="O3644" s="26" t="s">
        <v>14809</v>
      </c>
      <c r="P3644" s="26" t="s">
        <v>333</v>
      </c>
      <c r="Q3644" s="26" t="s">
        <v>14810</v>
      </c>
      <c r="R3644" s="26" t="s">
        <v>12272</v>
      </c>
      <c r="S3644" s="26" t="s">
        <v>12273</v>
      </c>
      <c r="T3644" s="26" t="s">
        <v>12274</v>
      </c>
      <c r="U3644" s="26" t="s">
        <v>385</v>
      </c>
    </row>
    <row r="3645" spans="1:21" ht="14.4" x14ac:dyDescent="0.25">
      <c r="A3645" s="26">
        <v>113341</v>
      </c>
      <c r="B3645" s="26" t="s">
        <v>1679</v>
      </c>
      <c r="C3645" s="81">
        <f t="shared" si="173"/>
        <v>113341</v>
      </c>
      <c r="D3645" s="26">
        <v>36111</v>
      </c>
      <c r="E3645" s="26" t="s">
        <v>12144</v>
      </c>
      <c r="F3645" s="26">
        <v>961111</v>
      </c>
      <c r="G3645" s="26">
        <v>0</v>
      </c>
      <c r="H3645" s="76">
        <f t="shared" si="174"/>
        <v>113341</v>
      </c>
      <c r="I3645" s="76">
        <f t="shared" si="175"/>
        <v>113341</v>
      </c>
      <c r="J3645" s="26">
        <v>36111</v>
      </c>
      <c r="K3645" s="26" t="s">
        <v>12144</v>
      </c>
      <c r="L3645" s="26" t="s">
        <v>14811</v>
      </c>
      <c r="M3645" s="26">
        <v>9120</v>
      </c>
      <c r="N3645" s="26" t="s">
        <v>307</v>
      </c>
      <c r="O3645" s="26" t="s">
        <v>14812</v>
      </c>
      <c r="P3645" s="26" t="s">
        <v>333</v>
      </c>
      <c r="Q3645" s="26" t="s">
        <v>14813</v>
      </c>
      <c r="R3645" s="26" t="s">
        <v>12272</v>
      </c>
      <c r="S3645" s="26" t="s">
        <v>12273</v>
      </c>
      <c r="T3645" s="26" t="s">
        <v>12274</v>
      </c>
      <c r="U3645" s="26" t="s">
        <v>385</v>
      </c>
    </row>
    <row r="3646" spans="1:21" ht="14.4" x14ac:dyDescent="0.25">
      <c r="A3646" s="26">
        <v>113341</v>
      </c>
      <c r="B3646" s="26" t="s">
        <v>1649</v>
      </c>
      <c r="C3646" s="81">
        <f t="shared" si="173"/>
        <v>113341</v>
      </c>
      <c r="D3646" s="26">
        <v>36111</v>
      </c>
      <c r="E3646" s="26" t="s">
        <v>12144</v>
      </c>
      <c r="F3646" s="26">
        <v>970814</v>
      </c>
      <c r="G3646" s="26">
        <v>0</v>
      </c>
      <c r="H3646" s="76">
        <f t="shared" si="174"/>
        <v>113341</v>
      </c>
      <c r="I3646" s="76">
        <f t="shared" si="175"/>
        <v>113341</v>
      </c>
      <c r="J3646" s="26">
        <v>62141</v>
      </c>
      <c r="K3646" s="26" t="s">
        <v>14814</v>
      </c>
      <c r="L3646" s="26" t="s">
        <v>14815</v>
      </c>
      <c r="M3646" s="26">
        <v>9120</v>
      </c>
      <c r="N3646" s="26" t="s">
        <v>307</v>
      </c>
      <c r="O3646" s="26" t="s">
        <v>14816</v>
      </c>
      <c r="P3646" s="26" t="s">
        <v>333</v>
      </c>
      <c r="Q3646" s="26" t="s">
        <v>14817</v>
      </c>
      <c r="R3646" s="26" t="s">
        <v>12272</v>
      </c>
      <c r="S3646" s="26" t="s">
        <v>12273</v>
      </c>
      <c r="T3646" s="26" t="s">
        <v>12274</v>
      </c>
      <c r="U3646" s="26" t="s">
        <v>385</v>
      </c>
    </row>
    <row r="3647" spans="1:21" ht="14.4" x14ac:dyDescent="0.25">
      <c r="A3647" s="26">
        <v>113341</v>
      </c>
      <c r="B3647" s="26" t="s">
        <v>1649</v>
      </c>
      <c r="C3647" s="81">
        <f t="shared" si="173"/>
        <v>0</v>
      </c>
      <c r="D3647" s="26">
        <v>36111</v>
      </c>
      <c r="E3647" s="26" t="s">
        <v>12144</v>
      </c>
      <c r="F3647" s="26">
        <v>970814</v>
      </c>
      <c r="G3647" s="26">
        <v>0</v>
      </c>
      <c r="H3647" s="76">
        <f t="shared" si="174"/>
        <v>0</v>
      </c>
      <c r="I3647" s="76">
        <f t="shared" si="175"/>
        <v>0</v>
      </c>
      <c r="J3647" s="26">
        <v>62158</v>
      </c>
      <c r="K3647" s="26" t="s">
        <v>14818</v>
      </c>
      <c r="L3647" s="26" t="s">
        <v>14819</v>
      </c>
      <c r="M3647" s="26">
        <v>9120</v>
      </c>
      <c r="N3647" s="26" t="s">
        <v>307</v>
      </c>
      <c r="O3647" s="26" t="s">
        <v>14820</v>
      </c>
      <c r="P3647" s="26" t="s">
        <v>333</v>
      </c>
      <c r="Q3647" s="26" t="s">
        <v>14821</v>
      </c>
      <c r="R3647" s="26" t="s">
        <v>12272</v>
      </c>
      <c r="S3647" s="26" t="s">
        <v>12273</v>
      </c>
      <c r="T3647" s="26" t="s">
        <v>12274</v>
      </c>
      <c r="U3647" s="26" t="s">
        <v>385</v>
      </c>
    </row>
    <row r="3648" spans="1:21" ht="14.4" x14ac:dyDescent="0.25">
      <c r="A3648" s="26">
        <v>113341</v>
      </c>
      <c r="B3648" s="26" t="s">
        <v>1649</v>
      </c>
      <c r="C3648" s="81">
        <f t="shared" si="173"/>
        <v>0</v>
      </c>
      <c r="D3648" s="26">
        <v>0</v>
      </c>
      <c r="E3648" s="26" t="s">
        <v>333</v>
      </c>
      <c r="F3648" s="26">
        <v>970814</v>
      </c>
      <c r="G3648" s="26">
        <v>0</v>
      </c>
      <c r="H3648" s="76">
        <f t="shared" si="174"/>
        <v>0</v>
      </c>
      <c r="I3648" s="76">
        <f t="shared" si="175"/>
        <v>0</v>
      </c>
      <c r="J3648" s="26">
        <v>145862</v>
      </c>
      <c r="K3648" s="26" t="s">
        <v>14814</v>
      </c>
      <c r="L3648" s="26" t="s">
        <v>14822</v>
      </c>
      <c r="M3648" s="26">
        <v>9120</v>
      </c>
      <c r="N3648" s="26" t="s">
        <v>14823</v>
      </c>
      <c r="O3648" s="26" t="s">
        <v>14816</v>
      </c>
      <c r="P3648" s="26" t="s">
        <v>333</v>
      </c>
      <c r="Q3648" s="26" t="s">
        <v>333</v>
      </c>
      <c r="U3648" s="26" t="s">
        <v>385</v>
      </c>
    </row>
    <row r="3649" spans="1:21" ht="14.4" x14ac:dyDescent="0.25">
      <c r="A3649" s="26">
        <v>113341</v>
      </c>
      <c r="B3649" s="26" t="s">
        <v>1649</v>
      </c>
      <c r="C3649" s="81">
        <f t="shared" si="173"/>
        <v>0</v>
      </c>
      <c r="D3649" s="26">
        <v>0</v>
      </c>
      <c r="E3649" s="26" t="s">
        <v>333</v>
      </c>
      <c r="F3649" s="26">
        <v>970814</v>
      </c>
      <c r="G3649" s="26">
        <v>0</v>
      </c>
      <c r="H3649" s="76">
        <f t="shared" si="174"/>
        <v>0</v>
      </c>
      <c r="I3649" s="76">
        <f t="shared" si="175"/>
        <v>0</v>
      </c>
      <c r="J3649" s="26">
        <v>145871</v>
      </c>
      <c r="K3649" s="26" t="s">
        <v>14814</v>
      </c>
      <c r="L3649" s="26" t="s">
        <v>14822</v>
      </c>
      <c r="M3649" s="26">
        <v>9120</v>
      </c>
      <c r="N3649" s="26" t="s">
        <v>14823</v>
      </c>
      <c r="O3649" s="26" t="s">
        <v>14816</v>
      </c>
      <c r="P3649" s="26" t="s">
        <v>333</v>
      </c>
      <c r="Q3649" s="26" t="s">
        <v>333</v>
      </c>
      <c r="U3649" s="26" t="s">
        <v>385</v>
      </c>
    </row>
    <row r="3650" spans="1:21" ht="14.4" x14ac:dyDescent="0.25">
      <c r="A3650" s="26">
        <v>113357</v>
      </c>
      <c r="B3650" s="26" t="s">
        <v>1649</v>
      </c>
      <c r="C3650" s="81">
        <f t="shared" si="173"/>
        <v>0</v>
      </c>
      <c r="D3650" s="26">
        <v>39271</v>
      </c>
      <c r="E3650" s="26" t="s">
        <v>12145</v>
      </c>
      <c r="F3650" s="26">
        <v>972489</v>
      </c>
      <c r="G3650" s="26">
        <v>0</v>
      </c>
      <c r="H3650" s="76">
        <f t="shared" si="174"/>
        <v>0</v>
      </c>
      <c r="I3650" s="76">
        <f t="shared" si="175"/>
        <v>0</v>
      </c>
      <c r="J3650" s="26">
        <v>27821</v>
      </c>
      <c r="K3650" s="26" t="s">
        <v>14824</v>
      </c>
      <c r="L3650" s="26" t="s">
        <v>8778</v>
      </c>
      <c r="M3650" s="26">
        <v>3500</v>
      </c>
      <c r="N3650" s="26" t="s">
        <v>71</v>
      </c>
      <c r="O3650" s="26" t="s">
        <v>211</v>
      </c>
      <c r="P3650" s="26" t="s">
        <v>333</v>
      </c>
      <c r="Q3650" s="26" t="s">
        <v>14825</v>
      </c>
      <c r="R3650" s="26" t="s">
        <v>12171</v>
      </c>
      <c r="S3650" s="26" t="s">
        <v>12172</v>
      </c>
      <c r="T3650" s="26" t="s">
        <v>12173</v>
      </c>
      <c r="U3650" s="26" t="s">
        <v>496</v>
      </c>
    </row>
    <row r="3651" spans="1:21" ht="14.4" x14ac:dyDescent="0.25">
      <c r="A3651" s="26">
        <v>113357</v>
      </c>
      <c r="B3651" s="26" t="s">
        <v>1649</v>
      </c>
      <c r="C3651" s="81">
        <f t="shared" si="173"/>
        <v>0</v>
      </c>
      <c r="D3651" s="26">
        <v>39271</v>
      </c>
      <c r="E3651" s="26" t="s">
        <v>12145</v>
      </c>
      <c r="F3651" s="26">
        <v>972513</v>
      </c>
      <c r="G3651" s="26">
        <v>0</v>
      </c>
      <c r="H3651" s="76">
        <f t="shared" si="174"/>
        <v>113357</v>
      </c>
      <c r="I3651" s="76">
        <f t="shared" si="175"/>
        <v>0</v>
      </c>
      <c r="J3651" s="26">
        <v>27862</v>
      </c>
      <c r="K3651" s="26" t="s">
        <v>14826</v>
      </c>
      <c r="L3651" s="26" t="s">
        <v>1716</v>
      </c>
      <c r="M3651" s="26">
        <v>3590</v>
      </c>
      <c r="N3651" s="26" t="s">
        <v>170</v>
      </c>
      <c r="O3651" s="26" t="s">
        <v>14827</v>
      </c>
      <c r="P3651" s="26" t="s">
        <v>333</v>
      </c>
      <c r="Q3651" s="26" t="s">
        <v>14828</v>
      </c>
      <c r="R3651" s="26" t="s">
        <v>12171</v>
      </c>
      <c r="S3651" s="26" t="s">
        <v>12172</v>
      </c>
      <c r="T3651" s="26" t="s">
        <v>12173</v>
      </c>
      <c r="U3651" s="26" t="s">
        <v>496</v>
      </c>
    </row>
    <row r="3652" spans="1:21" ht="14.4" x14ac:dyDescent="0.25">
      <c r="A3652" s="26">
        <v>113357</v>
      </c>
      <c r="B3652" s="26" t="s">
        <v>1649</v>
      </c>
      <c r="C3652" s="81">
        <f t="shared" si="173"/>
        <v>0</v>
      </c>
      <c r="D3652" s="26">
        <v>39271</v>
      </c>
      <c r="E3652" s="26" t="s">
        <v>12145</v>
      </c>
      <c r="F3652" s="26">
        <v>970971</v>
      </c>
      <c r="G3652" s="26">
        <v>0</v>
      </c>
      <c r="H3652" s="76">
        <f t="shared" si="174"/>
        <v>113357</v>
      </c>
      <c r="I3652" s="76">
        <f t="shared" si="175"/>
        <v>0</v>
      </c>
      <c r="J3652" s="26">
        <v>39107</v>
      </c>
      <c r="K3652" s="26" t="s">
        <v>14829</v>
      </c>
      <c r="L3652" s="26" t="s">
        <v>14830</v>
      </c>
      <c r="M3652" s="26">
        <v>3500</v>
      </c>
      <c r="N3652" s="26" t="s">
        <v>71</v>
      </c>
      <c r="O3652" s="26" t="s">
        <v>14831</v>
      </c>
      <c r="P3652" s="26" t="s">
        <v>333</v>
      </c>
      <c r="Q3652" s="26" t="s">
        <v>14832</v>
      </c>
      <c r="R3652" s="26" t="s">
        <v>12231</v>
      </c>
      <c r="S3652" s="26" t="s">
        <v>12232</v>
      </c>
      <c r="T3652" s="26" t="s">
        <v>12233</v>
      </c>
      <c r="U3652" s="26" t="s">
        <v>385</v>
      </c>
    </row>
    <row r="3653" spans="1:21" ht="14.4" x14ac:dyDescent="0.25">
      <c r="A3653" s="26">
        <v>113357</v>
      </c>
      <c r="B3653" s="26" t="s">
        <v>1649</v>
      </c>
      <c r="C3653" s="81">
        <f t="shared" si="173"/>
        <v>0</v>
      </c>
      <c r="D3653" s="26">
        <v>39271</v>
      </c>
      <c r="E3653" s="26" t="s">
        <v>12145</v>
      </c>
      <c r="F3653" s="26">
        <v>970971</v>
      </c>
      <c r="G3653" s="26">
        <v>0</v>
      </c>
      <c r="H3653" s="76">
        <f t="shared" si="174"/>
        <v>0</v>
      </c>
      <c r="I3653" s="76">
        <f t="shared" si="175"/>
        <v>0</v>
      </c>
      <c r="J3653" s="26">
        <v>39115</v>
      </c>
      <c r="K3653" s="26" t="s">
        <v>14833</v>
      </c>
      <c r="L3653" s="26" t="s">
        <v>14830</v>
      </c>
      <c r="M3653" s="26">
        <v>3500</v>
      </c>
      <c r="N3653" s="26" t="s">
        <v>71</v>
      </c>
      <c r="O3653" s="26" t="s">
        <v>14831</v>
      </c>
      <c r="P3653" s="26" t="s">
        <v>333</v>
      </c>
      <c r="Q3653" s="26" t="s">
        <v>14832</v>
      </c>
      <c r="R3653" s="26" t="s">
        <v>12231</v>
      </c>
      <c r="S3653" s="26" t="s">
        <v>12232</v>
      </c>
      <c r="T3653" s="26" t="s">
        <v>12233</v>
      </c>
      <c r="U3653" s="26" t="s">
        <v>385</v>
      </c>
    </row>
    <row r="3654" spans="1:21" ht="14.4" x14ac:dyDescent="0.25">
      <c r="A3654" s="26">
        <v>113357</v>
      </c>
      <c r="B3654" s="26" t="s">
        <v>1649</v>
      </c>
      <c r="C3654" s="81">
        <f t="shared" si="173"/>
        <v>0</v>
      </c>
      <c r="D3654" s="26">
        <v>39271</v>
      </c>
      <c r="E3654" s="26" t="s">
        <v>12145</v>
      </c>
      <c r="F3654" s="26">
        <v>970971</v>
      </c>
      <c r="G3654" s="26">
        <v>0</v>
      </c>
      <c r="H3654" s="76">
        <f t="shared" si="174"/>
        <v>0</v>
      </c>
      <c r="I3654" s="76">
        <f t="shared" si="175"/>
        <v>0</v>
      </c>
      <c r="J3654" s="26">
        <v>39271</v>
      </c>
      <c r="K3654" s="26" t="s">
        <v>12145</v>
      </c>
      <c r="L3654" s="26" t="s">
        <v>10538</v>
      </c>
      <c r="M3654" s="26">
        <v>3500</v>
      </c>
      <c r="N3654" s="26" t="s">
        <v>71</v>
      </c>
      <c r="O3654" s="26" t="s">
        <v>12339</v>
      </c>
      <c r="P3654" s="26" t="s">
        <v>333</v>
      </c>
      <c r="Q3654" s="26" t="s">
        <v>14834</v>
      </c>
      <c r="R3654" s="26" t="s">
        <v>12231</v>
      </c>
      <c r="S3654" s="26" t="s">
        <v>12232</v>
      </c>
      <c r="T3654" s="26" t="s">
        <v>12233</v>
      </c>
      <c r="U3654" s="26" t="s">
        <v>385</v>
      </c>
    </row>
    <row r="3655" spans="1:21" ht="14.4" x14ac:dyDescent="0.25">
      <c r="A3655" s="26">
        <v>113357</v>
      </c>
      <c r="B3655" s="26" t="s">
        <v>1649</v>
      </c>
      <c r="C3655" s="81">
        <f t="shared" ref="C3655:C3718" si="176">IF(A3655&lt;&gt;A3654,0,IF(AND(A3655=A3654,B3655&lt;&gt;B3654),A3655,0))</f>
        <v>0</v>
      </c>
      <c r="D3655" s="26">
        <v>39271</v>
      </c>
      <c r="E3655" s="26" t="s">
        <v>12145</v>
      </c>
      <c r="F3655" s="26">
        <v>970971</v>
      </c>
      <c r="G3655" s="26">
        <v>0</v>
      </c>
      <c r="H3655" s="76">
        <f t="shared" ref="H3655:H3718" si="177">IF(A3655&lt;&gt;A3654,0,IF(AND(A3655=A3654,F3655&lt;&gt;F3654),A3655,0))</f>
        <v>0</v>
      </c>
      <c r="I3655" s="76">
        <f t="shared" ref="I3655:I3718" si="178">IF(A3655&lt;&gt;A3654,0,IF(AND(H3655&lt;&gt;0,B3655&lt;&gt;B3654),A3655,0))</f>
        <v>0</v>
      </c>
      <c r="J3655" s="26">
        <v>39925</v>
      </c>
      <c r="K3655" s="26" t="s">
        <v>14835</v>
      </c>
      <c r="L3655" s="26" t="s">
        <v>14836</v>
      </c>
      <c r="M3655" s="26">
        <v>3512</v>
      </c>
      <c r="N3655" s="26" t="s">
        <v>318</v>
      </c>
      <c r="O3655" s="26" t="s">
        <v>14837</v>
      </c>
      <c r="P3655" s="26" t="s">
        <v>333</v>
      </c>
      <c r="Q3655" s="26" t="s">
        <v>14838</v>
      </c>
      <c r="R3655" s="26" t="s">
        <v>12231</v>
      </c>
      <c r="S3655" s="26" t="s">
        <v>12232</v>
      </c>
      <c r="T3655" s="26" t="s">
        <v>12233</v>
      </c>
      <c r="U3655" s="26" t="s">
        <v>385</v>
      </c>
    </row>
    <row r="3656" spans="1:21" ht="14.4" x14ac:dyDescent="0.25">
      <c r="A3656" s="26">
        <v>113357</v>
      </c>
      <c r="B3656" s="26" t="s">
        <v>1649</v>
      </c>
      <c r="C3656" s="81">
        <f t="shared" si="176"/>
        <v>0</v>
      </c>
      <c r="D3656" s="26">
        <v>39271</v>
      </c>
      <c r="E3656" s="26" t="s">
        <v>12145</v>
      </c>
      <c r="F3656" s="26">
        <v>970971</v>
      </c>
      <c r="G3656" s="26">
        <v>0</v>
      </c>
      <c r="H3656" s="76">
        <f t="shared" si="177"/>
        <v>0</v>
      </c>
      <c r="I3656" s="76">
        <f t="shared" si="178"/>
        <v>0</v>
      </c>
      <c r="J3656" s="26">
        <v>40097</v>
      </c>
      <c r="K3656" s="26" t="s">
        <v>14839</v>
      </c>
      <c r="L3656" s="26" t="s">
        <v>14840</v>
      </c>
      <c r="M3656" s="26">
        <v>3520</v>
      </c>
      <c r="N3656" s="26" t="s">
        <v>72</v>
      </c>
      <c r="O3656" s="26" t="s">
        <v>14841</v>
      </c>
      <c r="P3656" s="26" t="s">
        <v>333</v>
      </c>
      <c r="Q3656" s="26" t="s">
        <v>14842</v>
      </c>
      <c r="R3656" s="26" t="s">
        <v>12231</v>
      </c>
      <c r="S3656" s="26" t="s">
        <v>12232</v>
      </c>
      <c r="T3656" s="26" t="s">
        <v>12233</v>
      </c>
      <c r="U3656" s="26" t="s">
        <v>385</v>
      </c>
    </row>
    <row r="3657" spans="1:21" ht="14.4" x14ac:dyDescent="0.25">
      <c r="A3657" s="26">
        <v>113357</v>
      </c>
      <c r="B3657" s="26" t="s">
        <v>1649</v>
      </c>
      <c r="C3657" s="81">
        <f t="shared" si="176"/>
        <v>0</v>
      </c>
      <c r="D3657" s="26">
        <v>39271</v>
      </c>
      <c r="E3657" s="26" t="s">
        <v>12145</v>
      </c>
      <c r="F3657" s="26">
        <v>970971</v>
      </c>
      <c r="G3657" s="26">
        <v>0</v>
      </c>
      <c r="H3657" s="76">
        <f t="shared" si="177"/>
        <v>0</v>
      </c>
      <c r="I3657" s="76">
        <f t="shared" si="178"/>
        <v>0</v>
      </c>
      <c r="J3657" s="26">
        <v>40105</v>
      </c>
      <c r="K3657" s="26" t="s">
        <v>14843</v>
      </c>
      <c r="L3657" s="26" t="s">
        <v>14844</v>
      </c>
      <c r="M3657" s="26">
        <v>3520</v>
      </c>
      <c r="N3657" s="26" t="s">
        <v>72</v>
      </c>
      <c r="O3657" s="26" t="s">
        <v>14845</v>
      </c>
      <c r="P3657" s="26" t="s">
        <v>333</v>
      </c>
      <c r="Q3657" s="26" t="s">
        <v>14846</v>
      </c>
      <c r="R3657" s="26" t="s">
        <v>12231</v>
      </c>
      <c r="S3657" s="26" t="s">
        <v>12232</v>
      </c>
      <c r="T3657" s="26" t="s">
        <v>12233</v>
      </c>
      <c r="U3657" s="26" t="s">
        <v>385</v>
      </c>
    </row>
    <row r="3658" spans="1:21" ht="14.4" x14ac:dyDescent="0.25">
      <c r="A3658" s="26">
        <v>113357</v>
      </c>
      <c r="B3658" s="26" t="s">
        <v>1649</v>
      </c>
      <c r="C3658" s="81">
        <f t="shared" si="176"/>
        <v>0</v>
      </c>
      <c r="D3658" s="26">
        <v>39271</v>
      </c>
      <c r="E3658" s="26" t="s">
        <v>12145</v>
      </c>
      <c r="F3658" s="26">
        <v>970971</v>
      </c>
      <c r="G3658" s="26">
        <v>0</v>
      </c>
      <c r="H3658" s="76">
        <f t="shared" si="177"/>
        <v>0</v>
      </c>
      <c r="I3658" s="76">
        <f t="shared" si="178"/>
        <v>0</v>
      </c>
      <c r="J3658" s="26">
        <v>40113</v>
      </c>
      <c r="K3658" s="26" t="s">
        <v>14847</v>
      </c>
      <c r="L3658" s="26" t="s">
        <v>14840</v>
      </c>
      <c r="M3658" s="26">
        <v>3520</v>
      </c>
      <c r="N3658" s="26" t="s">
        <v>72</v>
      </c>
      <c r="O3658" s="26" t="s">
        <v>14841</v>
      </c>
      <c r="P3658" s="26" t="s">
        <v>333</v>
      </c>
      <c r="Q3658" s="26" t="s">
        <v>14842</v>
      </c>
      <c r="R3658" s="26" t="s">
        <v>12231</v>
      </c>
      <c r="S3658" s="26" t="s">
        <v>12232</v>
      </c>
      <c r="T3658" s="26" t="s">
        <v>12233</v>
      </c>
      <c r="U3658" s="26" t="s">
        <v>385</v>
      </c>
    </row>
    <row r="3659" spans="1:21" ht="14.4" x14ac:dyDescent="0.25">
      <c r="A3659" s="26">
        <v>113357</v>
      </c>
      <c r="B3659" s="26" t="s">
        <v>1649</v>
      </c>
      <c r="C3659" s="81">
        <f t="shared" si="176"/>
        <v>0</v>
      </c>
      <c r="D3659" s="26">
        <v>39271</v>
      </c>
      <c r="E3659" s="26" t="s">
        <v>12145</v>
      </c>
      <c r="F3659" s="26">
        <v>970971</v>
      </c>
      <c r="G3659" s="26">
        <v>0</v>
      </c>
      <c r="H3659" s="76">
        <f t="shared" si="177"/>
        <v>0</v>
      </c>
      <c r="I3659" s="76">
        <f t="shared" si="178"/>
        <v>0</v>
      </c>
      <c r="J3659" s="26">
        <v>111807</v>
      </c>
      <c r="K3659" s="26" t="s">
        <v>14848</v>
      </c>
      <c r="L3659" s="26" t="s">
        <v>14849</v>
      </c>
      <c r="M3659" s="26">
        <v>3500</v>
      </c>
      <c r="N3659" s="26" t="s">
        <v>71</v>
      </c>
      <c r="O3659" s="26" t="s">
        <v>14850</v>
      </c>
      <c r="P3659" s="26" t="s">
        <v>333</v>
      </c>
      <c r="Q3659" s="26" t="s">
        <v>14851</v>
      </c>
      <c r="R3659" s="26" t="s">
        <v>12231</v>
      </c>
      <c r="S3659" s="26" t="s">
        <v>12232</v>
      </c>
      <c r="T3659" s="26" t="s">
        <v>12233</v>
      </c>
      <c r="U3659" s="26" t="s">
        <v>385</v>
      </c>
    </row>
    <row r="3660" spans="1:21" ht="14.4" x14ac:dyDescent="0.25">
      <c r="A3660" s="26">
        <v>113357</v>
      </c>
      <c r="B3660" s="26" t="s">
        <v>1649</v>
      </c>
      <c r="C3660" s="81">
        <f t="shared" si="176"/>
        <v>0</v>
      </c>
      <c r="D3660" s="26">
        <v>39271</v>
      </c>
      <c r="E3660" s="26" t="s">
        <v>12145</v>
      </c>
      <c r="F3660" s="26">
        <v>970971</v>
      </c>
      <c r="G3660" s="26">
        <v>0</v>
      </c>
      <c r="H3660" s="76">
        <f t="shared" si="177"/>
        <v>0</v>
      </c>
      <c r="I3660" s="76">
        <f t="shared" si="178"/>
        <v>0</v>
      </c>
      <c r="J3660" s="26">
        <v>127613</v>
      </c>
      <c r="K3660" s="26" t="s">
        <v>14852</v>
      </c>
      <c r="L3660" s="26" t="s">
        <v>14849</v>
      </c>
      <c r="M3660" s="26">
        <v>3500</v>
      </c>
      <c r="N3660" s="26" t="s">
        <v>71</v>
      </c>
      <c r="O3660" s="26" t="s">
        <v>14850</v>
      </c>
      <c r="P3660" s="26" t="s">
        <v>333</v>
      </c>
      <c r="Q3660" s="26" t="s">
        <v>14853</v>
      </c>
      <c r="R3660" s="26" t="s">
        <v>12231</v>
      </c>
      <c r="S3660" s="26" t="s">
        <v>12232</v>
      </c>
      <c r="T3660" s="26" t="s">
        <v>12233</v>
      </c>
      <c r="U3660" s="26" t="s">
        <v>385</v>
      </c>
    </row>
    <row r="3661" spans="1:21" ht="14.4" x14ac:dyDescent="0.25">
      <c r="A3661" s="26">
        <v>113357</v>
      </c>
      <c r="B3661" s="26" t="s">
        <v>1649</v>
      </c>
      <c r="C3661" s="81">
        <f t="shared" si="176"/>
        <v>0</v>
      </c>
      <c r="D3661" s="26">
        <v>39271</v>
      </c>
      <c r="E3661" s="26" t="s">
        <v>12145</v>
      </c>
      <c r="F3661" s="26">
        <v>970971</v>
      </c>
      <c r="G3661" s="26">
        <v>0</v>
      </c>
      <c r="H3661" s="76">
        <f t="shared" si="177"/>
        <v>0</v>
      </c>
      <c r="I3661" s="76">
        <f t="shared" si="178"/>
        <v>0</v>
      </c>
      <c r="J3661" s="26">
        <v>127621</v>
      </c>
      <c r="K3661" s="26" t="s">
        <v>14854</v>
      </c>
      <c r="L3661" s="26" t="s">
        <v>14849</v>
      </c>
      <c r="M3661" s="26">
        <v>3500</v>
      </c>
      <c r="N3661" s="26" t="s">
        <v>71</v>
      </c>
      <c r="O3661" s="26" t="s">
        <v>14850</v>
      </c>
      <c r="P3661" s="26" t="s">
        <v>333</v>
      </c>
      <c r="Q3661" s="26" t="s">
        <v>14855</v>
      </c>
      <c r="R3661" s="26" t="s">
        <v>12231</v>
      </c>
      <c r="S3661" s="26" t="s">
        <v>12232</v>
      </c>
      <c r="T3661" s="26" t="s">
        <v>12233</v>
      </c>
      <c r="U3661" s="26" t="s">
        <v>385</v>
      </c>
    </row>
    <row r="3662" spans="1:21" ht="14.4" x14ac:dyDescent="0.25">
      <c r="A3662" s="26">
        <v>113357</v>
      </c>
      <c r="B3662" s="26" t="s">
        <v>1649</v>
      </c>
      <c r="C3662" s="81">
        <f t="shared" si="176"/>
        <v>0</v>
      </c>
      <c r="D3662" s="26">
        <v>39271</v>
      </c>
      <c r="E3662" s="26" t="s">
        <v>12145</v>
      </c>
      <c r="F3662" s="26">
        <v>970971</v>
      </c>
      <c r="G3662" s="26">
        <v>0</v>
      </c>
      <c r="H3662" s="76">
        <f t="shared" si="177"/>
        <v>0</v>
      </c>
      <c r="I3662" s="76">
        <f t="shared" si="178"/>
        <v>0</v>
      </c>
      <c r="J3662" s="26">
        <v>127639</v>
      </c>
      <c r="K3662" s="26" t="s">
        <v>12336</v>
      </c>
      <c r="L3662" s="26" t="s">
        <v>10538</v>
      </c>
      <c r="M3662" s="26">
        <v>3500</v>
      </c>
      <c r="N3662" s="26" t="s">
        <v>71</v>
      </c>
      <c r="O3662" s="26" t="s">
        <v>12339</v>
      </c>
      <c r="P3662" s="26" t="s">
        <v>333</v>
      </c>
      <c r="Q3662" s="26" t="s">
        <v>14856</v>
      </c>
      <c r="R3662" s="26" t="s">
        <v>12231</v>
      </c>
      <c r="S3662" s="26" t="s">
        <v>12232</v>
      </c>
      <c r="T3662" s="26" t="s">
        <v>12233</v>
      </c>
      <c r="U3662" s="26" t="s">
        <v>385</v>
      </c>
    </row>
    <row r="3663" spans="1:21" ht="14.4" x14ac:dyDescent="0.25">
      <c r="A3663" s="26">
        <v>113357</v>
      </c>
      <c r="B3663" s="26" t="s">
        <v>1649</v>
      </c>
      <c r="C3663" s="81">
        <f t="shared" si="176"/>
        <v>0</v>
      </c>
      <c r="D3663" s="26">
        <v>0</v>
      </c>
      <c r="E3663" s="26" t="s">
        <v>333</v>
      </c>
      <c r="F3663" s="26">
        <v>970971</v>
      </c>
      <c r="G3663" s="26">
        <v>0</v>
      </c>
      <c r="H3663" s="76">
        <f t="shared" si="177"/>
        <v>0</v>
      </c>
      <c r="I3663" s="76">
        <f t="shared" si="178"/>
        <v>0</v>
      </c>
      <c r="J3663" s="26">
        <v>145946</v>
      </c>
      <c r="K3663" s="26" t="s">
        <v>14829</v>
      </c>
      <c r="L3663" s="26" t="s">
        <v>14857</v>
      </c>
      <c r="M3663" s="26">
        <v>3500</v>
      </c>
      <c r="N3663" s="26" t="s">
        <v>12338</v>
      </c>
      <c r="O3663" s="26" t="s">
        <v>14831</v>
      </c>
      <c r="P3663" s="26" t="s">
        <v>333</v>
      </c>
      <c r="Q3663" s="26" t="s">
        <v>333</v>
      </c>
      <c r="U3663" s="26" t="s">
        <v>385</v>
      </c>
    </row>
    <row r="3664" spans="1:21" ht="14.4" x14ac:dyDescent="0.25">
      <c r="A3664" s="26">
        <v>113373</v>
      </c>
      <c r="B3664" s="26" t="s">
        <v>1649</v>
      </c>
      <c r="C3664" s="81">
        <f t="shared" si="176"/>
        <v>0</v>
      </c>
      <c r="D3664" s="26">
        <v>0</v>
      </c>
      <c r="E3664" s="26" t="s">
        <v>333</v>
      </c>
      <c r="F3664" s="26">
        <v>972166</v>
      </c>
      <c r="G3664" s="26">
        <v>0</v>
      </c>
      <c r="H3664" s="76">
        <f t="shared" si="177"/>
        <v>0</v>
      </c>
      <c r="I3664" s="76">
        <f t="shared" si="178"/>
        <v>0</v>
      </c>
      <c r="J3664" s="26">
        <v>27961</v>
      </c>
      <c r="K3664" s="26" t="s">
        <v>14858</v>
      </c>
      <c r="L3664" s="26" t="s">
        <v>14859</v>
      </c>
      <c r="M3664" s="26">
        <v>3580</v>
      </c>
      <c r="N3664" s="26" t="s">
        <v>2</v>
      </c>
      <c r="O3664" s="26" t="s">
        <v>14860</v>
      </c>
      <c r="P3664" s="26" t="s">
        <v>333</v>
      </c>
      <c r="Q3664" s="26" t="s">
        <v>14861</v>
      </c>
      <c r="R3664" s="26" t="s">
        <v>12171</v>
      </c>
      <c r="S3664" s="26" t="s">
        <v>12172</v>
      </c>
      <c r="T3664" s="26" t="s">
        <v>12173</v>
      </c>
      <c r="U3664" s="26" t="s">
        <v>496</v>
      </c>
    </row>
    <row r="3665" spans="1:21" ht="14.4" x14ac:dyDescent="0.25">
      <c r="A3665" s="26">
        <v>113373</v>
      </c>
      <c r="B3665" s="26" t="s">
        <v>1649</v>
      </c>
      <c r="C3665" s="81">
        <f t="shared" si="176"/>
        <v>0</v>
      </c>
      <c r="D3665" s="26">
        <v>0</v>
      </c>
      <c r="E3665" s="26" t="s">
        <v>333</v>
      </c>
      <c r="F3665" s="26">
        <v>972166</v>
      </c>
      <c r="G3665" s="26">
        <v>0</v>
      </c>
      <c r="H3665" s="76">
        <f t="shared" si="177"/>
        <v>0</v>
      </c>
      <c r="I3665" s="76">
        <f t="shared" si="178"/>
        <v>0</v>
      </c>
      <c r="J3665" s="26">
        <v>38695</v>
      </c>
      <c r="K3665" s="26" t="s">
        <v>14862</v>
      </c>
      <c r="L3665" s="26" t="s">
        <v>10541</v>
      </c>
      <c r="M3665" s="26">
        <v>3580</v>
      </c>
      <c r="N3665" s="26" t="s">
        <v>2</v>
      </c>
      <c r="O3665" s="26" t="s">
        <v>14863</v>
      </c>
      <c r="P3665" s="26" t="s">
        <v>333</v>
      </c>
      <c r="Q3665" s="26" t="s">
        <v>14864</v>
      </c>
      <c r="R3665" s="26" t="s">
        <v>12231</v>
      </c>
      <c r="S3665" s="26" t="s">
        <v>12232</v>
      </c>
      <c r="T3665" s="26" t="s">
        <v>12233</v>
      </c>
      <c r="U3665" s="26" t="s">
        <v>385</v>
      </c>
    </row>
    <row r="3666" spans="1:21" ht="14.4" x14ac:dyDescent="0.25">
      <c r="A3666" s="26">
        <v>113373</v>
      </c>
      <c r="B3666" s="26" t="s">
        <v>1649</v>
      </c>
      <c r="C3666" s="81">
        <f t="shared" si="176"/>
        <v>0</v>
      </c>
      <c r="D3666" s="26">
        <v>0</v>
      </c>
      <c r="E3666" s="26" t="s">
        <v>333</v>
      </c>
      <c r="F3666" s="26">
        <v>972166</v>
      </c>
      <c r="G3666" s="26">
        <v>0</v>
      </c>
      <c r="H3666" s="76">
        <f t="shared" si="177"/>
        <v>0</v>
      </c>
      <c r="I3666" s="76">
        <f t="shared" si="178"/>
        <v>0</v>
      </c>
      <c r="J3666" s="26">
        <v>38703</v>
      </c>
      <c r="K3666" s="26" t="s">
        <v>14865</v>
      </c>
      <c r="L3666" s="26" t="s">
        <v>10541</v>
      </c>
      <c r="M3666" s="26">
        <v>3580</v>
      </c>
      <c r="N3666" s="26" t="s">
        <v>2</v>
      </c>
      <c r="O3666" s="26" t="s">
        <v>14863</v>
      </c>
      <c r="P3666" s="26" t="s">
        <v>333</v>
      </c>
      <c r="Q3666" s="26" t="s">
        <v>14864</v>
      </c>
      <c r="R3666" s="26" t="s">
        <v>12231</v>
      </c>
      <c r="S3666" s="26" t="s">
        <v>12232</v>
      </c>
      <c r="T3666" s="26" t="s">
        <v>12233</v>
      </c>
      <c r="U3666" s="26" t="s">
        <v>385</v>
      </c>
    </row>
    <row r="3667" spans="1:21" ht="14.4" x14ac:dyDescent="0.25">
      <c r="A3667" s="26">
        <v>113373</v>
      </c>
      <c r="B3667" s="26" t="s">
        <v>1649</v>
      </c>
      <c r="C3667" s="81">
        <f t="shared" si="176"/>
        <v>0</v>
      </c>
      <c r="D3667" s="26">
        <v>0</v>
      </c>
      <c r="E3667" s="26" t="s">
        <v>333</v>
      </c>
      <c r="F3667" s="26">
        <v>972166</v>
      </c>
      <c r="G3667" s="26">
        <v>0</v>
      </c>
      <c r="H3667" s="76">
        <f t="shared" si="177"/>
        <v>0</v>
      </c>
      <c r="I3667" s="76">
        <f t="shared" si="178"/>
        <v>0</v>
      </c>
      <c r="J3667" s="26">
        <v>38711</v>
      </c>
      <c r="K3667" s="26" t="s">
        <v>14866</v>
      </c>
      <c r="L3667" s="26" t="s">
        <v>10541</v>
      </c>
      <c r="M3667" s="26">
        <v>3580</v>
      </c>
      <c r="N3667" s="26" t="s">
        <v>2</v>
      </c>
      <c r="O3667" s="26" t="s">
        <v>14863</v>
      </c>
      <c r="P3667" s="26" t="s">
        <v>333</v>
      </c>
      <c r="Q3667" s="26" t="s">
        <v>14864</v>
      </c>
      <c r="R3667" s="26" t="s">
        <v>12231</v>
      </c>
      <c r="S3667" s="26" t="s">
        <v>12232</v>
      </c>
      <c r="T3667" s="26" t="s">
        <v>12233</v>
      </c>
      <c r="U3667" s="26" t="s">
        <v>385</v>
      </c>
    </row>
    <row r="3668" spans="1:21" ht="14.4" x14ac:dyDescent="0.25">
      <c r="A3668" s="26">
        <v>113373</v>
      </c>
      <c r="B3668" s="26" t="s">
        <v>1649</v>
      </c>
      <c r="C3668" s="81">
        <f t="shared" si="176"/>
        <v>0</v>
      </c>
      <c r="D3668" s="26">
        <v>0</v>
      </c>
      <c r="E3668" s="26" t="s">
        <v>333</v>
      </c>
      <c r="F3668" s="26">
        <v>972166</v>
      </c>
      <c r="G3668" s="26">
        <v>0</v>
      </c>
      <c r="H3668" s="76">
        <f t="shared" si="177"/>
        <v>0</v>
      </c>
      <c r="I3668" s="76">
        <f t="shared" si="178"/>
        <v>0</v>
      </c>
      <c r="J3668" s="26">
        <v>38729</v>
      </c>
      <c r="K3668" s="26" t="s">
        <v>14867</v>
      </c>
      <c r="L3668" s="26" t="s">
        <v>14868</v>
      </c>
      <c r="M3668" s="26">
        <v>3580</v>
      </c>
      <c r="N3668" s="26" t="s">
        <v>2</v>
      </c>
      <c r="O3668" s="26" t="s">
        <v>14869</v>
      </c>
      <c r="P3668" s="26" t="s">
        <v>333</v>
      </c>
      <c r="Q3668" s="26" t="s">
        <v>14870</v>
      </c>
      <c r="R3668" s="26" t="s">
        <v>12231</v>
      </c>
      <c r="S3668" s="26" t="s">
        <v>12232</v>
      </c>
      <c r="T3668" s="26" t="s">
        <v>12233</v>
      </c>
      <c r="U3668" s="26" t="s">
        <v>385</v>
      </c>
    </row>
    <row r="3669" spans="1:21" ht="14.4" x14ac:dyDescent="0.25">
      <c r="A3669" s="26">
        <v>113373</v>
      </c>
      <c r="B3669" s="26" t="s">
        <v>1649</v>
      </c>
      <c r="C3669" s="81">
        <f t="shared" si="176"/>
        <v>0</v>
      </c>
      <c r="D3669" s="26">
        <v>0</v>
      </c>
      <c r="E3669" s="26" t="s">
        <v>333</v>
      </c>
      <c r="F3669" s="26">
        <v>972166</v>
      </c>
      <c r="G3669" s="26">
        <v>0</v>
      </c>
      <c r="H3669" s="76">
        <f t="shared" si="177"/>
        <v>0</v>
      </c>
      <c r="I3669" s="76">
        <f t="shared" si="178"/>
        <v>0</v>
      </c>
      <c r="J3669" s="26">
        <v>39611</v>
      </c>
      <c r="K3669" s="26" t="s">
        <v>14871</v>
      </c>
      <c r="L3669" s="26" t="s">
        <v>14872</v>
      </c>
      <c r="M3669" s="26">
        <v>3560</v>
      </c>
      <c r="N3669" s="26" t="s">
        <v>87</v>
      </c>
      <c r="O3669" s="26" t="s">
        <v>14873</v>
      </c>
      <c r="P3669" s="26" t="s">
        <v>333</v>
      </c>
      <c r="Q3669" s="26" t="s">
        <v>14874</v>
      </c>
      <c r="R3669" s="26" t="s">
        <v>12231</v>
      </c>
      <c r="S3669" s="26" t="s">
        <v>12232</v>
      </c>
      <c r="T3669" s="26" t="s">
        <v>12233</v>
      </c>
      <c r="U3669" s="26" t="s">
        <v>385</v>
      </c>
    </row>
    <row r="3670" spans="1:21" ht="14.4" x14ac:dyDescent="0.25">
      <c r="A3670" s="26">
        <v>113373</v>
      </c>
      <c r="B3670" s="26" t="s">
        <v>1649</v>
      </c>
      <c r="C3670" s="81">
        <f t="shared" si="176"/>
        <v>0</v>
      </c>
      <c r="D3670" s="26">
        <v>0</v>
      </c>
      <c r="E3670" s="26" t="s">
        <v>333</v>
      </c>
      <c r="F3670" s="26">
        <v>972166</v>
      </c>
      <c r="G3670" s="26">
        <v>0</v>
      </c>
      <c r="H3670" s="76">
        <f t="shared" si="177"/>
        <v>0</v>
      </c>
      <c r="I3670" s="76">
        <f t="shared" si="178"/>
        <v>0</v>
      </c>
      <c r="J3670" s="26">
        <v>39628</v>
      </c>
      <c r="K3670" s="26" t="s">
        <v>14875</v>
      </c>
      <c r="L3670" s="26" t="s">
        <v>14872</v>
      </c>
      <c r="M3670" s="26">
        <v>3560</v>
      </c>
      <c r="N3670" s="26" t="s">
        <v>87</v>
      </c>
      <c r="O3670" s="26" t="s">
        <v>14873</v>
      </c>
      <c r="P3670" s="26" t="s">
        <v>333</v>
      </c>
      <c r="Q3670" s="26" t="s">
        <v>14874</v>
      </c>
      <c r="R3670" s="26" t="s">
        <v>12231</v>
      </c>
      <c r="S3670" s="26" t="s">
        <v>12232</v>
      </c>
      <c r="T3670" s="26" t="s">
        <v>12233</v>
      </c>
      <c r="U3670" s="26" t="s">
        <v>385</v>
      </c>
    </row>
    <row r="3671" spans="1:21" ht="14.4" x14ac:dyDescent="0.25">
      <c r="A3671" s="26">
        <v>113373</v>
      </c>
      <c r="B3671" s="26" t="s">
        <v>1649</v>
      </c>
      <c r="C3671" s="81">
        <f t="shared" si="176"/>
        <v>0</v>
      </c>
      <c r="D3671" s="26">
        <v>0</v>
      </c>
      <c r="E3671" s="26" t="s">
        <v>333</v>
      </c>
      <c r="F3671" s="26">
        <v>972166</v>
      </c>
      <c r="G3671" s="26">
        <v>0</v>
      </c>
      <c r="H3671" s="76">
        <f t="shared" si="177"/>
        <v>0</v>
      </c>
      <c r="I3671" s="76">
        <f t="shared" si="178"/>
        <v>0</v>
      </c>
      <c r="J3671" s="26">
        <v>39826</v>
      </c>
      <c r="K3671" s="26" t="s">
        <v>14876</v>
      </c>
      <c r="L3671" s="26" t="s">
        <v>14877</v>
      </c>
      <c r="M3671" s="26">
        <v>3583</v>
      </c>
      <c r="N3671" s="26" t="s">
        <v>317</v>
      </c>
      <c r="O3671" s="26" t="s">
        <v>14878</v>
      </c>
      <c r="P3671" s="26" t="s">
        <v>333</v>
      </c>
      <c r="Q3671" s="26" t="s">
        <v>14879</v>
      </c>
      <c r="R3671" s="26" t="s">
        <v>12231</v>
      </c>
      <c r="S3671" s="26" t="s">
        <v>12232</v>
      </c>
      <c r="T3671" s="26" t="s">
        <v>12233</v>
      </c>
      <c r="U3671" s="26" t="s">
        <v>385</v>
      </c>
    </row>
    <row r="3672" spans="1:21" ht="14.4" x14ac:dyDescent="0.25">
      <c r="A3672" s="26">
        <v>113381</v>
      </c>
      <c r="B3672" s="26" t="s">
        <v>1649</v>
      </c>
      <c r="C3672" s="81">
        <f t="shared" si="176"/>
        <v>0</v>
      </c>
      <c r="D3672" s="26">
        <v>118315</v>
      </c>
      <c r="E3672" s="26" t="s">
        <v>12146</v>
      </c>
      <c r="F3672" s="26">
        <v>971184</v>
      </c>
      <c r="G3672" s="26">
        <v>0</v>
      </c>
      <c r="H3672" s="76">
        <f t="shared" si="177"/>
        <v>0</v>
      </c>
      <c r="I3672" s="76">
        <f t="shared" si="178"/>
        <v>0</v>
      </c>
      <c r="J3672" s="26">
        <v>39313</v>
      </c>
      <c r="K3672" s="26" t="s">
        <v>14880</v>
      </c>
      <c r="L3672" s="26" t="s">
        <v>14881</v>
      </c>
      <c r="M3672" s="26">
        <v>3540</v>
      </c>
      <c r="N3672" s="26" t="s">
        <v>86</v>
      </c>
      <c r="O3672" s="26" t="s">
        <v>14882</v>
      </c>
      <c r="P3672" s="26" t="s">
        <v>333</v>
      </c>
      <c r="Q3672" s="26" t="s">
        <v>14883</v>
      </c>
      <c r="R3672" s="26" t="s">
        <v>12231</v>
      </c>
      <c r="S3672" s="26" t="s">
        <v>12232</v>
      </c>
      <c r="T3672" s="26" t="s">
        <v>12233</v>
      </c>
      <c r="U3672" s="26" t="s">
        <v>385</v>
      </c>
    </row>
    <row r="3673" spans="1:21" ht="14.4" x14ac:dyDescent="0.25">
      <c r="A3673" s="26">
        <v>113381</v>
      </c>
      <c r="B3673" s="26" t="s">
        <v>1649</v>
      </c>
      <c r="C3673" s="81">
        <f t="shared" si="176"/>
        <v>0</v>
      </c>
      <c r="D3673" s="26">
        <v>118315</v>
      </c>
      <c r="E3673" s="26" t="s">
        <v>12146</v>
      </c>
      <c r="F3673" s="26">
        <v>971184</v>
      </c>
      <c r="G3673" s="26">
        <v>0</v>
      </c>
      <c r="H3673" s="76">
        <f t="shared" si="177"/>
        <v>0</v>
      </c>
      <c r="I3673" s="76">
        <f t="shared" si="178"/>
        <v>0</v>
      </c>
      <c r="J3673" s="26">
        <v>39321</v>
      </c>
      <c r="K3673" s="26" t="s">
        <v>14884</v>
      </c>
      <c r="L3673" s="26" t="s">
        <v>14881</v>
      </c>
      <c r="M3673" s="26">
        <v>3540</v>
      </c>
      <c r="N3673" s="26" t="s">
        <v>86</v>
      </c>
      <c r="O3673" s="26" t="s">
        <v>14882</v>
      </c>
      <c r="P3673" s="26" t="s">
        <v>333</v>
      </c>
      <c r="Q3673" s="26" t="s">
        <v>14883</v>
      </c>
      <c r="R3673" s="26" t="s">
        <v>12231</v>
      </c>
      <c r="S3673" s="26" t="s">
        <v>12232</v>
      </c>
      <c r="T3673" s="26" t="s">
        <v>12233</v>
      </c>
      <c r="U3673" s="26" t="s">
        <v>385</v>
      </c>
    </row>
    <row r="3674" spans="1:21" ht="14.4" x14ac:dyDescent="0.25">
      <c r="A3674" s="26">
        <v>113381</v>
      </c>
      <c r="B3674" s="26" t="s">
        <v>1649</v>
      </c>
      <c r="C3674" s="81">
        <f t="shared" si="176"/>
        <v>0</v>
      </c>
      <c r="D3674" s="26">
        <v>118315</v>
      </c>
      <c r="E3674" s="26" t="s">
        <v>12146</v>
      </c>
      <c r="F3674" s="26">
        <v>971184</v>
      </c>
      <c r="G3674" s="26">
        <v>0</v>
      </c>
      <c r="H3674" s="76">
        <f t="shared" si="177"/>
        <v>0</v>
      </c>
      <c r="I3674" s="76">
        <f t="shared" si="178"/>
        <v>0</v>
      </c>
      <c r="J3674" s="26">
        <v>118315</v>
      </c>
      <c r="K3674" s="26" t="s">
        <v>12146</v>
      </c>
      <c r="L3674" s="26" t="s">
        <v>10543</v>
      </c>
      <c r="M3674" s="26">
        <v>3540</v>
      </c>
      <c r="N3674" s="26" t="s">
        <v>86</v>
      </c>
      <c r="O3674" s="26" t="s">
        <v>14885</v>
      </c>
      <c r="P3674" s="26" t="s">
        <v>333</v>
      </c>
      <c r="Q3674" s="26" t="s">
        <v>14886</v>
      </c>
      <c r="R3674" s="26" t="s">
        <v>12231</v>
      </c>
      <c r="S3674" s="26" t="s">
        <v>12232</v>
      </c>
      <c r="T3674" s="26" t="s">
        <v>12233</v>
      </c>
      <c r="U3674" s="26" t="s">
        <v>385</v>
      </c>
    </row>
    <row r="3675" spans="1:21" ht="14.4" x14ac:dyDescent="0.25">
      <c r="A3675" s="26">
        <v>113381</v>
      </c>
      <c r="B3675" s="26" t="s">
        <v>1649</v>
      </c>
      <c r="C3675" s="81">
        <f t="shared" si="176"/>
        <v>0</v>
      </c>
      <c r="D3675" s="26">
        <v>118315</v>
      </c>
      <c r="E3675" s="26" t="s">
        <v>12146</v>
      </c>
      <c r="F3675" s="26">
        <v>971184</v>
      </c>
      <c r="G3675" s="26">
        <v>0</v>
      </c>
      <c r="H3675" s="76">
        <f t="shared" si="177"/>
        <v>0</v>
      </c>
      <c r="I3675" s="76">
        <f t="shared" si="178"/>
        <v>0</v>
      </c>
      <c r="J3675" s="26">
        <v>118323</v>
      </c>
      <c r="K3675" s="26" t="s">
        <v>14887</v>
      </c>
      <c r="L3675" s="26" t="s">
        <v>14881</v>
      </c>
      <c r="M3675" s="26">
        <v>3540</v>
      </c>
      <c r="N3675" s="26" t="s">
        <v>86</v>
      </c>
      <c r="O3675" s="26" t="s">
        <v>14882</v>
      </c>
      <c r="P3675" s="26" t="s">
        <v>333</v>
      </c>
      <c r="Q3675" s="26" t="s">
        <v>14886</v>
      </c>
      <c r="R3675" s="26" t="s">
        <v>12231</v>
      </c>
      <c r="S3675" s="26" t="s">
        <v>12232</v>
      </c>
      <c r="T3675" s="26" t="s">
        <v>12233</v>
      </c>
      <c r="U3675" s="26" t="s">
        <v>385</v>
      </c>
    </row>
    <row r="3676" spans="1:21" ht="14.4" x14ac:dyDescent="0.25">
      <c r="A3676" s="26">
        <v>113381</v>
      </c>
      <c r="B3676" s="26" t="s">
        <v>1649</v>
      </c>
      <c r="C3676" s="81">
        <f t="shared" si="176"/>
        <v>0</v>
      </c>
      <c r="D3676" s="26">
        <v>118315</v>
      </c>
      <c r="E3676" s="26" t="s">
        <v>12146</v>
      </c>
      <c r="F3676" s="26">
        <v>971184</v>
      </c>
      <c r="G3676" s="26">
        <v>0</v>
      </c>
      <c r="H3676" s="76">
        <f t="shared" si="177"/>
        <v>0</v>
      </c>
      <c r="I3676" s="76">
        <f t="shared" si="178"/>
        <v>0</v>
      </c>
      <c r="J3676" s="26">
        <v>118331</v>
      </c>
      <c r="K3676" s="26" t="s">
        <v>14888</v>
      </c>
      <c r="L3676" s="26" t="s">
        <v>548</v>
      </c>
      <c r="M3676" s="26">
        <v>3540</v>
      </c>
      <c r="N3676" s="26" t="s">
        <v>86</v>
      </c>
      <c r="O3676" s="26" t="s">
        <v>14889</v>
      </c>
      <c r="P3676" s="26" t="s">
        <v>333</v>
      </c>
      <c r="Q3676" s="26" t="s">
        <v>14890</v>
      </c>
      <c r="R3676" s="26" t="s">
        <v>12231</v>
      </c>
      <c r="S3676" s="26" t="s">
        <v>12232</v>
      </c>
      <c r="T3676" s="26" t="s">
        <v>12233</v>
      </c>
      <c r="U3676" s="26" t="s">
        <v>385</v>
      </c>
    </row>
    <row r="3677" spans="1:21" ht="14.4" x14ac:dyDescent="0.25">
      <c r="A3677" s="26">
        <v>113381</v>
      </c>
      <c r="B3677" s="26" t="s">
        <v>1649</v>
      </c>
      <c r="C3677" s="81">
        <f t="shared" si="176"/>
        <v>0</v>
      </c>
      <c r="D3677" s="26">
        <v>118315</v>
      </c>
      <c r="E3677" s="26" t="s">
        <v>12146</v>
      </c>
      <c r="F3677" s="26">
        <v>971184</v>
      </c>
      <c r="G3677" s="26">
        <v>0</v>
      </c>
      <c r="H3677" s="76">
        <f t="shared" si="177"/>
        <v>0</v>
      </c>
      <c r="I3677" s="76">
        <f t="shared" si="178"/>
        <v>0</v>
      </c>
      <c r="J3677" s="26">
        <v>118349</v>
      </c>
      <c r="K3677" s="26" t="s">
        <v>14891</v>
      </c>
      <c r="L3677" s="26" t="s">
        <v>548</v>
      </c>
      <c r="M3677" s="26">
        <v>3540</v>
      </c>
      <c r="N3677" s="26" t="s">
        <v>86</v>
      </c>
      <c r="O3677" s="26" t="s">
        <v>14889</v>
      </c>
      <c r="P3677" s="26" t="s">
        <v>333</v>
      </c>
      <c r="Q3677" s="26" t="s">
        <v>14890</v>
      </c>
      <c r="R3677" s="26" t="s">
        <v>12231</v>
      </c>
      <c r="S3677" s="26" t="s">
        <v>12232</v>
      </c>
      <c r="T3677" s="26" t="s">
        <v>12233</v>
      </c>
      <c r="U3677" s="26" t="s">
        <v>385</v>
      </c>
    </row>
    <row r="3678" spans="1:21" ht="14.4" x14ac:dyDescent="0.25">
      <c r="A3678" s="26">
        <v>113399</v>
      </c>
      <c r="B3678" s="26" t="s">
        <v>1649</v>
      </c>
      <c r="C3678" s="81">
        <f t="shared" si="176"/>
        <v>0</v>
      </c>
      <c r="D3678" s="26">
        <v>125286</v>
      </c>
      <c r="E3678" s="26" t="s">
        <v>12147</v>
      </c>
      <c r="F3678" s="26">
        <v>974402</v>
      </c>
      <c r="G3678" s="26">
        <v>0</v>
      </c>
      <c r="H3678" s="76">
        <f t="shared" si="177"/>
        <v>0</v>
      </c>
      <c r="I3678" s="76">
        <f t="shared" si="178"/>
        <v>0</v>
      </c>
      <c r="J3678" s="26">
        <v>118265</v>
      </c>
      <c r="K3678" s="26" t="s">
        <v>14892</v>
      </c>
      <c r="L3678" s="26" t="s">
        <v>14893</v>
      </c>
      <c r="M3678" s="26">
        <v>3840</v>
      </c>
      <c r="N3678" s="26" t="s">
        <v>1</v>
      </c>
      <c r="O3678" s="26" t="s">
        <v>14894</v>
      </c>
      <c r="P3678" s="26" t="s">
        <v>333</v>
      </c>
      <c r="Q3678" s="26" t="s">
        <v>14895</v>
      </c>
      <c r="R3678" s="26" t="s">
        <v>12231</v>
      </c>
      <c r="S3678" s="26" t="s">
        <v>12232</v>
      </c>
      <c r="T3678" s="26" t="s">
        <v>12233</v>
      </c>
      <c r="U3678" s="26" t="s">
        <v>385</v>
      </c>
    </row>
    <row r="3679" spans="1:21" ht="14.4" x14ac:dyDescent="0.25">
      <c r="A3679" s="26">
        <v>113399</v>
      </c>
      <c r="B3679" s="26" t="s">
        <v>1649</v>
      </c>
      <c r="C3679" s="81">
        <f t="shared" si="176"/>
        <v>0</v>
      </c>
      <c r="D3679" s="26">
        <v>125286</v>
      </c>
      <c r="E3679" s="26" t="s">
        <v>12147</v>
      </c>
      <c r="F3679" s="26">
        <v>974402</v>
      </c>
      <c r="G3679" s="26">
        <v>0</v>
      </c>
      <c r="H3679" s="76">
        <f t="shared" si="177"/>
        <v>0</v>
      </c>
      <c r="I3679" s="76">
        <f t="shared" si="178"/>
        <v>0</v>
      </c>
      <c r="J3679" s="26">
        <v>125278</v>
      </c>
      <c r="K3679" s="26" t="s">
        <v>14896</v>
      </c>
      <c r="L3679" s="26" t="s">
        <v>10546</v>
      </c>
      <c r="M3679" s="26">
        <v>3700</v>
      </c>
      <c r="N3679" s="26" t="s">
        <v>82</v>
      </c>
      <c r="O3679" s="26" t="s">
        <v>14897</v>
      </c>
      <c r="P3679" s="26" t="s">
        <v>333</v>
      </c>
      <c r="Q3679" s="26" t="s">
        <v>14898</v>
      </c>
      <c r="R3679" s="26" t="s">
        <v>12231</v>
      </c>
      <c r="S3679" s="26" t="s">
        <v>12232</v>
      </c>
      <c r="T3679" s="26" t="s">
        <v>12233</v>
      </c>
      <c r="U3679" s="26" t="s">
        <v>385</v>
      </c>
    </row>
    <row r="3680" spans="1:21" ht="14.4" x14ac:dyDescent="0.25">
      <c r="A3680" s="26">
        <v>113399</v>
      </c>
      <c r="B3680" s="26" t="s">
        <v>1649</v>
      </c>
      <c r="C3680" s="81">
        <f t="shared" si="176"/>
        <v>0</v>
      </c>
      <c r="D3680" s="26">
        <v>125286</v>
      </c>
      <c r="E3680" s="26" t="s">
        <v>12147</v>
      </c>
      <c r="F3680" s="26">
        <v>974402</v>
      </c>
      <c r="G3680" s="26">
        <v>0</v>
      </c>
      <c r="H3680" s="76">
        <f t="shared" si="177"/>
        <v>0</v>
      </c>
      <c r="I3680" s="76">
        <f t="shared" si="178"/>
        <v>0</v>
      </c>
      <c r="J3680" s="26">
        <v>125286</v>
      </c>
      <c r="K3680" s="26" t="s">
        <v>12147</v>
      </c>
      <c r="L3680" s="26" t="s">
        <v>10546</v>
      </c>
      <c r="M3680" s="26">
        <v>3700</v>
      </c>
      <c r="N3680" s="26" t="s">
        <v>82</v>
      </c>
      <c r="O3680" s="26" t="s">
        <v>14897</v>
      </c>
      <c r="P3680" s="26" t="s">
        <v>333</v>
      </c>
      <c r="Q3680" s="26" t="s">
        <v>14898</v>
      </c>
      <c r="R3680" s="26" t="s">
        <v>12231</v>
      </c>
      <c r="S3680" s="26" t="s">
        <v>12232</v>
      </c>
      <c r="T3680" s="26" t="s">
        <v>12233</v>
      </c>
      <c r="U3680" s="26" t="s">
        <v>385</v>
      </c>
    </row>
    <row r="3681" spans="1:21" ht="14.4" x14ac:dyDescent="0.25">
      <c r="A3681" s="26">
        <v>113399</v>
      </c>
      <c r="B3681" s="26" t="s">
        <v>1649</v>
      </c>
      <c r="C3681" s="81">
        <f t="shared" si="176"/>
        <v>0</v>
      </c>
      <c r="D3681" s="26">
        <v>125286</v>
      </c>
      <c r="E3681" s="26" t="s">
        <v>12147</v>
      </c>
      <c r="F3681" s="26">
        <v>974402</v>
      </c>
      <c r="G3681" s="26">
        <v>0</v>
      </c>
      <c r="H3681" s="76">
        <f t="shared" si="177"/>
        <v>0</v>
      </c>
      <c r="I3681" s="76">
        <f t="shared" si="178"/>
        <v>0</v>
      </c>
      <c r="J3681" s="26">
        <v>125294</v>
      </c>
      <c r="K3681" s="26" t="s">
        <v>14899</v>
      </c>
      <c r="L3681" s="26" t="s">
        <v>14900</v>
      </c>
      <c r="M3681" s="26">
        <v>3700</v>
      </c>
      <c r="N3681" s="26" t="s">
        <v>82</v>
      </c>
      <c r="O3681" s="26" t="s">
        <v>331</v>
      </c>
      <c r="P3681" s="26" t="s">
        <v>333</v>
      </c>
      <c r="Q3681" s="26" t="s">
        <v>14898</v>
      </c>
      <c r="R3681" s="26" t="s">
        <v>12231</v>
      </c>
      <c r="S3681" s="26" t="s">
        <v>12232</v>
      </c>
      <c r="T3681" s="26" t="s">
        <v>12233</v>
      </c>
      <c r="U3681" s="26" t="s">
        <v>385</v>
      </c>
    </row>
    <row r="3682" spans="1:21" ht="14.4" x14ac:dyDescent="0.25">
      <c r="A3682" s="26">
        <v>113399</v>
      </c>
      <c r="B3682" s="26" t="s">
        <v>1649</v>
      </c>
      <c r="C3682" s="81">
        <f t="shared" si="176"/>
        <v>0</v>
      </c>
      <c r="D3682" s="26">
        <v>125286</v>
      </c>
      <c r="E3682" s="26" t="s">
        <v>12147</v>
      </c>
      <c r="F3682" s="26">
        <v>974402</v>
      </c>
      <c r="G3682" s="26">
        <v>0</v>
      </c>
      <c r="H3682" s="76">
        <f t="shared" si="177"/>
        <v>0</v>
      </c>
      <c r="I3682" s="76">
        <f t="shared" si="178"/>
        <v>0</v>
      </c>
      <c r="J3682" s="26">
        <v>125302</v>
      </c>
      <c r="K3682" s="26" t="s">
        <v>14901</v>
      </c>
      <c r="L3682" s="26" t="s">
        <v>14900</v>
      </c>
      <c r="M3682" s="26">
        <v>3700</v>
      </c>
      <c r="N3682" s="26" t="s">
        <v>82</v>
      </c>
      <c r="O3682" s="26" t="s">
        <v>331</v>
      </c>
      <c r="P3682" s="26" t="s">
        <v>333</v>
      </c>
      <c r="Q3682" s="26" t="s">
        <v>14898</v>
      </c>
      <c r="R3682" s="26" t="s">
        <v>12231</v>
      </c>
      <c r="S3682" s="26" t="s">
        <v>12232</v>
      </c>
      <c r="T3682" s="26" t="s">
        <v>12233</v>
      </c>
      <c r="U3682" s="26" t="s">
        <v>385</v>
      </c>
    </row>
    <row r="3683" spans="1:21" ht="14.4" x14ac:dyDescent="0.25">
      <c r="A3683" s="26">
        <v>113407</v>
      </c>
      <c r="B3683" s="26" t="s">
        <v>1649</v>
      </c>
      <c r="C3683" s="81">
        <f t="shared" si="176"/>
        <v>0</v>
      </c>
      <c r="D3683" s="26">
        <v>117861</v>
      </c>
      <c r="E3683" s="26" t="s">
        <v>12148</v>
      </c>
      <c r="F3683" s="26">
        <v>971093</v>
      </c>
      <c r="G3683" s="26">
        <v>0</v>
      </c>
      <c r="H3683" s="76">
        <f t="shared" si="177"/>
        <v>0</v>
      </c>
      <c r="I3683" s="76">
        <f t="shared" si="178"/>
        <v>0</v>
      </c>
      <c r="J3683" s="26">
        <v>38761</v>
      </c>
      <c r="K3683" s="26" t="s">
        <v>14902</v>
      </c>
      <c r="L3683" s="26" t="s">
        <v>14903</v>
      </c>
      <c r="M3683" s="26">
        <v>3740</v>
      </c>
      <c r="N3683" s="26" t="s">
        <v>83</v>
      </c>
      <c r="O3683" s="26" t="s">
        <v>14904</v>
      </c>
      <c r="P3683" s="26" t="s">
        <v>333</v>
      </c>
      <c r="Q3683" s="26" t="s">
        <v>14905</v>
      </c>
      <c r="R3683" s="26" t="s">
        <v>12231</v>
      </c>
      <c r="S3683" s="26" t="s">
        <v>12232</v>
      </c>
      <c r="T3683" s="26" t="s">
        <v>12233</v>
      </c>
      <c r="U3683" s="26" t="s">
        <v>385</v>
      </c>
    </row>
    <row r="3684" spans="1:21" ht="14.4" x14ac:dyDescent="0.25">
      <c r="A3684" s="26">
        <v>113407</v>
      </c>
      <c r="B3684" s="26" t="s">
        <v>1649</v>
      </c>
      <c r="C3684" s="81">
        <f t="shared" si="176"/>
        <v>0</v>
      </c>
      <c r="D3684" s="26">
        <v>117861</v>
      </c>
      <c r="E3684" s="26" t="s">
        <v>12148</v>
      </c>
      <c r="F3684" s="26">
        <v>971093</v>
      </c>
      <c r="G3684" s="26">
        <v>0</v>
      </c>
      <c r="H3684" s="76">
        <f t="shared" si="177"/>
        <v>0</v>
      </c>
      <c r="I3684" s="76">
        <f t="shared" si="178"/>
        <v>0</v>
      </c>
      <c r="J3684" s="26">
        <v>117846</v>
      </c>
      <c r="K3684" s="26" t="s">
        <v>14906</v>
      </c>
      <c r="L3684" s="26" t="s">
        <v>14907</v>
      </c>
      <c r="M3684" s="26">
        <v>3740</v>
      </c>
      <c r="N3684" s="26" t="s">
        <v>83</v>
      </c>
      <c r="O3684" s="26" t="s">
        <v>14908</v>
      </c>
      <c r="P3684" s="26" t="s">
        <v>333</v>
      </c>
      <c r="Q3684" s="26" t="s">
        <v>14909</v>
      </c>
      <c r="R3684" s="26" t="s">
        <v>12231</v>
      </c>
      <c r="S3684" s="26" t="s">
        <v>12232</v>
      </c>
      <c r="T3684" s="26" t="s">
        <v>12233</v>
      </c>
      <c r="U3684" s="26" t="s">
        <v>385</v>
      </c>
    </row>
    <row r="3685" spans="1:21" ht="14.4" x14ac:dyDescent="0.25">
      <c r="A3685" s="26">
        <v>113407</v>
      </c>
      <c r="B3685" s="26" t="s">
        <v>1649</v>
      </c>
      <c r="C3685" s="81">
        <f t="shared" si="176"/>
        <v>0</v>
      </c>
      <c r="D3685" s="26">
        <v>117861</v>
      </c>
      <c r="E3685" s="26" t="s">
        <v>12148</v>
      </c>
      <c r="F3685" s="26">
        <v>971093</v>
      </c>
      <c r="G3685" s="26">
        <v>0</v>
      </c>
      <c r="H3685" s="76">
        <f t="shared" si="177"/>
        <v>0</v>
      </c>
      <c r="I3685" s="76">
        <f t="shared" si="178"/>
        <v>0</v>
      </c>
      <c r="J3685" s="26">
        <v>117853</v>
      </c>
      <c r="K3685" s="26" t="s">
        <v>14910</v>
      </c>
      <c r="L3685" s="26" t="s">
        <v>14911</v>
      </c>
      <c r="M3685" s="26">
        <v>3730</v>
      </c>
      <c r="N3685" s="26" t="s">
        <v>172</v>
      </c>
      <c r="O3685" s="26" t="s">
        <v>14912</v>
      </c>
      <c r="P3685" s="26" t="s">
        <v>333</v>
      </c>
      <c r="Q3685" s="26" t="s">
        <v>14913</v>
      </c>
      <c r="R3685" s="26" t="s">
        <v>12231</v>
      </c>
      <c r="S3685" s="26" t="s">
        <v>12232</v>
      </c>
      <c r="T3685" s="26" t="s">
        <v>12233</v>
      </c>
      <c r="U3685" s="26" t="s">
        <v>385</v>
      </c>
    </row>
    <row r="3686" spans="1:21" ht="14.4" x14ac:dyDescent="0.25">
      <c r="A3686" s="26">
        <v>113407</v>
      </c>
      <c r="B3686" s="26" t="s">
        <v>1649</v>
      </c>
      <c r="C3686" s="81">
        <f t="shared" si="176"/>
        <v>0</v>
      </c>
      <c r="D3686" s="26">
        <v>117861</v>
      </c>
      <c r="E3686" s="26" t="s">
        <v>12148</v>
      </c>
      <c r="F3686" s="26">
        <v>971093</v>
      </c>
      <c r="G3686" s="26">
        <v>0</v>
      </c>
      <c r="H3686" s="76">
        <f t="shared" si="177"/>
        <v>0</v>
      </c>
      <c r="I3686" s="76">
        <f t="shared" si="178"/>
        <v>0</v>
      </c>
      <c r="J3686" s="26">
        <v>117861</v>
      </c>
      <c r="K3686" s="26" t="s">
        <v>12148</v>
      </c>
      <c r="L3686" s="26" t="s">
        <v>14914</v>
      </c>
      <c r="M3686" s="26">
        <v>3740</v>
      </c>
      <c r="N3686" s="26" t="s">
        <v>83</v>
      </c>
      <c r="O3686" s="26" t="s">
        <v>14915</v>
      </c>
      <c r="P3686" s="26" t="s">
        <v>333</v>
      </c>
      <c r="Q3686" s="26" t="s">
        <v>14916</v>
      </c>
      <c r="R3686" s="26" t="s">
        <v>12231</v>
      </c>
      <c r="S3686" s="26" t="s">
        <v>12232</v>
      </c>
      <c r="T3686" s="26" t="s">
        <v>12233</v>
      </c>
      <c r="U3686" s="26" t="s">
        <v>385</v>
      </c>
    </row>
    <row r="3687" spans="1:21" ht="14.4" x14ac:dyDescent="0.25">
      <c r="A3687" s="26">
        <v>113407</v>
      </c>
      <c r="B3687" s="26" t="s">
        <v>1649</v>
      </c>
      <c r="C3687" s="81">
        <f t="shared" si="176"/>
        <v>0</v>
      </c>
      <c r="D3687" s="26">
        <v>117861</v>
      </c>
      <c r="E3687" s="26" t="s">
        <v>12148</v>
      </c>
      <c r="F3687" s="26">
        <v>971093</v>
      </c>
      <c r="G3687" s="26">
        <v>0</v>
      </c>
      <c r="H3687" s="76">
        <f t="shared" si="177"/>
        <v>0</v>
      </c>
      <c r="I3687" s="76">
        <f t="shared" si="178"/>
        <v>0</v>
      </c>
      <c r="J3687" s="26">
        <v>125344</v>
      </c>
      <c r="K3687" s="26" t="s">
        <v>14917</v>
      </c>
      <c r="L3687" s="26" t="s">
        <v>14914</v>
      </c>
      <c r="M3687" s="26">
        <v>3740</v>
      </c>
      <c r="N3687" s="26" t="s">
        <v>83</v>
      </c>
      <c r="O3687" s="26" t="s">
        <v>14915</v>
      </c>
      <c r="P3687" s="26" t="s">
        <v>333</v>
      </c>
      <c r="Q3687" s="26" t="s">
        <v>14916</v>
      </c>
      <c r="R3687" s="26" t="s">
        <v>12231</v>
      </c>
      <c r="S3687" s="26" t="s">
        <v>12232</v>
      </c>
      <c r="T3687" s="26" t="s">
        <v>12233</v>
      </c>
      <c r="U3687" s="26" t="s">
        <v>385</v>
      </c>
    </row>
    <row r="3688" spans="1:21" ht="14.4" x14ac:dyDescent="0.25">
      <c r="A3688" s="26">
        <v>113415</v>
      </c>
      <c r="B3688" s="26" t="s">
        <v>1649</v>
      </c>
      <c r="C3688" s="81">
        <f t="shared" si="176"/>
        <v>0</v>
      </c>
      <c r="D3688" s="26">
        <v>109991</v>
      </c>
      <c r="E3688" s="26" t="s">
        <v>12149</v>
      </c>
      <c r="F3688" s="26">
        <v>971028</v>
      </c>
      <c r="G3688" s="26">
        <v>0</v>
      </c>
      <c r="H3688" s="76">
        <f t="shared" si="177"/>
        <v>0</v>
      </c>
      <c r="I3688" s="76">
        <f t="shared" si="178"/>
        <v>0</v>
      </c>
      <c r="J3688" s="26">
        <v>38935</v>
      </c>
      <c r="K3688" s="26" t="s">
        <v>14918</v>
      </c>
      <c r="L3688" s="26" t="s">
        <v>14919</v>
      </c>
      <c r="M3688" s="26">
        <v>3650</v>
      </c>
      <c r="N3688" s="26" t="s">
        <v>79</v>
      </c>
      <c r="O3688" s="26" t="s">
        <v>14920</v>
      </c>
      <c r="P3688" s="26" t="s">
        <v>333</v>
      </c>
      <c r="Q3688" s="26" t="s">
        <v>14921</v>
      </c>
      <c r="R3688" s="26" t="s">
        <v>12231</v>
      </c>
      <c r="S3688" s="26" t="s">
        <v>12232</v>
      </c>
      <c r="T3688" s="26" t="s">
        <v>12233</v>
      </c>
      <c r="U3688" s="26" t="s">
        <v>385</v>
      </c>
    </row>
    <row r="3689" spans="1:21" ht="14.4" x14ac:dyDescent="0.25">
      <c r="A3689" s="26">
        <v>113415</v>
      </c>
      <c r="B3689" s="26" t="s">
        <v>1649</v>
      </c>
      <c r="C3689" s="81">
        <f t="shared" si="176"/>
        <v>0</v>
      </c>
      <c r="D3689" s="26">
        <v>109991</v>
      </c>
      <c r="E3689" s="26" t="s">
        <v>12149</v>
      </c>
      <c r="F3689" s="26">
        <v>971119</v>
      </c>
      <c r="G3689" s="26">
        <v>0</v>
      </c>
      <c r="H3689" s="76">
        <f t="shared" si="177"/>
        <v>113415</v>
      </c>
      <c r="I3689" s="76">
        <f t="shared" si="178"/>
        <v>0</v>
      </c>
      <c r="J3689" s="26">
        <v>39503</v>
      </c>
      <c r="K3689" s="26" t="s">
        <v>14922</v>
      </c>
      <c r="L3689" s="26" t="s">
        <v>14923</v>
      </c>
      <c r="M3689" s="26">
        <v>3620</v>
      </c>
      <c r="N3689" s="26" t="s">
        <v>0</v>
      </c>
      <c r="O3689" s="26" t="s">
        <v>14924</v>
      </c>
      <c r="P3689" s="26" t="s">
        <v>333</v>
      </c>
      <c r="Q3689" s="26" t="s">
        <v>14925</v>
      </c>
      <c r="R3689" s="26" t="s">
        <v>12231</v>
      </c>
      <c r="S3689" s="26" t="s">
        <v>12232</v>
      </c>
      <c r="T3689" s="26" t="s">
        <v>12233</v>
      </c>
      <c r="U3689" s="26" t="s">
        <v>385</v>
      </c>
    </row>
    <row r="3690" spans="1:21" ht="14.4" x14ac:dyDescent="0.25">
      <c r="A3690" s="26">
        <v>113415</v>
      </c>
      <c r="B3690" s="26" t="s">
        <v>1649</v>
      </c>
      <c r="C3690" s="81">
        <f t="shared" si="176"/>
        <v>0</v>
      </c>
      <c r="D3690" s="26">
        <v>109991</v>
      </c>
      <c r="E3690" s="26" t="s">
        <v>12149</v>
      </c>
      <c r="F3690" s="26">
        <v>971119</v>
      </c>
      <c r="G3690" s="26">
        <v>0</v>
      </c>
      <c r="H3690" s="76">
        <f t="shared" si="177"/>
        <v>0</v>
      </c>
      <c r="I3690" s="76">
        <f t="shared" si="178"/>
        <v>0</v>
      </c>
      <c r="J3690" s="26">
        <v>39511</v>
      </c>
      <c r="K3690" s="26" t="s">
        <v>14926</v>
      </c>
      <c r="L3690" s="26" t="s">
        <v>14927</v>
      </c>
      <c r="M3690" s="26">
        <v>3620</v>
      </c>
      <c r="N3690" s="26" t="s">
        <v>0</v>
      </c>
      <c r="O3690" s="26" t="s">
        <v>14928</v>
      </c>
      <c r="P3690" s="26" t="s">
        <v>333</v>
      </c>
      <c r="Q3690" s="26" t="s">
        <v>14929</v>
      </c>
      <c r="R3690" s="26" t="s">
        <v>12231</v>
      </c>
      <c r="S3690" s="26" t="s">
        <v>12232</v>
      </c>
      <c r="T3690" s="26" t="s">
        <v>12233</v>
      </c>
      <c r="U3690" s="26" t="s">
        <v>385</v>
      </c>
    </row>
    <row r="3691" spans="1:21" ht="14.4" x14ac:dyDescent="0.25">
      <c r="A3691" s="26">
        <v>113415</v>
      </c>
      <c r="B3691" s="26" t="s">
        <v>1649</v>
      </c>
      <c r="C3691" s="81">
        <f t="shared" si="176"/>
        <v>0</v>
      </c>
      <c r="D3691" s="26">
        <v>109991</v>
      </c>
      <c r="E3691" s="26" t="s">
        <v>12149</v>
      </c>
      <c r="F3691" s="26">
        <v>971119</v>
      </c>
      <c r="G3691" s="26">
        <v>0</v>
      </c>
      <c r="H3691" s="76">
        <f t="shared" si="177"/>
        <v>0</v>
      </c>
      <c r="I3691" s="76">
        <f t="shared" si="178"/>
        <v>0</v>
      </c>
      <c r="J3691" s="26">
        <v>39529</v>
      </c>
      <c r="K3691" s="26" t="s">
        <v>14930</v>
      </c>
      <c r="L3691" s="26" t="s">
        <v>14931</v>
      </c>
      <c r="M3691" s="26">
        <v>3620</v>
      </c>
      <c r="N3691" s="26" t="s">
        <v>0</v>
      </c>
      <c r="O3691" s="26" t="s">
        <v>14932</v>
      </c>
      <c r="P3691" s="26" t="s">
        <v>333</v>
      </c>
      <c r="Q3691" s="26" t="s">
        <v>14933</v>
      </c>
      <c r="R3691" s="26" t="s">
        <v>12231</v>
      </c>
      <c r="S3691" s="26" t="s">
        <v>12232</v>
      </c>
      <c r="T3691" s="26" t="s">
        <v>12233</v>
      </c>
      <c r="U3691" s="26" t="s">
        <v>385</v>
      </c>
    </row>
    <row r="3692" spans="1:21" ht="14.4" x14ac:dyDescent="0.25">
      <c r="A3692" s="26">
        <v>113415</v>
      </c>
      <c r="B3692" s="26" t="s">
        <v>1649</v>
      </c>
      <c r="C3692" s="81">
        <f t="shared" si="176"/>
        <v>0</v>
      </c>
      <c r="D3692" s="26">
        <v>109991</v>
      </c>
      <c r="E3692" s="26" t="s">
        <v>12149</v>
      </c>
      <c r="F3692" s="26">
        <v>61507</v>
      </c>
      <c r="G3692" s="26">
        <v>0</v>
      </c>
      <c r="H3692" s="76">
        <f t="shared" si="177"/>
        <v>113415</v>
      </c>
      <c r="I3692" s="76">
        <f t="shared" si="178"/>
        <v>0</v>
      </c>
      <c r="J3692" s="26">
        <v>39669</v>
      </c>
      <c r="K3692" s="26" t="s">
        <v>14934</v>
      </c>
      <c r="L3692" s="26" t="s">
        <v>10552</v>
      </c>
      <c r="M3692" s="26">
        <v>3630</v>
      </c>
      <c r="N3692" s="26" t="s">
        <v>78</v>
      </c>
      <c r="O3692" s="26" t="s">
        <v>14935</v>
      </c>
      <c r="P3692" s="26" t="s">
        <v>333</v>
      </c>
      <c r="Q3692" s="26" t="s">
        <v>14936</v>
      </c>
      <c r="R3692" s="26" t="s">
        <v>12231</v>
      </c>
      <c r="S3692" s="26" t="s">
        <v>12232</v>
      </c>
      <c r="T3692" s="26" t="s">
        <v>12233</v>
      </c>
      <c r="U3692" s="26" t="s">
        <v>385</v>
      </c>
    </row>
    <row r="3693" spans="1:21" ht="14.4" x14ac:dyDescent="0.25">
      <c r="A3693" s="26">
        <v>113415</v>
      </c>
      <c r="B3693" s="26" t="s">
        <v>1649</v>
      </c>
      <c r="C3693" s="81">
        <f t="shared" si="176"/>
        <v>0</v>
      </c>
      <c r="D3693" s="26">
        <v>109991</v>
      </c>
      <c r="E3693" s="26" t="s">
        <v>12149</v>
      </c>
      <c r="F3693" s="26">
        <v>61507</v>
      </c>
      <c r="G3693" s="26">
        <v>0</v>
      </c>
      <c r="H3693" s="76">
        <f t="shared" si="177"/>
        <v>0</v>
      </c>
      <c r="I3693" s="76">
        <f t="shared" si="178"/>
        <v>0</v>
      </c>
      <c r="J3693" s="26">
        <v>39677</v>
      </c>
      <c r="K3693" s="26" t="s">
        <v>14937</v>
      </c>
      <c r="L3693" s="26" t="s">
        <v>10552</v>
      </c>
      <c r="M3693" s="26">
        <v>3630</v>
      </c>
      <c r="N3693" s="26" t="s">
        <v>78</v>
      </c>
      <c r="O3693" s="26" t="s">
        <v>14935</v>
      </c>
      <c r="P3693" s="26" t="s">
        <v>333</v>
      </c>
      <c r="Q3693" s="26" t="s">
        <v>14938</v>
      </c>
      <c r="R3693" s="26" t="s">
        <v>12231</v>
      </c>
      <c r="S3693" s="26" t="s">
        <v>12232</v>
      </c>
      <c r="T3693" s="26" t="s">
        <v>12233</v>
      </c>
      <c r="U3693" s="26" t="s">
        <v>385</v>
      </c>
    </row>
    <row r="3694" spans="1:21" ht="14.4" x14ac:dyDescent="0.25">
      <c r="A3694" s="26">
        <v>113415</v>
      </c>
      <c r="B3694" s="26" t="s">
        <v>1649</v>
      </c>
      <c r="C3694" s="81">
        <f t="shared" si="176"/>
        <v>0</v>
      </c>
      <c r="D3694" s="26">
        <v>109991</v>
      </c>
      <c r="E3694" s="26" t="s">
        <v>12149</v>
      </c>
      <c r="F3694" s="26">
        <v>61507</v>
      </c>
      <c r="G3694" s="26">
        <v>0</v>
      </c>
      <c r="H3694" s="76">
        <f t="shared" si="177"/>
        <v>0</v>
      </c>
      <c r="I3694" s="76">
        <f t="shared" si="178"/>
        <v>0</v>
      </c>
      <c r="J3694" s="26">
        <v>109991</v>
      </c>
      <c r="K3694" s="26" t="s">
        <v>12149</v>
      </c>
      <c r="L3694" s="26" t="s">
        <v>10552</v>
      </c>
      <c r="M3694" s="26">
        <v>3630</v>
      </c>
      <c r="N3694" s="26" t="s">
        <v>78</v>
      </c>
      <c r="O3694" s="26" t="s">
        <v>14935</v>
      </c>
      <c r="P3694" s="26" t="s">
        <v>333</v>
      </c>
      <c r="Q3694" s="26" t="s">
        <v>244</v>
      </c>
      <c r="R3694" s="26" t="s">
        <v>12231</v>
      </c>
      <c r="S3694" s="26" t="s">
        <v>12232</v>
      </c>
      <c r="T3694" s="26" t="s">
        <v>12233</v>
      </c>
      <c r="U3694" s="26" t="s">
        <v>385</v>
      </c>
    </row>
    <row r="3695" spans="1:21" ht="14.4" x14ac:dyDescent="0.25">
      <c r="A3695" s="26">
        <v>113423</v>
      </c>
      <c r="B3695" s="26" t="s">
        <v>1649</v>
      </c>
      <c r="C3695" s="81">
        <f t="shared" si="176"/>
        <v>0</v>
      </c>
      <c r="D3695" s="26">
        <v>39636</v>
      </c>
      <c r="E3695" s="26" t="s">
        <v>12150</v>
      </c>
      <c r="F3695" s="26">
        <v>971101</v>
      </c>
      <c r="G3695" s="26">
        <v>0</v>
      </c>
      <c r="H3695" s="76">
        <f t="shared" si="177"/>
        <v>0</v>
      </c>
      <c r="I3695" s="76">
        <f t="shared" si="178"/>
        <v>0</v>
      </c>
      <c r="J3695" s="26">
        <v>39479</v>
      </c>
      <c r="K3695" s="26" t="s">
        <v>14939</v>
      </c>
      <c r="L3695" s="26" t="s">
        <v>14940</v>
      </c>
      <c r="M3695" s="26">
        <v>3680</v>
      </c>
      <c r="N3695" s="26" t="s">
        <v>80</v>
      </c>
      <c r="O3695" s="26" t="s">
        <v>231</v>
      </c>
      <c r="P3695" s="26" t="s">
        <v>333</v>
      </c>
      <c r="Q3695" s="26" t="s">
        <v>14941</v>
      </c>
      <c r="R3695" s="26" t="s">
        <v>12231</v>
      </c>
      <c r="S3695" s="26" t="s">
        <v>12232</v>
      </c>
      <c r="T3695" s="26" t="s">
        <v>12233</v>
      </c>
      <c r="U3695" s="26" t="s">
        <v>385</v>
      </c>
    </row>
    <row r="3696" spans="1:21" ht="14.4" x14ac:dyDescent="0.25">
      <c r="A3696" s="26">
        <v>113423</v>
      </c>
      <c r="B3696" s="26" t="s">
        <v>1649</v>
      </c>
      <c r="C3696" s="81">
        <f t="shared" si="176"/>
        <v>0</v>
      </c>
      <c r="D3696" s="26">
        <v>39636</v>
      </c>
      <c r="E3696" s="26" t="s">
        <v>12150</v>
      </c>
      <c r="F3696" s="26">
        <v>971101</v>
      </c>
      <c r="G3696" s="26">
        <v>0</v>
      </c>
      <c r="H3696" s="76">
        <f t="shared" si="177"/>
        <v>0</v>
      </c>
      <c r="I3696" s="76">
        <f t="shared" si="178"/>
        <v>0</v>
      </c>
      <c r="J3696" s="26">
        <v>39636</v>
      </c>
      <c r="K3696" s="26" t="s">
        <v>12150</v>
      </c>
      <c r="L3696" s="26" t="s">
        <v>14942</v>
      </c>
      <c r="M3696" s="26">
        <v>3680</v>
      </c>
      <c r="N3696" s="26" t="s">
        <v>80</v>
      </c>
      <c r="O3696" s="26" t="s">
        <v>231</v>
      </c>
      <c r="P3696" s="26" t="s">
        <v>333</v>
      </c>
      <c r="Q3696" s="26" t="s">
        <v>14941</v>
      </c>
      <c r="R3696" s="26" t="s">
        <v>12231</v>
      </c>
      <c r="S3696" s="26" t="s">
        <v>12232</v>
      </c>
      <c r="T3696" s="26" t="s">
        <v>12233</v>
      </c>
      <c r="U3696" s="26" t="s">
        <v>385</v>
      </c>
    </row>
    <row r="3697" spans="1:21" ht="14.4" x14ac:dyDescent="0.25">
      <c r="A3697" s="26">
        <v>113423</v>
      </c>
      <c r="B3697" s="26" t="s">
        <v>1649</v>
      </c>
      <c r="C3697" s="81">
        <f t="shared" si="176"/>
        <v>0</v>
      </c>
      <c r="D3697" s="26">
        <v>39636</v>
      </c>
      <c r="E3697" s="26" t="s">
        <v>12150</v>
      </c>
      <c r="F3697" s="26">
        <v>971101</v>
      </c>
      <c r="G3697" s="26">
        <v>0</v>
      </c>
      <c r="H3697" s="76">
        <f t="shared" si="177"/>
        <v>0</v>
      </c>
      <c r="I3697" s="76">
        <f t="shared" si="178"/>
        <v>0</v>
      </c>
      <c r="J3697" s="26">
        <v>107664</v>
      </c>
      <c r="K3697" s="26" t="s">
        <v>14943</v>
      </c>
      <c r="L3697" s="26" t="s">
        <v>14940</v>
      </c>
      <c r="M3697" s="26">
        <v>3680</v>
      </c>
      <c r="N3697" s="26" t="s">
        <v>80</v>
      </c>
      <c r="O3697" s="26" t="s">
        <v>14944</v>
      </c>
      <c r="P3697" s="26" t="s">
        <v>333</v>
      </c>
      <c r="Q3697" s="26" t="s">
        <v>14941</v>
      </c>
      <c r="R3697" s="26" t="s">
        <v>12231</v>
      </c>
      <c r="S3697" s="26" t="s">
        <v>12232</v>
      </c>
      <c r="T3697" s="26" t="s">
        <v>12233</v>
      </c>
      <c r="U3697" s="26" t="s">
        <v>385</v>
      </c>
    </row>
    <row r="3698" spans="1:21" ht="14.4" x14ac:dyDescent="0.25">
      <c r="A3698" s="26">
        <v>113423</v>
      </c>
      <c r="B3698" s="26" t="s">
        <v>1649</v>
      </c>
      <c r="C3698" s="81">
        <f t="shared" si="176"/>
        <v>0</v>
      </c>
      <c r="D3698" s="26">
        <v>39636</v>
      </c>
      <c r="E3698" s="26" t="s">
        <v>12150</v>
      </c>
      <c r="F3698" s="26">
        <v>971101</v>
      </c>
      <c r="G3698" s="26">
        <v>0</v>
      </c>
      <c r="H3698" s="76">
        <f t="shared" si="177"/>
        <v>0</v>
      </c>
      <c r="I3698" s="76">
        <f t="shared" si="178"/>
        <v>0</v>
      </c>
      <c r="J3698" s="26">
        <v>107672</v>
      </c>
      <c r="K3698" s="26" t="s">
        <v>14945</v>
      </c>
      <c r="L3698" s="26" t="s">
        <v>14946</v>
      </c>
      <c r="M3698" s="26">
        <v>3680</v>
      </c>
      <c r="N3698" s="26" t="s">
        <v>80</v>
      </c>
      <c r="O3698" s="26" t="s">
        <v>14947</v>
      </c>
      <c r="P3698" s="26" t="s">
        <v>333</v>
      </c>
      <c r="Q3698" s="26" t="s">
        <v>14948</v>
      </c>
      <c r="R3698" s="26" t="s">
        <v>12231</v>
      </c>
      <c r="S3698" s="26" t="s">
        <v>12232</v>
      </c>
      <c r="T3698" s="26" t="s">
        <v>12233</v>
      </c>
      <c r="U3698" s="26" t="s">
        <v>385</v>
      </c>
    </row>
    <row r="3699" spans="1:21" ht="14.4" x14ac:dyDescent="0.25">
      <c r="A3699" s="26">
        <v>113423</v>
      </c>
      <c r="B3699" s="26" t="s">
        <v>1649</v>
      </c>
      <c r="C3699" s="81">
        <f t="shared" si="176"/>
        <v>0</v>
      </c>
      <c r="D3699" s="26">
        <v>39636</v>
      </c>
      <c r="E3699" s="26" t="s">
        <v>12150</v>
      </c>
      <c r="F3699" s="26">
        <v>971101</v>
      </c>
      <c r="G3699" s="26">
        <v>0</v>
      </c>
      <c r="H3699" s="76">
        <f t="shared" si="177"/>
        <v>0</v>
      </c>
      <c r="I3699" s="76">
        <f t="shared" si="178"/>
        <v>0</v>
      </c>
      <c r="J3699" s="26">
        <v>111823</v>
      </c>
      <c r="K3699" s="26" t="s">
        <v>14949</v>
      </c>
      <c r="L3699" s="26" t="s">
        <v>7876</v>
      </c>
      <c r="M3699" s="26">
        <v>3640</v>
      </c>
      <c r="N3699" s="26" t="s">
        <v>171</v>
      </c>
      <c r="O3699" s="26" t="s">
        <v>14950</v>
      </c>
      <c r="P3699" s="26" t="s">
        <v>333</v>
      </c>
      <c r="Q3699" s="26" t="s">
        <v>14951</v>
      </c>
      <c r="R3699" s="26" t="s">
        <v>12231</v>
      </c>
      <c r="S3699" s="26" t="s">
        <v>12232</v>
      </c>
      <c r="T3699" s="26" t="s">
        <v>12233</v>
      </c>
      <c r="U3699" s="26" t="s">
        <v>385</v>
      </c>
    </row>
    <row r="3700" spans="1:21" ht="14.4" x14ac:dyDescent="0.25">
      <c r="A3700" s="26">
        <v>113423</v>
      </c>
      <c r="B3700" s="26" t="s">
        <v>1649</v>
      </c>
      <c r="C3700" s="81">
        <f t="shared" si="176"/>
        <v>0</v>
      </c>
      <c r="D3700" s="26">
        <v>39636</v>
      </c>
      <c r="E3700" s="26" t="s">
        <v>12150</v>
      </c>
      <c r="F3700" s="26">
        <v>971101</v>
      </c>
      <c r="G3700" s="26">
        <v>0</v>
      </c>
      <c r="H3700" s="76">
        <f t="shared" si="177"/>
        <v>0</v>
      </c>
      <c r="I3700" s="76">
        <f t="shared" si="178"/>
        <v>0</v>
      </c>
      <c r="J3700" s="26">
        <v>127647</v>
      </c>
      <c r="K3700" s="26" t="s">
        <v>14952</v>
      </c>
      <c r="L3700" s="26" t="s">
        <v>14946</v>
      </c>
      <c r="M3700" s="26">
        <v>3680</v>
      </c>
      <c r="N3700" s="26" t="s">
        <v>80</v>
      </c>
      <c r="O3700" s="26" t="s">
        <v>14947</v>
      </c>
      <c r="P3700" s="26" t="s">
        <v>333</v>
      </c>
      <c r="Q3700" s="26" t="s">
        <v>14948</v>
      </c>
      <c r="R3700" s="26" t="s">
        <v>12231</v>
      </c>
      <c r="S3700" s="26" t="s">
        <v>12232</v>
      </c>
      <c r="T3700" s="26" t="s">
        <v>12233</v>
      </c>
      <c r="U3700" s="26" t="s">
        <v>385</v>
      </c>
    </row>
    <row r="3701" spans="1:21" ht="14.4" x14ac:dyDescent="0.25">
      <c r="A3701" s="26">
        <v>113423</v>
      </c>
      <c r="B3701" s="26" t="s">
        <v>1649</v>
      </c>
      <c r="C3701" s="81">
        <f t="shared" si="176"/>
        <v>0</v>
      </c>
      <c r="D3701" s="26">
        <v>39636</v>
      </c>
      <c r="E3701" s="26" t="s">
        <v>12150</v>
      </c>
      <c r="F3701" s="26">
        <v>971101</v>
      </c>
      <c r="G3701" s="26">
        <v>0</v>
      </c>
      <c r="H3701" s="76">
        <f t="shared" si="177"/>
        <v>0</v>
      </c>
      <c r="I3701" s="76">
        <f t="shared" si="178"/>
        <v>0</v>
      </c>
      <c r="J3701" s="26">
        <v>127654</v>
      </c>
      <c r="K3701" s="26" t="s">
        <v>14953</v>
      </c>
      <c r="L3701" s="26" t="s">
        <v>14940</v>
      </c>
      <c r="M3701" s="26">
        <v>3680</v>
      </c>
      <c r="N3701" s="26" t="s">
        <v>80</v>
      </c>
      <c r="O3701" s="26" t="s">
        <v>231</v>
      </c>
      <c r="P3701" s="26" t="s">
        <v>333</v>
      </c>
      <c r="Q3701" s="26" t="s">
        <v>14941</v>
      </c>
      <c r="R3701" s="26" t="s">
        <v>12231</v>
      </c>
      <c r="S3701" s="26" t="s">
        <v>12232</v>
      </c>
      <c r="T3701" s="26" t="s">
        <v>12233</v>
      </c>
      <c r="U3701" s="26" t="s">
        <v>385</v>
      </c>
    </row>
    <row r="3702" spans="1:21" ht="14.4" x14ac:dyDescent="0.25">
      <c r="A3702" s="26">
        <v>113423</v>
      </c>
      <c r="B3702" s="26" t="s">
        <v>1649</v>
      </c>
      <c r="C3702" s="81">
        <f t="shared" si="176"/>
        <v>0</v>
      </c>
      <c r="D3702" s="26">
        <v>39636</v>
      </c>
      <c r="E3702" s="26" t="s">
        <v>12150</v>
      </c>
      <c r="F3702" s="26">
        <v>971101</v>
      </c>
      <c r="G3702" s="26">
        <v>0</v>
      </c>
      <c r="H3702" s="76">
        <f t="shared" si="177"/>
        <v>0</v>
      </c>
      <c r="I3702" s="76">
        <f t="shared" si="178"/>
        <v>0</v>
      </c>
      <c r="J3702" s="26">
        <v>127662</v>
      </c>
      <c r="K3702" s="26" t="s">
        <v>14954</v>
      </c>
      <c r="L3702" s="26" t="s">
        <v>14942</v>
      </c>
      <c r="M3702" s="26">
        <v>3680</v>
      </c>
      <c r="N3702" s="26" t="s">
        <v>80</v>
      </c>
      <c r="O3702" s="26" t="s">
        <v>231</v>
      </c>
      <c r="P3702" s="26" t="s">
        <v>333</v>
      </c>
      <c r="Q3702" s="26" t="s">
        <v>14941</v>
      </c>
      <c r="R3702" s="26" t="s">
        <v>12231</v>
      </c>
      <c r="S3702" s="26" t="s">
        <v>12232</v>
      </c>
      <c r="T3702" s="26" t="s">
        <v>12233</v>
      </c>
      <c r="U3702" s="26" t="s">
        <v>385</v>
      </c>
    </row>
    <row r="3703" spans="1:21" ht="14.4" x14ac:dyDescent="0.25">
      <c r="A3703" s="26">
        <v>113423</v>
      </c>
      <c r="B3703" s="26" t="s">
        <v>1649</v>
      </c>
      <c r="C3703" s="81">
        <f t="shared" si="176"/>
        <v>0</v>
      </c>
      <c r="D3703" s="26">
        <v>39636</v>
      </c>
      <c r="E3703" s="26" t="s">
        <v>12150</v>
      </c>
      <c r="F3703" s="26">
        <v>971101</v>
      </c>
      <c r="G3703" s="26">
        <v>0</v>
      </c>
      <c r="H3703" s="76">
        <f t="shared" si="177"/>
        <v>0</v>
      </c>
      <c r="I3703" s="76">
        <f t="shared" si="178"/>
        <v>0</v>
      </c>
      <c r="J3703" s="26">
        <v>127671</v>
      </c>
      <c r="K3703" s="26" t="s">
        <v>14955</v>
      </c>
      <c r="L3703" s="26" t="s">
        <v>7876</v>
      </c>
      <c r="M3703" s="26">
        <v>3640</v>
      </c>
      <c r="N3703" s="26" t="s">
        <v>171</v>
      </c>
      <c r="O3703" s="26" t="s">
        <v>14950</v>
      </c>
      <c r="P3703" s="26" t="s">
        <v>333</v>
      </c>
      <c r="Q3703" s="26" t="s">
        <v>14951</v>
      </c>
      <c r="R3703" s="26" t="s">
        <v>12231</v>
      </c>
      <c r="S3703" s="26" t="s">
        <v>12232</v>
      </c>
      <c r="T3703" s="26" t="s">
        <v>12233</v>
      </c>
      <c r="U3703" s="26" t="s">
        <v>385</v>
      </c>
    </row>
    <row r="3704" spans="1:21" ht="14.4" x14ac:dyDescent="0.25">
      <c r="A3704" s="26">
        <v>113431</v>
      </c>
      <c r="B3704" s="26" t="s">
        <v>1649</v>
      </c>
      <c r="C3704" s="81">
        <f t="shared" si="176"/>
        <v>0</v>
      </c>
      <c r="D3704" s="26">
        <v>50161</v>
      </c>
      <c r="E3704" s="26" t="s">
        <v>12151</v>
      </c>
      <c r="F3704" s="26">
        <v>103101</v>
      </c>
      <c r="G3704" s="26">
        <v>0</v>
      </c>
      <c r="H3704" s="76">
        <f t="shared" si="177"/>
        <v>0</v>
      </c>
      <c r="I3704" s="76">
        <f t="shared" si="178"/>
        <v>0</v>
      </c>
      <c r="J3704" s="26">
        <v>38951</v>
      </c>
      <c r="K3704" s="26" t="s">
        <v>14956</v>
      </c>
      <c r="L3704" s="26" t="s">
        <v>14957</v>
      </c>
      <c r="M3704" s="26">
        <v>3600</v>
      </c>
      <c r="N3704" s="26" t="s">
        <v>77</v>
      </c>
      <c r="O3704" s="26" t="s">
        <v>14958</v>
      </c>
      <c r="P3704" s="26" t="s">
        <v>333</v>
      </c>
      <c r="Q3704" s="26" t="s">
        <v>14959</v>
      </c>
      <c r="R3704" s="26" t="s">
        <v>12231</v>
      </c>
      <c r="S3704" s="26" t="s">
        <v>12232</v>
      </c>
      <c r="T3704" s="26" t="s">
        <v>12233</v>
      </c>
      <c r="U3704" s="26" t="s">
        <v>385</v>
      </c>
    </row>
    <row r="3705" spans="1:21" ht="14.4" x14ac:dyDescent="0.25">
      <c r="A3705" s="26">
        <v>113431</v>
      </c>
      <c r="B3705" s="26" t="s">
        <v>1649</v>
      </c>
      <c r="C3705" s="81">
        <f t="shared" si="176"/>
        <v>0</v>
      </c>
      <c r="D3705" s="26">
        <v>50161</v>
      </c>
      <c r="E3705" s="26" t="s">
        <v>12151</v>
      </c>
      <c r="F3705" s="26">
        <v>962217</v>
      </c>
      <c r="G3705" s="26">
        <v>0</v>
      </c>
      <c r="H3705" s="76">
        <f t="shared" si="177"/>
        <v>113431</v>
      </c>
      <c r="I3705" s="76">
        <f t="shared" si="178"/>
        <v>0</v>
      </c>
      <c r="J3705" s="26">
        <v>39057</v>
      </c>
      <c r="K3705" s="26" t="s">
        <v>14960</v>
      </c>
      <c r="L3705" s="26" t="s">
        <v>14961</v>
      </c>
      <c r="M3705" s="26">
        <v>3600</v>
      </c>
      <c r="N3705" s="26" t="s">
        <v>77</v>
      </c>
      <c r="O3705" s="26" t="s">
        <v>14962</v>
      </c>
      <c r="P3705" s="26" t="s">
        <v>333</v>
      </c>
      <c r="Q3705" s="26" t="s">
        <v>14963</v>
      </c>
      <c r="R3705" s="26" t="s">
        <v>12231</v>
      </c>
      <c r="S3705" s="26" t="s">
        <v>12232</v>
      </c>
      <c r="T3705" s="26" t="s">
        <v>12233</v>
      </c>
      <c r="U3705" s="26" t="s">
        <v>385</v>
      </c>
    </row>
    <row r="3706" spans="1:21" ht="14.4" x14ac:dyDescent="0.25">
      <c r="A3706" s="26">
        <v>113431</v>
      </c>
      <c r="B3706" s="26" t="s">
        <v>1649</v>
      </c>
      <c r="C3706" s="81">
        <f t="shared" si="176"/>
        <v>0</v>
      </c>
      <c r="D3706" s="26">
        <v>50161</v>
      </c>
      <c r="E3706" s="26" t="s">
        <v>12151</v>
      </c>
      <c r="F3706" s="26">
        <v>974386</v>
      </c>
      <c r="G3706" s="26">
        <v>0</v>
      </c>
      <c r="H3706" s="76">
        <f t="shared" si="177"/>
        <v>113431</v>
      </c>
      <c r="I3706" s="76">
        <f t="shared" si="178"/>
        <v>0</v>
      </c>
      <c r="J3706" s="26">
        <v>47225</v>
      </c>
      <c r="K3706" s="26" t="s">
        <v>12121</v>
      </c>
      <c r="L3706" s="26" t="s">
        <v>14964</v>
      </c>
      <c r="M3706" s="26">
        <v>3600</v>
      </c>
      <c r="N3706" s="26" t="s">
        <v>77</v>
      </c>
      <c r="O3706" s="26" t="s">
        <v>14965</v>
      </c>
      <c r="P3706" s="26" t="s">
        <v>333</v>
      </c>
      <c r="Q3706" s="26" t="s">
        <v>14966</v>
      </c>
      <c r="R3706" s="26" t="s">
        <v>12231</v>
      </c>
      <c r="S3706" s="26" t="s">
        <v>12232</v>
      </c>
      <c r="T3706" s="26" t="s">
        <v>12233</v>
      </c>
      <c r="U3706" s="26" t="s">
        <v>385</v>
      </c>
    </row>
    <row r="3707" spans="1:21" ht="14.4" x14ac:dyDescent="0.25">
      <c r="A3707" s="26">
        <v>113431</v>
      </c>
      <c r="B3707" s="26" t="s">
        <v>1649</v>
      </c>
      <c r="C3707" s="81">
        <f t="shared" si="176"/>
        <v>0</v>
      </c>
      <c r="D3707" s="26">
        <v>50161</v>
      </c>
      <c r="E3707" s="26" t="s">
        <v>12151</v>
      </c>
      <c r="F3707" s="26">
        <v>103101</v>
      </c>
      <c r="G3707" s="26">
        <v>0</v>
      </c>
      <c r="H3707" s="76">
        <f t="shared" si="177"/>
        <v>113431</v>
      </c>
      <c r="I3707" s="76">
        <f t="shared" si="178"/>
        <v>0</v>
      </c>
      <c r="J3707" s="26">
        <v>50161</v>
      </c>
      <c r="K3707" s="26" t="s">
        <v>12151</v>
      </c>
      <c r="L3707" s="26" t="s">
        <v>14967</v>
      </c>
      <c r="M3707" s="26">
        <v>3600</v>
      </c>
      <c r="N3707" s="26" t="s">
        <v>77</v>
      </c>
      <c r="O3707" s="26" t="s">
        <v>14968</v>
      </c>
      <c r="P3707" s="26" t="s">
        <v>333</v>
      </c>
      <c r="Q3707" s="26" t="s">
        <v>14969</v>
      </c>
      <c r="R3707" s="26" t="s">
        <v>12231</v>
      </c>
      <c r="S3707" s="26" t="s">
        <v>12232</v>
      </c>
      <c r="T3707" s="26" t="s">
        <v>12233</v>
      </c>
      <c r="U3707" s="26" t="s">
        <v>385</v>
      </c>
    </row>
    <row r="3708" spans="1:21" ht="14.4" x14ac:dyDescent="0.25">
      <c r="A3708" s="26">
        <v>113431</v>
      </c>
      <c r="B3708" s="26" t="s">
        <v>1649</v>
      </c>
      <c r="C3708" s="81">
        <f t="shared" si="176"/>
        <v>0</v>
      </c>
      <c r="D3708" s="26">
        <v>50161</v>
      </c>
      <c r="E3708" s="26" t="s">
        <v>12151</v>
      </c>
      <c r="F3708" s="26">
        <v>103101</v>
      </c>
      <c r="G3708" s="26">
        <v>0</v>
      </c>
      <c r="H3708" s="76">
        <f t="shared" si="177"/>
        <v>0</v>
      </c>
      <c r="I3708" s="76">
        <f t="shared" si="178"/>
        <v>0</v>
      </c>
      <c r="J3708" s="26">
        <v>110247</v>
      </c>
      <c r="K3708" s="26" t="s">
        <v>14970</v>
      </c>
      <c r="L3708" s="26" t="s">
        <v>1395</v>
      </c>
      <c r="M3708" s="26">
        <v>3600</v>
      </c>
      <c r="N3708" s="26" t="s">
        <v>77</v>
      </c>
      <c r="O3708" s="26" t="s">
        <v>14971</v>
      </c>
      <c r="P3708" s="26" t="s">
        <v>333</v>
      </c>
      <c r="Q3708" s="26" t="s">
        <v>14972</v>
      </c>
      <c r="R3708" s="26" t="s">
        <v>12231</v>
      </c>
      <c r="S3708" s="26" t="s">
        <v>12232</v>
      </c>
      <c r="T3708" s="26" t="s">
        <v>12233</v>
      </c>
      <c r="U3708" s="26" t="s">
        <v>385</v>
      </c>
    </row>
    <row r="3709" spans="1:21" ht="14.4" x14ac:dyDescent="0.25">
      <c r="A3709" s="26">
        <v>113431</v>
      </c>
      <c r="B3709" s="26" t="s">
        <v>1649</v>
      </c>
      <c r="C3709" s="81">
        <f t="shared" si="176"/>
        <v>0</v>
      </c>
      <c r="D3709" s="26">
        <v>50161</v>
      </c>
      <c r="E3709" s="26" t="s">
        <v>12151</v>
      </c>
      <c r="F3709" s="26">
        <v>103101</v>
      </c>
      <c r="G3709" s="26">
        <v>0</v>
      </c>
      <c r="H3709" s="76">
        <f t="shared" si="177"/>
        <v>0</v>
      </c>
      <c r="I3709" s="76">
        <f t="shared" si="178"/>
        <v>0</v>
      </c>
      <c r="J3709" s="26">
        <v>111831</v>
      </c>
      <c r="K3709" s="26" t="s">
        <v>14973</v>
      </c>
      <c r="L3709" s="26" t="s">
        <v>14957</v>
      </c>
      <c r="M3709" s="26">
        <v>3600</v>
      </c>
      <c r="N3709" s="26" t="s">
        <v>77</v>
      </c>
      <c r="O3709" s="26" t="s">
        <v>14974</v>
      </c>
      <c r="P3709" s="26" t="s">
        <v>333</v>
      </c>
      <c r="Q3709" s="26" t="s">
        <v>14975</v>
      </c>
      <c r="R3709" s="26" t="s">
        <v>12231</v>
      </c>
      <c r="S3709" s="26" t="s">
        <v>12232</v>
      </c>
      <c r="T3709" s="26" t="s">
        <v>12233</v>
      </c>
      <c r="U3709" s="26" t="s">
        <v>385</v>
      </c>
    </row>
    <row r="3710" spans="1:21" ht="14.4" x14ac:dyDescent="0.25">
      <c r="A3710" s="26">
        <v>113431</v>
      </c>
      <c r="B3710" s="26" t="s">
        <v>1649</v>
      </c>
      <c r="C3710" s="81">
        <f t="shared" si="176"/>
        <v>0</v>
      </c>
      <c r="D3710" s="26">
        <v>50161</v>
      </c>
      <c r="E3710" s="26" t="s">
        <v>12151</v>
      </c>
      <c r="F3710" s="26">
        <v>103101</v>
      </c>
      <c r="G3710" s="26">
        <v>0</v>
      </c>
      <c r="H3710" s="76">
        <f t="shared" si="177"/>
        <v>0</v>
      </c>
      <c r="I3710" s="76">
        <f t="shared" si="178"/>
        <v>0</v>
      </c>
      <c r="J3710" s="26">
        <v>118398</v>
      </c>
      <c r="K3710" s="26" t="s">
        <v>14976</v>
      </c>
      <c r="L3710" s="26" t="s">
        <v>14977</v>
      </c>
      <c r="M3710" s="26">
        <v>3600</v>
      </c>
      <c r="N3710" s="26" t="s">
        <v>77</v>
      </c>
      <c r="O3710" s="26" t="s">
        <v>14974</v>
      </c>
      <c r="P3710" s="26" t="s">
        <v>333</v>
      </c>
      <c r="Q3710" s="26" t="s">
        <v>14975</v>
      </c>
      <c r="R3710" s="26" t="s">
        <v>12231</v>
      </c>
      <c r="S3710" s="26" t="s">
        <v>12232</v>
      </c>
      <c r="T3710" s="26" t="s">
        <v>12233</v>
      </c>
      <c r="U3710" s="26" t="s">
        <v>385</v>
      </c>
    </row>
    <row r="3711" spans="1:21" ht="14.4" x14ac:dyDescent="0.25">
      <c r="A3711" s="26">
        <v>113431</v>
      </c>
      <c r="B3711" s="26" t="s">
        <v>1649</v>
      </c>
      <c r="C3711" s="81">
        <f t="shared" si="176"/>
        <v>0</v>
      </c>
      <c r="D3711" s="26">
        <v>50161</v>
      </c>
      <c r="E3711" s="26" t="s">
        <v>12151</v>
      </c>
      <c r="F3711" s="26">
        <v>103101</v>
      </c>
      <c r="G3711" s="26">
        <v>0</v>
      </c>
      <c r="H3711" s="76">
        <f t="shared" si="177"/>
        <v>0</v>
      </c>
      <c r="I3711" s="76">
        <f t="shared" si="178"/>
        <v>0</v>
      </c>
      <c r="J3711" s="26">
        <v>118406</v>
      </c>
      <c r="K3711" s="26" t="s">
        <v>14978</v>
      </c>
      <c r="L3711" s="26" t="s">
        <v>14977</v>
      </c>
      <c r="M3711" s="26">
        <v>3600</v>
      </c>
      <c r="N3711" s="26" t="s">
        <v>77</v>
      </c>
      <c r="O3711" s="26" t="s">
        <v>14979</v>
      </c>
      <c r="P3711" s="26" t="s">
        <v>333</v>
      </c>
      <c r="Q3711" s="26" t="s">
        <v>14980</v>
      </c>
      <c r="R3711" s="26" t="s">
        <v>12231</v>
      </c>
      <c r="S3711" s="26" t="s">
        <v>12232</v>
      </c>
      <c r="T3711" s="26" t="s">
        <v>12233</v>
      </c>
      <c r="U3711" s="26" t="s">
        <v>385</v>
      </c>
    </row>
    <row r="3712" spans="1:21" ht="14.4" x14ac:dyDescent="0.25">
      <c r="A3712" s="26">
        <v>113431</v>
      </c>
      <c r="B3712" s="26" t="s">
        <v>1649</v>
      </c>
      <c r="C3712" s="81">
        <f t="shared" si="176"/>
        <v>0</v>
      </c>
      <c r="D3712" s="26">
        <v>50161</v>
      </c>
      <c r="E3712" s="26" t="s">
        <v>12151</v>
      </c>
      <c r="F3712" s="26">
        <v>971044</v>
      </c>
      <c r="G3712" s="26">
        <v>0</v>
      </c>
      <c r="H3712" s="76">
        <f t="shared" si="177"/>
        <v>113431</v>
      </c>
      <c r="I3712" s="76">
        <f t="shared" si="178"/>
        <v>0</v>
      </c>
      <c r="J3712" s="26">
        <v>125393</v>
      </c>
      <c r="K3712" s="26" t="s">
        <v>14981</v>
      </c>
      <c r="L3712" s="26" t="s">
        <v>14982</v>
      </c>
      <c r="M3712" s="26">
        <v>3600</v>
      </c>
      <c r="N3712" s="26" t="s">
        <v>77</v>
      </c>
      <c r="O3712" s="26" t="s">
        <v>14983</v>
      </c>
      <c r="P3712" s="26" t="s">
        <v>333</v>
      </c>
      <c r="Q3712" s="26" t="s">
        <v>14984</v>
      </c>
      <c r="R3712" s="26" t="s">
        <v>12231</v>
      </c>
      <c r="S3712" s="26" t="s">
        <v>12232</v>
      </c>
      <c r="T3712" s="26" t="s">
        <v>12233</v>
      </c>
      <c r="U3712" s="26" t="s">
        <v>385</v>
      </c>
    </row>
    <row r="3713" spans="1:21" ht="14.4" x14ac:dyDescent="0.25">
      <c r="A3713" s="26">
        <v>113431</v>
      </c>
      <c r="B3713" s="26" t="s">
        <v>1649</v>
      </c>
      <c r="C3713" s="81">
        <f t="shared" si="176"/>
        <v>0</v>
      </c>
      <c r="D3713" s="26">
        <v>50161</v>
      </c>
      <c r="E3713" s="26" t="s">
        <v>12151</v>
      </c>
      <c r="F3713" s="26">
        <v>971044</v>
      </c>
      <c r="G3713" s="26">
        <v>0</v>
      </c>
      <c r="H3713" s="76">
        <f t="shared" si="177"/>
        <v>0</v>
      </c>
      <c r="I3713" s="76">
        <f t="shared" si="178"/>
        <v>0</v>
      </c>
      <c r="J3713" s="26">
        <v>125401</v>
      </c>
      <c r="K3713" s="26" t="s">
        <v>14985</v>
      </c>
      <c r="L3713" s="26" t="s">
        <v>14982</v>
      </c>
      <c r="M3713" s="26">
        <v>3600</v>
      </c>
      <c r="N3713" s="26" t="s">
        <v>77</v>
      </c>
      <c r="O3713" s="26" t="s">
        <v>14983</v>
      </c>
      <c r="P3713" s="26" t="s">
        <v>333</v>
      </c>
      <c r="Q3713" s="26" t="s">
        <v>14984</v>
      </c>
      <c r="R3713" s="26" t="s">
        <v>12231</v>
      </c>
      <c r="S3713" s="26" t="s">
        <v>12232</v>
      </c>
      <c r="T3713" s="26" t="s">
        <v>12233</v>
      </c>
      <c r="U3713" s="26" t="s">
        <v>385</v>
      </c>
    </row>
    <row r="3714" spans="1:21" ht="14.4" x14ac:dyDescent="0.25">
      <c r="A3714" s="26">
        <v>113431</v>
      </c>
      <c r="B3714" s="26" t="s">
        <v>1649</v>
      </c>
      <c r="C3714" s="81">
        <f t="shared" si="176"/>
        <v>0</v>
      </c>
      <c r="D3714" s="26">
        <v>50161</v>
      </c>
      <c r="E3714" s="26" t="s">
        <v>12151</v>
      </c>
      <c r="F3714" s="26">
        <v>103101</v>
      </c>
      <c r="G3714" s="26">
        <v>0</v>
      </c>
      <c r="H3714" s="76">
        <f t="shared" si="177"/>
        <v>113431</v>
      </c>
      <c r="I3714" s="76">
        <f t="shared" si="178"/>
        <v>0</v>
      </c>
      <c r="J3714" s="26">
        <v>125849</v>
      </c>
      <c r="K3714" s="26" t="s">
        <v>14986</v>
      </c>
      <c r="L3714" s="26" t="s">
        <v>14977</v>
      </c>
      <c r="M3714" s="26">
        <v>3600</v>
      </c>
      <c r="N3714" s="26" t="s">
        <v>77</v>
      </c>
      <c r="O3714" s="26" t="s">
        <v>14974</v>
      </c>
      <c r="P3714" s="26" t="s">
        <v>333</v>
      </c>
      <c r="Q3714" s="26" t="s">
        <v>14975</v>
      </c>
      <c r="R3714" s="26" t="s">
        <v>12231</v>
      </c>
      <c r="S3714" s="26" t="s">
        <v>12232</v>
      </c>
      <c r="T3714" s="26" t="s">
        <v>12233</v>
      </c>
      <c r="U3714" s="26" t="s">
        <v>385</v>
      </c>
    </row>
    <row r="3715" spans="1:21" ht="14.4" x14ac:dyDescent="0.25">
      <c r="A3715" s="26">
        <v>113449</v>
      </c>
      <c r="B3715" s="26" t="s">
        <v>1649</v>
      </c>
      <c r="C3715" s="81">
        <f t="shared" si="176"/>
        <v>0</v>
      </c>
      <c r="D3715" s="26">
        <v>38844</v>
      </c>
      <c r="E3715" s="26" t="s">
        <v>12152</v>
      </c>
      <c r="F3715" s="26">
        <v>138016</v>
      </c>
      <c r="G3715" s="26">
        <v>0</v>
      </c>
      <c r="H3715" s="76">
        <f t="shared" si="177"/>
        <v>0</v>
      </c>
      <c r="I3715" s="76">
        <f t="shared" si="178"/>
        <v>0</v>
      </c>
      <c r="J3715" s="26">
        <v>38844</v>
      </c>
      <c r="K3715" s="26" t="s">
        <v>12152</v>
      </c>
      <c r="L3715" s="26" t="s">
        <v>10560</v>
      </c>
      <c r="M3715" s="26">
        <v>3960</v>
      </c>
      <c r="N3715" s="26" t="s">
        <v>81</v>
      </c>
      <c r="O3715" s="26" t="s">
        <v>14987</v>
      </c>
      <c r="P3715" s="26" t="s">
        <v>333</v>
      </c>
      <c r="Q3715" s="26" t="s">
        <v>14988</v>
      </c>
      <c r="R3715" s="26" t="s">
        <v>12231</v>
      </c>
      <c r="S3715" s="26" t="s">
        <v>12232</v>
      </c>
      <c r="T3715" s="26" t="s">
        <v>12233</v>
      </c>
      <c r="U3715" s="26" t="s">
        <v>385</v>
      </c>
    </row>
    <row r="3716" spans="1:21" ht="14.4" x14ac:dyDescent="0.25">
      <c r="A3716" s="26">
        <v>113449</v>
      </c>
      <c r="B3716" s="26" t="s">
        <v>1649</v>
      </c>
      <c r="C3716" s="81">
        <f t="shared" si="176"/>
        <v>0</v>
      </c>
      <c r="D3716" s="26">
        <v>38844</v>
      </c>
      <c r="E3716" s="26" t="s">
        <v>12152</v>
      </c>
      <c r="F3716" s="26">
        <v>138016</v>
      </c>
      <c r="G3716" s="26">
        <v>0</v>
      </c>
      <c r="H3716" s="76">
        <f t="shared" si="177"/>
        <v>0</v>
      </c>
      <c r="I3716" s="76">
        <f t="shared" si="178"/>
        <v>0</v>
      </c>
      <c r="J3716" s="26">
        <v>38851</v>
      </c>
      <c r="K3716" s="26" t="s">
        <v>14989</v>
      </c>
      <c r="L3716" s="26" t="s">
        <v>14990</v>
      </c>
      <c r="M3716" s="26">
        <v>3960</v>
      </c>
      <c r="N3716" s="26" t="s">
        <v>81</v>
      </c>
      <c r="O3716" s="26" t="s">
        <v>14991</v>
      </c>
      <c r="P3716" s="26" t="s">
        <v>333</v>
      </c>
      <c r="Q3716" s="26" t="s">
        <v>14992</v>
      </c>
      <c r="R3716" s="26" t="s">
        <v>12231</v>
      </c>
      <c r="S3716" s="26" t="s">
        <v>12232</v>
      </c>
      <c r="T3716" s="26" t="s">
        <v>12233</v>
      </c>
      <c r="U3716" s="26" t="s">
        <v>385</v>
      </c>
    </row>
    <row r="3717" spans="1:21" ht="14.4" x14ac:dyDescent="0.25">
      <c r="A3717" s="26">
        <v>113449</v>
      </c>
      <c r="B3717" s="26" t="s">
        <v>1649</v>
      </c>
      <c r="C3717" s="81">
        <f t="shared" si="176"/>
        <v>0</v>
      </c>
      <c r="D3717" s="26">
        <v>38844</v>
      </c>
      <c r="E3717" s="26" t="s">
        <v>12152</v>
      </c>
      <c r="F3717" s="26">
        <v>138016</v>
      </c>
      <c r="G3717" s="26">
        <v>0</v>
      </c>
      <c r="H3717" s="76">
        <f t="shared" si="177"/>
        <v>0</v>
      </c>
      <c r="I3717" s="76">
        <f t="shared" si="178"/>
        <v>0</v>
      </c>
      <c r="J3717" s="26">
        <v>39842</v>
      </c>
      <c r="K3717" s="26" t="s">
        <v>14993</v>
      </c>
      <c r="L3717" s="26" t="s">
        <v>14994</v>
      </c>
      <c r="M3717" s="26">
        <v>3990</v>
      </c>
      <c r="N3717" s="26" t="s">
        <v>74</v>
      </c>
      <c r="O3717" s="26" t="s">
        <v>14995</v>
      </c>
      <c r="P3717" s="26" t="s">
        <v>333</v>
      </c>
      <c r="Q3717" s="26" t="s">
        <v>14996</v>
      </c>
      <c r="R3717" s="26" t="s">
        <v>12231</v>
      </c>
      <c r="S3717" s="26" t="s">
        <v>12232</v>
      </c>
      <c r="T3717" s="26" t="s">
        <v>12233</v>
      </c>
      <c r="U3717" s="26" t="s">
        <v>385</v>
      </c>
    </row>
    <row r="3718" spans="1:21" ht="14.4" x14ac:dyDescent="0.25">
      <c r="A3718" s="26">
        <v>113449</v>
      </c>
      <c r="B3718" s="26" t="s">
        <v>1649</v>
      </c>
      <c r="C3718" s="81">
        <f t="shared" si="176"/>
        <v>0</v>
      </c>
      <c r="D3718" s="26">
        <v>38844</v>
      </c>
      <c r="E3718" s="26" t="s">
        <v>12152</v>
      </c>
      <c r="F3718" s="26">
        <v>138016</v>
      </c>
      <c r="G3718" s="26">
        <v>0</v>
      </c>
      <c r="H3718" s="76">
        <f t="shared" si="177"/>
        <v>0</v>
      </c>
      <c r="I3718" s="76">
        <f t="shared" si="178"/>
        <v>0</v>
      </c>
      <c r="J3718" s="26">
        <v>47886</v>
      </c>
      <c r="K3718" s="26" t="s">
        <v>14997</v>
      </c>
      <c r="L3718" s="26" t="s">
        <v>14998</v>
      </c>
      <c r="M3718" s="26">
        <v>3950</v>
      </c>
      <c r="N3718" s="26" t="s">
        <v>76</v>
      </c>
      <c r="O3718" s="26" t="s">
        <v>14999</v>
      </c>
      <c r="P3718" s="26" t="s">
        <v>333</v>
      </c>
      <c r="Q3718" s="26" t="s">
        <v>15000</v>
      </c>
      <c r="R3718" s="26" t="s">
        <v>12231</v>
      </c>
      <c r="S3718" s="26" t="s">
        <v>12232</v>
      </c>
      <c r="T3718" s="26" t="s">
        <v>12233</v>
      </c>
      <c r="U3718" s="26" t="s">
        <v>385</v>
      </c>
    </row>
    <row r="3719" spans="1:21" ht="14.4" x14ac:dyDescent="0.25">
      <c r="A3719" s="26">
        <v>113449</v>
      </c>
      <c r="B3719" s="26" t="s">
        <v>1649</v>
      </c>
      <c r="C3719" s="81">
        <f t="shared" ref="C3719:C3782" si="179">IF(A3719&lt;&gt;A3718,0,IF(AND(A3719=A3718,B3719&lt;&gt;B3718),A3719,0))</f>
        <v>0</v>
      </c>
      <c r="D3719" s="26">
        <v>38844</v>
      </c>
      <c r="E3719" s="26" t="s">
        <v>12152</v>
      </c>
      <c r="F3719" s="26">
        <v>138016</v>
      </c>
      <c r="G3719" s="26">
        <v>0</v>
      </c>
      <c r="H3719" s="76">
        <f t="shared" ref="H3719:H3782" si="180">IF(A3719&lt;&gt;A3718,0,IF(AND(A3719=A3718,F3719&lt;&gt;F3718),A3719,0))</f>
        <v>0</v>
      </c>
      <c r="I3719" s="76">
        <f t="shared" ref="I3719:I3782" si="181">IF(A3719&lt;&gt;A3718,0,IF(AND(H3719&lt;&gt;0,B3719&lt;&gt;B3718),A3719,0))</f>
        <v>0</v>
      </c>
      <c r="J3719" s="26">
        <v>126797</v>
      </c>
      <c r="K3719" s="26" t="s">
        <v>15001</v>
      </c>
      <c r="L3719" s="26" t="s">
        <v>10560</v>
      </c>
      <c r="M3719" s="26">
        <v>3960</v>
      </c>
      <c r="N3719" s="26" t="s">
        <v>81</v>
      </c>
      <c r="O3719" s="26" t="s">
        <v>14987</v>
      </c>
      <c r="P3719" s="26" t="s">
        <v>333</v>
      </c>
      <c r="Q3719" s="26" t="s">
        <v>14988</v>
      </c>
      <c r="R3719" s="26" t="s">
        <v>12231</v>
      </c>
      <c r="S3719" s="26" t="s">
        <v>12232</v>
      </c>
      <c r="T3719" s="26" t="s">
        <v>12233</v>
      </c>
      <c r="U3719" s="26" t="s">
        <v>385</v>
      </c>
    </row>
    <row r="3720" spans="1:21" ht="14.4" x14ac:dyDescent="0.25">
      <c r="A3720" s="26">
        <v>113449</v>
      </c>
      <c r="B3720" s="26" t="s">
        <v>1649</v>
      </c>
      <c r="C3720" s="81">
        <f t="shared" si="179"/>
        <v>0</v>
      </c>
      <c r="D3720" s="26">
        <v>38844</v>
      </c>
      <c r="E3720" s="26" t="s">
        <v>12152</v>
      </c>
      <c r="F3720" s="26">
        <v>138016</v>
      </c>
      <c r="G3720" s="26">
        <v>0</v>
      </c>
      <c r="H3720" s="76">
        <f t="shared" si="180"/>
        <v>0</v>
      </c>
      <c r="I3720" s="76">
        <f t="shared" si="181"/>
        <v>0</v>
      </c>
      <c r="J3720" s="26">
        <v>128553</v>
      </c>
      <c r="K3720" s="26" t="s">
        <v>15002</v>
      </c>
      <c r="L3720" s="26" t="s">
        <v>15003</v>
      </c>
      <c r="M3720" s="26">
        <v>3960</v>
      </c>
      <c r="N3720" s="26" t="s">
        <v>81</v>
      </c>
      <c r="O3720" s="26" t="s">
        <v>15004</v>
      </c>
      <c r="P3720" s="26" t="s">
        <v>333</v>
      </c>
      <c r="Q3720" s="26" t="s">
        <v>15005</v>
      </c>
      <c r="R3720" s="26" t="s">
        <v>12231</v>
      </c>
      <c r="S3720" s="26" t="s">
        <v>12232</v>
      </c>
      <c r="T3720" s="26" t="s">
        <v>12233</v>
      </c>
      <c r="U3720" s="26" t="s">
        <v>385</v>
      </c>
    </row>
    <row r="3721" spans="1:21" ht="14.4" x14ac:dyDescent="0.25">
      <c r="A3721" s="26">
        <v>113449</v>
      </c>
      <c r="B3721" s="26" t="s">
        <v>1649</v>
      </c>
      <c r="C3721" s="81">
        <f t="shared" si="179"/>
        <v>0</v>
      </c>
      <c r="D3721" s="26">
        <v>38844</v>
      </c>
      <c r="E3721" s="26" t="s">
        <v>12152</v>
      </c>
      <c r="F3721" s="26">
        <v>138016</v>
      </c>
      <c r="G3721" s="26">
        <v>0</v>
      </c>
      <c r="H3721" s="76">
        <f t="shared" si="180"/>
        <v>0</v>
      </c>
      <c r="I3721" s="76">
        <f t="shared" si="181"/>
        <v>0</v>
      </c>
      <c r="J3721" s="26">
        <v>128561</v>
      </c>
      <c r="K3721" s="26" t="s">
        <v>15006</v>
      </c>
      <c r="L3721" s="26" t="s">
        <v>15003</v>
      </c>
      <c r="M3721" s="26">
        <v>3960</v>
      </c>
      <c r="N3721" s="26" t="s">
        <v>81</v>
      </c>
      <c r="O3721" s="26" t="s">
        <v>15004</v>
      </c>
      <c r="P3721" s="26" t="s">
        <v>333</v>
      </c>
      <c r="Q3721" s="26" t="s">
        <v>15007</v>
      </c>
      <c r="R3721" s="26" t="s">
        <v>12231</v>
      </c>
      <c r="S3721" s="26" t="s">
        <v>12232</v>
      </c>
      <c r="T3721" s="26" t="s">
        <v>12233</v>
      </c>
      <c r="U3721" s="26" t="s">
        <v>385</v>
      </c>
    </row>
    <row r="3722" spans="1:21" ht="14.4" x14ac:dyDescent="0.25">
      <c r="A3722" s="26">
        <v>113449</v>
      </c>
      <c r="B3722" s="26" t="s">
        <v>1649</v>
      </c>
      <c r="C3722" s="81">
        <f t="shared" si="179"/>
        <v>0</v>
      </c>
      <c r="D3722" s="26">
        <v>0</v>
      </c>
      <c r="E3722" s="26" t="s">
        <v>333</v>
      </c>
      <c r="F3722" s="26">
        <v>138016</v>
      </c>
      <c r="G3722" s="26">
        <v>0</v>
      </c>
      <c r="H3722" s="76">
        <f t="shared" si="180"/>
        <v>0</v>
      </c>
      <c r="I3722" s="76">
        <f t="shared" si="181"/>
        <v>0</v>
      </c>
      <c r="J3722" s="26">
        <v>145921</v>
      </c>
      <c r="K3722" s="26" t="s">
        <v>15008</v>
      </c>
      <c r="L3722" s="26" t="s">
        <v>15009</v>
      </c>
      <c r="M3722" s="26">
        <v>3960</v>
      </c>
      <c r="N3722" s="26" t="s">
        <v>15010</v>
      </c>
      <c r="O3722" s="26" t="s">
        <v>14991</v>
      </c>
      <c r="P3722" s="26" t="s">
        <v>333</v>
      </c>
      <c r="Q3722" s="26" t="s">
        <v>333</v>
      </c>
      <c r="U3722" s="26" t="s">
        <v>385</v>
      </c>
    </row>
    <row r="3723" spans="1:21" ht="14.4" x14ac:dyDescent="0.25">
      <c r="A3723" s="26">
        <v>113456</v>
      </c>
      <c r="B3723" s="26" t="s">
        <v>1649</v>
      </c>
      <c r="C3723" s="81">
        <f t="shared" si="179"/>
        <v>0</v>
      </c>
      <c r="D3723" s="26">
        <v>126193</v>
      </c>
      <c r="E3723" s="26" t="s">
        <v>12153</v>
      </c>
      <c r="F3723" s="26">
        <v>973149</v>
      </c>
      <c r="G3723" s="26">
        <v>0</v>
      </c>
      <c r="H3723" s="76">
        <f t="shared" si="180"/>
        <v>0</v>
      </c>
      <c r="I3723" s="76">
        <f t="shared" si="181"/>
        <v>0</v>
      </c>
      <c r="J3723" s="26">
        <v>27839</v>
      </c>
      <c r="K3723" s="26" t="s">
        <v>15011</v>
      </c>
      <c r="L3723" s="26" t="s">
        <v>15012</v>
      </c>
      <c r="M3723" s="26">
        <v>3990</v>
      </c>
      <c r="N3723" s="26" t="s">
        <v>279</v>
      </c>
      <c r="O3723" s="26" t="s">
        <v>15013</v>
      </c>
      <c r="P3723" s="26" t="s">
        <v>333</v>
      </c>
      <c r="Q3723" s="26" t="s">
        <v>15014</v>
      </c>
      <c r="R3723" s="26" t="s">
        <v>12171</v>
      </c>
      <c r="S3723" s="26" t="s">
        <v>12172</v>
      </c>
      <c r="T3723" s="26" t="s">
        <v>12173</v>
      </c>
      <c r="U3723" s="26" t="s">
        <v>496</v>
      </c>
    </row>
    <row r="3724" spans="1:21" ht="14.4" x14ac:dyDescent="0.25">
      <c r="A3724" s="26">
        <v>113456</v>
      </c>
      <c r="B3724" s="26" t="s">
        <v>1649</v>
      </c>
      <c r="C3724" s="81">
        <f t="shared" si="179"/>
        <v>0</v>
      </c>
      <c r="D3724" s="26">
        <v>126193</v>
      </c>
      <c r="E3724" s="26" t="s">
        <v>12153</v>
      </c>
      <c r="F3724" s="26">
        <v>54544</v>
      </c>
      <c r="G3724" s="26">
        <v>0</v>
      </c>
      <c r="H3724" s="76">
        <f t="shared" si="180"/>
        <v>113456</v>
      </c>
      <c r="I3724" s="76">
        <f t="shared" si="181"/>
        <v>0</v>
      </c>
      <c r="J3724" s="26">
        <v>27847</v>
      </c>
      <c r="K3724" s="26" t="s">
        <v>15015</v>
      </c>
      <c r="L3724" s="26" t="s">
        <v>15016</v>
      </c>
      <c r="M3724" s="26">
        <v>3910</v>
      </c>
      <c r="N3724" s="26" t="s">
        <v>339</v>
      </c>
      <c r="O3724" s="26" t="s">
        <v>15017</v>
      </c>
      <c r="P3724" s="26" t="s">
        <v>333</v>
      </c>
      <c r="Q3724" s="26" t="s">
        <v>15018</v>
      </c>
      <c r="R3724" s="26" t="s">
        <v>12171</v>
      </c>
      <c r="S3724" s="26" t="s">
        <v>12172</v>
      </c>
      <c r="T3724" s="26" t="s">
        <v>12173</v>
      </c>
      <c r="U3724" s="26" t="s">
        <v>496</v>
      </c>
    </row>
    <row r="3725" spans="1:21" ht="14.4" x14ac:dyDescent="0.25">
      <c r="A3725" s="26">
        <v>113456</v>
      </c>
      <c r="B3725" s="26" t="s">
        <v>1649</v>
      </c>
      <c r="C3725" s="81">
        <f t="shared" si="179"/>
        <v>0</v>
      </c>
      <c r="D3725" s="26">
        <v>126193</v>
      </c>
      <c r="E3725" s="26" t="s">
        <v>12153</v>
      </c>
      <c r="F3725" s="26">
        <v>54544</v>
      </c>
      <c r="G3725" s="26">
        <v>0</v>
      </c>
      <c r="H3725" s="76">
        <f t="shared" si="180"/>
        <v>0</v>
      </c>
      <c r="I3725" s="76">
        <f t="shared" si="181"/>
        <v>0</v>
      </c>
      <c r="J3725" s="26">
        <v>39073</v>
      </c>
      <c r="K3725" s="26" t="s">
        <v>15019</v>
      </c>
      <c r="L3725" s="26" t="s">
        <v>15020</v>
      </c>
      <c r="M3725" s="26">
        <v>3930</v>
      </c>
      <c r="N3725" s="26" t="s">
        <v>75</v>
      </c>
      <c r="O3725" s="26" t="s">
        <v>15021</v>
      </c>
      <c r="P3725" s="26" t="s">
        <v>333</v>
      </c>
      <c r="Q3725" s="26" t="s">
        <v>15022</v>
      </c>
      <c r="R3725" s="26" t="s">
        <v>12231</v>
      </c>
      <c r="S3725" s="26" t="s">
        <v>12232</v>
      </c>
      <c r="T3725" s="26" t="s">
        <v>12233</v>
      </c>
      <c r="U3725" s="26" t="s">
        <v>385</v>
      </c>
    </row>
    <row r="3726" spans="1:21" ht="14.4" x14ac:dyDescent="0.25">
      <c r="A3726" s="26">
        <v>113456</v>
      </c>
      <c r="B3726" s="26" t="s">
        <v>1649</v>
      </c>
      <c r="C3726" s="81">
        <f t="shared" si="179"/>
        <v>0</v>
      </c>
      <c r="D3726" s="26">
        <v>126193</v>
      </c>
      <c r="E3726" s="26" t="s">
        <v>12153</v>
      </c>
      <c r="F3726" s="26">
        <v>54544</v>
      </c>
      <c r="G3726" s="26">
        <v>0</v>
      </c>
      <c r="H3726" s="76">
        <f t="shared" si="180"/>
        <v>0</v>
      </c>
      <c r="I3726" s="76">
        <f t="shared" si="181"/>
        <v>0</v>
      </c>
      <c r="J3726" s="26">
        <v>126193</v>
      </c>
      <c r="K3726" s="26" t="s">
        <v>12153</v>
      </c>
      <c r="L3726" s="26" t="s">
        <v>15016</v>
      </c>
      <c r="M3726" s="26">
        <v>3910</v>
      </c>
      <c r="N3726" s="26" t="s">
        <v>339</v>
      </c>
      <c r="O3726" s="26" t="s">
        <v>15023</v>
      </c>
      <c r="P3726" s="26" t="s">
        <v>333</v>
      </c>
      <c r="Q3726" s="26" t="s">
        <v>15024</v>
      </c>
      <c r="R3726" s="26" t="s">
        <v>12231</v>
      </c>
      <c r="S3726" s="26" t="s">
        <v>12232</v>
      </c>
      <c r="T3726" s="26" t="s">
        <v>12233</v>
      </c>
      <c r="U3726" s="26" t="s">
        <v>385</v>
      </c>
    </row>
    <row r="3727" spans="1:21" ht="14.4" x14ac:dyDescent="0.25">
      <c r="A3727" s="26">
        <v>113456</v>
      </c>
      <c r="B3727" s="26" t="s">
        <v>1649</v>
      </c>
      <c r="C3727" s="81">
        <f t="shared" si="179"/>
        <v>0</v>
      </c>
      <c r="D3727" s="26">
        <v>126193</v>
      </c>
      <c r="E3727" s="26" t="s">
        <v>12153</v>
      </c>
      <c r="F3727" s="26">
        <v>54544</v>
      </c>
      <c r="G3727" s="26">
        <v>0</v>
      </c>
      <c r="H3727" s="76">
        <f t="shared" si="180"/>
        <v>0</v>
      </c>
      <c r="I3727" s="76">
        <f t="shared" si="181"/>
        <v>0</v>
      </c>
      <c r="J3727" s="26">
        <v>126201</v>
      </c>
      <c r="K3727" s="26" t="s">
        <v>15025</v>
      </c>
      <c r="L3727" s="26" t="s">
        <v>4317</v>
      </c>
      <c r="M3727" s="26">
        <v>3910</v>
      </c>
      <c r="N3727" s="26" t="s">
        <v>339</v>
      </c>
      <c r="O3727" s="26" t="s">
        <v>15023</v>
      </c>
      <c r="P3727" s="26" t="s">
        <v>333</v>
      </c>
      <c r="Q3727" s="26" t="s">
        <v>333</v>
      </c>
      <c r="R3727" s="26" t="s">
        <v>12231</v>
      </c>
      <c r="S3727" s="26" t="s">
        <v>12232</v>
      </c>
      <c r="T3727" s="26" t="s">
        <v>12233</v>
      </c>
      <c r="U3727" s="26" t="s">
        <v>385</v>
      </c>
    </row>
    <row r="3728" spans="1:21" ht="14.4" x14ac:dyDescent="0.25">
      <c r="A3728" s="26">
        <v>113456</v>
      </c>
      <c r="B3728" s="26" t="s">
        <v>1649</v>
      </c>
      <c r="C3728" s="81">
        <f t="shared" si="179"/>
        <v>0</v>
      </c>
      <c r="D3728" s="26">
        <v>126193</v>
      </c>
      <c r="E3728" s="26" t="s">
        <v>12153</v>
      </c>
      <c r="F3728" s="26">
        <v>54544</v>
      </c>
      <c r="G3728" s="26">
        <v>0</v>
      </c>
      <c r="H3728" s="76">
        <f t="shared" si="180"/>
        <v>0</v>
      </c>
      <c r="I3728" s="76">
        <f t="shared" si="181"/>
        <v>0</v>
      </c>
      <c r="J3728" s="26">
        <v>126219</v>
      </c>
      <c r="K3728" s="26" t="s">
        <v>15026</v>
      </c>
      <c r="L3728" s="26" t="s">
        <v>15027</v>
      </c>
      <c r="M3728" s="26">
        <v>3920</v>
      </c>
      <c r="N3728" s="26" t="s">
        <v>85</v>
      </c>
      <c r="O3728" s="26" t="s">
        <v>15028</v>
      </c>
      <c r="P3728" s="26" t="s">
        <v>333</v>
      </c>
      <c r="Q3728" s="26" t="s">
        <v>15029</v>
      </c>
      <c r="R3728" s="26" t="s">
        <v>12231</v>
      </c>
      <c r="S3728" s="26" t="s">
        <v>12232</v>
      </c>
      <c r="T3728" s="26" t="s">
        <v>12233</v>
      </c>
      <c r="U3728" s="26" t="s">
        <v>385</v>
      </c>
    </row>
    <row r="3729" spans="1:21" ht="14.4" x14ac:dyDescent="0.25">
      <c r="A3729" s="26">
        <v>113456</v>
      </c>
      <c r="B3729" s="26" t="s">
        <v>1649</v>
      </c>
      <c r="C3729" s="81">
        <f t="shared" si="179"/>
        <v>0</v>
      </c>
      <c r="D3729" s="26">
        <v>126193</v>
      </c>
      <c r="E3729" s="26" t="s">
        <v>12153</v>
      </c>
      <c r="F3729" s="26">
        <v>54544</v>
      </c>
      <c r="G3729" s="26">
        <v>0</v>
      </c>
      <c r="H3729" s="76">
        <f t="shared" si="180"/>
        <v>0</v>
      </c>
      <c r="I3729" s="76">
        <f t="shared" si="181"/>
        <v>0</v>
      </c>
      <c r="J3729" s="26">
        <v>126227</v>
      </c>
      <c r="K3729" s="26" t="s">
        <v>15030</v>
      </c>
      <c r="L3729" s="26" t="s">
        <v>15027</v>
      </c>
      <c r="M3729" s="26">
        <v>3920</v>
      </c>
      <c r="N3729" s="26" t="s">
        <v>85</v>
      </c>
      <c r="O3729" s="26" t="s">
        <v>15028</v>
      </c>
      <c r="P3729" s="26" t="s">
        <v>333</v>
      </c>
      <c r="Q3729" s="26" t="s">
        <v>15029</v>
      </c>
      <c r="R3729" s="26" t="s">
        <v>12231</v>
      </c>
      <c r="S3729" s="26" t="s">
        <v>12232</v>
      </c>
      <c r="T3729" s="26" t="s">
        <v>12233</v>
      </c>
      <c r="U3729" s="26" t="s">
        <v>385</v>
      </c>
    </row>
    <row r="3730" spans="1:21" ht="14.4" x14ac:dyDescent="0.25">
      <c r="A3730" s="26">
        <v>113456</v>
      </c>
      <c r="B3730" s="26" t="s">
        <v>1649</v>
      </c>
      <c r="C3730" s="81">
        <f t="shared" si="179"/>
        <v>0</v>
      </c>
      <c r="D3730" s="26">
        <v>126193</v>
      </c>
      <c r="E3730" s="26" t="s">
        <v>12153</v>
      </c>
      <c r="F3730" s="26">
        <v>54544</v>
      </c>
      <c r="G3730" s="26">
        <v>0</v>
      </c>
      <c r="H3730" s="76">
        <f t="shared" si="180"/>
        <v>0</v>
      </c>
      <c r="I3730" s="76">
        <f t="shared" si="181"/>
        <v>0</v>
      </c>
      <c r="J3730" s="26">
        <v>126235</v>
      </c>
      <c r="K3730" s="26" t="s">
        <v>15031</v>
      </c>
      <c r="L3730" s="26" t="s">
        <v>4317</v>
      </c>
      <c r="M3730" s="26">
        <v>3910</v>
      </c>
      <c r="N3730" s="26" t="s">
        <v>339</v>
      </c>
      <c r="O3730" s="26" t="s">
        <v>15032</v>
      </c>
      <c r="P3730" s="26" t="s">
        <v>333</v>
      </c>
      <c r="Q3730" s="26" t="s">
        <v>15033</v>
      </c>
      <c r="R3730" s="26" t="s">
        <v>12231</v>
      </c>
      <c r="S3730" s="26" t="s">
        <v>12232</v>
      </c>
      <c r="T3730" s="26" t="s">
        <v>12233</v>
      </c>
      <c r="U3730" s="26" t="s">
        <v>385</v>
      </c>
    </row>
    <row r="3731" spans="1:21" ht="14.4" x14ac:dyDescent="0.25">
      <c r="A3731" s="26">
        <v>113456</v>
      </c>
      <c r="B3731" s="26" t="s">
        <v>1649</v>
      </c>
      <c r="C3731" s="81">
        <f t="shared" si="179"/>
        <v>0</v>
      </c>
      <c r="D3731" s="26">
        <v>126193</v>
      </c>
      <c r="E3731" s="26" t="s">
        <v>12153</v>
      </c>
      <c r="F3731" s="26">
        <v>54544</v>
      </c>
      <c r="G3731" s="26">
        <v>0</v>
      </c>
      <c r="H3731" s="76">
        <f t="shared" si="180"/>
        <v>0</v>
      </c>
      <c r="I3731" s="76">
        <f t="shared" si="181"/>
        <v>0</v>
      </c>
      <c r="J3731" s="26">
        <v>126243</v>
      </c>
      <c r="K3731" s="26" t="s">
        <v>15034</v>
      </c>
      <c r="L3731" s="26" t="s">
        <v>4317</v>
      </c>
      <c r="M3731" s="26">
        <v>3910</v>
      </c>
      <c r="N3731" s="26" t="s">
        <v>339</v>
      </c>
      <c r="O3731" s="26" t="s">
        <v>15032</v>
      </c>
      <c r="P3731" s="26" t="s">
        <v>333</v>
      </c>
      <c r="Q3731" s="26" t="s">
        <v>15035</v>
      </c>
      <c r="R3731" s="26" t="s">
        <v>12231</v>
      </c>
      <c r="S3731" s="26" t="s">
        <v>12232</v>
      </c>
      <c r="T3731" s="26" t="s">
        <v>12233</v>
      </c>
      <c r="U3731" s="26" t="s">
        <v>385</v>
      </c>
    </row>
    <row r="3732" spans="1:21" ht="14.4" x14ac:dyDescent="0.25">
      <c r="A3732" s="26">
        <v>113456</v>
      </c>
      <c r="B3732" s="26" t="s">
        <v>1649</v>
      </c>
      <c r="C3732" s="81">
        <f t="shared" si="179"/>
        <v>0</v>
      </c>
      <c r="D3732" s="26">
        <v>126193</v>
      </c>
      <c r="E3732" s="26" t="s">
        <v>12153</v>
      </c>
      <c r="F3732" s="26">
        <v>54544</v>
      </c>
      <c r="G3732" s="26">
        <v>0</v>
      </c>
      <c r="H3732" s="76">
        <f t="shared" si="180"/>
        <v>0</v>
      </c>
      <c r="I3732" s="76">
        <f t="shared" si="181"/>
        <v>0</v>
      </c>
      <c r="J3732" s="26">
        <v>126251</v>
      </c>
      <c r="K3732" s="26" t="s">
        <v>15036</v>
      </c>
      <c r="L3732" s="26" t="s">
        <v>15016</v>
      </c>
      <c r="M3732" s="26">
        <v>3910</v>
      </c>
      <c r="N3732" s="26" t="s">
        <v>339</v>
      </c>
      <c r="O3732" s="26" t="s">
        <v>15017</v>
      </c>
      <c r="P3732" s="26" t="s">
        <v>333</v>
      </c>
      <c r="Q3732" s="26" t="s">
        <v>15035</v>
      </c>
      <c r="R3732" s="26" t="s">
        <v>12231</v>
      </c>
      <c r="S3732" s="26" t="s">
        <v>12232</v>
      </c>
      <c r="T3732" s="26" t="s">
        <v>12233</v>
      </c>
      <c r="U3732" s="26" t="s">
        <v>385</v>
      </c>
    </row>
    <row r="3733" spans="1:21" ht="14.4" x14ac:dyDescent="0.25">
      <c r="A3733" s="26">
        <v>113456</v>
      </c>
      <c r="B3733" s="26" t="s">
        <v>1649</v>
      </c>
      <c r="C3733" s="81">
        <f t="shared" si="179"/>
        <v>0</v>
      </c>
      <c r="D3733" s="26">
        <v>126193</v>
      </c>
      <c r="E3733" s="26" t="s">
        <v>12153</v>
      </c>
      <c r="F3733" s="26">
        <v>54544</v>
      </c>
      <c r="G3733" s="26">
        <v>0</v>
      </c>
      <c r="H3733" s="76">
        <f t="shared" si="180"/>
        <v>0</v>
      </c>
      <c r="I3733" s="76">
        <f t="shared" si="181"/>
        <v>0</v>
      </c>
      <c r="J3733" s="26">
        <v>126268</v>
      </c>
      <c r="K3733" s="26" t="s">
        <v>15037</v>
      </c>
      <c r="L3733" s="26" t="s">
        <v>15016</v>
      </c>
      <c r="M3733" s="26">
        <v>3910</v>
      </c>
      <c r="N3733" s="26" t="s">
        <v>339</v>
      </c>
      <c r="O3733" s="26" t="s">
        <v>15017</v>
      </c>
      <c r="P3733" s="26" t="s">
        <v>333</v>
      </c>
      <c r="Q3733" s="26" t="s">
        <v>15035</v>
      </c>
      <c r="R3733" s="26" t="s">
        <v>12231</v>
      </c>
      <c r="S3733" s="26" t="s">
        <v>12232</v>
      </c>
      <c r="T3733" s="26" t="s">
        <v>12233</v>
      </c>
      <c r="U3733" s="26" t="s">
        <v>385</v>
      </c>
    </row>
    <row r="3734" spans="1:21" ht="14.4" x14ac:dyDescent="0.25">
      <c r="A3734" s="26">
        <v>113456</v>
      </c>
      <c r="B3734" s="26" t="s">
        <v>1649</v>
      </c>
      <c r="C3734" s="81">
        <f t="shared" si="179"/>
        <v>0</v>
      </c>
      <c r="D3734" s="26">
        <v>126193</v>
      </c>
      <c r="E3734" s="26" t="s">
        <v>12153</v>
      </c>
      <c r="F3734" s="26">
        <v>54544</v>
      </c>
      <c r="G3734" s="26">
        <v>0</v>
      </c>
      <c r="H3734" s="76">
        <f t="shared" si="180"/>
        <v>0</v>
      </c>
      <c r="I3734" s="76">
        <f t="shared" si="181"/>
        <v>0</v>
      </c>
      <c r="J3734" s="26">
        <v>127837</v>
      </c>
      <c r="K3734" s="26" t="s">
        <v>15038</v>
      </c>
      <c r="L3734" s="26" t="s">
        <v>15039</v>
      </c>
      <c r="M3734" s="26">
        <v>3900</v>
      </c>
      <c r="N3734" s="26" t="s">
        <v>339</v>
      </c>
      <c r="O3734" s="26" t="s">
        <v>15040</v>
      </c>
      <c r="P3734" s="26" t="s">
        <v>333</v>
      </c>
      <c r="Q3734" s="26" t="s">
        <v>15035</v>
      </c>
      <c r="R3734" s="26" t="s">
        <v>12231</v>
      </c>
      <c r="S3734" s="26" t="s">
        <v>12232</v>
      </c>
      <c r="T3734" s="26" t="s">
        <v>12233</v>
      </c>
      <c r="U3734" s="26" t="s">
        <v>385</v>
      </c>
    </row>
    <row r="3735" spans="1:21" ht="14.4" x14ac:dyDescent="0.25">
      <c r="A3735" s="26">
        <v>113456</v>
      </c>
      <c r="B3735" s="26" t="s">
        <v>1649</v>
      </c>
      <c r="C3735" s="81">
        <f t="shared" si="179"/>
        <v>0</v>
      </c>
      <c r="D3735" s="26">
        <v>126193</v>
      </c>
      <c r="E3735" s="26" t="s">
        <v>12153</v>
      </c>
      <c r="F3735" s="26">
        <v>54544</v>
      </c>
      <c r="G3735" s="26">
        <v>0</v>
      </c>
      <c r="H3735" s="76">
        <f t="shared" si="180"/>
        <v>0</v>
      </c>
      <c r="I3735" s="76">
        <f t="shared" si="181"/>
        <v>0</v>
      </c>
      <c r="J3735" s="26">
        <v>127845</v>
      </c>
      <c r="K3735" s="26" t="s">
        <v>15041</v>
      </c>
      <c r="L3735" s="26" t="s">
        <v>15042</v>
      </c>
      <c r="M3735" s="26">
        <v>3900</v>
      </c>
      <c r="N3735" s="26" t="s">
        <v>339</v>
      </c>
      <c r="O3735" s="26" t="s">
        <v>15040</v>
      </c>
      <c r="P3735" s="26" t="s">
        <v>333</v>
      </c>
      <c r="Q3735" s="26" t="s">
        <v>15035</v>
      </c>
      <c r="R3735" s="26" t="s">
        <v>12231</v>
      </c>
      <c r="S3735" s="26" t="s">
        <v>12232</v>
      </c>
      <c r="T3735" s="26" t="s">
        <v>12233</v>
      </c>
      <c r="U3735" s="26" t="s">
        <v>385</v>
      </c>
    </row>
    <row r="3736" spans="1:21" ht="14.4" x14ac:dyDescent="0.25">
      <c r="A3736" s="26">
        <v>113456</v>
      </c>
      <c r="B3736" s="26" t="s">
        <v>1649</v>
      </c>
      <c r="C3736" s="81">
        <f t="shared" si="179"/>
        <v>0</v>
      </c>
      <c r="D3736" s="26">
        <v>126193</v>
      </c>
      <c r="E3736" s="26" t="s">
        <v>12153</v>
      </c>
      <c r="F3736" s="26">
        <v>973149</v>
      </c>
      <c r="G3736" s="26">
        <v>0</v>
      </c>
      <c r="H3736" s="76">
        <f t="shared" si="180"/>
        <v>113456</v>
      </c>
      <c r="I3736" s="76">
        <f t="shared" si="181"/>
        <v>0</v>
      </c>
      <c r="J3736" s="26">
        <v>131813</v>
      </c>
      <c r="K3736" s="26" t="s">
        <v>15043</v>
      </c>
      <c r="L3736" s="26" t="s">
        <v>15012</v>
      </c>
      <c r="M3736" s="26">
        <v>3990</v>
      </c>
      <c r="N3736" s="26" t="s">
        <v>279</v>
      </c>
      <c r="O3736" s="26" t="s">
        <v>15013</v>
      </c>
      <c r="P3736" s="26" t="s">
        <v>333</v>
      </c>
      <c r="Q3736" s="26" t="s">
        <v>15014</v>
      </c>
      <c r="R3736" s="26" t="s">
        <v>12171</v>
      </c>
      <c r="S3736" s="26" t="s">
        <v>12172</v>
      </c>
      <c r="T3736" s="26" t="s">
        <v>12173</v>
      </c>
      <c r="U3736" s="26" t="s">
        <v>496</v>
      </c>
    </row>
    <row r="3737" spans="1:21" ht="14.4" x14ac:dyDescent="0.25">
      <c r="A3737" s="26">
        <v>113464</v>
      </c>
      <c r="B3737" s="26" t="s">
        <v>1649</v>
      </c>
      <c r="C3737" s="81">
        <f t="shared" si="179"/>
        <v>0</v>
      </c>
      <c r="D3737" s="26">
        <v>33514</v>
      </c>
      <c r="E3737" s="26" t="s">
        <v>12127</v>
      </c>
      <c r="F3737" s="26">
        <v>970401</v>
      </c>
      <c r="G3737" s="26">
        <v>0</v>
      </c>
      <c r="H3737" s="76">
        <f t="shared" si="180"/>
        <v>0</v>
      </c>
      <c r="I3737" s="76">
        <f t="shared" si="181"/>
        <v>0</v>
      </c>
      <c r="J3737" s="26">
        <v>32458</v>
      </c>
      <c r="K3737" s="26" t="s">
        <v>15044</v>
      </c>
      <c r="L3737" s="26" t="s">
        <v>15045</v>
      </c>
      <c r="M3737" s="26">
        <v>1700</v>
      </c>
      <c r="N3737" s="26" t="s">
        <v>26</v>
      </c>
      <c r="O3737" s="26" t="s">
        <v>15046</v>
      </c>
      <c r="P3737" s="26" t="s">
        <v>333</v>
      </c>
      <c r="Q3737" s="26" t="s">
        <v>15047</v>
      </c>
      <c r="R3737" s="26" t="s">
        <v>12265</v>
      </c>
      <c r="S3737" s="26" t="s">
        <v>12266</v>
      </c>
      <c r="T3737" s="26" t="s">
        <v>12267</v>
      </c>
      <c r="U3737" s="26" t="s">
        <v>385</v>
      </c>
    </row>
    <row r="3738" spans="1:21" ht="14.4" x14ac:dyDescent="0.25">
      <c r="A3738" s="26">
        <v>113464</v>
      </c>
      <c r="B3738" s="26" t="s">
        <v>1649</v>
      </c>
      <c r="C3738" s="81">
        <f t="shared" si="179"/>
        <v>0</v>
      </c>
      <c r="D3738" s="26">
        <v>33514</v>
      </c>
      <c r="E3738" s="26" t="s">
        <v>12127</v>
      </c>
      <c r="F3738" s="26">
        <v>123497</v>
      </c>
      <c r="G3738" s="26">
        <v>0</v>
      </c>
      <c r="H3738" s="76">
        <f t="shared" si="180"/>
        <v>113464</v>
      </c>
      <c r="I3738" s="76">
        <f t="shared" si="181"/>
        <v>0</v>
      </c>
      <c r="J3738" s="26">
        <v>33514</v>
      </c>
      <c r="K3738" s="26" t="s">
        <v>12127</v>
      </c>
      <c r="L3738" s="26" t="s">
        <v>1383</v>
      </c>
      <c r="M3738" s="26">
        <v>1740</v>
      </c>
      <c r="N3738" s="26" t="s">
        <v>27</v>
      </c>
      <c r="O3738" s="26" t="s">
        <v>15048</v>
      </c>
      <c r="P3738" s="26" t="s">
        <v>333</v>
      </c>
      <c r="Q3738" s="26" t="s">
        <v>15049</v>
      </c>
      <c r="R3738" s="26" t="s">
        <v>12265</v>
      </c>
      <c r="S3738" s="26" t="s">
        <v>12266</v>
      </c>
      <c r="T3738" s="26" t="s">
        <v>12267</v>
      </c>
      <c r="U3738" s="26" t="s">
        <v>385</v>
      </c>
    </row>
    <row r="3739" spans="1:21" ht="14.4" x14ac:dyDescent="0.25">
      <c r="A3739" s="26">
        <v>113464</v>
      </c>
      <c r="B3739" s="26" t="s">
        <v>1649</v>
      </c>
      <c r="C3739" s="81">
        <f t="shared" si="179"/>
        <v>0</v>
      </c>
      <c r="D3739" s="26">
        <v>33514</v>
      </c>
      <c r="E3739" s="26" t="s">
        <v>12127</v>
      </c>
      <c r="F3739" s="26">
        <v>123497</v>
      </c>
      <c r="G3739" s="26">
        <v>0</v>
      </c>
      <c r="H3739" s="76">
        <f t="shared" si="180"/>
        <v>0</v>
      </c>
      <c r="I3739" s="76">
        <f t="shared" si="181"/>
        <v>0</v>
      </c>
      <c r="J3739" s="26">
        <v>33522</v>
      </c>
      <c r="K3739" s="26" t="s">
        <v>15050</v>
      </c>
      <c r="L3739" s="26" t="s">
        <v>15051</v>
      </c>
      <c r="M3739" s="26">
        <v>1740</v>
      </c>
      <c r="N3739" s="26" t="s">
        <v>27</v>
      </c>
      <c r="O3739" s="26" t="s">
        <v>15052</v>
      </c>
      <c r="P3739" s="26" t="s">
        <v>333</v>
      </c>
      <c r="Q3739" s="26" t="s">
        <v>15053</v>
      </c>
      <c r="R3739" s="26" t="s">
        <v>12265</v>
      </c>
      <c r="S3739" s="26" t="s">
        <v>12266</v>
      </c>
      <c r="T3739" s="26" t="s">
        <v>12267</v>
      </c>
      <c r="U3739" s="26" t="s">
        <v>385</v>
      </c>
    </row>
    <row r="3740" spans="1:21" ht="14.4" x14ac:dyDescent="0.25">
      <c r="A3740" s="26">
        <v>113464</v>
      </c>
      <c r="B3740" s="26" t="s">
        <v>1649</v>
      </c>
      <c r="C3740" s="81">
        <f t="shared" si="179"/>
        <v>0</v>
      </c>
      <c r="D3740" s="26">
        <v>33514</v>
      </c>
      <c r="E3740" s="26" t="s">
        <v>12127</v>
      </c>
      <c r="F3740" s="26">
        <v>970401</v>
      </c>
      <c r="G3740" s="26">
        <v>0</v>
      </c>
      <c r="H3740" s="76">
        <f t="shared" si="180"/>
        <v>113464</v>
      </c>
      <c r="I3740" s="76">
        <f t="shared" si="181"/>
        <v>0</v>
      </c>
      <c r="J3740" s="26">
        <v>115221</v>
      </c>
      <c r="K3740" s="26" t="s">
        <v>15054</v>
      </c>
      <c r="L3740" s="26" t="s">
        <v>15045</v>
      </c>
      <c r="M3740" s="26">
        <v>1700</v>
      </c>
      <c r="N3740" s="26" t="s">
        <v>26</v>
      </c>
      <c r="O3740" s="26" t="s">
        <v>15046</v>
      </c>
      <c r="P3740" s="26" t="s">
        <v>333</v>
      </c>
      <c r="Q3740" s="26" t="s">
        <v>15055</v>
      </c>
      <c r="R3740" s="26" t="s">
        <v>12265</v>
      </c>
      <c r="S3740" s="26" t="s">
        <v>12266</v>
      </c>
      <c r="T3740" s="26" t="s">
        <v>12267</v>
      </c>
      <c r="U3740" s="26" t="s">
        <v>385</v>
      </c>
    </row>
    <row r="3741" spans="1:21" ht="14.4" x14ac:dyDescent="0.25">
      <c r="A3741" s="26">
        <v>113464</v>
      </c>
      <c r="B3741" s="26" t="s">
        <v>1649</v>
      </c>
      <c r="C3741" s="81">
        <f t="shared" si="179"/>
        <v>0</v>
      </c>
      <c r="D3741" s="26">
        <v>33514</v>
      </c>
      <c r="E3741" s="26" t="s">
        <v>12127</v>
      </c>
      <c r="F3741" s="26">
        <v>962217</v>
      </c>
      <c r="G3741" s="26">
        <v>0</v>
      </c>
      <c r="H3741" s="76">
        <f t="shared" si="180"/>
        <v>113464</v>
      </c>
      <c r="I3741" s="76">
        <f t="shared" si="181"/>
        <v>0</v>
      </c>
      <c r="J3741" s="26">
        <v>115329</v>
      </c>
      <c r="K3741" s="26" t="s">
        <v>15056</v>
      </c>
      <c r="L3741" s="26" t="s">
        <v>15057</v>
      </c>
      <c r="M3741" s="26">
        <v>1702</v>
      </c>
      <c r="N3741" s="26" t="s">
        <v>322</v>
      </c>
      <c r="O3741" s="26" t="s">
        <v>15058</v>
      </c>
      <c r="P3741" s="26" t="s">
        <v>333</v>
      </c>
      <c r="Q3741" s="26" t="s">
        <v>15059</v>
      </c>
      <c r="R3741" s="26" t="s">
        <v>12265</v>
      </c>
      <c r="S3741" s="26" t="s">
        <v>12266</v>
      </c>
      <c r="T3741" s="26" t="s">
        <v>12267</v>
      </c>
      <c r="U3741" s="26" t="s">
        <v>385</v>
      </c>
    </row>
    <row r="3742" spans="1:21" ht="14.4" x14ac:dyDescent="0.25">
      <c r="A3742" s="26">
        <v>113464</v>
      </c>
      <c r="B3742" s="26" t="s">
        <v>1649</v>
      </c>
      <c r="C3742" s="81">
        <f t="shared" si="179"/>
        <v>0</v>
      </c>
      <c r="D3742" s="26">
        <v>33514</v>
      </c>
      <c r="E3742" s="26" t="s">
        <v>12127</v>
      </c>
      <c r="F3742" s="26">
        <v>962217</v>
      </c>
      <c r="G3742" s="26">
        <v>0</v>
      </c>
      <c r="H3742" s="76">
        <f t="shared" si="180"/>
        <v>0</v>
      </c>
      <c r="I3742" s="76">
        <f t="shared" si="181"/>
        <v>0</v>
      </c>
      <c r="J3742" s="26">
        <v>115337</v>
      </c>
      <c r="K3742" s="26" t="s">
        <v>15060</v>
      </c>
      <c r="L3742" s="26" t="s">
        <v>15057</v>
      </c>
      <c r="M3742" s="26">
        <v>1702</v>
      </c>
      <c r="N3742" s="26" t="s">
        <v>322</v>
      </c>
      <c r="O3742" s="26" t="s">
        <v>15058</v>
      </c>
      <c r="P3742" s="26" t="s">
        <v>333</v>
      </c>
      <c r="Q3742" s="26" t="s">
        <v>15059</v>
      </c>
      <c r="R3742" s="26" t="s">
        <v>12265</v>
      </c>
      <c r="S3742" s="26" t="s">
        <v>12266</v>
      </c>
      <c r="T3742" s="26" t="s">
        <v>12267</v>
      </c>
      <c r="U3742" s="26" t="s">
        <v>385</v>
      </c>
    </row>
    <row r="3743" spans="1:21" ht="14.4" x14ac:dyDescent="0.25">
      <c r="A3743" s="26">
        <v>113472</v>
      </c>
      <c r="B3743" s="26" t="s">
        <v>1649</v>
      </c>
      <c r="C3743" s="81">
        <f t="shared" si="179"/>
        <v>0</v>
      </c>
      <c r="D3743" s="26">
        <v>123638</v>
      </c>
      <c r="E3743" s="26" t="s">
        <v>12154</v>
      </c>
      <c r="F3743" s="26">
        <v>964701</v>
      </c>
      <c r="G3743" s="26">
        <v>0</v>
      </c>
      <c r="H3743" s="76">
        <f t="shared" si="180"/>
        <v>0</v>
      </c>
      <c r="I3743" s="76">
        <f t="shared" si="181"/>
        <v>0</v>
      </c>
      <c r="J3743" s="26">
        <v>31849</v>
      </c>
      <c r="K3743" s="26" t="s">
        <v>12979</v>
      </c>
      <c r="L3743" s="26" t="s">
        <v>15061</v>
      </c>
      <c r="M3743" s="26">
        <v>3200</v>
      </c>
      <c r="N3743" s="26" t="s">
        <v>67</v>
      </c>
      <c r="O3743" s="26" t="s">
        <v>15062</v>
      </c>
      <c r="P3743" s="26" t="s">
        <v>333</v>
      </c>
      <c r="Q3743" s="26" t="s">
        <v>15063</v>
      </c>
      <c r="R3743" s="26" t="s">
        <v>12265</v>
      </c>
      <c r="S3743" s="26" t="s">
        <v>12266</v>
      </c>
      <c r="T3743" s="26" t="s">
        <v>12267</v>
      </c>
      <c r="U3743" s="26" t="s">
        <v>385</v>
      </c>
    </row>
    <row r="3744" spans="1:21" ht="14.4" x14ac:dyDescent="0.25">
      <c r="A3744" s="26">
        <v>113472</v>
      </c>
      <c r="B3744" s="26" t="s">
        <v>1649</v>
      </c>
      <c r="C3744" s="81">
        <f t="shared" si="179"/>
        <v>0</v>
      </c>
      <c r="D3744" s="26">
        <v>123638</v>
      </c>
      <c r="E3744" s="26" t="s">
        <v>12154</v>
      </c>
      <c r="F3744" s="26">
        <v>964701</v>
      </c>
      <c r="G3744" s="26">
        <v>0</v>
      </c>
      <c r="H3744" s="76">
        <f t="shared" si="180"/>
        <v>0</v>
      </c>
      <c r="I3744" s="76">
        <f t="shared" si="181"/>
        <v>0</v>
      </c>
      <c r="J3744" s="26">
        <v>31856</v>
      </c>
      <c r="K3744" s="26" t="s">
        <v>15064</v>
      </c>
      <c r="L3744" s="26" t="s">
        <v>15065</v>
      </c>
      <c r="M3744" s="26">
        <v>3200</v>
      </c>
      <c r="N3744" s="26" t="s">
        <v>67</v>
      </c>
      <c r="O3744" s="26" t="s">
        <v>15066</v>
      </c>
      <c r="P3744" s="26" t="s">
        <v>333</v>
      </c>
      <c r="Q3744" s="26" t="s">
        <v>15067</v>
      </c>
      <c r="R3744" s="26" t="s">
        <v>12265</v>
      </c>
      <c r="S3744" s="26" t="s">
        <v>12266</v>
      </c>
      <c r="T3744" s="26" t="s">
        <v>12267</v>
      </c>
      <c r="U3744" s="26" t="s">
        <v>385</v>
      </c>
    </row>
    <row r="3745" spans="1:21" ht="14.4" x14ac:dyDescent="0.25">
      <c r="A3745" s="26">
        <v>113472</v>
      </c>
      <c r="B3745" s="26" t="s">
        <v>1649</v>
      </c>
      <c r="C3745" s="81">
        <f t="shared" si="179"/>
        <v>0</v>
      </c>
      <c r="D3745" s="26">
        <v>123638</v>
      </c>
      <c r="E3745" s="26" t="s">
        <v>12154</v>
      </c>
      <c r="F3745" s="26">
        <v>964701</v>
      </c>
      <c r="G3745" s="26">
        <v>0</v>
      </c>
      <c r="H3745" s="76">
        <f t="shared" si="180"/>
        <v>0</v>
      </c>
      <c r="I3745" s="76">
        <f t="shared" si="181"/>
        <v>0</v>
      </c>
      <c r="J3745" s="26">
        <v>31864</v>
      </c>
      <c r="K3745" s="26" t="s">
        <v>15068</v>
      </c>
      <c r="L3745" s="26" t="s">
        <v>15065</v>
      </c>
      <c r="M3745" s="26">
        <v>3200</v>
      </c>
      <c r="N3745" s="26" t="s">
        <v>67</v>
      </c>
      <c r="O3745" s="26" t="s">
        <v>15066</v>
      </c>
      <c r="P3745" s="26" t="s">
        <v>333</v>
      </c>
      <c r="Q3745" s="26" t="s">
        <v>15069</v>
      </c>
      <c r="R3745" s="26" t="s">
        <v>12265</v>
      </c>
      <c r="S3745" s="26" t="s">
        <v>12266</v>
      </c>
      <c r="T3745" s="26" t="s">
        <v>12267</v>
      </c>
      <c r="U3745" s="26" t="s">
        <v>385</v>
      </c>
    </row>
    <row r="3746" spans="1:21" ht="14.4" x14ac:dyDescent="0.25">
      <c r="A3746" s="26">
        <v>113472</v>
      </c>
      <c r="B3746" s="26" t="s">
        <v>1649</v>
      </c>
      <c r="C3746" s="81">
        <f t="shared" si="179"/>
        <v>0</v>
      </c>
      <c r="D3746" s="26">
        <v>123638</v>
      </c>
      <c r="E3746" s="26" t="s">
        <v>12154</v>
      </c>
      <c r="F3746" s="26">
        <v>964701</v>
      </c>
      <c r="G3746" s="26">
        <v>0</v>
      </c>
      <c r="H3746" s="76">
        <f t="shared" si="180"/>
        <v>0</v>
      </c>
      <c r="I3746" s="76">
        <f t="shared" si="181"/>
        <v>0</v>
      </c>
      <c r="J3746" s="26">
        <v>32102</v>
      </c>
      <c r="K3746" s="26" t="s">
        <v>15070</v>
      </c>
      <c r="L3746" s="26" t="s">
        <v>15071</v>
      </c>
      <c r="M3746" s="26">
        <v>3130</v>
      </c>
      <c r="N3746" s="26" t="s">
        <v>296</v>
      </c>
      <c r="O3746" s="26" t="s">
        <v>15072</v>
      </c>
      <c r="P3746" s="26" t="s">
        <v>333</v>
      </c>
      <c r="Q3746" s="26" t="s">
        <v>15073</v>
      </c>
      <c r="R3746" s="26" t="s">
        <v>12265</v>
      </c>
      <c r="S3746" s="26" t="s">
        <v>12266</v>
      </c>
      <c r="T3746" s="26" t="s">
        <v>12267</v>
      </c>
      <c r="U3746" s="26" t="s">
        <v>385</v>
      </c>
    </row>
    <row r="3747" spans="1:21" ht="14.4" x14ac:dyDescent="0.25">
      <c r="A3747" s="26">
        <v>113472</v>
      </c>
      <c r="B3747" s="26" t="s">
        <v>1649</v>
      </c>
      <c r="C3747" s="81">
        <f t="shared" si="179"/>
        <v>0</v>
      </c>
      <c r="D3747" s="26">
        <v>123638</v>
      </c>
      <c r="E3747" s="26" t="s">
        <v>12154</v>
      </c>
      <c r="F3747" s="26">
        <v>964701</v>
      </c>
      <c r="G3747" s="26">
        <v>0</v>
      </c>
      <c r="H3747" s="76">
        <f t="shared" si="180"/>
        <v>0</v>
      </c>
      <c r="I3747" s="76">
        <f t="shared" si="181"/>
        <v>0</v>
      </c>
      <c r="J3747" s="26">
        <v>32111</v>
      </c>
      <c r="K3747" s="26" t="s">
        <v>15074</v>
      </c>
      <c r="L3747" s="26" t="s">
        <v>15075</v>
      </c>
      <c r="M3747" s="26">
        <v>3130</v>
      </c>
      <c r="N3747" s="26" t="s">
        <v>296</v>
      </c>
      <c r="O3747" s="26" t="s">
        <v>15076</v>
      </c>
      <c r="P3747" s="26" t="s">
        <v>333</v>
      </c>
      <c r="Q3747" s="26" t="s">
        <v>15077</v>
      </c>
      <c r="R3747" s="26" t="s">
        <v>12265</v>
      </c>
      <c r="S3747" s="26" t="s">
        <v>12266</v>
      </c>
      <c r="T3747" s="26" t="s">
        <v>12267</v>
      </c>
      <c r="U3747" s="26" t="s">
        <v>385</v>
      </c>
    </row>
    <row r="3748" spans="1:21" ht="14.4" x14ac:dyDescent="0.25">
      <c r="A3748" s="26">
        <v>113472</v>
      </c>
      <c r="B3748" s="26" t="s">
        <v>1649</v>
      </c>
      <c r="C3748" s="81">
        <f t="shared" si="179"/>
        <v>0</v>
      </c>
      <c r="D3748" s="26">
        <v>123638</v>
      </c>
      <c r="E3748" s="26" t="s">
        <v>12154</v>
      </c>
      <c r="F3748" s="26">
        <v>964701</v>
      </c>
      <c r="G3748" s="26">
        <v>0</v>
      </c>
      <c r="H3748" s="76">
        <f t="shared" si="180"/>
        <v>0</v>
      </c>
      <c r="I3748" s="76">
        <f t="shared" si="181"/>
        <v>0</v>
      </c>
      <c r="J3748" s="26">
        <v>123621</v>
      </c>
      <c r="K3748" s="26" t="s">
        <v>15078</v>
      </c>
      <c r="L3748" s="26" t="s">
        <v>15065</v>
      </c>
      <c r="M3748" s="26">
        <v>3200</v>
      </c>
      <c r="N3748" s="26" t="s">
        <v>67</v>
      </c>
      <c r="O3748" s="26" t="s">
        <v>15066</v>
      </c>
      <c r="P3748" s="26" t="s">
        <v>333</v>
      </c>
      <c r="Q3748" s="26" t="s">
        <v>15079</v>
      </c>
      <c r="R3748" s="26" t="s">
        <v>12265</v>
      </c>
      <c r="S3748" s="26" t="s">
        <v>12266</v>
      </c>
      <c r="T3748" s="26" t="s">
        <v>12267</v>
      </c>
      <c r="U3748" s="26" t="s">
        <v>385</v>
      </c>
    </row>
    <row r="3749" spans="1:21" ht="14.4" x14ac:dyDescent="0.25">
      <c r="A3749" s="26">
        <v>113472</v>
      </c>
      <c r="B3749" s="26" t="s">
        <v>1649</v>
      </c>
      <c r="C3749" s="81">
        <f t="shared" si="179"/>
        <v>0</v>
      </c>
      <c r="D3749" s="26">
        <v>123638</v>
      </c>
      <c r="E3749" s="26" t="s">
        <v>12154</v>
      </c>
      <c r="F3749" s="26">
        <v>964701</v>
      </c>
      <c r="G3749" s="26">
        <v>0</v>
      </c>
      <c r="H3749" s="76">
        <f t="shared" si="180"/>
        <v>0</v>
      </c>
      <c r="I3749" s="76">
        <f t="shared" si="181"/>
        <v>0</v>
      </c>
      <c r="J3749" s="26">
        <v>123638</v>
      </c>
      <c r="K3749" s="26" t="s">
        <v>12154</v>
      </c>
      <c r="L3749" s="26" t="s">
        <v>9592</v>
      </c>
      <c r="M3749" s="26">
        <v>3200</v>
      </c>
      <c r="N3749" s="26" t="s">
        <v>67</v>
      </c>
      <c r="O3749" s="26" t="s">
        <v>15080</v>
      </c>
      <c r="P3749" s="26" t="s">
        <v>333</v>
      </c>
      <c r="Q3749" s="26" t="s">
        <v>15063</v>
      </c>
      <c r="R3749" s="26" t="s">
        <v>12265</v>
      </c>
      <c r="S3749" s="26" t="s">
        <v>12266</v>
      </c>
      <c r="T3749" s="26" t="s">
        <v>12267</v>
      </c>
      <c r="U3749" s="26" t="s">
        <v>385</v>
      </c>
    </row>
    <row r="3750" spans="1:21" ht="14.4" x14ac:dyDescent="0.25">
      <c r="A3750" s="26">
        <v>113472</v>
      </c>
      <c r="B3750" s="26" t="s">
        <v>1649</v>
      </c>
      <c r="C3750" s="81">
        <f t="shared" si="179"/>
        <v>0</v>
      </c>
      <c r="D3750" s="26">
        <v>123638</v>
      </c>
      <c r="E3750" s="26" t="s">
        <v>12154</v>
      </c>
      <c r="F3750" s="26">
        <v>964701</v>
      </c>
      <c r="G3750" s="26">
        <v>0</v>
      </c>
      <c r="H3750" s="76">
        <f t="shared" si="180"/>
        <v>0</v>
      </c>
      <c r="I3750" s="76">
        <f t="shared" si="181"/>
        <v>0</v>
      </c>
      <c r="J3750" s="26">
        <v>123646</v>
      </c>
      <c r="K3750" s="26" t="s">
        <v>15081</v>
      </c>
      <c r="L3750" s="26" t="s">
        <v>9592</v>
      </c>
      <c r="M3750" s="26">
        <v>3200</v>
      </c>
      <c r="N3750" s="26" t="s">
        <v>67</v>
      </c>
      <c r="O3750" s="26" t="s">
        <v>15080</v>
      </c>
      <c r="P3750" s="26" t="s">
        <v>333</v>
      </c>
      <c r="Q3750" s="26" t="s">
        <v>15063</v>
      </c>
      <c r="R3750" s="26" t="s">
        <v>12265</v>
      </c>
      <c r="S3750" s="26" t="s">
        <v>12266</v>
      </c>
      <c r="T3750" s="26" t="s">
        <v>12267</v>
      </c>
      <c r="U3750" s="26" t="s">
        <v>385</v>
      </c>
    </row>
    <row r="3751" spans="1:21" ht="14.4" x14ac:dyDescent="0.25">
      <c r="A3751" s="26">
        <v>113472</v>
      </c>
      <c r="B3751" s="26" t="s">
        <v>1649</v>
      </c>
      <c r="C3751" s="81">
        <f t="shared" si="179"/>
        <v>0</v>
      </c>
      <c r="D3751" s="26">
        <v>123638</v>
      </c>
      <c r="E3751" s="26" t="s">
        <v>12154</v>
      </c>
      <c r="F3751" s="26">
        <v>964701</v>
      </c>
      <c r="G3751" s="26">
        <v>0</v>
      </c>
      <c r="H3751" s="76">
        <f t="shared" si="180"/>
        <v>0</v>
      </c>
      <c r="I3751" s="76">
        <f t="shared" si="181"/>
        <v>0</v>
      </c>
      <c r="J3751" s="26">
        <v>125252</v>
      </c>
      <c r="K3751" s="26" t="s">
        <v>15082</v>
      </c>
      <c r="L3751" s="26" t="s">
        <v>9595</v>
      </c>
      <c r="M3751" s="26">
        <v>3200</v>
      </c>
      <c r="N3751" s="26" t="s">
        <v>67</v>
      </c>
      <c r="O3751" s="26" t="s">
        <v>15083</v>
      </c>
      <c r="P3751" s="26" t="s">
        <v>333</v>
      </c>
      <c r="Q3751" s="26" t="s">
        <v>15084</v>
      </c>
      <c r="R3751" s="26" t="s">
        <v>12265</v>
      </c>
      <c r="S3751" s="26" t="s">
        <v>12266</v>
      </c>
      <c r="T3751" s="26" t="s">
        <v>12267</v>
      </c>
      <c r="U3751" s="26" t="s">
        <v>385</v>
      </c>
    </row>
    <row r="3752" spans="1:21" ht="14.4" x14ac:dyDescent="0.25">
      <c r="A3752" s="26">
        <v>113472</v>
      </c>
      <c r="B3752" s="26" t="s">
        <v>1649</v>
      </c>
      <c r="C3752" s="81">
        <f t="shared" si="179"/>
        <v>0</v>
      </c>
      <c r="D3752" s="26">
        <v>123638</v>
      </c>
      <c r="E3752" s="26" t="s">
        <v>12154</v>
      </c>
      <c r="F3752" s="26">
        <v>964701</v>
      </c>
      <c r="G3752" s="26">
        <v>0</v>
      </c>
      <c r="H3752" s="76">
        <f t="shared" si="180"/>
        <v>0</v>
      </c>
      <c r="I3752" s="76">
        <f t="shared" si="181"/>
        <v>0</v>
      </c>
      <c r="J3752" s="26">
        <v>125261</v>
      </c>
      <c r="K3752" s="26" t="s">
        <v>15085</v>
      </c>
      <c r="L3752" s="26" t="s">
        <v>9595</v>
      </c>
      <c r="M3752" s="26">
        <v>3200</v>
      </c>
      <c r="N3752" s="26" t="s">
        <v>67</v>
      </c>
      <c r="O3752" s="26" t="s">
        <v>15083</v>
      </c>
      <c r="P3752" s="26" t="s">
        <v>333</v>
      </c>
      <c r="Q3752" s="26" t="s">
        <v>15084</v>
      </c>
      <c r="R3752" s="26" t="s">
        <v>12265</v>
      </c>
      <c r="S3752" s="26" t="s">
        <v>12266</v>
      </c>
      <c r="T3752" s="26" t="s">
        <v>12267</v>
      </c>
      <c r="U3752" s="26" t="s">
        <v>385</v>
      </c>
    </row>
    <row r="3753" spans="1:21" ht="14.4" x14ac:dyDescent="0.25">
      <c r="A3753" s="26">
        <v>113481</v>
      </c>
      <c r="B3753" s="26" t="s">
        <v>1649</v>
      </c>
      <c r="C3753" s="81">
        <f t="shared" si="179"/>
        <v>0</v>
      </c>
      <c r="D3753" s="26">
        <v>37705</v>
      </c>
      <c r="E3753" s="26" t="s">
        <v>12155</v>
      </c>
      <c r="F3753" s="26">
        <v>972224</v>
      </c>
      <c r="G3753" s="26">
        <v>0</v>
      </c>
      <c r="H3753" s="76">
        <f t="shared" si="180"/>
        <v>0</v>
      </c>
      <c r="I3753" s="76">
        <f t="shared" si="181"/>
        <v>0</v>
      </c>
      <c r="J3753" s="26">
        <v>27425</v>
      </c>
      <c r="K3753" s="26" t="s">
        <v>15086</v>
      </c>
      <c r="L3753" s="26" t="s">
        <v>8532</v>
      </c>
      <c r="M3753" s="26">
        <v>1760</v>
      </c>
      <c r="N3753" s="26" t="s">
        <v>148</v>
      </c>
      <c r="O3753" s="26" t="s">
        <v>15087</v>
      </c>
      <c r="P3753" s="26" t="s">
        <v>333</v>
      </c>
      <c r="Q3753" s="26" t="s">
        <v>15088</v>
      </c>
      <c r="R3753" s="26" t="s">
        <v>12171</v>
      </c>
      <c r="S3753" s="26" t="s">
        <v>12172</v>
      </c>
      <c r="T3753" s="26" t="s">
        <v>12173</v>
      </c>
      <c r="U3753" s="26" t="s">
        <v>496</v>
      </c>
    </row>
    <row r="3754" spans="1:21" ht="14.4" x14ac:dyDescent="0.25">
      <c r="A3754" s="26">
        <v>113481</v>
      </c>
      <c r="B3754" s="26" t="s">
        <v>1649</v>
      </c>
      <c r="C3754" s="81">
        <f t="shared" si="179"/>
        <v>0</v>
      </c>
      <c r="D3754" s="26">
        <v>37705</v>
      </c>
      <c r="E3754" s="26" t="s">
        <v>12155</v>
      </c>
      <c r="F3754" s="26">
        <v>960021</v>
      </c>
      <c r="G3754" s="26">
        <v>0</v>
      </c>
      <c r="H3754" s="76">
        <f t="shared" si="180"/>
        <v>113481</v>
      </c>
      <c r="I3754" s="76">
        <f t="shared" si="181"/>
        <v>0</v>
      </c>
      <c r="J3754" s="26">
        <v>37705</v>
      </c>
      <c r="K3754" s="26" t="s">
        <v>12155</v>
      </c>
      <c r="L3754" s="26" t="s">
        <v>10573</v>
      </c>
      <c r="M3754" s="26">
        <v>9400</v>
      </c>
      <c r="N3754" s="26" t="s">
        <v>131</v>
      </c>
      <c r="O3754" s="26" t="s">
        <v>230</v>
      </c>
      <c r="P3754" s="26" t="s">
        <v>333</v>
      </c>
      <c r="Q3754" s="26" t="s">
        <v>15089</v>
      </c>
      <c r="R3754" s="26" t="s">
        <v>12272</v>
      </c>
      <c r="S3754" s="26" t="s">
        <v>12273</v>
      </c>
      <c r="T3754" s="26" t="s">
        <v>12274</v>
      </c>
      <c r="U3754" s="26" t="s">
        <v>385</v>
      </c>
    </row>
    <row r="3755" spans="1:21" ht="14.4" x14ac:dyDescent="0.25">
      <c r="A3755" s="26">
        <v>113481</v>
      </c>
      <c r="B3755" s="26" t="s">
        <v>1649</v>
      </c>
      <c r="C3755" s="81">
        <f t="shared" si="179"/>
        <v>0</v>
      </c>
      <c r="D3755" s="26">
        <v>37705</v>
      </c>
      <c r="E3755" s="26" t="s">
        <v>12155</v>
      </c>
      <c r="F3755" s="26">
        <v>974832</v>
      </c>
      <c r="G3755" s="26">
        <v>0</v>
      </c>
      <c r="H3755" s="76">
        <f t="shared" si="180"/>
        <v>113481</v>
      </c>
      <c r="I3755" s="76">
        <f t="shared" si="181"/>
        <v>0</v>
      </c>
      <c r="J3755" s="26">
        <v>48025</v>
      </c>
      <c r="K3755" s="26" t="s">
        <v>15090</v>
      </c>
      <c r="L3755" s="26" t="s">
        <v>15091</v>
      </c>
      <c r="M3755" s="26">
        <v>9470</v>
      </c>
      <c r="N3755" s="26" t="s">
        <v>132</v>
      </c>
      <c r="O3755" s="26" t="s">
        <v>15092</v>
      </c>
      <c r="P3755" s="26" t="s">
        <v>333</v>
      </c>
      <c r="Q3755" s="26" t="s">
        <v>15093</v>
      </c>
      <c r="R3755" s="26" t="s">
        <v>12272</v>
      </c>
      <c r="S3755" s="26" t="s">
        <v>12273</v>
      </c>
      <c r="T3755" s="26" t="s">
        <v>12274</v>
      </c>
      <c r="U3755" s="26" t="s">
        <v>385</v>
      </c>
    </row>
    <row r="3756" spans="1:21" ht="14.4" x14ac:dyDescent="0.25">
      <c r="A3756" s="26">
        <v>113481</v>
      </c>
      <c r="B3756" s="26" t="s">
        <v>1649</v>
      </c>
      <c r="C3756" s="81">
        <f t="shared" si="179"/>
        <v>0</v>
      </c>
      <c r="D3756" s="26">
        <v>37705</v>
      </c>
      <c r="E3756" s="26" t="s">
        <v>12155</v>
      </c>
      <c r="F3756" s="26">
        <v>960021</v>
      </c>
      <c r="G3756" s="26">
        <v>0</v>
      </c>
      <c r="H3756" s="76">
        <f t="shared" si="180"/>
        <v>113481</v>
      </c>
      <c r="I3756" s="76">
        <f t="shared" si="181"/>
        <v>0</v>
      </c>
      <c r="J3756" s="26">
        <v>107581</v>
      </c>
      <c r="K3756" s="26" t="s">
        <v>15094</v>
      </c>
      <c r="L3756" s="26" t="s">
        <v>6721</v>
      </c>
      <c r="M3756" s="26">
        <v>9400</v>
      </c>
      <c r="N3756" s="26" t="s">
        <v>131</v>
      </c>
      <c r="O3756" s="26" t="s">
        <v>15095</v>
      </c>
      <c r="P3756" s="26" t="s">
        <v>333</v>
      </c>
      <c r="Q3756" s="26" t="s">
        <v>15096</v>
      </c>
      <c r="R3756" s="26" t="s">
        <v>12272</v>
      </c>
      <c r="S3756" s="26" t="s">
        <v>12273</v>
      </c>
      <c r="T3756" s="26" t="s">
        <v>12274</v>
      </c>
      <c r="U3756" s="26" t="s">
        <v>385</v>
      </c>
    </row>
    <row r="3757" spans="1:21" ht="14.4" x14ac:dyDescent="0.25">
      <c r="A3757" s="26">
        <v>113481</v>
      </c>
      <c r="B3757" s="26" t="s">
        <v>1649</v>
      </c>
      <c r="C3757" s="81">
        <f t="shared" si="179"/>
        <v>0</v>
      </c>
      <c r="D3757" s="26">
        <v>0</v>
      </c>
      <c r="E3757" s="26" t="s">
        <v>333</v>
      </c>
      <c r="F3757" s="26">
        <v>960021</v>
      </c>
      <c r="G3757" s="26">
        <v>0</v>
      </c>
      <c r="H3757" s="76">
        <f t="shared" si="180"/>
        <v>0</v>
      </c>
      <c r="I3757" s="76">
        <f t="shared" si="181"/>
        <v>0</v>
      </c>
      <c r="J3757" s="26">
        <v>145821</v>
      </c>
      <c r="K3757" s="26" t="s">
        <v>15097</v>
      </c>
      <c r="L3757" s="26" t="s">
        <v>15098</v>
      </c>
      <c r="M3757" s="26">
        <v>9400</v>
      </c>
      <c r="N3757" s="26" t="s">
        <v>15099</v>
      </c>
      <c r="O3757" s="26" t="s">
        <v>15095</v>
      </c>
      <c r="P3757" s="26" t="s">
        <v>333</v>
      </c>
      <c r="Q3757" s="26" t="s">
        <v>15096</v>
      </c>
      <c r="U3757" s="26" t="s">
        <v>385</v>
      </c>
    </row>
    <row r="3758" spans="1:21" ht="14.4" x14ac:dyDescent="0.25">
      <c r="A3758" s="26">
        <v>113481</v>
      </c>
      <c r="B3758" s="26" t="s">
        <v>1649</v>
      </c>
      <c r="C3758" s="81">
        <f t="shared" si="179"/>
        <v>0</v>
      </c>
      <c r="D3758" s="26">
        <v>0</v>
      </c>
      <c r="E3758" s="26" t="s">
        <v>333</v>
      </c>
      <c r="F3758" s="26">
        <v>960021</v>
      </c>
      <c r="G3758" s="26">
        <v>0</v>
      </c>
      <c r="H3758" s="76">
        <f t="shared" si="180"/>
        <v>0</v>
      </c>
      <c r="I3758" s="76">
        <f t="shared" si="181"/>
        <v>0</v>
      </c>
      <c r="J3758" s="26">
        <v>145839</v>
      </c>
      <c r="K3758" s="26" t="s">
        <v>15100</v>
      </c>
      <c r="L3758" s="26" t="s">
        <v>15101</v>
      </c>
      <c r="M3758" s="26">
        <v>9400</v>
      </c>
      <c r="N3758" s="26" t="s">
        <v>15099</v>
      </c>
      <c r="O3758" s="26" t="s">
        <v>230</v>
      </c>
      <c r="P3758" s="26" t="s">
        <v>333</v>
      </c>
      <c r="Q3758" s="26" t="s">
        <v>15102</v>
      </c>
      <c r="U3758" s="26" t="s">
        <v>385</v>
      </c>
    </row>
    <row r="3759" spans="1:21" ht="14.4" x14ac:dyDescent="0.25">
      <c r="A3759" s="26">
        <v>113481</v>
      </c>
      <c r="B3759" s="26" t="s">
        <v>1649</v>
      </c>
      <c r="C3759" s="81">
        <f t="shared" si="179"/>
        <v>0</v>
      </c>
      <c r="D3759" s="26">
        <v>0</v>
      </c>
      <c r="E3759" s="26" t="s">
        <v>333</v>
      </c>
      <c r="F3759" s="26">
        <v>974832</v>
      </c>
      <c r="G3759" s="26">
        <v>0</v>
      </c>
      <c r="H3759" s="76">
        <f t="shared" si="180"/>
        <v>113481</v>
      </c>
      <c r="I3759" s="76">
        <f t="shared" si="181"/>
        <v>0</v>
      </c>
      <c r="J3759" s="26">
        <v>145847</v>
      </c>
      <c r="K3759" s="26" t="s">
        <v>15103</v>
      </c>
      <c r="L3759" s="26" t="s">
        <v>15104</v>
      </c>
      <c r="M3759" s="26">
        <v>9470</v>
      </c>
      <c r="N3759" s="26" t="s">
        <v>15105</v>
      </c>
      <c r="O3759" s="26" t="s">
        <v>15092</v>
      </c>
      <c r="P3759" s="26" t="s">
        <v>333</v>
      </c>
      <c r="Q3759" s="26" t="s">
        <v>333</v>
      </c>
      <c r="U3759" s="26" t="s">
        <v>385</v>
      </c>
    </row>
    <row r="3760" spans="1:21" ht="14.4" x14ac:dyDescent="0.25">
      <c r="A3760" s="26">
        <v>113531</v>
      </c>
      <c r="B3760" s="26" t="s">
        <v>1901</v>
      </c>
      <c r="C3760" s="81">
        <f t="shared" si="179"/>
        <v>0</v>
      </c>
      <c r="D3760" s="26">
        <v>41533</v>
      </c>
      <c r="E3760" s="26" t="s">
        <v>12156</v>
      </c>
      <c r="F3760" s="26">
        <v>113886</v>
      </c>
      <c r="G3760" s="26">
        <v>113886</v>
      </c>
      <c r="H3760" s="76">
        <f t="shared" si="180"/>
        <v>0</v>
      </c>
      <c r="I3760" s="76">
        <f t="shared" si="181"/>
        <v>0</v>
      </c>
      <c r="J3760" s="26">
        <v>27458</v>
      </c>
      <c r="K3760" s="26" t="s">
        <v>15106</v>
      </c>
      <c r="L3760" s="26" t="s">
        <v>4860</v>
      </c>
      <c r="M3760" s="26">
        <v>1745</v>
      </c>
      <c r="N3760" s="26" t="s">
        <v>32</v>
      </c>
      <c r="O3760" s="26" t="s">
        <v>15107</v>
      </c>
      <c r="P3760" s="26" t="s">
        <v>333</v>
      </c>
      <c r="Q3760" s="26" t="s">
        <v>15108</v>
      </c>
      <c r="R3760" s="26" t="s">
        <v>12171</v>
      </c>
      <c r="S3760" s="26" t="s">
        <v>12172</v>
      </c>
      <c r="T3760" s="26" t="s">
        <v>12173</v>
      </c>
      <c r="U3760" s="26" t="s">
        <v>496</v>
      </c>
    </row>
    <row r="3761" spans="1:21" ht="14.4" x14ac:dyDescent="0.25">
      <c r="A3761" s="26">
        <v>113531</v>
      </c>
      <c r="B3761" s="26" t="s">
        <v>1901</v>
      </c>
      <c r="C3761" s="81">
        <f t="shared" si="179"/>
        <v>0</v>
      </c>
      <c r="D3761" s="26">
        <v>41533</v>
      </c>
      <c r="E3761" s="26" t="s">
        <v>12156</v>
      </c>
      <c r="F3761" s="26">
        <v>113886</v>
      </c>
      <c r="G3761" s="26">
        <v>113886</v>
      </c>
      <c r="H3761" s="76">
        <f t="shared" si="180"/>
        <v>0</v>
      </c>
      <c r="I3761" s="76">
        <f t="shared" si="181"/>
        <v>0</v>
      </c>
      <c r="J3761" s="26">
        <v>41301</v>
      </c>
      <c r="K3761" s="26" t="s">
        <v>15109</v>
      </c>
      <c r="L3761" s="26" t="s">
        <v>15110</v>
      </c>
      <c r="M3761" s="26">
        <v>1730</v>
      </c>
      <c r="N3761" s="26" t="s">
        <v>25</v>
      </c>
      <c r="O3761" s="26" t="s">
        <v>15111</v>
      </c>
      <c r="P3761" s="26" t="s">
        <v>333</v>
      </c>
      <c r="Q3761" s="26" t="s">
        <v>15112</v>
      </c>
      <c r="R3761" s="26" t="s">
        <v>12265</v>
      </c>
      <c r="S3761" s="26" t="s">
        <v>12266</v>
      </c>
      <c r="T3761" s="26" t="s">
        <v>12267</v>
      </c>
      <c r="U3761" s="26" t="s">
        <v>385</v>
      </c>
    </row>
    <row r="3762" spans="1:21" ht="14.4" x14ac:dyDescent="0.25">
      <c r="A3762" s="26">
        <v>113531</v>
      </c>
      <c r="B3762" s="26" t="s">
        <v>1901</v>
      </c>
      <c r="C3762" s="81">
        <f t="shared" si="179"/>
        <v>0</v>
      </c>
      <c r="D3762" s="26">
        <v>41533</v>
      </c>
      <c r="E3762" s="26" t="s">
        <v>12156</v>
      </c>
      <c r="F3762" s="26">
        <v>113886</v>
      </c>
      <c r="G3762" s="26">
        <v>113886</v>
      </c>
      <c r="H3762" s="76">
        <f t="shared" si="180"/>
        <v>0</v>
      </c>
      <c r="I3762" s="76">
        <f t="shared" si="181"/>
        <v>0</v>
      </c>
      <c r="J3762" s="26">
        <v>41319</v>
      </c>
      <c r="K3762" s="26" t="s">
        <v>15113</v>
      </c>
      <c r="L3762" s="26" t="s">
        <v>15114</v>
      </c>
      <c r="M3762" s="26">
        <v>1730</v>
      </c>
      <c r="N3762" s="26" t="s">
        <v>25</v>
      </c>
      <c r="O3762" s="26" t="s">
        <v>15115</v>
      </c>
      <c r="P3762" s="26" t="s">
        <v>333</v>
      </c>
      <c r="Q3762" s="26" t="s">
        <v>15116</v>
      </c>
      <c r="R3762" s="26" t="s">
        <v>12265</v>
      </c>
      <c r="S3762" s="26" t="s">
        <v>12266</v>
      </c>
      <c r="T3762" s="26" t="s">
        <v>12267</v>
      </c>
      <c r="U3762" s="26" t="s">
        <v>385</v>
      </c>
    </row>
    <row r="3763" spans="1:21" ht="14.4" x14ac:dyDescent="0.25">
      <c r="A3763" s="26">
        <v>113531</v>
      </c>
      <c r="B3763" s="26" t="s">
        <v>1901</v>
      </c>
      <c r="C3763" s="81">
        <f t="shared" si="179"/>
        <v>0</v>
      </c>
      <c r="D3763" s="26">
        <v>41533</v>
      </c>
      <c r="E3763" s="26" t="s">
        <v>12156</v>
      </c>
      <c r="F3763" s="26">
        <v>113886</v>
      </c>
      <c r="G3763" s="26">
        <v>113886</v>
      </c>
      <c r="H3763" s="76">
        <f t="shared" si="180"/>
        <v>0</v>
      </c>
      <c r="I3763" s="76">
        <f t="shared" si="181"/>
        <v>0</v>
      </c>
      <c r="J3763" s="26">
        <v>41533</v>
      </c>
      <c r="K3763" s="26" t="s">
        <v>12156</v>
      </c>
      <c r="L3763" s="26" t="s">
        <v>2512</v>
      </c>
      <c r="M3763" s="26">
        <v>1500</v>
      </c>
      <c r="N3763" s="26" t="s">
        <v>23</v>
      </c>
      <c r="O3763" s="26" t="s">
        <v>15117</v>
      </c>
      <c r="P3763" s="26" t="s">
        <v>333</v>
      </c>
      <c r="Q3763" s="26" t="s">
        <v>15118</v>
      </c>
      <c r="R3763" s="26" t="s">
        <v>12265</v>
      </c>
      <c r="S3763" s="26" t="s">
        <v>12266</v>
      </c>
      <c r="T3763" s="26" t="s">
        <v>12267</v>
      </c>
      <c r="U3763" s="26" t="s">
        <v>385</v>
      </c>
    </row>
    <row r="3764" spans="1:21" ht="14.4" x14ac:dyDescent="0.25">
      <c r="A3764" s="26">
        <v>113531</v>
      </c>
      <c r="B3764" s="26" t="s">
        <v>1901</v>
      </c>
      <c r="C3764" s="81">
        <f t="shared" si="179"/>
        <v>0</v>
      </c>
      <c r="D3764" s="26">
        <v>41533</v>
      </c>
      <c r="E3764" s="26" t="s">
        <v>12156</v>
      </c>
      <c r="F3764" s="26">
        <v>113886</v>
      </c>
      <c r="G3764" s="26">
        <v>113886</v>
      </c>
      <c r="H3764" s="76">
        <f t="shared" si="180"/>
        <v>0</v>
      </c>
      <c r="I3764" s="76">
        <f t="shared" si="181"/>
        <v>0</v>
      </c>
      <c r="J3764" s="26">
        <v>41541</v>
      </c>
      <c r="K3764" s="26" t="s">
        <v>15119</v>
      </c>
      <c r="L3764" s="26" t="s">
        <v>2512</v>
      </c>
      <c r="M3764" s="26">
        <v>1500</v>
      </c>
      <c r="N3764" s="26" t="s">
        <v>23</v>
      </c>
      <c r="O3764" s="26" t="s">
        <v>15120</v>
      </c>
      <c r="P3764" s="26" t="s">
        <v>333</v>
      </c>
      <c r="Q3764" s="26" t="s">
        <v>15121</v>
      </c>
      <c r="R3764" s="26" t="s">
        <v>12265</v>
      </c>
      <c r="S3764" s="26" t="s">
        <v>12266</v>
      </c>
      <c r="T3764" s="26" t="s">
        <v>12267</v>
      </c>
      <c r="U3764" s="26" t="s">
        <v>385</v>
      </c>
    </row>
    <row r="3765" spans="1:21" ht="14.4" x14ac:dyDescent="0.25">
      <c r="A3765" s="26">
        <v>113531</v>
      </c>
      <c r="B3765" s="26" t="s">
        <v>1901</v>
      </c>
      <c r="C3765" s="81">
        <f t="shared" si="179"/>
        <v>0</v>
      </c>
      <c r="D3765" s="26">
        <v>41533</v>
      </c>
      <c r="E3765" s="26" t="s">
        <v>12156</v>
      </c>
      <c r="F3765" s="26">
        <v>113886</v>
      </c>
      <c r="G3765" s="26">
        <v>113886</v>
      </c>
      <c r="H3765" s="76">
        <f t="shared" si="180"/>
        <v>0</v>
      </c>
      <c r="I3765" s="76">
        <f t="shared" si="181"/>
        <v>0</v>
      </c>
      <c r="J3765" s="26">
        <v>41558</v>
      </c>
      <c r="K3765" s="26" t="s">
        <v>15122</v>
      </c>
      <c r="L3765" s="26" t="s">
        <v>15123</v>
      </c>
      <c r="M3765" s="26">
        <v>1500</v>
      </c>
      <c r="N3765" s="26" t="s">
        <v>23</v>
      </c>
      <c r="O3765" s="26" t="s">
        <v>15124</v>
      </c>
      <c r="P3765" s="26" t="s">
        <v>333</v>
      </c>
      <c r="Q3765" s="26" t="s">
        <v>15125</v>
      </c>
      <c r="R3765" s="26" t="s">
        <v>12265</v>
      </c>
      <c r="S3765" s="26" t="s">
        <v>12266</v>
      </c>
      <c r="T3765" s="26" t="s">
        <v>12267</v>
      </c>
      <c r="U3765" s="26" t="s">
        <v>385</v>
      </c>
    </row>
    <row r="3766" spans="1:21" ht="14.4" x14ac:dyDescent="0.25">
      <c r="A3766" s="26">
        <v>113531</v>
      </c>
      <c r="B3766" s="26" t="s">
        <v>1901</v>
      </c>
      <c r="C3766" s="81">
        <f t="shared" si="179"/>
        <v>0</v>
      </c>
      <c r="D3766" s="26">
        <v>41533</v>
      </c>
      <c r="E3766" s="26" t="s">
        <v>12156</v>
      </c>
      <c r="F3766" s="26">
        <v>113886</v>
      </c>
      <c r="G3766" s="26">
        <v>113886</v>
      </c>
      <c r="H3766" s="76">
        <f t="shared" si="180"/>
        <v>0</v>
      </c>
      <c r="I3766" s="76">
        <f t="shared" si="181"/>
        <v>0</v>
      </c>
      <c r="J3766" s="26">
        <v>41781</v>
      </c>
      <c r="K3766" s="26" t="s">
        <v>15126</v>
      </c>
      <c r="L3766" s="26" t="s">
        <v>15127</v>
      </c>
      <c r="M3766" s="26">
        <v>1750</v>
      </c>
      <c r="N3766" s="26" t="s">
        <v>24</v>
      </c>
      <c r="O3766" s="26" t="s">
        <v>15128</v>
      </c>
      <c r="P3766" s="26" t="s">
        <v>333</v>
      </c>
      <c r="Q3766" s="26" t="s">
        <v>15129</v>
      </c>
      <c r="R3766" s="26" t="s">
        <v>12265</v>
      </c>
      <c r="S3766" s="26" t="s">
        <v>12266</v>
      </c>
      <c r="T3766" s="26" t="s">
        <v>12267</v>
      </c>
      <c r="U3766" s="26" t="s">
        <v>385</v>
      </c>
    </row>
    <row r="3767" spans="1:21" ht="14.4" x14ac:dyDescent="0.25">
      <c r="A3767" s="26">
        <v>113531</v>
      </c>
      <c r="B3767" s="26" t="s">
        <v>1901</v>
      </c>
      <c r="C3767" s="81">
        <f t="shared" si="179"/>
        <v>0</v>
      </c>
      <c r="D3767" s="26">
        <v>41533</v>
      </c>
      <c r="E3767" s="26" t="s">
        <v>12156</v>
      </c>
      <c r="F3767" s="26">
        <v>113886</v>
      </c>
      <c r="G3767" s="26">
        <v>113886</v>
      </c>
      <c r="H3767" s="76">
        <f t="shared" si="180"/>
        <v>0</v>
      </c>
      <c r="I3767" s="76">
        <f t="shared" si="181"/>
        <v>0</v>
      </c>
      <c r="J3767" s="26">
        <v>41921</v>
      </c>
      <c r="K3767" s="26" t="s">
        <v>15130</v>
      </c>
      <c r="L3767" s="26" t="s">
        <v>15131</v>
      </c>
      <c r="M3767" s="26">
        <v>1780</v>
      </c>
      <c r="N3767" s="26" t="s">
        <v>149</v>
      </c>
      <c r="O3767" s="26" t="s">
        <v>15132</v>
      </c>
      <c r="P3767" s="26" t="s">
        <v>333</v>
      </c>
      <c r="Q3767" s="26" t="s">
        <v>15133</v>
      </c>
      <c r="R3767" s="26" t="s">
        <v>12265</v>
      </c>
      <c r="S3767" s="26" t="s">
        <v>12266</v>
      </c>
      <c r="T3767" s="26" t="s">
        <v>12267</v>
      </c>
      <c r="U3767" s="26" t="s">
        <v>385</v>
      </c>
    </row>
    <row r="3768" spans="1:21" ht="14.4" x14ac:dyDescent="0.25">
      <c r="A3768" s="26">
        <v>113531</v>
      </c>
      <c r="B3768" s="26" t="s">
        <v>1901</v>
      </c>
      <c r="C3768" s="81">
        <f t="shared" si="179"/>
        <v>0</v>
      </c>
      <c r="D3768" s="26">
        <v>41533</v>
      </c>
      <c r="E3768" s="26" t="s">
        <v>12156</v>
      </c>
      <c r="F3768" s="26">
        <v>113886</v>
      </c>
      <c r="G3768" s="26">
        <v>113886</v>
      </c>
      <c r="H3768" s="76">
        <f t="shared" si="180"/>
        <v>0</v>
      </c>
      <c r="I3768" s="76">
        <f t="shared" si="181"/>
        <v>0</v>
      </c>
      <c r="J3768" s="26">
        <v>41939</v>
      </c>
      <c r="K3768" s="26" t="s">
        <v>15134</v>
      </c>
      <c r="L3768" s="26" t="s">
        <v>15131</v>
      </c>
      <c r="M3768" s="26">
        <v>1780</v>
      </c>
      <c r="N3768" s="26" t="s">
        <v>149</v>
      </c>
      <c r="O3768" s="26" t="s">
        <v>15135</v>
      </c>
      <c r="P3768" s="26" t="s">
        <v>333</v>
      </c>
      <c r="Q3768" s="26" t="s">
        <v>15133</v>
      </c>
      <c r="R3768" s="26" t="s">
        <v>12265</v>
      </c>
      <c r="S3768" s="26" t="s">
        <v>12266</v>
      </c>
      <c r="T3768" s="26" t="s">
        <v>12267</v>
      </c>
      <c r="U3768" s="26" t="s">
        <v>385</v>
      </c>
    </row>
    <row r="3769" spans="1:21" ht="14.4" x14ac:dyDescent="0.25">
      <c r="A3769" s="26">
        <v>113548</v>
      </c>
      <c r="B3769" s="26" t="s">
        <v>1679</v>
      </c>
      <c r="C3769" s="81">
        <f t="shared" si="179"/>
        <v>0</v>
      </c>
      <c r="D3769" s="26">
        <v>33571</v>
      </c>
      <c r="E3769" s="26" t="s">
        <v>12157</v>
      </c>
      <c r="F3769" s="26">
        <v>960062</v>
      </c>
      <c r="G3769" s="26">
        <v>0</v>
      </c>
      <c r="H3769" s="76">
        <f t="shared" si="180"/>
        <v>0</v>
      </c>
      <c r="I3769" s="76">
        <f t="shared" si="181"/>
        <v>0</v>
      </c>
      <c r="J3769" s="26">
        <v>33571</v>
      </c>
      <c r="K3769" s="26" t="s">
        <v>12157</v>
      </c>
      <c r="L3769" s="26" t="s">
        <v>10578</v>
      </c>
      <c r="M3769" s="26">
        <v>3300</v>
      </c>
      <c r="N3769" s="26" t="s">
        <v>69</v>
      </c>
      <c r="O3769" s="26" t="s">
        <v>224</v>
      </c>
      <c r="P3769" s="26" t="s">
        <v>333</v>
      </c>
      <c r="Q3769" s="26" t="s">
        <v>15136</v>
      </c>
      <c r="R3769" s="26" t="s">
        <v>12265</v>
      </c>
      <c r="S3769" s="26" t="s">
        <v>12266</v>
      </c>
      <c r="T3769" s="26" t="s">
        <v>12267</v>
      </c>
      <c r="U3769" s="26" t="s">
        <v>385</v>
      </c>
    </row>
    <row r="3770" spans="1:21" ht="14.4" x14ac:dyDescent="0.25">
      <c r="A3770" s="26">
        <v>113548</v>
      </c>
      <c r="B3770" s="26" t="s">
        <v>1901</v>
      </c>
      <c r="C3770" s="81">
        <f t="shared" si="179"/>
        <v>113548</v>
      </c>
      <c r="D3770" s="26">
        <v>33571</v>
      </c>
      <c r="E3770" s="26" t="s">
        <v>12157</v>
      </c>
      <c r="F3770" s="26">
        <v>113902</v>
      </c>
      <c r="G3770" s="26">
        <v>113902</v>
      </c>
      <c r="H3770" s="76">
        <f t="shared" si="180"/>
        <v>113548</v>
      </c>
      <c r="I3770" s="76">
        <f t="shared" si="181"/>
        <v>113548</v>
      </c>
      <c r="J3770" s="26">
        <v>42002</v>
      </c>
      <c r="K3770" s="26" t="s">
        <v>15137</v>
      </c>
      <c r="L3770" s="26" t="s">
        <v>15138</v>
      </c>
      <c r="M3770" s="26">
        <v>3400</v>
      </c>
      <c r="N3770" s="26" t="s">
        <v>70</v>
      </c>
      <c r="O3770" s="26" t="s">
        <v>15139</v>
      </c>
      <c r="P3770" s="26" t="s">
        <v>333</v>
      </c>
      <c r="Q3770" s="26" t="s">
        <v>15140</v>
      </c>
      <c r="R3770" s="26" t="s">
        <v>12265</v>
      </c>
      <c r="S3770" s="26" t="s">
        <v>12266</v>
      </c>
      <c r="T3770" s="26" t="s">
        <v>12267</v>
      </c>
      <c r="U3770" s="26" t="s">
        <v>385</v>
      </c>
    </row>
    <row r="3771" spans="1:21" ht="14.4" x14ac:dyDescent="0.25">
      <c r="A3771" s="26">
        <v>113548</v>
      </c>
      <c r="B3771" s="26" t="s">
        <v>1901</v>
      </c>
      <c r="C3771" s="81">
        <f t="shared" si="179"/>
        <v>0</v>
      </c>
      <c r="D3771" s="26">
        <v>33571</v>
      </c>
      <c r="E3771" s="26" t="s">
        <v>12157</v>
      </c>
      <c r="F3771" s="26">
        <v>113902</v>
      </c>
      <c r="G3771" s="26">
        <v>113902</v>
      </c>
      <c r="H3771" s="76">
        <f t="shared" si="180"/>
        <v>0</v>
      </c>
      <c r="I3771" s="76">
        <f t="shared" si="181"/>
        <v>0</v>
      </c>
      <c r="J3771" s="26">
        <v>42011</v>
      </c>
      <c r="K3771" s="26" t="s">
        <v>15141</v>
      </c>
      <c r="L3771" s="26" t="s">
        <v>15138</v>
      </c>
      <c r="M3771" s="26">
        <v>3400</v>
      </c>
      <c r="N3771" s="26" t="s">
        <v>70</v>
      </c>
      <c r="O3771" s="26" t="s">
        <v>15139</v>
      </c>
      <c r="P3771" s="26" t="s">
        <v>333</v>
      </c>
      <c r="Q3771" s="26" t="s">
        <v>15140</v>
      </c>
      <c r="R3771" s="26" t="s">
        <v>12265</v>
      </c>
      <c r="S3771" s="26" t="s">
        <v>12266</v>
      </c>
      <c r="T3771" s="26" t="s">
        <v>12267</v>
      </c>
      <c r="U3771" s="26" t="s">
        <v>385</v>
      </c>
    </row>
    <row r="3772" spans="1:21" ht="14.4" x14ac:dyDescent="0.25">
      <c r="A3772" s="26">
        <v>113548</v>
      </c>
      <c r="B3772" s="26" t="s">
        <v>1901</v>
      </c>
      <c r="C3772" s="81">
        <f t="shared" si="179"/>
        <v>0</v>
      </c>
      <c r="D3772" s="26">
        <v>33571</v>
      </c>
      <c r="E3772" s="26" t="s">
        <v>12157</v>
      </c>
      <c r="F3772" s="26">
        <v>113902</v>
      </c>
      <c r="G3772" s="26">
        <v>113902</v>
      </c>
      <c r="H3772" s="76">
        <f t="shared" si="180"/>
        <v>0</v>
      </c>
      <c r="I3772" s="76">
        <f t="shared" si="181"/>
        <v>0</v>
      </c>
      <c r="J3772" s="26">
        <v>128983</v>
      </c>
      <c r="K3772" s="26" t="s">
        <v>15142</v>
      </c>
      <c r="L3772" s="26" t="s">
        <v>15143</v>
      </c>
      <c r="M3772" s="26">
        <v>3300</v>
      </c>
      <c r="N3772" s="26" t="s">
        <v>69</v>
      </c>
      <c r="O3772" s="26" t="s">
        <v>15144</v>
      </c>
      <c r="P3772" s="26" t="s">
        <v>333</v>
      </c>
      <c r="Q3772" s="26" t="s">
        <v>15145</v>
      </c>
      <c r="R3772" s="26" t="s">
        <v>12265</v>
      </c>
      <c r="S3772" s="26" t="s">
        <v>12266</v>
      </c>
      <c r="T3772" s="26" t="s">
        <v>12267</v>
      </c>
      <c r="U3772" s="26" t="s">
        <v>385</v>
      </c>
    </row>
    <row r="3773" spans="1:21" ht="14.4" x14ac:dyDescent="0.25">
      <c r="A3773" s="26">
        <v>113555</v>
      </c>
      <c r="B3773" s="26" t="s">
        <v>1901</v>
      </c>
      <c r="C3773" s="81">
        <f t="shared" si="179"/>
        <v>0</v>
      </c>
      <c r="D3773" s="26">
        <v>42994</v>
      </c>
      <c r="E3773" s="26" t="s">
        <v>12158</v>
      </c>
      <c r="F3773" s="26">
        <v>113985</v>
      </c>
      <c r="G3773" s="26">
        <v>113985</v>
      </c>
      <c r="H3773" s="76">
        <f t="shared" si="180"/>
        <v>0</v>
      </c>
      <c r="I3773" s="76">
        <f t="shared" si="181"/>
        <v>0</v>
      </c>
      <c r="J3773" s="26">
        <v>27342</v>
      </c>
      <c r="K3773" s="26" t="s">
        <v>15146</v>
      </c>
      <c r="L3773" s="26" t="s">
        <v>6157</v>
      </c>
      <c r="M3773" s="26">
        <v>9300</v>
      </c>
      <c r="N3773" s="26" t="s">
        <v>127</v>
      </c>
      <c r="O3773" s="26" t="s">
        <v>15147</v>
      </c>
      <c r="P3773" s="26" t="s">
        <v>333</v>
      </c>
      <c r="Q3773" s="26" t="s">
        <v>15148</v>
      </c>
      <c r="R3773" s="26" t="s">
        <v>12171</v>
      </c>
      <c r="S3773" s="26" t="s">
        <v>12172</v>
      </c>
      <c r="T3773" s="26" t="s">
        <v>12173</v>
      </c>
      <c r="U3773" s="26" t="s">
        <v>496</v>
      </c>
    </row>
    <row r="3774" spans="1:21" ht="14.4" x14ac:dyDescent="0.25">
      <c r="A3774" s="26">
        <v>113555</v>
      </c>
      <c r="B3774" s="26" t="s">
        <v>1901</v>
      </c>
      <c r="C3774" s="81">
        <f t="shared" si="179"/>
        <v>0</v>
      </c>
      <c r="D3774" s="26">
        <v>42994</v>
      </c>
      <c r="E3774" s="26" t="s">
        <v>12158</v>
      </c>
      <c r="F3774" s="26">
        <v>113985</v>
      </c>
      <c r="G3774" s="26">
        <v>113985</v>
      </c>
      <c r="H3774" s="76">
        <f t="shared" si="180"/>
        <v>0</v>
      </c>
      <c r="I3774" s="76">
        <f t="shared" si="181"/>
        <v>0</v>
      </c>
      <c r="J3774" s="26">
        <v>41673</v>
      </c>
      <c r="K3774" s="26" t="s">
        <v>15149</v>
      </c>
      <c r="L3774" s="26" t="s">
        <v>15150</v>
      </c>
      <c r="M3774" s="26">
        <v>1770</v>
      </c>
      <c r="N3774" s="26" t="s">
        <v>28</v>
      </c>
      <c r="O3774" s="26" t="s">
        <v>15151</v>
      </c>
      <c r="P3774" s="26" t="s">
        <v>333</v>
      </c>
      <c r="Q3774" s="26" t="s">
        <v>15152</v>
      </c>
      <c r="R3774" s="26" t="s">
        <v>12272</v>
      </c>
      <c r="S3774" s="26" t="s">
        <v>12273</v>
      </c>
      <c r="T3774" s="26" t="s">
        <v>12274</v>
      </c>
      <c r="U3774" s="26" t="s">
        <v>385</v>
      </c>
    </row>
    <row r="3775" spans="1:21" ht="14.4" x14ac:dyDescent="0.25">
      <c r="A3775" s="26">
        <v>113555</v>
      </c>
      <c r="B3775" s="26" t="s">
        <v>1901</v>
      </c>
      <c r="C3775" s="81">
        <f t="shared" si="179"/>
        <v>0</v>
      </c>
      <c r="D3775" s="26">
        <v>42994</v>
      </c>
      <c r="E3775" s="26" t="s">
        <v>12158</v>
      </c>
      <c r="F3775" s="26">
        <v>113985</v>
      </c>
      <c r="G3775" s="26">
        <v>113985</v>
      </c>
      <c r="H3775" s="76">
        <f t="shared" si="180"/>
        <v>0</v>
      </c>
      <c r="I3775" s="76">
        <f t="shared" si="181"/>
        <v>0</v>
      </c>
      <c r="J3775" s="26">
        <v>42929</v>
      </c>
      <c r="K3775" s="26" t="s">
        <v>15153</v>
      </c>
      <c r="L3775" s="26" t="s">
        <v>6121</v>
      </c>
      <c r="M3775" s="26">
        <v>9300</v>
      </c>
      <c r="N3775" s="26" t="s">
        <v>127</v>
      </c>
      <c r="O3775" s="26" t="s">
        <v>15154</v>
      </c>
      <c r="P3775" s="26" t="s">
        <v>333</v>
      </c>
      <c r="Q3775" s="26" t="s">
        <v>15155</v>
      </c>
      <c r="R3775" s="26" t="s">
        <v>12272</v>
      </c>
      <c r="S3775" s="26" t="s">
        <v>12273</v>
      </c>
      <c r="T3775" s="26" t="s">
        <v>12274</v>
      </c>
      <c r="U3775" s="26" t="s">
        <v>385</v>
      </c>
    </row>
    <row r="3776" spans="1:21" ht="14.4" x14ac:dyDescent="0.25">
      <c r="A3776" s="26">
        <v>113555</v>
      </c>
      <c r="B3776" s="26" t="s">
        <v>1901</v>
      </c>
      <c r="C3776" s="81">
        <f t="shared" si="179"/>
        <v>0</v>
      </c>
      <c r="D3776" s="26">
        <v>42994</v>
      </c>
      <c r="E3776" s="26" t="s">
        <v>12158</v>
      </c>
      <c r="F3776" s="26">
        <v>113985</v>
      </c>
      <c r="G3776" s="26">
        <v>113985</v>
      </c>
      <c r="H3776" s="76">
        <f t="shared" si="180"/>
        <v>0</v>
      </c>
      <c r="I3776" s="76">
        <f t="shared" si="181"/>
        <v>0</v>
      </c>
      <c r="J3776" s="26">
        <v>42952</v>
      </c>
      <c r="K3776" s="26" t="s">
        <v>15156</v>
      </c>
      <c r="L3776" s="26" t="s">
        <v>15157</v>
      </c>
      <c r="M3776" s="26">
        <v>9300</v>
      </c>
      <c r="N3776" s="26" t="s">
        <v>127</v>
      </c>
      <c r="O3776" s="26" t="s">
        <v>15158</v>
      </c>
      <c r="P3776" s="26" t="s">
        <v>333</v>
      </c>
      <c r="Q3776" s="26" t="s">
        <v>15159</v>
      </c>
      <c r="R3776" s="26" t="s">
        <v>12272</v>
      </c>
      <c r="S3776" s="26" t="s">
        <v>12273</v>
      </c>
      <c r="T3776" s="26" t="s">
        <v>12274</v>
      </c>
      <c r="U3776" s="26" t="s">
        <v>385</v>
      </c>
    </row>
    <row r="3777" spans="1:21" ht="14.4" x14ac:dyDescent="0.25">
      <c r="A3777" s="26">
        <v>113555</v>
      </c>
      <c r="B3777" s="26" t="s">
        <v>1901</v>
      </c>
      <c r="C3777" s="81">
        <f t="shared" si="179"/>
        <v>0</v>
      </c>
      <c r="D3777" s="26">
        <v>42994</v>
      </c>
      <c r="E3777" s="26" t="s">
        <v>12158</v>
      </c>
      <c r="F3777" s="26">
        <v>113985</v>
      </c>
      <c r="G3777" s="26">
        <v>113985</v>
      </c>
      <c r="H3777" s="76">
        <f t="shared" si="180"/>
        <v>0</v>
      </c>
      <c r="I3777" s="76">
        <f t="shared" si="181"/>
        <v>0</v>
      </c>
      <c r="J3777" s="26">
        <v>42961</v>
      </c>
      <c r="K3777" s="26" t="s">
        <v>15160</v>
      </c>
      <c r="L3777" s="26" t="s">
        <v>15161</v>
      </c>
      <c r="M3777" s="26">
        <v>9300</v>
      </c>
      <c r="N3777" s="26" t="s">
        <v>127</v>
      </c>
      <c r="O3777" s="26" t="s">
        <v>15162</v>
      </c>
      <c r="P3777" s="26" t="s">
        <v>333</v>
      </c>
      <c r="Q3777" s="26" t="s">
        <v>15163</v>
      </c>
      <c r="R3777" s="26" t="s">
        <v>12272</v>
      </c>
      <c r="S3777" s="26" t="s">
        <v>12273</v>
      </c>
      <c r="T3777" s="26" t="s">
        <v>12274</v>
      </c>
      <c r="U3777" s="26" t="s">
        <v>385</v>
      </c>
    </row>
    <row r="3778" spans="1:21" ht="14.4" x14ac:dyDescent="0.25">
      <c r="A3778" s="26">
        <v>113555</v>
      </c>
      <c r="B3778" s="26" t="s">
        <v>1901</v>
      </c>
      <c r="C3778" s="81">
        <f t="shared" si="179"/>
        <v>0</v>
      </c>
      <c r="D3778" s="26">
        <v>42994</v>
      </c>
      <c r="E3778" s="26" t="s">
        <v>12158</v>
      </c>
      <c r="F3778" s="26">
        <v>113985</v>
      </c>
      <c r="G3778" s="26">
        <v>113985</v>
      </c>
      <c r="H3778" s="76">
        <f t="shared" si="180"/>
        <v>0</v>
      </c>
      <c r="I3778" s="76">
        <f t="shared" si="181"/>
        <v>0</v>
      </c>
      <c r="J3778" s="26">
        <v>42994</v>
      </c>
      <c r="K3778" s="26" t="s">
        <v>12158</v>
      </c>
      <c r="L3778" s="26" t="s">
        <v>15164</v>
      </c>
      <c r="M3778" s="26">
        <v>9300</v>
      </c>
      <c r="N3778" s="26" t="s">
        <v>127</v>
      </c>
      <c r="O3778" s="26" t="s">
        <v>15165</v>
      </c>
      <c r="P3778" s="26" t="s">
        <v>333</v>
      </c>
      <c r="Q3778" s="26" t="s">
        <v>15166</v>
      </c>
      <c r="R3778" s="26" t="s">
        <v>12272</v>
      </c>
      <c r="S3778" s="26" t="s">
        <v>12273</v>
      </c>
      <c r="T3778" s="26" t="s">
        <v>12274</v>
      </c>
      <c r="U3778" s="26" t="s">
        <v>385</v>
      </c>
    </row>
    <row r="3779" spans="1:21" ht="14.4" x14ac:dyDescent="0.25">
      <c r="A3779" s="26">
        <v>113555</v>
      </c>
      <c r="B3779" s="26" t="s">
        <v>1901</v>
      </c>
      <c r="C3779" s="81">
        <f t="shared" si="179"/>
        <v>0</v>
      </c>
      <c r="D3779" s="26">
        <v>42994</v>
      </c>
      <c r="E3779" s="26" t="s">
        <v>12158</v>
      </c>
      <c r="F3779" s="26">
        <v>113985</v>
      </c>
      <c r="G3779" s="26">
        <v>113985</v>
      </c>
      <c r="H3779" s="76">
        <f t="shared" si="180"/>
        <v>0</v>
      </c>
      <c r="I3779" s="76">
        <f t="shared" si="181"/>
        <v>0</v>
      </c>
      <c r="J3779" s="26">
        <v>43018</v>
      </c>
      <c r="K3779" s="26" t="s">
        <v>15167</v>
      </c>
      <c r="L3779" s="26" t="s">
        <v>15168</v>
      </c>
      <c r="M3779" s="26">
        <v>9300</v>
      </c>
      <c r="N3779" s="26" t="s">
        <v>127</v>
      </c>
      <c r="O3779" s="26" t="s">
        <v>15165</v>
      </c>
      <c r="P3779" s="26" t="s">
        <v>333</v>
      </c>
      <c r="Q3779" s="26" t="s">
        <v>15169</v>
      </c>
      <c r="R3779" s="26" t="s">
        <v>12272</v>
      </c>
      <c r="S3779" s="26" t="s">
        <v>12273</v>
      </c>
      <c r="T3779" s="26" t="s">
        <v>12274</v>
      </c>
      <c r="U3779" s="26" t="s">
        <v>385</v>
      </c>
    </row>
    <row r="3780" spans="1:21" ht="14.4" x14ac:dyDescent="0.25">
      <c r="A3780" s="26">
        <v>113555</v>
      </c>
      <c r="B3780" s="26" t="s">
        <v>1901</v>
      </c>
      <c r="C3780" s="81">
        <f t="shared" si="179"/>
        <v>0</v>
      </c>
      <c r="D3780" s="26">
        <v>42994</v>
      </c>
      <c r="E3780" s="26" t="s">
        <v>12158</v>
      </c>
      <c r="F3780" s="26">
        <v>113985</v>
      </c>
      <c r="G3780" s="26">
        <v>113985</v>
      </c>
      <c r="H3780" s="76">
        <f t="shared" si="180"/>
        <v>0</v>
      </c>
      <c r="I3780" s="76">
        <f t="shared" si="181"/>
        <v>0</v>
      </c>
      <c r="J3780" s="26">
        <v>43026</v>
      </c>
      <c r="K3780" s="26" t="s">
        <v>15170</v>
      </c>
      <c r="L3780" s="26" t="s">
        <v>15168</v>
      </c>
      <c r="M3780" s="26">
        <v>9300</v>
      </c>
      <c r="N3780" s="26" t="s">
        <v>127</v>
      </c>
      <c r="O3780" s="26" t="s">
        <v>15165</v>
      </c>
      <c r="P3780" s="26" t="s">
        <v>333</v>
      </c>
      <c r="Q3780" s="26" t="s">
        <v>15171</v>
      </c>
      <c r="R3780" s="26" t="s">
        <v>12272</v>
      </c>
      <c r="S3780" s="26" t="s">
        <v>12273</v>
      </c>
      <c r="T3780" s="26" t="s">
        <v>12274</v>
      </c>
      <c r="U3780" s="26" t="s">
        <v>385</v>
      </c>
    </row>
    <row r="3781" spans="1:21" ht="14.4" x14ac:dyDescent="0.25">
      <c r="A3781" s="26">
        <v>113555</v>
      </c>
      <c r="B3781" s="26" t="s">
        <v>1901</v>
      </c>
      <c r="C3781" s="81">
        <f t="shared" si="179"/>
        <v>0</v>
      </c>
      <c r="D3781" s="26">
        <v>42994</v>
      </c>
      <c r="E3781" s="26" t="s">
        <v>12158</v>
      </c>
      <c r="F3781" s="26">
        <v>113985</v>
      </c>
      <c r="G3781" s="26">
        <v>113985</v>
      </c>
      <c r="H3781" s="76">
        <f t="shared" si="180"/>
        <v>0</v>
      </c>
      <c r="I3781" s="76">
        <f t="shared" si="181"/>
        <v>0</v>
      </c>
      <c r="J3781" s="26">
        <v>43117</v>
      </c>
      <c r="K3781" s="26" t="s">
        <v>15172</v>
      </c>
      <c r="L3781" s="26" t="s">
        <v>15173</v>
      </c>
      <c r="M3781" s="26">
        <v>9470</v>
      </c>
      <c r="N3781" s="26" t="s">
        <v>132</v>
      </c>
      <c r="O3781" s="26" t="s">
        <v>15174</v>
      </c>
      <c r="P3781" s="26" t="s">
        <v>333</v>
      </c>
      <c r="Q3781" s="26" t="s">
        <v>15175</v>
      </c>
      <c r="R3781" s="26" t="s">
        <v>12272</v>
      </c>
      <c r="S3781" s="26" t="s">
        <v>12273</v>
      </c>
      <c r="T3781" s="26" t="s">
        <v>12274</v>
      </c>
      <c r="U3781" s="26" t="s">
        <v>385</v>
      </c>
    </row>
    <row r="3782" spans="1:21" ht="14.4" x14ac:dyDescent="0.25">
      <c r="A3782" s="26">
        <v>113555</v>
      </c>
      <c r="B3782" s="26" t="s">
        <v>1901</v>
      </c>
      <c r="C3782" s="81">
        <f t="shared" si="179"/>
        <v>0</v>
      </c>
      <c r="D3782" s="26">
        <v>42994</v>
      </c>
      <c r="E3782" s="26" t="s">
        <v>12158</v>
      </c>
      <c r="F3782" s="26">
        <v>113985</v>
      </c>
      <c r="G3782" s="26">
        <v>113985</v>
      </c>
      <c r="H3782" s="76">
        <f t="shared" si="180"/>
        <v>0</v>
      </c>
      <c r="I3782" s="76">
        <f t="shared" si="181"/>
        <v>0</v>
      </c>
      <c r="J3782" s="26">
        <v>43596</v>
      </c>
      <c r="K3782" s="26" t="s">
        <v>15176</v>
      </c>
      <c r="L3782" s="26" t="s">
        <v>15177</v>
      </c>
      <c r="M3782" s="26">
        <v>9400</v>
      </c>
      <c r="N3782" s="26" t="s">
        <v>131</v>
      </c>
      <c r="O3782" s="26" t="s">
        <v>15178</v>
      </c>
      <c r="P3782" s="26" t="s">
        <v>333</v>
      </c>
      <c r="Q3782" s="26" t="s">
        <v>15179</v>
      </c>
      <c r="R3782" s="26" t="s">
        <v>12272</v>
      </c>
      <c r="S3782" s="26" t="s">
        <v>12273</v>
      </c>
      <c r="T3782" s="26" t="s">
        <v>12274</v>
      </c>
      <c r="U3782" s="26" t="s">
        <v>385</v>
      </c>
    </row>
    <row r="3783" spans="1:21" ht="14.4" x14ac:dyDescent="0.25">
      <c r="A3783" s="26">
        <v>113555</v>
      </c>
      <c r="B3783" s="26" t="s">
        <v>1901</v>
      </c>
      <c r="C3783" s="81">
        <f t="shared" ref="C3783:C3846" si="182">IF(A3783&lt;&gt;A3782,0,IF(AND(A3783=A3782,B3783&lt;&gt;B3782),A3783,0))</f>
        <v>0</v>
      </c>
      <c r="D3783" s="26">
        <v>42994</v>
      </c>
      <c r="E3783" s="26" t="s">
        <v>12158</v>
      </c>
      <c r="F3783" s="26">
        <v>113985</v>
      </c>
      <c r="G3783" s="26">
        <v>113985</v>
      </c>
      <c r="H3783" s="76">
        <f t="shared" ref="H3783:H3813" si="183">IF(A3783&lt;&gt;A3782,0,IF(AND(A3783=A3782,F3783&lt;&gt;F3782),A3783,0))</f>
        <v>0</v>
      </c>
      <c r="I3783" s="76">
        <f t="shared" ref="I3783:I3813" si="184">IF(A3783&lt;&gt;A3782,0,IF(AND(H3783&lt;&gt;0,B3783&lt;&gt;B3782),A3783,0))</f>
        <v>0</v>
      </c>
      <c r="J3783" s="26">
        <v>43604</v>
      </c>
      <c r="K3783" s="26" t="s">
        <v>15180</v>
      </c>
      <c r="L3783" s="26" t="s">
        <v>15181</v>
      </c>
      <c r="M3783" s="26">
        <v>9400</v>
      </c>
      <c r="N3783" s="26" t="s">
        <v>131</v>
      </c>
      <c r="O3783" s="26" t="s">
        <v>15182</v>
      </c>
      <c r="P3783" s="26" t="s">
        <v>333</v>
      </c>
      <c r="Q3783" s="26" t="s">
        <v>15183</v>
      </c>
      <c r="R3783" s="26" t="s">
        <v>12272</v>
      </c>
      <c r="S3783" s="26" t="s">
        <v>12273</v>
      </c>
      <c r="T3783" s="26" t="s">
        <v>12274</v>
      </c>
      <c r="U3783" s="26" t="s">
        <v>385</v>
      </c>
    </row>
    <row r="3784" spans="1:21" ht="14.4" x14ac:dyDescent="0.25">
      <c r="A3784" s="26">
        <v>125658</v>
      </c>
      <c r="B3784" s="26" t="s">
        <v>1649</v>
      </c>
      <c r="C3784" s="81">
        <f t="shared" si="182"/>
        <v>0</v>
      </c>
      <c r="D3784" s="26">
        <v>47316</v>
      </c>
      <c r="E3784" s="26" t="s">
        <v>12159</v>
      </c>
      <c r="F3784" s="26">
        <v>972257</v>
      </c>
      <c r="G3784" s="26">
        <v>0</v>
      </c>
      <c r="H3784" s="76">
        <f t="shared" si="183"/>
        <v>0</v>
      </c>
      <c r="I3784" s="76">
        <f t="shared" si="184"/>
        <v>0</v>
      </c>
      <c r="J3784" s="26">
        <v>27474</v>
      </c>
      <c r="K3784" s="26" t="s">
        <v>15184</v>
      </c>
      <c r="L3784" s="26" t="s">
        <v>15185</v>
      </c>
      <c r="M3784" s="26">
        <v>2018</v>
      </c>
      <c r="N3784" s="26" t="s">
        <v>258</v>
      </c>
      <c r="O3784" s="26" t="s">
        <v>206</v>
      </c>
      <c r="P3784" s="26" t="s">
        <v>333</v>
      </c>
      <c r="Q3784" s="26" t="s">
        <v>207</v>
      </c>
      <c r="R3784" s="26" t="s">
        <v>12171</v>
      </c>
      <c r="S3784" s="26" t="s">
        <v>12172</v>
      </c>
      <c r="T3784" s="26" t="s">
        <v>12173</v>
      </c>
      <c r="U3784" s="26" t="s">
        <v>496</v>
      </c>
    </row>
    <row r="3785" spans="1:21" ht="14.4" x14ac:dyDescent="0.25">
      <c r="A3785" s="26">
        <v>125658</v>
      </c>
      <c r="B3785" s="26" t="s">
        <v>1649</v>
      </c>
      <c r="C3785" s="81">
        <f t="shared" si="182"/>
        <v>0</v>
      </c>
      <c r="D3785" s="26">
        <v>47316</v>
      </c>
      <c r="E3785" s="26" t="s">
        <v>12159</v>
      </c>
      <c r="F3785" s="26">
        <v>974162</v>
      </c>
      <c r="G3785" s="26">
        <v>0</v>
      </c>
      <c r="H3785" s="76">
        <f t="shared" si="183"/>
        <v>125658</v>
      </c>
      <c r="I3785" s="76">
        <f t="shared" si="184"/>
        <v>0</v>
      </c>
      <c r="J3785" s="26">
        <v>29553</v>
      </c>
      <c r="K3785" s="26" t="s">
        <v>15186</v>
      </c>
      <c r="L3785" s="26" t="s">
        <v>3974</v>
      </c>
      <c r="M3785" s="26">
        <v>2000</v>
      </c>
      <c r="N3785" s="26" t="s">
        <v>258</v>
      </c>
      <c r="O3785" s="26" t="s">
        <v>15187</v>
      </c>
      <c r="P3785" s="26" t="s">
        <v>333</v>
      </c>
      <c r="Q3785" s="26" t="s">
        <v>15188</v>
      </c>
      <c r="R3785" s="26" t="s">
        <v>12272</v>
      </c>
      <c r="S3785" s="26" t="s">
        <v>12273</v>
      </c>
      <c r="T3785" s="26" t="s">
        <v>12274</v>
      </c>
      <c r="U3785" s="26" t="s">
        <v>385</v>
      </c>
    </row>
    <row r="3786" spans="1:21" ht="14.4" x14ac:dyDescent="0.25">
      <c r="A3786" s="26">
        <v>125658</v>
      </c>
      <c r="B3786" s="26" t="s">
        <v>1649</v>
      </c>
      <c r="C3786" s="81">
        <f t="shared" si="182"/>
        <v>0</v>
      </c>
      <c r="D3786" s="26">
        <v>47316</v>
      </c>
      <c r="E3786" s="26" t="s">
        <v>12159</v>
      </c>
      <c r="F3786" s="26">
        <v>974691</v>
      </c>
      <c r="G3786" s="26">
        <v>0</v>
      </c>
      <c r="H3786" s="76">
        <f t="shared" si="183"/>
        <v>125658</v>
      </c>
      <c r="I3786" s="76">
        <f t="shared" si="184"/>
        <v>0</v>
      </c>
      <c r="J3786" s="26">
        <v>47316</v>
      </c>
      <c r="K3786" s="26" t="s">
        <v>12159</v>
      </c>
      <c r="L3786" s="26" t="s">
        <v>15189</v>
      </c>
      <c r="M3786" s="26">
        <v>1040</v>
      </c>
      <c r="N3786" s="26" t="s">
        <v>15</v>
      </c>
      <c r="O3786" s="26" t="s">
        <v>15190</v>
      </c>
      <c r="P3786" s="26" t="s">
        <v>333</v>
      </c>
      <c r="Q3786" s="26" t="s">
        <v>15191</v>
      </c>
      <c r="R3786" s="26" t="s">
        <v>12272</v>
      </c>
      <c r="S3786" s="26" t="s">
        <v>12273</v>
      </c>
      <c r="T3786" s="26" t="s">
        <v>12274</v>
      </c>
      <c r="U3786" s="26" t="s">
        <v>385</v>
      </c>
    </row>
    <row r="3787" spans="1:21" ht="14.4" x14ac:dyDescent="0.25">
      <c r="A3787" s="26">
        <v>128991</v>
      </c>
      <c r="B3787" s="26" t="s">
        <v>1679</v>
      </c>
      <c r="C3787" s="81">
        <f t="shared" si="182"/>
        <v>0</v>
      </c>
      <c r="D3787" s="26">
        <v>28514</v>
      </c>
      <c r="E3787" s="26" t="s">
        <v>12160</v>
      </c>
      <c r="F3787" s="26">
        <v>130401</v>
      </c>
      <c r="G3787" s="26">
        <v>0</v>
      </c>
      <c r="H3787" s="76">
        <f t="shared" si="183"/>
        <v>0</v>
      </c>
      <c r="I3787" s="76">
        <f t="shared" si="184"/>
        <v>0</v>
      </c>
      <c r="J3787" s="26">
        <v>28514</v>
      </c>
      <c r="K3787" s="26" t="s">
        <v>12160</v>
      </c>
      <c r="L3787" s="26" t="s">
        <v>15192</v>
      </c>
      <c r="M3787" s="26">
        <v>2018</v>
      </c>
      <c r="N3787" s="26" t="s">
        <v>258</v>
      </c>
      <c r="O3787" s="26" t="s">
        <v>15193</v>
      </c>
      <c r="P3787" s="26" t="s">
        <v>333</v>
      </c>
      <c r="Q3787" s="26" t="s">
        <v>15194</v>
      </c>
      <c r="R3787" s="26" t="s">
        <v>12231</v>
      </c>
      <c r="S3787" s="26" t="s">
        <v>12232</v>
      </c>
      <c r="T3787" s="26" t="s">
        <v>12233</v>
      </c>
      <c r="U3787" s="26" t="s">
        <v>385</v>
      </c>
    </row>
    <row r="3788" spans="1:21" ht="14.4" x14ac:dyDescent="0.25">
      <c r="A3788" s="26">
        <v>128991</v>
      </c>
      <c r="B3788" s="26" t="s">
        <v>1679</v>
      </c>
      <c r="C3788" s="81">
        <f t="shared" si="182"/>
        <v>0</v>
      </c>
      <c r="D3788" s="26">
        <v>28514</v>
      </c>
      <c r="E3788" s="26" t="s">
        <v>12160</v>
      </c>
      <c r="F3788" s="26">
        <v>961003</v>
      </c>
      <c r="G3788" s="26">
        <v>0</v>
      </c>
      <c r="H3788" s="76">
        <f t="shared" si="183"/>
        <v>128991</v>
      </c>
      <c r="I3788" s="76">
        <f t="shared" si="184"/>
        <v>0</v>
      </c>
      <c r="J3788" s="26">
        <v>29983</v>
      </c>
      <c r="K3788" s="26" t="s">
        <v>12144</v>
      </c>
      <c r="L3788" s="26" t="s">
        <v>15195</v>
      </c>
      <c r="M3788" s="26">
        <v>2570</v>
      </c>
      <c r="N3788" s="26" t="s">
        <v>57</v>
      </c>
      <c r="O3788" s="26" t="s">
        <v>15196</v>
      </c>
      <c r="P3788" s="26" t="s">
        <v>333</v>
      </c>
      <c r="Q3788" s="26" t="s">
        <v>15197</v>
      </c>
      <c r="R3788" s="26" t="s">
        <v>12231</v>
      </c>
      <c r="S3788" s="26" t="s">
        <v>12232</v>
      </c>
      <c r="T3788" s="26" t="s">
        <v>12233</v>
      </c>
      <c r="U3788" s="26" t="s">
        <v>385</v>
      </c>
    </row>
    <row r="3789" spans="1:21" ht="14.4" x14ac:dyDescent="0.25">
      <c r="A3789" s="26">
        <v>128991</v>
      </c>
      <c r="B3789" s="26" t="s">
        <v>1679</v>
      </c>
      <c r="C3789" s="81">
        <f t="shared" si="182"/>
        <v>0</v>
      </c>
      <c r="D3789" s="26">
        <v>28514</v>
      </c>
      <c r="E3789" s="26" t="s">
        <v>12160</v>
      </c>
      <c r="F3789" s="26">
        <v>960931</v>
      </c>
      <c r="G3789" s="26">
        <v>0</v>
      </c>
      <c r="H3789" s="76">
        <f t="shared" si="183"/>
        <v>128991</v>
      </c>
      <c r="I3789" s="76">
        <f t="shared" si="184"/>
        <v>0</v>
      </c>
      <c r="J3789" s="26">
        <v>31161</v>
      </c>
      <c r="K3789" s="26" t="s">
        <v>15198</v>
      </c>
      <c r="L3789" s="26" t="s">
        <v>15199</v>
      </c>
      <c r="M3789" s="26">
        <v>2640</v>
      </c>
      <c r="N3789" s="26" t="s">
        <v>53</v>
      </c>
      <c r="O3789" s="26" t="s">
        <v>15200</v>
      </c>
      <c r="P3789" s="26" t="s">
        <v>333</v>
      </c>
      <c r="Q3789" s="26" t="s">
        <v>15201</v>
      </c>
      <c r="R3789" s="26" t="s">
        <v>12231</v>
      </c>
      <c r="S3789" s="26" t="s">
        <v>12232</v>
      </c>
      <c r="T3789" s="26" t="s">
        <v>12233</v>
      </c>
      <c r="U3789" s="26" t="s">
        <v>385</v>
      </c>
    </row>
    <row r="3790" spans="1:21" ht="14.4" x14ac:dyDescent="0.25">
      <c r="A3790" s="26">
        <v>128991</v>
      </c>
      <c r="B3790" s="26" t="s">
        <v>1679</v>
      </c>
      <c r="C3790" s="81">
        <f t="shared" si="182"/>
        <v>0</v>
      </c>
      <c r="D3790" s="26">
        <v>28514</v>
      </c>
      <c r="E3790" s="26" t="s">
        <v>12160</v>
      </c>
      <c r="F3790" s="26">
        <v>960716</v>
      </c>
      <c r="G3790" s="26">
        <v>0</v>
      </c>
      <c r="H3790" s="76">
        <f t="shared" si="183"/>
        <v>128991</v>
      </c>
      <c r="I3790" s="76">
        <f t="shared" si="184"/>
        <v>0</v>
      </c>
      <c r="J3790" s="26">
        <v>31179</v>
      </c>
      <c r="K3790" s="26" t="s">
        <v>15202</v>
      </c>
      <c r="L3790" s="26" t="s">
        <v>15203</v>
      </c>
      <c r="M3790" s="26">
        <v>2560</v>
      </c>
      <c r="N3790" s="26" t="s">
        <v>46</v>
      </c>
      <c r="O3790" s="26" t="s">
        <v>15204</v>
      </c>
      <c r="P3790" s="26" t="s">
        <v>333</v>
      </c>
      <c r="Q3790" s="26" t="s">
        <v>15205</v>
      </c>
      <c r="R3790" s="26" t="s">
        <v>12231</v>
      </c>
      <c r="S3790" s="26" t="s">
        <v>12232</v>
      </c>
      <c r="T3790" s="26" t="s">
        <v>12233</v>
      </c>
      <c r="U3790" s="26" t="s">
        <v>385</v>
      </c>
    </row>
    <row r="3791" spans="1:21" ht="14.4" x14ac:dyDescent="0.25">
      <c r="A3791" s="26">
        <v>128991</v>
      </c>
      <c r="B3791" s="26" t="s">
        <v>1679</v>
      </c>
      <c r="C3791" s="81">
        <f t="shared" si="182"/>
        <v>0</v>
      </c>
      <c r="D3791" s="26">
        <v>28514</v>
      </c>
      <c r="E3791" s="26" t="s">
        <v>12160</v>
      </c>
      <c r="F3791" s="26">
        <v>130401</v>
      </c>
      <c r="G3791" s="26">
        <v>0</v>
      </c>
      <c r="H3791" s="76">
        <f t="shared" si="183"/>
        <v>128991</v>
      </c>
      <c r="I3791" s="76">
        <f t="shared" si="184"/>
        <v>0</v>
      </c>
      <c r="J3791" s="26">
        <v>112797</v>
      </c>
      <c r="K3791" s="26" t="s">
        <v>15206</v>
      </c>
      <c r="L3791" s="26" t="s">
        <v>15207</v>
      </c>
      <c r="M3791" s="26">
        <v>2018</v>
      </c>
      <c r="N3791" s="26" t="s">
        <v>258</v>
      </c>
      <c r="O3791" s="26" t="s">
        <v>15208</v>
      </c>
      <c r="P3791" s="26" t="s">
        <v>333</v>
      </c>
      <c r="Q3791" s="26" t="s">
        <v>15209</v>
      </c>
      <c r="R3791" s="26" t="s">
        <v>12231</v>
      </c>
      <c r="S3791" s="26" t="s">
        <v>12232</v>
      </c>
      <c r="T3791" s="26" t="s">
        <v>12233</v>
      </c>
      <c r="U3791" s="26" t="s">
        <v>385</v>
      </c>
    </row>
    <row r="3792" spans="1:21" ht="14.4" x14ac:dyDescent="0.25">
      <c r="A3792" s="26">
        <v>128991</v>
      </c>
      <c r="B3792" s="26" t="s">
        <v>1679</v>
      </c>
      <c r="C3792" s="81">
        <f t="shared" si="182"/>
        <v>0</v>
      </c>
      <c r="D3792" s="26">
        <v>28514</v>
      </c>
      <c r="E3792" s="26" t="s">
        <v>12160</v>
      </c>
      <c r="F3792" s="26">
        <v>130401</v>
      </c>
      <c r="G3792" s="26">
        <v>0</v>
      </c>
      <c r="H3792" s="76">
        <f t="shared" si="183"/>
        <v>0</v>
      </c>
      <c r="I3792" s="76">
        <f t="shared" si="184"/>
        <v>0</v>
      </c>
      <c r="J3792" s="26">
        <v>117771</v>
      </c>
      <c r="K3792" s="26" t="s">
        <v>15210</v>
      </c>
      <c r="L3792" s="26" t="s">
        <v>15211</v>
      </c>
      <c r="M3792" s="26">
        <v>2100</v>
      </c>
      <c r="N3792" s="26" t="s">
        <v>275</v>
      </c>
      <c r="O3792" s="26" t="s">
        <v>15212</v>
      </c>
      <c r="P3792" s="26" t="s">
        <v>333</v>
      </c>
      <c r="Q3792" s="26" t="s">
        <v>15209</v>
      </c>
      <c r="R3792" s="26" t="s">
        <v>12231</v>
      </c>
      <c r="S3792" s="26" t="s">
        <v>12232</v>
      </c>
      <c r="T3792" s="26" t="s">
        <v>12233</v>
      </c>
      <c r="U3792" s="26" t="s">
        <v>385</v>
      </c>
    </row>
    <row r="3793" spans="1:21" ht="14.4" x14ac:dyDescent="0.25">
      <c r="A3793" s="26">
        <v>128991</v>
      </c>
      <c r="B3793" s="26" t="s">
        <v>1679</v>
      </c>
      <c r="C3793" s="81">
        <f t="shared" si="182"/>
        <v>0</v>
      </c>
      <c r="D3793" s="26">
        <v>28514</v>
      </c>
      <c r="E3793" s="26" t="s">
        <v>12160</v>
      </c>
      <c r="F3793" s="26">
        <v>130401</v>
      </c>
      <c r="G3793" s="26">
        <v>0</v>
      </c>
      <c r="H3793" s="76">
        <f t="shared" si="183"/>
        <v>0</v>
      </c>
      <c r="I3793" s="76">
        <f t="shared" si="184"/>
        <v>0</v>
      </c>
      <c r="J3793" s="26">
        <v>128538</v>
      </c>
      <c r="K3793" s="26" t="s">
        <v>15213</v>
      </c>
      <c r="L3793" s="26" t="s">
        <v>15214</v>
      </c>
      <c r="M3793" s="26">
        <v>2800</v>
      </c>
      <c r="N3793" s="26" t="s">
        <v>63</v>
      </c>
      <c r="O3793" s="26" t="s">
        <v>15215</v>
      </c>
      <c r="P3793" s="26" t="s">
        <v>333</v>
      </c>
      <c r="Q3793" s="26" t="s">
        <v>15216</v>
      </c>
      <c r="R3793" s="26" t="s">
        <v>12231</v>
      </c>
      <c r="S3793" s="26" t="s">
        <v>12232</v>
      </c>
      <c r="T3793" s="26" t="s">
        <v>12233</v>
      </c>
      <c r="U3793" s="26" t="s">
        <v>385</v>
      </c>
    </row>
    <row r="3794" spans="1:21" ht="14.4" x14ac:dyDescent="0.25">
      <c r="A3794" s="26">
        <v>128991</v>
      </c>
      <c r="B3794" s="26" t="s">
        <v>1679</v>
      </c>
      <c r="C3794" s="81">
        <f t="shared" si="182"/>
        <v>0</v>
      </c>
      <c r="D3794" s="26">
        <v>28514</v>
      </c>
      <c r="E3794" s="26" t="s">
        <v>12160</v>
      </c>
      <c r="F3794" s="26">
        <v>130401</v>
      </c>
      <c r="G3794" s="26">
        <v>0</v>
      </c>
      <c r="H3794" s="76">
        <f t="shared" si="183"/>
        <v>0</v>
      </c>
      <c r="I3794" s="76">
        <f t="shared" si="184"/>
        <v>0</v>
      </c>
      <c r="J3794" s="26">
        <v>128546</v>
      </c>
      <c r="K3794" s="26" t="s">
        <v>12808</v>
      </c>
      <c r="L3794" s="26" t="s">
        <v>15214</v>
      </c>
      <c r="M3794" s="26">
        <v>2800</v>
      </c>
      <c r="N3794" s="26" t="s">
        <v>63</v>
      </c>
      <c r="O3794" s="26" t="s">
        <v>15215</v>
      </c>
      <c r="P3794" s="26" t="s">
        <v>333</v>
      </c>
      <c r="Q3794" s="26" t="s">
        <v>15217</v>
      </c>
      <c r="R3794" s="26" t="s">
        <v>12231</v>
      </c>
      <c r="S3794" s="26" t="s">
        <v>12232</v>
      </c>
      <c r="T3794" s="26" t="s">
        <v>12233</v>
      </c>
      <c r="U3794" s="26" t="s">
        <v>385</v>
      </c>
    </row>
    <row r="3795" spans="1:21" ht="14.4" x14ac:dyDescent="0.25">
      <c r="A3795" s="26">
        <v>128991</v>
      </c>
      <c r="B3795" s="26" t="s">
        <v>1679</v>
      </c>
      <c r="C3795" s="81">
        <f t="shared" si="182"/>
        <v>0</v>
      </c>
      <c r="D3795" s="26">
        <v>28514</v>
      </c>
      <c r="E3795" s="26" t="s">
        <v>12160</v>
      </c>
      <c r="F3795" s="26">
        <v>130401</v>
      </c>
      <c r="G3795" s="26">
        <v>0</v>
      </c>
      <c r="H3795" s="76">
        <f t="shared" si="183"/>
        <v>0</v>
      </c>
      <c r="I3795" s="76">
        <f t="shared" si="184"/>
        <v>0</v>
      </c>
      <c r="J3795" s="26">
        <v>138248</v>
      </c>
      <c r="K3795" s="26" t="s">
        <v>15218</v>
      </c>
      <c r="L3795" s="26" t="s">
        <v>15219</v>
      </c>
      <c r="M3795" s="26">
        <v>2940</v>
      </c>
      <c r="N3795" s="26" t="s">
        <v>37</v>
      </c>
      <c r="O3795" s="26" t="s">
        <v>15220</v>
      </c>
      <c r="P3795" s="26" t="s">
        <v>333</v>
      </c>
      <c r="Q3795" s="26" t="s">
        <v>15221</v>
      </c>
      <c r="R3795" s="26" t="s">
        <v>12231</v>
      </c>
      <c r="S3795" s="26" t="s">
        <v>12232</v>
      </c>
      <c r="T3795" s="26" t="s">
        <v>12233</v>
      </c>
      <c r="U3795" s="26" t="s">
        <v>385</v>
      </c>
    </row>
    <row r="3796" spans="1:21" ht="14.4" x14ac:dyDescent="0.25">
      <c r="A3796" s="26">
        <v>130732</v>
      </c>
      <c r="B3796" s="26" t="s">
        <v>1649</v>
      </c>
      <c r="C3796" s="81">
        <f t="shared" si="182"/>
        <v>0</v>
      </c>
      <c r="D3796" s="26">
        <v>109843</v>
      </c>
      <c r="E3796" s="26" t="s">
        <v>12161</v>
      </c>
      <c r="F3796" s="26">
        <v>972281</v>
      </c>
      <c r="G3796" s="26">
        <v>0</v>
      </c>
      <c r="H3796" s="76">
        <f t="shared" si="183"/>
        <v>0</v>
      </c>
      <c r="I3796" s="76">
        <f t="shared" si="184"/>
        <v>0</v>
      </c>
      <c r="J3796" s="26">
        <v>27573</v>
      </c>
      <c r="K3796" s="26" t="s">
        <v>15222</v>
      </c>
      <c r="L3796" s="26" t="s">
        <v>15223</v>
      </c>
      <c r="M3796" s="26">
        <v>2900</v>
      </c>
      <c r="N3796" s="26" t="s">
        <v>39</v>
      </c>
      <c r="O3796" s="26" t="s">
        <v>15224</v>
      </c>
      <c r="P3796" s="26" t="s">
        <v>333</v>
      </c>
      <c r="Q3796" s="26" t="s">
        <v>15225</v>
      </c>
      <c r="R3796" s="26" t="s">
        <v>12171</v>
      </c>
      <c r="S3796" s="26" t="s">
        <v>12172</v>
      </c>
      <c r="T3796" s="26" t="s">
        <v>12173</v>
      </c>
      <c r="U3796" s="26" t="s">
        <v>496</v>
      </c>
    </row>
    <row r="3797" spans="1:21" ht="14.4" x14ac:dyDescent="0.25">
      <c r="A3797" s="26">
        <v>130732</v>
      </c>
      <c r="B3797" s="26" t="s">
        <v>1649</v>
      </c>
      <c r="C3797" s="81">
        <f t="shared" si="182"/>
        <v>0</v>
      </c>
      <c r="D3797" s="26">
        <v>109843</v>
      </c>
      <c r="E3797" s="26" t="s">
        <v>12161</v>
      </c>
      <c r="F3797" s="26">
        <v>962977</v>
      </c>
      <c r="G3797" s="26">
        <v>0</v>
      </c>
      <c r="H3797" s="76">
        <f t="shared" si="183"/>
        <v>130732</v>
      </c>
      <c r="I3797" s="76">
        <f t="shared" si="184"/>
        <v>0</v>
      </c>
      <c r="J3797" s="26">
        <v>29421</v>
      </c>
      <c r="K3797" s="26" t="s">
        <v>15226</v>
      </c>
      <c r="L3797" s="26" t="s">
        <v>15227</v>
      </c>
      <c r="M3797" s="26">
        <v>2000</v>
      </c>
      <c r="N3797" s="26" t="s">
        <v>258</v>
      </c>
      <c r="O3797" s="26" t="s">
        <v>184</v>
      </c>
      <c r="P3797" s="26" t="s">
        <v>333</v>
      </c>
      <c r="Q3797" s="26" t="s">
        <v>15228</v>
      </c>
      <c r="R3797" s="26" t="s">
        <v>12231</v>
      </c>
      <c r="S3797" s="26" t="s">
        <v>12232</v>
      </c>
      <c r="T3797" s="26" t="s">
        <v>12233</v>
      </c>
      <c r="U3797" s="26" t="s">
        <v>385</v>
      </c>
    </row>
    <row r="3798" spans="1:21" ht="14.4" x14ac:dyDescent="0.25">
      <c r="A3798" s="26">
        <v>130732</v>
      </c>
      <c r="B3798" s="26" t="s">
        <v>1649</v>
      </c>
      <c r="C3798" s="81">
        <f t="shared" si="182"/>
        <v>0</v>
      </c>
      <c r="D3798" s="26">
        <v>109843</v>
      </c>
      <c r="E3798" s="26" t="s">
        <v>12161</v>
      </c>
      <c r="F3798" s="26">
        <v>963165</v>
      </c>
      <c r="G3798" s="26">
        <v>0</v>
      </c>
      <c r="H3798" s="76">
        <f t="shared" si="183"/>
        <v>130732</v>
      </c>
      <c r="I3798" s="76">
        <f t="shared" si="184"/>
        <v>0</v>
      </c>
      <c r="J3798" s="26">
        <v>29843</v>
      </c>
      <c r="K3798" s="26" t="s">
        <v>15229</v>
      </c>
      <c r="L3798" s="26" t="s">
        <v>15230</v>
      </c>
      <c r="M3798" s="26">
        <v>2930</v>
      </c>
      <c r="N3798" s="26" t="s">
        <v>40</v>
      </c>
      <c r="O3798" s="26" t="s">
        <v>216</v>
      </c>
      <c r="P3798" s="26" t="s">
        <v>333</v>
      </c>
      <c r="Q3798" s="26" t="s">
        <v>15231</v>
      </c>
      <c r="R3798" s="26" t="s">
        <v>12231</v>
      </c>
      <c r="S3798" s="26" t="s">
        <v>12232</v>
      </c>
      <c r="T3798" s="26" t="s">
        <v>12233</v>
      </c>
      <c r="U3798" s="26" t="s">
        <v>385</v>
      </c>
    </row>
    <row r="3799" spans="1:21" ht="14.4" x14ac:dyDescent="0.25">
      <c r="A3799" s="26">
        <v>130732</v>
      </c>
      <c r="B3799" s="26" t="s">
        <v>1649</v>
      </c>
      <c r="C3799" s="81">
        <f t="shared" si="182"/>
        <v>0</v>
      </c>
      <c r="D3799" s="26">
        <v>109843</v>
      </c>
      <c r="E3799" s="26" t="s">
        <v>12161</v>
      </c>
      <c r="F3799" s="26">
        <v>61465</v>
      </c>
      <c r="G3799" s="26">
        <v>0</v>
      </c>
      <c r="H3799" s="76">
        <f t="shared" si="183"/>
        <v>130732</v>
      </c>
      <c r="I3799" s="76">
        <f t="shared" si="184"/>
        <v>0</v>
      </c>
      <c r="J3799" s="26">
        <v>30965</v>
      </c>
      <c r="K3799" s="26" t="s">
        <v>15232</v>
      </c>
      <c r="L3799" s="26" t="s">
        <v>3675</v>
      </c>
      <c r="M3799" s="26">
        <v>2170</v>
      </c>
      <c r="N3799" s="26" t="s">
        <v>292</v>
      </c>
      <c r="O3799" s="26" t="s">
        <v>15233</v>
      </c>
      <c r="P3799" s="26" t="s">
        <v>333</v>
      </c>
      <c r="Q3799" s="26" t="s">
        <v>15234</v>
      </c>
      <c r="R3799" s="26" t="s">
        <v>12231</v>
      </c>
      <c r="S3799" s="26" t="s">
        <v>12232</v>
      </c>
      <c r="T3799" s="26" t="s">
        <v>12233</v>
      </c>
      <c r="U3799" s="26" t="s">
        <v>385</v>
      </c>
    </row>
    <row r="3800" spans="1:21" ht="14.4" x14ac:dyDescent="0.25">
      <c r="A3800" s="26">
        <v>130732</v>
      </c>
      <c r="B3800" s="26" t="s">
        <v>1649</v>
      </c>
      <c r="C3800" s="81">
        <f t="shared" si="182"/>
        <v>0</v>
      </c>
      <c r="D3800" s="26">
        <v>109843</v>
      </c>
      <c r="E3800" s="26" t="s">
        <v>12161</v>
      </c>
      <c r="F3800" s="26">
        <v>970558</v>
      </c>
      <c r="G3800" s="26">
        <v>0</v>
      </c>
      <c r="H3800" s="76">
        <f t="shared" si="183"/>
        <v>130732</v>
      </c>
      <c r="I3800" s="76">
        <f t="shared" si="184"/>
        <v>0</v>
      </c>
      <c r="J3800" s="26">
        <v>31252</v>
      </c>
      <c r="K3800" s="26" t="s">
        <v>15235</v>
      </c>
      <c r="L3800" s="26" t="s">
        <v>15236</v>
      </c>
      <c r="M3800" s="26">
        <v>2390</v>
      </c>
      <c r="N3800" s="26" t="s">
        <v>199</v>
      </c>
      <c r="O3800" s="26" t="s">
        <v>15237</v>
      </c>
      <c r="P3800" s="26" t="s">
        <v>333</v>
      </c>
      <c r="Q3800" s="26" t="s">
        <v>15238</v>
      </c>
      <c r="R3800" s="26" t="s">
        <v>12231</v>
      </c>
      <c r="S3800" s="26" t="s">
        <v>12232</v>
      </c>
      <c r="T3800" s="26" t="s">
        <v>12233</v>
      </c>
      <c r="U3800" s="26" t="s">
        <v>385</v>
      </c>
    </row>
    <row r="3801" spans="1:21" ht="14.4" x14ac:dyDescent="0.25">
      <c r="A3801" s="26">
        <v>130732</v>
      </c>
      <c r="B3801" s="26" t="s">
        <v>1649</v>
      </c>
      <c r="C3801" s="81">
        <f t="shared" si="182"/>
        <v>0</v>
      </c>
      <c r="D3801" s="26">
        <v>109843</v>
      </c>
      <c r="E3801" s="26" t="s">
        <v>12161</v>
      </c>
      <c r="F3801" s="26">
        <v>974261</v>
      </c>
      <c r="G3801" s="26">
        <v>0</v>
      </c>
      <c r="H3801" s="76">
        <f t="shared" si="183"/>
        <v>130732</v>
      </c>
      <c r="I3801" s="76">
        <f t="shared" si="184"/>
        <v>0</v>
      </c>
      <c r="J3801" s="26">
        <v>31328</v>
      </c>
      <c r="K3801" s="26" t="s">
        <v>15239</v>
      </c>
      <c r="L3801" s="26" t="s">
        <v>15240</v>
      </c>
      <c r="M3801" s="26">
        <v>2900</v>
      </c>
      <c r="N3801" s="26" t="s">
        <v>39</v>
      </c>
      <c r="O3801" s="26" t="s">
        <v>15241</v>
      </c>
      <c r="P3801" s="26" t="s">
        <v>333</v>
      </c>
      <c r="Q3801" s="26" t="s">
        <v>15242</v>
      </c>
      <c r="R3801" s="26" t="s">
        <v>12231</v>
      </c>
      <c r="S3801" s="26" t="s">
        <v>12232</v>
      </c>
      <c r="T3801" s="26" t="s">
        <v>12233</v>
      </c>
      <c r="U3801" s="26" t="s">
        <v>385</v>
      </c>
    </row>
    <row r="3802" spans="1:21" ht="14.4" x14ac:dyDescent="0.25">
      <c r="A3802" s="26">
        <v>130732</v>
      </c>
      <c r="B3802" s="26" t="s">
        <v>1649</v>
      </c>
      <c r="C3802" s="81">
        <f t="shared" si="182"/>
        <v>0</v>
      </c>
      <c r="D3802" s="26">
        <v>109843</v>
      </c>
      <c r="E3802" s="26" t="s">
        <v>12161</v>
      </c>
      <c r="F3802" s="26">
        <v>963645</v>
      </c>
      <c r="G3802" s="26">
        <v>0</v>
      </c>
      <c r="H3802" s="76">
        <f t="shared" si="183"/>
        <v>130732</v>
      </c>
      <c r="I3802" s="76">
        <f t="shared" si="184"/>
        <v>0</v>
      </c>
      <c r="J3802" s="26">
        <v>53173</v>
      </c>
      <c r="K3802" s="26" t="s">
        <v>15243</v>
      </c>
      <c r="L3802" s="26" t="s">
        <v>3695</v>
      </c>
      <c r="M3802" s="26">
        <v>2600</v>
      </c>
      <c r="N3802" s="26" t="s">
        <v>289</v>
      </c>
      <c r="O3802" s="26" t="s">
        <v>188</v>
      </c>
      <c r="P3802" s="26" t="s">
        <v>333</v>
      </c>
      <c r="Q3802" s="26" t="s">
        <v>15244</v>
      </c>
      <c r="R3802" s="26" t="s">
        <v>12231</v>
      </c>
      <c r="S3802" s="26" t="s">
        <v>12232</v>
      </c>
      <c r="T3802" s="26" t="s">
        <v>12233</v>
      </c>
      <c r="U3802" s="26" t="s">
        <v>385</v>
      </c>
    </row>
    <row r="3803" spans="1:21" ht="14.4" x14ac:dyDescent="0.25">
      <c r="A3803" s="26">
        <v>130732</v>
      </c>
      <c r="B3803" s="26" t="s">
        <v>1649</v>
      </c>
      <c r="C3803" s="81">
        <f t="shared" si="182"/>
        <v>0</v>
      </c>
      <c r="D3803" s="26">
        <v>109843</v>
      </c>
      <c r="E3803" s="26" t="s">
        <v>12161</v>
      </c>
      <c r="F3803" s="26">
        <v>970723</v>
      </c>
      <c r="G3803" s="26">
        <v>0</v>
      </c>
      <c r="H3803" s="76">
        <f t="shared" si="183"/>
        <v>130732</v>
      </c>
      <c r="I3803" s="76">
        <f t="shared" si="184"/>
        <v>0</v>
      </c>
      <c r="J3803" s="26">
        <v>109843</v>
      </c>
      <c r="K3803" s="26" t="s">
        <v>12161</v>
      </c>
      <c r="L3803" s="26" t="s">
        <v>15245</v>
      </c>
      <c r="M3803" s="26">
        <v>2610</v>
      </c>
      <c r="N3803" s="26" t="s">
        <v>321</v>
      </c>
      <c r="O3803" s="26" t="s">
        <v>15246</v>
      </c>
      <c r="P3803" s="26" t="s">
        <v>333</v>
      </c>
      <c r="Q3803" s="26" t="s">
        <v>15247</v>
      </c>
      <c r="R3803" s="26" t="s">
        <v>12231</v>
      </c>
      <c r="S3803" s="26" t="s">
        <v>12232</v>
      </c>
      <c r="T3803" s="26" t="s">
        <v>12233</v>
      </c>
      <c r="U3803" s="26" t="s">
        <v>385</v>
      </c>
    </row>
    <row r="3804" spans="1:21" ht="14.4" x14ac:dyDescent="0.25">
      <c r="A3804" s="26">
        <v>130732</v>
      </c>
      <c r="B3804" s="26" t="s">
        <v>1649</v>
      </c>
      <c r="C3804" s="81">
        <f t="shared" si="182"/>
        <v>0</v>
      </c>
      <c r="D3804" s="26">
        <v>109843</v>
      </c>
      <c r="E3804" s="26" t="s">
        <v>12161</v>
      </c>
      <c r="F3804" s="26">
        <v>962977</v>
      </c>
      <c r="G3804" s="26">
        <v>0</v>
      </c>
      <c r="H3804" s="76">
        <f t="shared" si="183"/>
        <v>130732</v>
      </c>
      <c r="I3804" s="76">
        <f t="shared" si="184"/>
        <v>0</v>
      </c>
      <c r="J3804" s="26">
        <v>109959</v>
      </c>
      <c r="K3804" s="26" t="s">
        <v>14677</v>
      </c>
      <c r="L3804" s="26" t="s">
        <v>10059</v>
      </c>
      <c r="M3804" s="26">
        <v>2000</v>
      </c>
      <c r="N3804" s="26" t="s">
        <v>258</v>
      </c>
      <c r="O3804" s="26" t="s">
        <v>184</v>
      </c>
      <c r="P3804" s="26" t="s">
        <v>333</v>
      </c>
      <c r="Q3804" s="26" t="s">
        <v>15248</v>
      </c>
      <c r="R3804" s="26" t="s">
        <v>12231</v>
      </c>
      <c r="S3804" s="26" t="s">
        <v>12232</v>
      </c>
      <c r="T3804" s="26" t="s">
        <v>12233</v>
      </c>
      <c r="U3804" s="26" t="s">
        <v>385</v>
      </c>
    </row>
    <row r="3805" spans="1:21" ht="14.4" x14ac:dyDescent="0.25">
      <c r="A3805" s="26">
        <v>130732</v>
      </c>
      <c r="B3805" s="26" t="s">
        <v>1649</v>
      </c>
      <c r="C3805" s="81">
        <f t="shared" si="182"/>
        <v>0</v>
      </c>
      <c r="D3805" s="26">
        <v>109843</v>
      </c>
      <c r="E3805" s="26" t="s">
        <v>12161</v>
      </c>
      <c r="F3805" s="26">
        <v>962894</v>
      </c>
      <c r="G3805" s="26">
        <v>0</v>
      </c>
      <c r="H3805" s="76">
        <f t="shared" si="183"/>
        <v>130732</v>
      </c>
      <c r="I3805" s="76">
        <f t="shared" si="184"/>
        <v>0</v>
      </c>
      <c r="J3805" s="26">
        <v>127472</v>
      </c>
      <c r="K3805" s="26" t="s">
        <v>15249</v>
      </c>
      <c r="L3805" s="26" t="s">
        <v>3670</v>
      </c>
      <c r="M3805" s="26">
        <v>2000</v>
      </c>
      <c r="N3805" s="26" t="s">
        <v>258</v>
      </c>
      <c r="O3805" s="26" t="s">
        <v>182</v>
      </c>
      <c r="P3805" s="26" t="s">
        <v>333</v>
      </c>
      <c r="Q3805" s="26" t="s">
        <v>15250</v>
      </c>
      <c r="R3805" s="26" t="s">
        <v>12231</v>
      </c>
      <c r="S3805" s="26" t="s">
        <v>12232</v>
      </c>
      <c r="T3805" s="26" t="s">
        <v>12233</v>
      </c>
      <c r="U3805" s="26" t="s">
        <v>385</v>
      </c>
    </row>
    <row r="3806" spans="1:21" ht="14.4" x14ac:dyDescent="0.25">
      <c r="A3806" s="26">
        <v>130732</v>
      </c>
      <c r="B3806" s="26" t="s">
        <v>1649</v>
      </c>
      <c r="C3806" s="81">
        <f t="shared" si="182"/>
        <v>0</v>
      </c>
      <c r="D3806" s="26">
        <v>109843</v>
      </c>
      <c r="E3806" s="26" t="s">
        <v>12161</v>
      </c>
      <c r="F3806" s="26">
        <v>962894</v>
      </c>
      <c r="G3806" s="26">
        <v>0</v>
      </c>
      <c r="H3806" s="76">
        <f t="shared" si="183"/>
        <v>0</v>
      </c>
      <c r="I3806" s="76">
        <f t="shared" si="184"/>
        <v>0</v>
      </c>
      <c r="J3806" s="26">
        <v>127481</v>
      </c>
      <c r="K3806" s="26" t="s">
        <v>15232</v>
      </c>
      <c r="L3806" s="26" t="s">
        <v>3670</v>
      </c>
      <c r="M3806" s="26">
        <v>2000</v>
      </c>
      <c r="N3806" s="26" t="s">
        <v>258</v>
      </c>
      <c r="O3806" s="26" t="s">
        <v>182</v>
      </c>
      <c r="P3806" s="26" t="s">
        <v>333</v>
      </c>
      <c r="Q3806" s="26" t="s">
        <v>15251</v>
      </c>
      <c r="R3806" s="26" t="s">
        <v>12231</v>
      </c>
      <c r="S3806" s="26" t="s">
        <v>12232</v>
      </c>
      <c r="T3806" s="26" t="s">
        <v>12233</v>
      </c>
      <c r="U3806" s="26" t="s">
        <v>385</v>
      </c>
    </row>
    <row r="3807" spans="1:21" ht="14.4" x14ac:dyDescent="0.25">
      <c r="A3807" s="26">
        <v>130732</v>
      </c>
      <c r="B3807" s="26" t="s">
        <v>1649</v>
      </c>
      <c r="C3807" s="81">
        <f t="shared" si="182"/>
        <v>0</v>
      </c>
      <c r="D3807" s="26">
        <v>109843</v>
      </c>
      <c r="E3807" s="26" t="s">
        <v>12161</v>
      </c>
      <c r="F3807" s="26">
        <v>970558</v>
      </c>
      <c r="G3807" s="26">
        <v>0</v>
      </c>
      <c r="H3807" s="76">
        <f t="shared" si="183"/>
        <v>130732</v>
      </c>
      <c r="I3807" s="76">
        <f t="shared" si="184"/>
        <v>0</v>
      </c>
      <c r="J3807" s="26">
        <v>127597</v>
      </c>
      <c r="K3807" s="26" t="s">
        <v>15252</v>
      </c>
      <c r="L3807" s="26" t="s">
        <v>15236</v>
      </c>
      <c r="M3807" s="26">
        <v>2390</v>
      </c>
      <c r="N3807" s="26" t="s">
        <v>199</v>
      </c>
      <c r="O3807" s="26" t="s">
        <v>15237</v>
      </c>
      <c r="P3807" s="26" t="s">
        <v>333</v>
      </c>
      <c r="Q3807" s="26" t="s">
        <v>15253</v>
      </c>
      <c r="R3807" s="26" t="s">
        <v>12231</v>
      </c>
      <c r="S3807" s="26" t="s">
        <v>12232</v>
      </c>
      <c r="T3807" s="26" t="s">
        <v>12233</v>
      </c>
      <c r="U3807" s="26" t="s">
        <v>385</v>
      </c>
    </row>
    <row r="3808" spans="1:21" ht="14.4" x14ac:dyDescent="0.25">
      <c r="A3808" s="26">
        <v>130732</v>
      </c>
      <c r="B3808" s="26" t="s">
        <v>1649</v>
      </c>
      <c r="C3808" s="81">
        <f t="shared" si="182"/>
        <v>0</v>
      </c>
      <c r="D3808" s="26">
        <v>109843</v>
      </c>
      <c r="E3808" s="26" t="s">
        <v>12161</v>
      </c>
      <c r="F3808" s="26">
        <v>963165</v>
      </c>
      <c r="G3808" s="26">
        <v>0</v>
      </c>
      <c r="H3808" s="76">
        <f t="shared" si="183"/>
        <v>130732</v>
      </c>
      <c r="I3808" s="76">
        <f t="shared" si="184"/>
        <v>0</v>
      </c>
      <c r="J3808" s="26">
        <v>127852</v>
      </c>
      <c r="K3808" s="26" t="s">
        <v>15254</v>
      </c>
      <c r="L3808" s="26" t="s">
        <v>15230</v>
      </c>
      <c r="M3808" s="26">
        <v>2930</v>
      </c>
      <c r="N3808" s="26" t="s">
        <v>40</v>
      </c>
      <c r="O3808" s="26" t="s">
        <v>216</v>
      </c>
      <c r="P3808" s="26" t="s">
        <v>333</v>
      </c>
      <c r="Q3808" s="26" t="s">
        <v>15231</v>
      </c>
      <c r="R3808" s="26" t="s">
        <v>12231</v>
      </c>
      <c r="S3808" s="26" t="s">
        <v>12232</v>
      </c>
      <c r="T3808" s="26" t="s">
        <v>12233</v>
      </c>
      <c r="U3808" s="26" t="s">
        <v>385</v>
      </c>
    </row>
    <row r="3809" spans="1:21" ht="14.4" x14ac:dyDescent="0.25">
      <c r="A3809" s="26">
        <v>130732</v>
      </c>
      <c r="B3809" s="26" t="s">
        <v>1649</v>
      </c>
      <c r="C3809" s="81">
        <f t="shared" si="182"/>
        <v>0</v>
      </c>
      <c r="D3809" s="26">
        <v>109843</v>
      </c>
      <c r="E3809" s="26" t="s">
        <v>12161</v>
      </c>
      <c r="F3809" s="26">
        <v>974261</v>
      </c>
      <c r="G3809" s="26">
        <v>0</v>
      </c>
      <c r="H3809" s="76">
        <f t="shared" si="183"/>
        <v>130732</v>
      </c>
      <c r="I3809" s="76">
        <f t="shared" si="184"/>
        <v>0</v>
      </c>
      <c r="J3809" s="26">
        <v>127928</v>
      </c>
      <c r="K3809" s="26" t="s">
        <v>15255</v>
      </c>
      <c r="L3809" s="26" t="s">
        <v>15240</v>
      </c>
      <c r="M3809" s="26">
        <v>2900</v>
      </c>
      <c r="N3809" s="26" t="s">
        <v>39</v>
      </c>
      <c r="O3809" s="26" t="s">
        <v>15241</v>
      </c>
      <c r="P3809" s="26" t="s">
        <v>333</v>
      </c>
      <c r="Q3809" s="26" t="s">
        <v>15242</v>
      </c>
      <c r="R3809" s="26" t="s">
        <v>12231</v>
      </c>
      <c r="S3809" s="26" t="s">
        <v>12232</v>
      </c>
      <c r="T3809" s="26" t="s">
        <v>12233</v>
      </c>
      <c r="U3809" s="26" t="s">
        <v>385</v>
      </c>
    </row>
    <row r="3810" spans="1:21" ht="14.4" x14ac:dyDescent="0.25">
      <c r="A3810" s="26">
        <v>130741</v>
      </c>
      <c r="B3810" s="26" t="s">
        <v>1901</v>
      </c>
      <c r="C3810" s="81">
        <f t="shared" si="182"/>
        <v>0</v>
      </c>
      <c r="D3810" s="26">
        <v>44073</v>
      </c>
      <c r="E3810" s="26" t="s">
        <v>12162</v>
      </c>
      <c r="F3810" s="26">
        <v>113936</v>
      </c>
      <c r="G3810" s="26">
        <v>113936</v>
      </c>
      <c r="H3810" s="76">
        <f t="shared" si="183"/>
        <v>0</v>
      </c>
      <c r="I3810" s="76">
        <f t="shared" si="184"/>
        <v>0</v>
      </c>
      <c r="J3810" s="26">
        <v>27251</v>
      </c>
      <c r="K3810" s="26" t="s">
        <v>15256</v>
      </c>
      <c r="L3810" s="26" t="s">
        <v>15257</v>
      </c>
      <c r="M3810" s="26">
        <v>3600</v>
      </c>
      <c r="N3810" s="26" t="s">
        <v>77</v>
      </c>
      <c r="O3810" s="26" t="s">
        <v>15258</v>
      </c>
      <c r="P3810" s="26" t="s">
        <v>333</v>
      </c>
      <c r="Q3810" s="26" t="s">
        <v>15259</v>
      </c>
      <c r="R3810" s="26" t="s">
        <v>12171</v>
      </c>
      <c r="S3810" s="26" t="s">
        <v>12172</v>
      </c>
      <c r="T3810" s="26" t="s">
        <v>12173</v>
      </c>
      <c r="U3810" s="26" t="s">
        <v>496</v>
      </c>
    </row>
    <row r="3811" spans="1:21" ht="14.4" x14ac:dyDescent="0.25">
      <c r="A3811" s="26">
        <v>130741</v>
      </c>
      <c r="B3811" s="26" t="s">
        <v>1901</v>
      </c>
      <c r="C3811" s="81">
        <f t="shared" si="182"/>
        <v>0</v>
      </c>
      <c r="D3811" s="26">
        <v>44073</v>
      </c>
      <c r="E3811" s="26" t="s">
        <v>12162</v>
      </c>
      <c r="F3811" s="26">
        <v>113936</v>
      </c>
      <c r="G3811" s="26">
        <v>113936</v>
      </c>
      <c r="H3811" s="76">
        <f t="shared" si="183"/>
        <v>0</v>
      </c>
      <c r="I3811" s="76">
        <f t="shared" si="184"/>
        <v>0</v>
      </c>
      <c r="J3811" s="26">
        <v>43992</v>
      </c>
      <c r="K3811" s="26" t="s">
        <v>15260</v>
      </c>
      <c r="L3811" s="26" t="s">
        <v>15261</v>
      </c>
      <c r="M3811" s="26">
        <v>3960</v>
      </c>
      <c r="N3811" s="26" t="s">
        <v>81</v>
      </c>
      <c r="O3811" s="26" t="s">
        <v>15262</v>
      </c>
      <c r="P3811" s="26" t="s">
        <v>333</v>
      </c>
      <c r="Q3811" s="26" t="s">
        <v>15263</v>
      </c>
      <c r="R3811" s="26" t="s">
        <v>12231</v>
      </c>
      <c r="S3811" s="26" t="s">
        <v>12232</v>
      </c>
      <c r="T3811" s="26" t="s">
        <v>12233</v>
      </c>
      <c r="U3811" s="26" t="s">
        <v>385</v>
      </c>
    </row>
    <row r="3812" spans="1:21" ht="14.4" x14ac:dyDescent="0.25">
      <c r="A3812" s="26">
        <v>130741</v>
      </c>
      <c r="B3812" s="26" t="s">
        <v>1901</v>
      </c>
      <c r="C3812" s="81">
        <f t="shared" si="182"/>
        <v>0</v>
      </c>
      <c r="D3812" s="26">
        <v>44073</v>
      </c>
      <c r="E3812" s="26" t="s">
        <v>12162</v>
      </c>
      <c r="F3812" s="26">
        <v>113936</v>
      </c>
      <c r="G3812" s="26">
        <v>113936</v>
      </c>
      <c r="H3812" s="76">
        <f t="shared" si="183"/>
        <v>0</v>
      </c>
      <c r="I3812" s="76">
        <f t="shared" si="184"/>
        <v>0</v>
      </c>
      <c r="J3812" s="26">
        <v>44016</v>
      </c>
      <c r="K3812" s="26" t="s">
        <v>15264</v>
      </c>
      <c r="L3812" s="26" t="s">
        <v>15265</v>
      </c>
      <c r="M3812" s="26">
        <v>3630</v>
      </c>
      <c r="N3812" s="26" t="s">
        <v>78</v>
      </c>
      <c r="O3812" s="26" t="s">
        <v>15266</v>
      </c>
      <c r="P3812" s="26" t="s">
        <v>333</v>
      </c>
      <c r="Q3812" s="26" t="s">
        <v>15267</v>
      </c>
      <c r="R3812" s="26" t="s">
        <v>12231</v>
      </c>
      <c r="S3812" s="26" t="s">
        <v>12232</v>
      </c>
      <c r="T3812" s="26" t="s">
        <v>12233</v>
      </c>
      <c r="U3812" s="26" t="s">
        <v>385</v>
      </c>
    </row>
    <row r="3813" spans="1:21" ht="14.4" x14ac:dyDescent="0.25">
      <c r="A3813" s="26">
        <v>130741</v>
      </c>
      <c r="B3813" s="26" t="s">
        <v>1901</v>
      </c>
      <c r="C3813" s="81">
        <f t="shared" si="182"/>
        <v>0</v>
      </c>
      <c r="D3813" s="26">
        <v>44073</v>
      </c>
      <c r="E3813" s="26" t="s">
        <v>12162</v>
      </c>
      <c r="F3813" s="26">
        <v>113936</v>
      </c>
      <c r="G3813" s="26">
        <v>113936</v>
      </c>
      <c r="H3813" s="76">
        <f t="shared" si="183"/>
        <v>0</v>
      </c>
      <c r="I3813" s="76">
        <f t="shared" si="184"/>
        <v>0</v>
      </c>
      <c r="J3813" s="26">
        <v>44041</v>
      </c>
      <c r="K3813" s="26" t="s">
        <v>15268</v>
      </c>
      <c r="L3813" s="26" t="s">
        <v>15269</v>
      </c>
      <c r="M3813" s="26">
        <v>3600</v>
      </c>
      <c r="N3813" s="26" t="s">
        <v>77</v>
      </c>
      <c r="O3813" s="26" t="s">
        <v>15270</v>
      </c>
      <c r="P3813" s="26" t="s">
        <v>333</v>
      </c>
      <c r="Q3813" s="26" t="s">
        <v>15271</v>
      </c>
      <c r="R3813" s="26" t="s">
        <v>12231</v>
      </c>
      <c r="S3813" s="26" t="s">
        <v>12232</v>
      </c>
      <c r="T3813" s="26" t="s">
        <v>12233</v>
      </c>
      <c r="U3813" s="26" t="s">
        <v>385</v>
      </c>
    </row>
    <row r="3814" spans="1:21" ht="14.4" x14ac:dyDescent="0.25">
      <c r="A3814" s="26">
        <v>130741</v>
      </c>
      <c r="B3814" s="26" t="s">
        <v>1901</v>
      </c>
      <c r="C3814" s="81">
        <f t="shared" si="182"/>
        <v>0</v>
      </c>
      <c r="D3814" s="26">
        <v>44073</v>
      </c>
      <c r="E3814" s="26" t="s">
        <v>12162</v>
      </c>
      <c r="F3814" s="26">
        <v>113936</v>
      </c>
      <c r="G3814" s="26">
        <v>113936</v>
      </c>
      <c r="H3814" s="76">
        <f t="shared" ref="H3814:H3818" si="185">IF(A3814&lt;&gt;A3813,0,IF(AND(A3814=A3813,F3814&lt;&gt;F3813),A3814,0))</f>
        <v>0</v>
      </c>
      <c r="I3814" s="76">
        <f t="shared" ref="I3814:I3818" si="186">IF(A3814&lt;&gt;A3813,0,IF(AND(H3814&lt;&gt;0,B3814&lt;&gt;B3813),A3814,0))</f>
        <v>0</v>
      </c>
      <c r="J3814" s="26">
        <v>44057</v>
      </c>
      <c r="K3814" s="26" t="s">
        <v>15272</v>
      </c>
      <c r="L3814" s="26" t="s">
        <v>15273</v>
      </c>
      <c r="M3814" s="26">
        <v>3600</v>
      </c>
      <c r="N3814" s="26" t="s">
        <v>77</v>
      </c>
      <c r="O3814" s="26" t="s">
        <v>15274</v>
      </c>
      <c r="P3814" s="26" t="s">
        <v>333</v>
      </c>
      <c r="Q3814" s="26" t="s">
        <v>15275</v>
      </c>
      <c r="R3814" s="26" t="s">
        <v>12231</v>
      </c>
      <c r="S3814" s="26" t="s">
        <v>12232</v>
      </c>
      <c r="T3814" s="26" t="s">
        <v>12233</v>
      </c>
      <c r="U3814" s="26" t="s">
        <v>385</v>
      </c>
    </row>
    <row r="3815" spans="1:21" ht="14.4" x14ac:dyDescent="0.25">
      <c r="A3815" s="26">
        <v>130741</v>
      </c>
      <c r="B3815" s="26" t="s">
        <v>1901</v>
      </c>
      <c r="C3815" s="81">
        <f t="shared" si="182"/>
        <v>0</v>
      </c>
      <c r="D3815" s="26">
        <v>44073</v>
      </c>
      <c r="E3815" s="26" t="s">
        <v>12162</v>
      </c>
      <c r="F3815" s="26">
        <v>113936</v>
      </c>
      <c r="G3815" s="26">
        <v>113936</v>
      </c>
      <c r="H3815" s="76">
        <f t="shared" si="185"/>
        <v>0</v>
      </c>
      <c r="I3815" s="76">
        <f t="shared" si="186"/>
        <v>0</v>
      </c>
      <c r="J3815" s="26">
        <v>44073</v>
      </c>
      <c r="K3815" s="26" t="s">
        <v>12162</v>
      </c>
      <c r="L3815" s="26" t="s">
        <v>10594</v>
      </c>
      <c r="M3815" s="26">
        <v>3600</v>
      </c>
      <c r="N3815" s="26" t="s">
        <v>77</v>
      </c>
      <c r="O3815" s="26" t="s">
        <v>237</v>
      </c>
      <c r="P3815" s="26" t="s">
        <v>333</v>
      </c>
      <c r="Q3815" s="26" t="s">
        <v>10719</v>
      </c>
      <c r="R3815" s="26" t="s">
        <v>12231</v>
      </c>
      <c r="S3815" s="26" t="s">
        <v>12232</v>
      </c>
      <c r="T3815" s="26" t="s">
        <v>12233</v>
      </c>
      <c r="U3815" s="26" t="s">
        <v>385</v>
      </c>
    </row>
    <row r="3816" spans="1:21" ht="14.4" x14ac:dyDescent="0.25">
      <c r="A3816" s="26">
        <v>130741</v>
      </c>
      <c r="B3816" s="26" t="s">
        <v>1901</v>
      </c>
      <c r="C3816" s="81">
        <f t="shared" si="182"/>
        <v>0</v>
      </c>
      <c r="D3816" s="26">
        <v>44073</v>
      </c>
      <c r="E3816" s="26" t="s">
        <v>12162</v>
      </c>
      <c r="F3816" s="26">
        <v>113936</v>
      </c>
      <c r="G3816" s="26">
        <v>113936</v>
      </c>
      <c r="H3816" s="76">
        <f t="shared" si="185"/>
        <v>0</v>
      </c>
      <c r="I3816" s="76">
        <f t="shared" si="186"/>
        <v>0</v>
      </c>
      <c r="J3816" s="26">
        <v>44347</v>
      </c>
      <c r="K3816" s="26" t="s">
        <v>15276</v>
      </c>
      <c r="L3816" s="26" t="s">
        <v>15277</v>
      </c>
      <c r="M3816" s="26">
        <v>3680</v>
      </c>
      <c r="N3816" s="26" t="s">
        <v>80</v>
      </c>
      <c r="O3816" s="26" t="s">
        <v>15278</v>
      </c>
      <c r="P3816" s="26" t="s">
        <v>333</v>
      </c>
      <c r="Q3816" s="26" t="s">
        <v>15279</v>
      </c>
      <c r="R3816" s="26" t="s">
        <v>12231</v>
      </c>
      <c r="S3816" s="26" t="s">
        <v>12232</v>
      </c>
      <c r="T3816" s="26" t="s">
        <v>12233</v>
      </c>
      <c r="U3816" s="26" t="s">
        <v>385</v>
      </c>
    </row>
    <row r="3817" spans="1:21" ht="14.4" x14ac:dyDescent="0.25">
      <c r="A3817" s="26">
        <v>130741</v>
      </c>
      <c r="B3817" s="26" t="s">
        <v>1901</v>
      </c>
      <c r="C3817" s="81">
        <f t="shared" si="182"/>
        <v>0</v>
      </c>
      <c r="D3817" s="26">
        <v>44073</v>
      </c>
      <c r="E3817" s="26" t="s">
        <v>12162</v>
      </c>
      <c r="F3817" s="26">
        <v>113936</v>
      </c>
      <c r="G3817" s="26">
        <v>113936</v>
      </c>
      <c r="H3817" s="76">
        <f t="shared" si="185"/>
        <v>0</v>
      </c>
      <c r="I3817" s="76">
        <f t="shared" si="186"/>
        <v>0</v>
      </c>
      <c r="J3817" s="26">
        <v>44362</v>
      </c>
      <c r="K3817" s="26" t="s">
        <v>15280</v>
      </c>
      <c r="L3817" s="26" t="s">
        <v>15281</v>
      </c>
      <c r="M3817" s="26">
        <v>3680</v>
      </c>
      <c r="N3817" s="26" t="s">
        <v>80</v>
      </c>
      <c r="O3817" s="26" t="s">
        <v>15282</v>
      </c>
      <c r="P3817" s="26" t="s">
        <v>333</v>
      </c>
      <c r="Q3817" s="26" t="s">
        <v>15283</v>
      </c>
      <c r="R3817" s="26" t="s">
        <v>12231</v>
      </c>
      <c r="S3817" s="26" t="s">
        <v>12232</v>
      </c>
      <c r="T3817" s="26" t="s">
        <v>12233</v>
      </c>
      <c r="U3817" s="26" t="s">
        <v>385</v>
      </c>
    </row>
    <row r="3818" spans="1:21" ht="14.4" x14ac:dyDescent="0.25">
      <c r="A3818" s="26">
        <v>130741</v>
      </c>
      <c r="B3818" s="26" t="s">
        <v>1901</v>
      </c>
      <c r="C3818" s="81">
        <f t="shared" si="182"/>
        <v>0</v>
      </c>
      <c r="D3818" s="26">
        <v>44073</v>
      </c>
      <c r="E3818" s="26" t="s">
        <v>12162</v>
      </c>
      <c r="F3818" s="26">
        <v>113936</v>
      </c>
      <c r="G3818" s="26">
        <v>113936</v>
      </c>
      <c r="H3818" s="76">
        <f t="shared" si="185"/>
        <v>0</v>
      </c>
      <c r="I3818" s="76">
        <f t="shared" si="186"/>
        <v>0</v>
      </c>
      <c r="J3818" s="26">
        <v>44371</v>
      </c>
      <c r="K3818" s="26" t="s">
        <v>15284</v>
      </c>
      <c r="L3818" s="26" t="s">
        <v>15285</v>
      </c>
      <c r="M3818" s="26">
        <v>3680</v>
      </c>
      <c r="N3818" s="26" t="s">
        <v>80</v>
      </c>
      <c r="O3818" s="26" t="s">
        <v>15286</v>
      </c>
      <c r="P3818" s="26" t="s">
        <v>333</v>
      </c>
      <c r="Q3818" s="26" t="s">
        <v>15287</v>
      </c>
      <c r="R3818" s="26" t="s">
        <v>12231</v>
      </c>
      <c r="S3818" s="26" t="s">
        <v>12232</v>
      </c>
      <c r="T3818" s="26" t="s">
        <v>12233</v>
      </c>
      <c r="U3818" s="26" t="s">
        <v>385</v>
      </c>
    </row>
    <row r="3819" spans="1:21" ht="14.4" x14ac:dyDescent="0.25">
      <c r="A3819" s="26">
        <v>130741</v>
      </c>
      <c r="B3819" s="26" t="s">
        <v>1901</v>
      </c>
      <c r="C3819" s="81">
        <f t="shared" si="182"/>
        <v>0</v>
      </c>
      <c r="D3819" s="26">
        <v>44073</v>
      </c>
      <c r="E3819" s="26" t="s">
        <v>12162</v>
      </c>
      <c r="F3819" s="26">
        <v>113936</v>
      </c>
      <c r="G3819" s="26">
        <v>113936</v>
      </c>
      <c r="H3819" s="76">
        <f t="shared" ref="H3819:H3840" si="187">IF(A3819&lt;&gt;A3818,0,IF(AND(A3819=A3818,F3819&lt;&gt;F3818),A3819,0))</f>
        <v>0</v>
      </c>
      <c r="I3819" s="76">
        <f t="shared" ref="I3819:I3840" si="188">IF(A3819&lt;&gt;A3818,0,IF(AND(H3819&lt;&gt;0,B3819&lt;&gt;B3818),A3819,0))</f>
        <v>0</v>
      </c>
      <c r="J3819" s="26">
        <v>44388</v>
      </c>
      <c r="K3819" s="26" t="s">
        <v>15288</v>
      </c>
      <c r="L3819" s="26" t="s">
        <v>4781</v>
      </c>
      <c r="M3819" s="26">
        <v>3630</v>
      </c>
      <c r="N3819" s="26" t="s">
        <v>78</v>
      </c>
      <c r="O3819" s="26" t="s">
        <v>15289</v>
      </c>
      <c r="P3819" s="26" t="s">
        <v>333</v>
      </c>
      <c r="Q3819" s="26" t="s">
        <v>15290</v>
      </c>
      <c r="R3819" s="26" t="s">
        <v>12231</v>
      </c>
      <c r="S3819" s="26" t="s">
        <v>12232</v>
      </c>
      <c r="T3819" s="26" t="s">
        <v>12233</v>
      </c>
      <c r="U3819" s="26" t="s">
        <v>385</v>
      </c>
    </row>
    <row r="3820" spans="1:21" ht="14.4" x14ac:dyDescent="0.25">
      <c r="A3820" s="26">
        <v>130757</v>
      </c>
      <c r="B3820" s="26" t="s">
        <v>1679</v>
      </c>
      <c r="C3820" s="81">
        <f t="shared" si="182"/>
        <v>0</v>
      </c>
      <c r="D3820" s="26">
        <v>0</v>
      </c>
      <c r="E3820" s="26" t="s">
        <v>333</v>
      </c>
      <c r="F3820" s="26">
        <v>128728</v>
      </c>
      <c r="G3820" s="26">
        <v>0</v>
      </c>
      <c r="H3820" s="76">
        <f t="shared" si="187"/>
        <v>0</v>
      </c>
      <c r="I3820" s="76">
        <f t="shared" si="188"/>
        <v>0</v>
      </c>
      <c r="J3820" s="26">
        <v>27524</v>
      </c>
      <c r="K3820" s="26" t="s">
        <v>15291</v>
      </c>
      <c r="L3820" s="26" t="s">
        <v>15292</v>
      </c>
      <c r="M3820" s="26">
        <v>2000</v>
      </c>
      <c r="N3820" s="26" t="s">
        <v>258</v>
      </c>
      <c r="O3820" s="26" t="s">
        <v>15293</v>
      </c>
      <c r="P3820" s="26" t="s">
        <v>333</v>
      </c>
      <c r="Q3820" s="26" t="s">
        <v>15294</v>
      </c>
      <c r="R3820" s="26" t="s">
        <v>12171</v>
      </c>
      <c r="S3820" s="26" t="s">
        <v>12172</v>
      </c>
      <c r="T3820" s="26" t="s">
        <v>12173</v>
      </c>
      <c r="U3820" s="26" t="s">
        <v>496</v>
      </c>
    </row>
    <row r="3821" spans="1:21" ht="14.4" x14ac:dyDescent="0.25">
      <c r="A3821" s="26">
        <v>130757</v>
      </c>
      <c r="B3821" s="26" t="s">
        <v>1679</v>
      </c>
      <c r="C3821" s="81">
        <f t="shared" si="182"/>
        <v>0</v>
      </c>
      <c r="D3821" s="26">
        <v>0</v>
      </c>
      <c r="E3821" s="26" t="s">
        <v>333</v>
      </c>
      <c r="F3821" s="26">
        <v>128728</v>
      </c>
      <c r="G3821" s="26">
        <v>0</v>
      </c>
      <c r="H3821" s="76">
        <f t="shared" si="187"/>
        <v>0</v>
      </c>
      <c r="I3821" s="76">
        <f t="shared" si="188"/>
        <v>0</v>
      </c>
      <c r="J3821" s="26">
        <v>27532</v>
      </c>
      <c r="K3821" s="26" t="s">
        <v>15291</v>
      </c>
      <c r="L3821" s="26" t="s">
        <v>1950</v>
      </c>
      <c r="M3821" s="26">
        <v>2060</v>
      </c>
      <c r="N3821" s="26" t="s">
        <v>258</v>
      </c>
      <c r="O3821" s="26" t="s">
        <v>15295</v>
      </c>
      <c r="P3821" s="26" t="s">
        <v>333</v>
      </c>
      <c r="Q3821" s="26" t="s">
        <v>15296</v>
      </c>
      <c r="R3821" s="26" t="s">
        <v>12171</v>
      </c>
      <c r="S3821" s="26" t="s">
        <v>12172</v>
      </c>
      <c r="T3821" s="26" t="s">
        <v>12173</v>
      </c>
      <c r="U3821" s="26" t="s">
        <v>496</v>
      </c>
    </row>
    <row r="3822" spans="1:21" ht="14.4" x14ac:dyDescent="0.25">
      <c r="A3822" s="26">
        <v>130757</v>
      </c>
      <c r="B3822" s="26" t="s">
        <v>1679</v>
      </c>
      <c r="C3822" s="81">
        <f t="shared" si="182"/>
        <v>0</v>
      </c>
      <c r="D3822" s="26">
        <v>0</v>
      </c>
      <c r="E3822" s="26" t="s">
        <v>333</v>
      </c>
      <c r="F3822" s="26">
        <v>128728</v>
      </c>
      <c r="G3822" s="26">
        <v>0</v>
      </c>
      <c r="H3822" s="76">
        <f t="shared" si="187"/>
        <v>0</v>
      </c>
      <c r="I3822" s="76">
        <f t="shared" si="188"/>
        <v>0</v>
      </c>
      <c r="J3822" s="26">
        <v>27557</v>
      </c>
      <c r="K3822" s="26" t="s">
        <v>15297</v>
      </c>
      <c r="L3822" s="26" t="s">
        <v>2619</v>
      </c>
      <c r="M3822" s="26">
        <v>2050</v>
      </c>
      <c r="N3822" s="26" t="s">
        <v>258</v>
      </c>
      <c r="O3822" s="26" t="s">
        <v>208</v>
      </c>
      <c r="P3822" s="26" t="s">
        <v>333</v>
      </c>
      <c r="Q3822" s="26" t="s">
        <v>15298</v>
      </c>
      <c r="R3822" s="26" t="s">
        <v>12171</v>
      </c>
      <c r="S3822" s="26" t="s">
        <v>12172</v>
      </c>
      <c r="T3822" s="26" t="s">
        <v>12173</v>
      </c>
      <c r="U3822" s="26" t="s">
        <v>496</v>
      </c>
    </row>
    <row r="3823" spans="1:21" ht="14.4" x14ac:dyDescent="0.25">
      <c r="A3823" s="26">
        <v>130757</v>
      </c>
      <c r="B3823" s="26" t="s">
        <v>1679</v>
      </c>
      <c r="C3823" s="81">
        <f t="shared" si="182"/>
        <v>0</v>
      </c>
      <c r="D3823" s="26">
        <v>0</v>
      </c>
      <c r="E3823" s="26" t="s">
        <v>333</v>
      </c>
      <c r="F3823" s="26">
        <v>128728</v>
      </c>
      <c r="G3823" s="26">
        <v>0</v>
      </c>
      <c r="H3823" s="76">
        <f t="shared" si="187"/>
        <v>0</v>
      </c>
      <c r="I3823" s="76">
        <f t="shared" si="188"/>
        <v>0</v>
      </c>
      <c r="J3823" s="26">
        <v>27565</v>
      </c>
      <c r="K3823" s="26" t="s">
        <v>15299</v>
      </c>
      <c r="L3823" s="26" t="s">
        <v>15300</v>
      </c>
      <c r="M3823" s="26">
        <v>2100</v>
      </c>
      <c r="N3823" s="26" t="s">
        <v>275</v>
      </c>
      <c r="O3823" s="26" t="s">
        <v>15301</v>
      </c>
      <c r="P3823" s="26" t="s">
        <v>333</v>
      </c>
      <c r="Q3823" s="26" t="s">
        <v>15302</v>
      </c>
      <c r="R3823" s="26" t="s">
        <v>12171</v>
      </c>
      <c r="S3823" s="26" t="s">
        <v>12172</v>
      </c>
      <c r="T3823" s="26" t="s">
        <v>12173</v>
      </c>
      <c r="U3823" s="26" t="s">
        <v>496</v>
      </c>
    </row>
    <row r="3824" spans="1:21" ht="14.4" x14ac:dyDescent="0.25">
      <c r="A3824" s="26">
        <v>130757</v>
      </c>
      <c r="B3824" s="26" t="s">
        <v>1679</v>
      </c>
      <c r="C3824" s="81">
        <f t="shared" si="182"/>
        <v>0</v>
      </c>
      <c r="D3824" s="26">
        <v>0</v>
      </c>
      <c r="E3824" s="26" t="s">
        <v>333</v>
      </c>
      <c r="F3824" s="26">
        <v>128728</v>
      </c>
      <c r="G3824" s="26">
        <v>0</v>
      </c>
      <c r="H3824" s="76">
        <f t="shared" si="187"/>
        <v>0</v>
      </c>
      <c r="I3824" s="76">
        <f t="shared" si="188"/>
        <v>0</v>
      </c>
      <c r="J3824" s="26">
        <v>27599</v>
      </c>
      <c r="K3824" s="26" t="s">
        <v>15303</v>
      </c>
      <c r="L3824" s="26" t="s">
        <v>2626</v>
      </c>
      <c r="M3824" s="26">
        <v>2930</v>
      </c>
      <c r="N3824" s="26" t="s">
        <v>40</v>
      </c>
      <c r="O3824" s="26" t="s">
        <v>2627</v>
      </c>
      <c r="P3824" s="26" t="s">
        <v>333</v>
      </c>
      <c r="Q3824" s="26" t="s">
        <v>15304</v>
      </c>
      <c r="R3824" s="26" t="s">
        <v>12171</v>
      </c>
      <c r="S3824" s="26" t="s">
        <v>12172</v>
      </c>
      <c r="T3824" s="26" t="s">
        <v>12173</v>
      </c>
      <c r="U3824" s="26" t="s">
        <v>496</v>
      </c>
    </row>
    <row r="3825" spans="1:21" ht="14.4" x14ac:dyDescent="0.25">
      <c r="A3825" s="26">
        <v>130757</v>
      </c>
      <c r="B3825" s="26" t="s">
        <v>1679</v>
      </c>
      <c r="C3825" s="81">
        <f t="shared" si="182"/>
        <v>0</v>
      </c>
      <c r="D3825" s="26">
        <v>0</v>
      </c>
      <c r="E3825" s="26" t="s">
        <v>333</v>
      </c>
      <c r="F3825" s="26">
        <v>128728</v>
      </c>
      <c r="G3825" s="26">
        <v>0</v>
      </c>
      <c r="H3825" s="76">
        <f t="shared" si="187"/>
        <v>0</v>
      </c>
      <c r="I3825" s="76">
        <f t="shared" si="188"/>
        <v>0</v>
      </c>
      <c r="J3825" s="26">
        <v>28613</v>
      </c>
      <c r="K3825" s="26" t="s">
        <v>15305</v>
      </c>
      <c r="L3825" s="26" t="s">
        <v>15306</v>
      </c>
      <c r="M3825" s="26">
        <v>2020</v>
      </c>
      <c r="N3825" s="26" t="s">
        <v>258</v>
      </c>
      <c r="O3825" s="26" t="s">
        <v>15307</v>
      </c>
      <c r="P3825" s="26" t="s">
        <v>333</v>
      </c>
      <c r="Q3825" s="26" t="s">
        <v>15308</v>
      </c>
      <c r="R3825" s="26" t="s">
        <v>12231</v>
      </c>
      <c r="S3825" s="26" t="s">
        <v>12232</v>
      </c>
      <c r="T3825" s="26" t="s">
        <v>12233</v>
      </c>
      <c r="U3825" s="26" t="s">
        <v>385</v>
      </c>
    </row>
    <row r="3826" spans="1:21" ht="14.4" x14ac:dyDescent="0.25">
      <c r="A3826" s="26">
        <v>130757</v>
      </c>
      <c r="B3826" s="26" t="s">
        <v>1679</v>
      </c>
      <c r="C3826" s="81">
        <f t="shared" si="182"/>
        <v>0</v>
      </c>
      <c r="D3826" s="26">
        <v>0</v>
      </c>
      <c r="E3826" s="26" t="s">
        <v>333</v>
      </c>
      <c r="F3826" s="26">
        <v>128728</v>
      </c>
      <c r="G3826" s="26">
        <v>0</v>
      </c>
      <c r="H3826" s="76">
        <f t="shared" si="187"/>
        <v>0</v>
      </c>
      <c r="I3826" s="76">
        <f t="shared" si="188"/>
        <v>0</v>
      </c>
      <c r="J3826" s="26">
        <v>28639</v>
      </c>
      <c r="K3826" s="26" t="s">
        <v>15309</v>
      </c>
      <c r="L3826" s="26" t="s">
        <v>15310</v>
      </c>
      <c r="M3826" s="26">
        <v>2018</v>
      </c>
      <c r="N3826" s="26" t="s">
        <v>258</v>
      </c>
      <c r="O3826" s="26" t="s">
        <v>15311</v>
      </c>
      <c r="P3826" s="26" t="s">
        <v>333</v>
      </c>
      <c r="Q3826" s="26" t="s">
        <v>15312</v>
      </c>
      <c r="R3826" s="26" t="s">
        <v>12231</v>
      </c>
      <c r="S3826" s="26" t="s">
        <v>12232</v>
      </c>
      <c r="T3826" s="26" t="s">
        <v>12233</v>
      </c>
      <c r="U3826" s="26" t="s">
        <v>385</v>
      </c>
    </row>
    <row r="3827" spans="1:21" ht="14.4" x14ac:dyDescent="0.25">
      <c r="A3827" s="26">
        <v>130757</v>
      </c>
      <c r="B3827" s="26" t="s">
        <v>1679</v>
      </c>
      <c r="C3827" s="81">
        <f t="shared" si="182"/>
        <v>0</v>
      </c>
      <c r="D3827" s="26">
        <v>0</v>
      </c>
      <c r="E3827" s="26" t="s">
        <v>333</v>
      </c>
      <c r="F3827" s="26">
        <v>128728</v>
      </c>
      <c r="G3827" s="26">
        <v>0</v>
      </c>
      <c r="H3827" s="76">
        <f t="shared" si="187"/>
        <v>0</v>
      </c>
      <c r="I3827" s="76">
        <f t="shared" si="188"/>
        <v>0</v>
      </c>
      <c r="J3827" s="26">
        <v>28721</v>
      </c>
      <c r="K3827" s="26" t="s">
        <v>15313</v>
      </c>
      <c r="L3827" s="26" t="s">
        <v>15314</v>
      </c>
      <c r="M3827" s="26">
        <v>2000</v>
      </c>
      <c r="N3827" s="26" t="s">
        <v>258</v>
      </c>
      <c r="O3827" s="26" t="s">
        <v>15315</v>
      </c>
      <c r="P3827" s="26" t="s">
        <v>333</v>
      </c>
      <c r="Q3827" s="26" t="s">
        <v>15316</v>
      </c>
      <c r="R3827" s="26" t="s">
        <v>12231</v>
      </c>
      <c r="S3827" s="26" t="s">
        <v>12232</v>
      </c>
      <c r="T3827" s="26" t="s">
        <v>12233</v>
      </c>
      <c r="U3827" s="26" t="s">
        <v>385</v>
      </c>
    </row>
    <row r="3828" spans="1:21" ht="14.4" x14ac:dyDescent="0.25">
      <c r="A3828" s="26">
        <v>130757</v>
      </c>
      <c r="B3828" s="26" t="s">
        <v>1679</v>
      </c>
      <c r="C3828" s="81">
        <f t="shared" si="182"/>
        <v>0</v>
      </c>
      <c r="D3828" s="26">
        <v>0</v>
      </c>
      <c r="E3828" s="26" t="s">
        <v>333</v>
      </c>
      <c r="F3828" s="26">
        <v>128728</v>
      </c>
      <c r="G3828" s="26">
        <v>0</v>
      </c>
      <c r="H3828" s="76">
        <f t="shared" si="187"/>
        <v>0</v>
      </c>
      <c r="I3828" s="76">
        <f t="shared" si="188"/>
        <v>0</v>
      </c>
      <c r="J3828" s="26">
        <v>29017</v>
      </c>
      <c r="K3828" s="26" t="s">
        <v>15317</v>
      </c>
      <c r="L3828" s="26" t="s">
        <v>15318</v>
      </c>
      <c r="M3828" s="26">
        <v>2020</v>
      </c>
      <c r="N3828" s="26" t="s">
        <v>258</v>
      </c>
      <c r="O3828" s="26" t="s">
        <v>15319</v>
      </c>
      <c r="P3828" s="26" t="s">
        <v>333</v>
      </c>
      <c r="Q3828" s="26" t="s">
        <v>15320</v>
      </c>
      <c r="R3828" s="26" t="s">
        <v>12231</v>
      </c>
      <c r="S3828" s="26" t="s">
        <v>12232</v>
      </c>
      <c r="T3828" s="26" t="s">
        <v>12233</v>
      </c>
      <c r="U3828" s="26" t="s">
        <v>385</v>
      </c>
    </row>
    <row r="3829" spans="1:21" ht="14.4" x14ac:dyDescent="0.25">
      <c r="A3829" s="26">
        <v>130757</v>
      </c>
      <c r="B3829" s="26" t="s">
        <v>1679</v>
      </c>
      <c r="C3829" s="81">
        <f t="shared" si="182"/>
        <v>0</v>
      </c>
      <c r="D3829" s="26">
        <v>0</v>
      </c>
      <c r="E3829" s="26" t="s">
        <v>333</v>
      </c>
      <c r="F3829" s="26">
        <v>128728</v>
      </c>
      <c r="G3829" s="26">
        <v>0</v>
      </c>
      <c r="H3829" s="76">
        <f t="shared" si="187"/>
        <v>0</v>
      </c>
      <c r="I3829" s="76">
        <f t="shared" si="188"/>
        <v>0</v>
      </c>
      <c r="J3829" s="26">
        <v>29281</v>
      </c>
      <c r="K3829" s="26" t="s">
        <v>15321</v>
      </c>
      <c r="L3829" s="26" t="s">
        <v>15322</v>
      </c>
      <c r="M3829" s="26">
        <v>2000</v>
      </c>
      <c r="N3829" s="26" t="s">
        <v>258</v>
      </c>
      <c r="O3829" s="26" t="s">
        <v>15323</v>
      </c>
      <c r="P3829" s="26" t="s">
        <v>333</v>
      </c>
      <c r="Q3829" s="26" t="s">
        <v>15324</v>
      </c>
      <c r="R3829" s="26" t="s">
        <v>12231</v>
      </c>
      <c r="S3829" s="26" t="s">
        <v>12232</v>
      </c>
      <c r="T3829" s="26" t="s">
        <v>12233</v>
      </c>
      <c r="U3829" s="26" t="s">
        <v>385</v>
      </c>
    </row>
    <row r="3830" spans="1:21" ht="14.4" x14ac:dyDescent="0.25">
      <c r="A3830" s="26">
        <v>130757</v>
      </c>
      <c r="B3830" s="26" t="s">
        <v>1679</v>
      </c>
      <c r="C3830" s="81">
        <f t="shared" si="182"/>
        <v>0</v>
      </c>
      <c r="D3830" s="26">
        <v>0</v>
      </c>
      <c r="E3830" s="26" t="s">
        <v>333</v>
      </c>
      <c r="F3830" s="26">
        <v>128728</v>
      </c>
      <c r="G3830" s="26">
        <v>0</v>
      </c>
      <c r="H3830" s="76">
        <f t="shared" si="187"/>
        <v>0</v>
      </c>
      <c r="I3830" s="76">
        <f t="shared" si="188"/>
        <v>0</v>
      </c>
      <c r="J3830" s="26">
        <v>29306</v>
      </c>
      <c r="K3830" s="26" t="s">
        <v>15325</v>
      </c>
      <c r="L3830" s="26" t="s">
        <v>15326</v>
      </c>
      <c r="M3830" s="26">
        <v>2050</v>
      </c>
      <c r="N3830" s="26" t="s">
        <v>258</v>
      </c>
      <c r="O3830" s="26" t="s">
        <v>15327</v>
      </c>
      <c r="P3830" s="26" t="s">
        <v>333</v>
      </c>
      <c r="Q3830" s="26" t="s">
        <v>15328</v>
      </c>
      <c r="R3830" s="26" t="s">
        <v>12231</v>
      </c>
      <c r="S3830" s="26" t="s">
        <v>12232</v>
      </c>
      <c r="T3830" s="26" t="s">
        <v>12233</v>
      </c>
      <c r="U3830" s="26" t="s">
        <v>385</v>
      </c>
    </row>
    <row r="3831" spans="1:21" ht="14.4" x14ac:dyDescent="0.25">
      <c r="A3831" s="26">
        <v>130757</v>
      </c>
      <c r="B3831" s="26" t="s">
        <v>1679</v>
      </c>
      <c r="C3831" s="81">
        <f t="shared" si="182"/>
        <v>0</v>
      </c>
      <c r="D3831" s="26">
        <v>0</v>
      </c>
      <c r="E3831" s="26" t="s">
        <v>333</v>
      </c>
      <c r="F3831" s="26">
        <v>128728</v>
      </c>
      <c r="G3831" s="26">
        <v>0</v>
      </c>
      <c r="H3831" s="76">
        <f t="shared" si="187"/>
        <v>0</v>
      </c>
      <c r="I3831" s="76">
        <f t="shared" si="188"/>
        <v>0</v>
      </c>
      <c r="J3831" s="26">
        <v>29331</v>
      </c>
      <c r="K3831" s="26" t="s">
        <v>15329</v>
      </c>
      <c r="L3831" s="26" t="s">
        <v>15330</v>
      </c>
      <c r="M3831" s="26">
        <v>2060</v>
      </c>
      <c r="N3831" s="26" t="s">
        <v>258</v>
      </c>
      <c r="O3831" s="26" t="s">
        <v>15331</v>
      </c>
      <c r="P3831" s="26" t="s">
        <v>333</v>
      </c>
      <c r="Q3831" s="26" t="s">
        <v>15332</v>
      </c>
      <c r="R3831" s="26" t="s">
        <v>12231</v>
      </c>
      <c r="S3831" s="26" t="s">
        <v>12232</v>
      </c>
      <c r="T3831" s="26" t="s">
        <v>12233</v>
      </c>
      <c r="U3831" s="26" t="s">
        <v>385</v>
      </c>
    </row>
    <row r="3832" spans="1:21" ht="14.4" x14ac:dyDescent="0.25">
      <c r="A3832" s="26">
        <v>130757</v>
      </c>
      <c r="B3832" s="26" t="s">
        <v>1679</v>
      </c>
      <c r="C3832" s="81">
        <f t="shared" si="182"/>
        <v>0</v>
      </c>
      <c r="D3832" s="26">
        <v>0</v>
      </c>
      <c r="E3832" s="26" t="s">
        <v>333</v>
      </c>
      <c r="F3832" s="26">
        <v>128728</v>
      </c>
      <c r="G3832" s="26">
        <v>0</v>
      </c>
      <c r="H3832" s="76">
        <f t="shared" si="187"/>
        <v>0</v>
      </c>
      <c r="I3832" s="76">
        <f t="shared" si="188"/>
        <v>0</v>
      </c>
      <c r="J3832" s="26">
        <v>29348</v>
      </c>
      <c r="K3832" s="26" t="s">
        <v>15333</v>
      </c>
      <c r="L3832" s="26" t="s">
        <v>3570</v>
      </c>
      <c r="M3832" s="26">
        <v>2018</v>
      </c>
      <c r="N3832" s="26" t="s">
        <v>258</v>
      </c>
      <c r="O3832" s="26" t="s">
        <v>15334</v>
      </c>
      <c r="P3832" s="26" t="s">
        <v>333</v>
      </c>
      <c r="Q3832" s="26" t="s">
        <v>15335</v>
      </c>
      <c r="R3832" s="26" t="s">
        <v>12231</v>
      </c>
      <c r="S3832" s="26" t="s">
        <v>12232</v>
      </c>
      <c r="T3832" s="26" t="s">
        <v>12233</v>
      </c>
      <c r="U3832" s="26" t="s">
        <v>385</v>
      </c>
    </row>
    <row r="3833" spans="1:21" ht="14.4" x14ac:dyDescent="0.25">
      <c r="A3833" s="26">
        <v>130757</v>
      </c>
      <c r="B3833" s="26" t="s">
        <v>1679</v>
      </c>
      <c r="C3833" s="81">
        <f t="shared" si="182"/>
        <v>0</v>
      </c>
      <c r="D3833" s="26">
        <v>0</v>
      </c>
      <c r="E3833" s="26" t="s">
        <v>333</v>
      </c>
      <c r="F3833" s="26">
        <v>128728</v>
      </c>
      <c r="G3833" s="26">
        <v>0</v>
      </c>
      <c r="H3833" s="76">
        <f t="shared" si="187"/>
        <v>0</v>
      </c>
      <c r="I3833" s="76">
        <f t="shared" si="188"/>
        <v>0</v>
      </c>
      <c r="J3833" s="26">
        <v>29901</v>
      </c>
      <c r="K3833" s="26" t="s">
        <v>15336</v>
      </c>
      <c r="L3833" s="26" t="s">
        <v>15337</v>
      </c>
      <c r="M3833" s="26">
        <v>2100</v>
      </c>
      <c r="N3833" s="26" t="s">
        <v>275</v>
      </c>
      <c r="O3833" s="26" t="s">
        <v>15338</v>
      </c>
      <c r="P3833" s="26" t="s">
        <v>333</v>
      </c>
      <c r="Q3833" s="26" t="s">
        <v>15339</v>
      </c>
      <c r="R3833" s="26" t="s">
        <v>12231</v>
      </c>
      <c r="S3833" s="26" t="s">
        <v>12232</v>
      </c>
      <c r="T3833" s="26" t="s">
        <v>12233</v>
      </c>
      <c r="U3833" s="26" t="s">
        <v>385</v>
      </c>
    </row>
    <row r="3834" spans="1:21" ht="14.4" x14ac:dyDescent="0.25">
      <c r="A3834" s="26">
        <v>130757</v>
      </c>
      <c r="B3834" s="26" t="s">
        <v>1679</v>
      </c>
      <c r="C3834" s="81">
        <f t="shared" si="182"/>
        <v>0</v>
      </c>
      <c r="D3834" s="26">
        <v>0</v>
      </c>
      <c r="E3834" s="26" t="s">
        <v>333</v>
      </c>
      <c r="F3834" s="26">
        <v>128728</v>
      </c>
      <c r="G3834" s="26">
        <v>0</v>
      </c>
      <c r="H3834" s="76">
        <f t="shared" si="187"/>
        <v>0</v>
      </c>
      <c r="I3834" s="76">
        <f t="shared" si="188"/>
        <v>0</v>
      </c>
      <c r="J3834" s="26">
        <v>29942</v>
      </c>
      <c r="K3834" s="26" t="s">
        <v>15340</v>
      </c>
      <c r="L3834" s="26" t="s">
        <v>15341</v>
      </c>
      <c r="M3834" s="26">
        <v>2100</v>
      </c>
      <c r="N3834" s="26" t="s">
        <v>275</v>
      </c>
      <c r="O3834" s="26" t="s">
        <v>15342</v>
      </c>
      <c r="P3834" s="26" t="s">
        <v>333</v>
      </c>
      <c r="Q3834" s="26" t="s">
        <v>15343</v>
      </c>
      <c r="R3834" s="26" t="s">
        <v>12231</v>
      </c>
      <c r="S3834" s="26" t="s">
        <v>12232</v>
      </c>
      <c r="T3834" s="26" t="s">
        <v>12233</v>
      </c>
      <c r="U3834" s="26" t="s">
        <v>385</v>
      </c>
    </row>
    <row r="3835" spans="1:21" ht="14.4" x14ac:dyDescent="0.25">
      <c r="A3835" s="26">
        <v>130757</v>
      </c>
      <c r="B3835" s="26" t="s">
        <v>1679</v>
      </c>
      <c r="C3835" s="81">
        <f t="shared" si="182"/>
        <v>0</v>
      </c>
      <c r="D3835" s="26">
        <v>0</v>
      </c>
      <c r="E3835" s="26" t="s">
        <v>333</v>
      </c>
      <c r="F3835" s="26">
        <v>128728</v>
      </c>
      <c r="G3835" s="26">
        <v>0</v>
      </c>
      <c r="H3835" s="76">
        <f t="shared" si="187"/>
        <v>0</v>
      </c>
      <c r="I3835" s="76">
        <f t="shared" si="188"/>
        <v>0</v>
      </c>
      <c r="J3835" s="26">
        <v>110031</v>
      </c>
      <c r="K3835" s="26" t="s">
        <v>15344</v>
      </c>
      <c r="L3835" s="26" t="s">
        <v>15345</v>
      </c>
      <c r="M3835" s="26">
        <v>2000</v>
      </c>
      <c r="N3835" s="26" t="s">
        <v>258</v>
      </c>
      <c r="O3835" s="26" t="s">
        <v>15346</v>
      </c>
      <c r="P3835" s="26" t="s">
        <v>333</v>
      </c>
      <c r="Q3835" s="26" t="s">
        <v>15347</v>
      </c>
      <c r="R3835" s="26" t="s">
        <v>12231</v>
      </c>
      <c r="S3835" s="26" t="s">
        <v>12232</v>
      </c>
      <c r="T3835" s="26" t="s">
        <v>12233</v>
      </c>
      <c r="U3835" s="26" t="s">
        <v>385</v>
      </c>
    </row>
    <row r="3836" spans="1:21" ht="14.4" x14ac:dyDescent="0.25">
      <c r="A3836" s="26">
        <v>130757</v>
      </c>
      <c r="B3836" s="26" t="s">
        <v>1679</v>
      </c>
      <c r="C3836" s="81">
        <f t="shared" si="182"/>
        <v>0</v>
      </c>
      <c r="D3836" s="26">
        <v>0</v>
      </c>
      <c r="E3836" s="26" t="s">
        <v>333</v>
      </c>
      <c r="F3836" s="26">
        <v>128728</v>
      </c>
      <c r="G3836" s="26">
        <v>0</v>
      </c>
      <c r="H3836" s="76">
        <f t="shared" si="187"/>
        <v>0</v>
      </c>
      <c r="I3836" s="76">
        <f t="shared" si="188"/>
        <v>0</v>
      </c>
      <c r="J3836" s="26">
        <v>125328</v>
      </c>
      <c r="K3836" s="26" t="s">
        <v>15348</v>
      </c>
      <c r="L3836" s="26" t="s">
        <v>15349</v>
      </c>
      <c r="M3836" s="26">
        <v>2020</v>
      </c>
      <c r="N3836" s="26" t="s">
        <v>258</v>
      </c>
      <c r="O3836" s="26" t="s">
        <v>15350</v>
      </c>
      <c r="P3836" s="26" t="s">
        <v>333</v>
      </c>
      <c r="Q3836" s="26" t="s">
        <v>15351</v>
      </c>
      <c r="R3836" s="26" t="s">
        <v>12231</v>
      </c>
      <c r="S3836" s="26" t="s">
        <v>12232</v>
      </c>
      <c r="T3836" s="26" t="s">
        <v>12233</v>
      </c>
      <c r="U3836" s="26" t="s">
        <v>385</v>
      </c>
    </row>
    <row r="3837" spans="1:21" ht="14.4" x14ac:dyDescent="0.25">
      <c r="A3837" s="26">
        <v>130757</v>
      </c>
      <c r="B3837" s="26" t="s">
        <v>1679</v>
      </c>
      <c r="C3837" s="81">
        <f t="shared" si="182"/>
        <v>0</v>
      </c>
      <c r="D3837" s="26">
        <v>0</v>
      </c>
      <c r="E3837" s="26" t="s">
        <v>333</v>
      </c>
      <c r="F3837" s="26">
        <v>128728</v>
      </c>
      <c r="G3837" s="26">
        <v>0</v>
      </c>
      <c r="H3837" s="76">
        <f t="shared" si="187"/>
        <v>0</v>
      </c>
      <c r="I3837" s="76">
        <f t="shared" si="188"/>
        <v>0</v>
      </c>
      <c r="J3837" s="26">
        <v>126854</v>
      </c>
      <c r="K3837" s="26" t="s">
        <v>15352</v>
      </c>
      <c r="L3837" s="26" t="s">
        <v>15318</v>
      </c>
      <c r="M3837" s="26">
        <v>2020</v>
      </c>
      <c r="N3837" s="26" t="s">
        <v>258</v>
      </c>
      <c r="O3837" s="26" t="s">
        <v>15319</v>
      </c>
      <c r="P3837" s="26" t="s">
        <v>333</v>
      </c>
      <c r="Q3837" s="26" t="s">
        <v>15353</v>
      </c>
      <c r="R3837" s="26" t="s">
        <v>12231</v>
      </c>
      <c r="S3837" s="26" t="s">
        <v>12232</v>
      </c>
      <c r="T3837" s="26" t="s">
        <v>12233</v>
      </c>
      <c r="U3837" s="26" t="s">
        <v>385</v>
      </c>
    </row>
    <row r="3838" spans="1:21" ht="14.4" x14ac:dyDescent="0.25">
      <c r="A3838" s="26">
        <v>130757</v>
      </c>
      <c r="B3838" s="26" t="s">
        <v>1679</v>
      </c>
      <c r="C3838" s="81">
        <f t="shared" si="182"/>
        <v>0</v>
      </c>
      <c r="D3838" s="26">
        <v>0</v>
      </c>
      <c r="E3838" s="26" t="s">
        <v>333</v>
      </c>
      <c r="F3838" s="26">
        <v>128728</v>
      </c>
      <c r="G3838" s="26">
        <v>0</v>
      </c>
      <c r="H3838" s="76">
        <f t="shared" si="187"/>
        <v>0</v>
      </c>
      <c r="I3838" s="76">
        <f t="shared" si="188"/>
        <v>0</v>
      </c>
      <c r="J3838" s="26">
        <v>130773</v>
      </c>
      <c r="K3838" s="26" t="s">
        <v>15354</v>
      </c>
      <c r="L3838" s="26" t="s">
        <v>2604</v>
      </c>
      <c r="M3838" s="26">
        <v>2020</v>
      </c>
      <c r="N3838" s="26" t="s">
        <v>258</v>
      </c>
      <c r="O3838" s="26" t="s">
        <v>263</v>
      </c>
      <c r="P3838" s="26" t="s">
        <v>333</v>
      </c>
      <c r="Q3838" s="26" t="s">
        <v>333</v>
      </c>
      <c r="R3838" s="26" t="s">
        <v>12171</v>
      </c>
      <c r="S3838" s="26" t="s">
        <v>12172</v>
      </c>
      <c r="T3838" s="26" t="s">
        <v>12173</v>
      </c>
      <c r="U3838" s="26" t="s">
        <v>496</v>
      </c>
    </row>
    <row r="3839" spans="1:21" ht="14.4" x14ac:dyDescent="0.25">
      <c r="A3839" s="26">
        <v>138231</v>
      </c>
      <c r="B3839" s="26" t="s">
        <v>1649</v>
      </c>
      <c r="C3839" s="81">
        <f t="shared" si="182"/>
        <v>0</v>
      </c>
      <c r="D3839" s="26">
        <v>34363</v>
      </c>
      <c r="E3839" s="26" t="s">
        <v>12163</v>
      </c>
      <c r="F3839" s="26">
        <v>971309</v>
      </c>
      <c r="G3839" s="26">
        <v>0</v>
      </c>
      <c r="H3839" s="76">
        <f t="shared" si="187"/>
        <v>0</v>
      </c>
      <c r="I3839" s="76">
        <f t="shared" si="188"/>
        <v>0</v>
      </c>
      <c r="J3839" s="26">
        <v>34355</v>
      </c>
      <c r="K3839" s="26" t="s">
        <v>12163</v>
      </c>
      <c r="L3839" s="26" t="s">
        <v>15355</v>
      </c>
      <c r="M3839" s="26">
        <v>8600</v>
      </c>
      <c r="N3839" s="26" t="s">
        <v>94</v>
      </c>
      <c r="O3839" s="26" t="s">
        <v>15356</v>
      </c>
      <c r="P3839" s="26" t="s">
        <v>333</v>
      </c>
      <c r="Q3839" s="26" t="s">
        <v>15357</v>
      </c>
      <c r="R3839" s="26" t="s">
        <v>12245</v>
      </c>
      <c r="S3839" s="26" t="s">
        <v>12246</v>
      </c>
      <c r="T3839" s="26" t="s">
        <v>12247</v>
      </c>
      <c r="U3839" s="26" t="s">
        <v>385</v>
      </c>
    </row>
    <row r="3840" spans="1:21" ht="14.4" x14ac:dyDescent="0.25">
      <c r="A3840" s="26">
        <v>138231</v>
      </c>
      <c r="B3840" s="26" t="s">
        <v>1649</v>
      </c>
      <c r="C3840" s="81">
        <f t="shared" si="182"/>
        <v>0</v>
      </c>
      <c r="D3840" s="26">
        <v>34363</v>
      </c>
      <c r="E3840" s="26" t="s">
        <v>12163</v>
      </c>
      <c r="F3840" s="26">
        <v>971309</v>
      </c>
      <c r="G3840" s="26">
        <v>0</v>
      </c>
      <c r="H3840" s="76">
        <f t="shared" si="187"/>
        <v>0</v>
      </c>
      <c r="I3840" s="76">
        <f t="shared" si="188"/>
        <v>0</v>
      </c>
      <c r="J3840" s="26">
        <v>34363</v>
      </c>
      <c r="K3840" s="26" t="s">
        <v>12163</v>
      </c>
      <c r="L3840" s="26" t="s">
        <v>10598</v>
      </c>
      <c r="M3840" s="26">
        <v>8600</v>
      </c>
      <c r="N3840" s="26" t="s">
        <v>94</v>
      </c>
      <c r="O3840" s="26" t="s">
        <v>225</v>
      </c>
      <c r="P3840" s="26" t="s">
        <v>333</v>
      </c>
      <c r="Q3840" s="26" t="s">
        <v>15357</v>
      </c>
      <c r="R3840" s="26" t="s">
        <v>12245</v>
      </c>
      <c r="S3840" s="26" t="s">
        <v>12246</v>
      </c>
      <c r="T3840" s="26" t="s">
        <v>12247</v>
      </c>
      <c r="U3840" s="26" t="s">
        <v>385</v>
      </c>
    </row>
    <row r="3841" spans="1:21" ht="14.4" x14ac:dyDescent="0.25">
      <c r="A3841" s="26">
        <v>138305</v>
      </c>
      <c r="B3841" s="26" t="s">
        <v>1679</v>
      </c>
      <c r="C3841" s="81">
        <f t="shared" si="182"/>
        <v>0</v>
      </c>
      <c r="D3841" s="26">
        <v>0</v>
      </c>
      <c r="E3841" s="26" t="s">
        <v>333</v>
      </c>
      <c r="F3841" s="26">
        <v>960427</v>
      </c>
      <c r="G3841" s="26">
        <v>0</v>
      </c>
      <c r="H3841" s="76">
        <f t="shared" ref="H3841:H3862" si="189">IF(A3841&lt;&gt;A3840,0,IF(AND(A3841=A3840,F3841&lt;&gt;F3840),A3841,0))</f>
        <v>0</v>
      </c>
      <c r="I3841" s="76">
        <f t="shared" ref="I3841:I3862" si="190">IF(A3841&lt;&gt;A3840,0,IF(AND(H3841&lt;&gt;0,B3841&lt;&gt;B3840),A3841,0))</f>
        <v>0</v>
      </c>
      <c r="J3841" s="26">
        <v>27433</v>
      </c>
      <c r="K3841" s="26" t="s">
        <v>15358</v>
      </c>
      <c r="L3841" s="26" t="s">
        <v>15359</v>
      </c>
      <c r="M3841" s="26">
        <v>1800</v>
      </c>
      <c r="N3841" s="26" t="s">
        <v>29</v>
      </c>
      <c r="O3841" s="26" t="s">
        <v>15360</v>
      </c>
      <c r="P3841" s="26" t="s">
        <v>333</v>
      </c>
      <c r="Q3841" s="26" t="s">
        <v>15361</v>
      </c>
      <c r="R3841" s="26" t="s">
        <v>12171</v>
      </c>
      <c r="S3841" s="26" t="s">
        <v>12172</v>
      </c>
      <c r="T3841" s="26" t="s">
        <v>12173</v>
      </c>
      <c r="U3841" s="26" t="s">
        <v>496</v>
      </c>
    </row>
    <row r="3842" spans="1:21" ht="14.4" x14ac:dyDescent="0.25">
      <c r="A3842" s="26">
        <v>138305</v>
      </c>
      <c r="B3842" s="26" t="s">
        <v>1679</v>
      </c>
      <c r="C3842" s="81">
        <f t="shared" si="182"/>
        <v>0</v>
      </c>
      <c r="D3842" s="26">
        <v>0</v>
      </c>
      <c r="E3842" s="26" t="s">
        <v>333</v>
      </c>
      <c r="F3842" s="26">
        <v>960138</v>
      </c>
      <c r="G3842" s="26">
        <v>0</v>
      </c>
      <c r="H3842" s="76">
        <f t="shared" si="189"/>
        <v>138305</v>
      </c>
      <c r="I3842" s="76">
        <f t="shared" si="190"/>
        <v>0</v>
      </c>
      <c r="J3842" s="26">
        <v>32177</v>
      </c>
      <c r="K3842" s="26" t="s">
        <v>15362</v>
      </c>
      <c r="L3842" s="26" t="s">
        <v>15363</v>
      </c>
      <c r="M3842" s="26">
        <v>1020</v>
      </c>
      <c r="N3842" s="26" t="s">
        <v>297</v>
      </c>
      <c r="O3842" s="26" t="s">
        <v>15364</v>
      </c>
      <c r="P3842" s="26" t="s">
        <v>333</v>
      </c>
      <c r="Q3842" s="26" t="s">
        <v>15365</v>
      </c>
      <c r="R3842" s="26" t="s">
        <v>12272</v>
      </c>
      <c r="S3842" s="26" t="s">
        <v>12273</v>
      </c>
      <c r="T3842" s="26" t="s">
        <v>12274</v>
      </c>
      <c r="U3842" s="26" t="s">
        <v>385</v>
      </c>
    </row>
    <row r="3843" spans="1:21" ht="14.4" x14ac:dyDescent="0.25">
      <c r="A3843" s="26">
        <v>138305</v>
      </c>
      <c r="B3843" s="26" t="s">
        <v>1679</v>
      </c>
      <c r="C3843" s="81">
        <f t="shared" si="182"/>
        <v>0</v>
      </c>
      <c r="D3843" s="26">
        <v>0</v>
      </c>
      <c r="E3843" s="26" t="s">
        <v>333</v>
      </c>
      <c r="F3843" s="26">
        <v>960138</v>
      </c>
      <c r="G3843" s="26">
        <v>0</v>
      </c>
      <c r="H3843" s="76">
        <f t="shared" si="189"/>
        <v>0</v>
      </c>
      <c r="I3843" s="76">
        <f t="shared" si="190"/>
        <v>0</v>
      </c>
      <c r="J3843" s="26">
        <v>32284</v>
      </c>
      <c r="K3843" s="26" t="s">
        <v>15366</v>
      </c>
      <c r="L3843" s="26" t="s">
        <v>10601</v>
      </c>
      <c r="M3843" s="26">
        <v>1000</v>
      </c>
      <c r="N3843" s="26" t="s">
        <v>257</v>
      </c>
      <c r="O3843" s="26" t="s">
        <v>15367</v>
      </c>
      <c r="P3843" s="26" t="s">
        <v>333</v>
      </c>
      <c r="Q3843" s="26" t="s">
        <v>15368</v>
      </c>
      <c r="R3843" s="26" t="s">
        <v>12272</v>
      </c>
      <c r="S3843" s="26" t="s">
        <v>12273</v>
      </c>
      <c r="T3843" s="26" t="s">
        <v>12274</v>
      </c>
      <c r="U3843" s="26" t="s">
        <v>385</v>
      </c>
    </row>
    <row r="3844" spans="1:21" ht="14.4" x14ac:dyDescent="0.25">
      <c r="A3844" s="26">
        <v>138305</v>
      </c>
      <c r="B3844" s="26" t="s">
        <v>1679</v>
      </c>
      <c r="C3844" s="81">
        <f t="shared" si="182"/>
        <v>0</v>
      </c>
      <c r="D3844" s="26">
        <v>0</v>
      </c>
      <c r="E3844" s="26" t="s">
        <v>333</v>
      </c>
      <c r="F3844" s="26">
        <v>960443</v>
      </c>
      <c r="G3844" s="26">
        <v>0</v>
      </c>
      <c r="H3844" s="76">
        <f t="shared" si="189"/>
        <v>138305</v>
      </c>
      <c r="I3844" s="76">
        <f t="shared" si="190"/>
        <v>0</v>
      </c>
      <c r="J3844" s="26">
        <v>33183</v>
      </c>
      <c r="K3844" s="26" t="s">
        <v>15369</v>
      </c>
      <c r="L3844" s="26" t="s">
        <v>15370</v>
      </c>
      <c r="M3844" s="26">
        <v>1831</v>
      </c>
      <c r="N3844" s="26" t="s">
        <v>8335</v>
      </c>
      <c r="O3844" s="26" t="s">
        <v>15371</v>
      </c>
      <c r="P3844" s="26" t="s">
        <v>333</v>
      </c>
      <c r="Q3844" s="26" t="s">
        <v>15372</v>
      </c>
      <c r="R3844" s="26" t="s">
        <v>12272</v>
      </c>
      <c r="S3844" s="26" t="s">
        <v>12273</v>
      </c>
      <c r="T3844" s="26" t="s">
        <v>12274</v>
      </c>
      <c r="U3844" s="26" t="s">
        <v>385</v>
      </c>
    </row>
    <row r="3845" spans="1:21" ht="14.4" x14ac:dyDescent="0.25">
      <c r="A3845" s="26">
        <v>138305</v>
      </c>
      <c r="B3845" s="26" t="s">
        <v>1679</v>
      </c>
      <c r="C3845" s="81">
        <f t="shared" si="182"/>
        <v>0</v>
      </c>
      <c r="D3845" s="26">
        <v>0</v>
      </c>
      <c r="E3845" s="26" t="s">
        <v>333</v>
      </c>
      <c r="F3845" s="26">
        <v>960492</v>
      </c>
      <c r="G3845" s="26">
        <v>0</v>
      </c>
      <c r="H3845" s="76">
        <f t="shared" si="189"/>
        <v>138305</v>
      </c>
      <c r="I3845" s="76">
        <f t="shared" si="190"/>
        <v>0</v>
      </c>
      <c r="J3845" s="26">
        <v>33316</v>
      </c>
      <c r="K3845" s="26" t="s">
        <v>12687</v>
      </c>
      <c r="L3845" s="26" t="s">
        <v>15373</v>
      </c>
      <c r="M3845" s="26">
        <v>3090</v>
      </c>
      <c r="N3845" s="26" t="s">
        <v>33</v>
      </c>
      <c r="O3845" s="26" t="s">
        <v>15374</v>
      </c>
      <c r="P3845" s="26" t="s">
        <v>333</v>
      </c>
      <c r="Q3845" s="26" t="s">
        <v>15375</v>
      </c>
      <c r="R3845" s="26" t="s">
        <v>12272</v>
      </c>
      <c r="S3845" s="26" t="s">
        <v>12273</v>
      </c>
      <c r="T3845" s="26" t="s">
        <v>12274</v>
      </c>
      <c r="U3845" s="26" t="s">
        <v>385</v>
      </c>
    </row>
    <row r="3846" spans="1:21" ht="14.4" x14ac:dyDescent="0.25">
      <c r="A3846" s="26">
        <v>138339</v>
      </c>
      <c r="B3846" s="26" t="s">
        <v>1901</v>
      </c>
      <c r="C3846" s="81">
        <f t="shared" si="182"/>
        <v>0</v>
      </c>
      <c r="D3846" s="26">
        <v>116764</v>
      </c>
      <c r="E3846" s="26" t="s">
        <v>12164</v>
      </c>
      <c r="F3846" s="26">
        <v>113803</v>
      </c>
      <c r="G3846" s="26">
        <v>113803</v>
      </c>
      <c r="H3846" s="76">
        <f t="shared" si="189"/>
        <v>0</v>
      </c>
      <c r="I3846" s="76">
        <f t="shared" si="190"/>
        <v>0</v>
      </c>
      <c r="J3846" s="26">
        <v>40519</v>
      </c>
      <c r="K3846" s="26" t="s">
        <v>15376</v>
      </c>
      <c r="L3846" s="26" t="s">
        <v>15377</v>
      </c>
      <c r="M3846" s="26">
        <v>2100</v>
      </c>
      <c r="N3846" s="26" t="s">
        <v>275</v>
      </c>
      <c r="O3846" s="26" t="s">
        <v>15378</v>
      </c>
      <c r="P3846" s="26" t="s">
        <v>333</v>
      </c>
      <c r="Q3846" s="26" t="s">
        <v>15379</v>
      </c>
      <c r="R3846" s="26" t="s">
        <v>12231</v>
      </c>
      <c r="S3846" s="26" t="s">
        <v>12232</v>
      </c>
      <c r="T3846" s="26" t="s">
        <v>12233</v>
      </c>
      <c r="U3846" s="26" t="s">
        <v>385</v>
      </c>
    </row>
    <row r="3847" spans="1:21" ht="14.4" x14ac:dyDescent="0.25">
      <c r="A3847" s="26">
        <v>138339</v>
      </c>
      <c r="B3847" s="26" t="s">
        <v>1901</v>
      </c>
      <c r="C3847" s="81">
        <f t="shared" ref="C3847:C3862" si="191">IF(A3847&lt;&gt;A3846,0,IF(AND(A3847=A3846,B3847&lt;&gt;B3846),A3847,0))</f>
        <v>0</v>
      </c>
      <c r="D3847" s="26">
        <v>116764</v>
      </c>
      <c r="E3847" s="26" t="s">
        <v>12164</v>
      </c>
      <c r="F3847" s="26">
        <v>113803</v>
      </c>
      <c r="G3847" s="26">
        <v>113803</v>
      </c>
      <c r="H3847" s="76">
        <f t="shared" si="189"/>
        <v>0</v>
      </c>
      <c r="I3847" s="76">
        <f t="shared" si="190"/>
        <v>0</v>
      </c>
      <c r="J3847" s="26">
        <v>116764</v>
      </c>
      <c r="K3847" s="26" t="s">
        <v>12164</v>
      </c>
      <c r="L3847" s="26" t="s">
        <v>15380</v>
      </c>
      <c r="M3847" s="26">
        <v>2100</v>
      </c>
      <c r="N3847" s="26" t="s">
        <v>275</v>
      </c>
      <c r="O3847" s="26" t="s">
        <v>15381</v>
      </c>
      <c r="P3847" s="26" t="s">
        <v>333</v>
      </c>
      <c r="Q3847" s="26" t="s">
        <v>15382</v>
      </c>
      <c r="R3847" s="26" t="s">
        <v>12231</v>
      </c>
      <c r="S3847" s="26" t="s">
        <v>12232</v>
      </c>
      <c r="T3847" s="26" t="s">
        <v>12233</v>
      </c>
      <c r="U3847" s="26" t="s">
        <v>385</v>
      </c>
    </row>
    <row r="3848" spans="1:21" ht="14.4" x14ac:dyDescent="0.25">
      <c r="A3848" s="26">
        <v>138792</v>
      </c>
      <c r="B3848" s="26" t="s">
        <v>1649</v>
      </c>
      <c r="C3848" s="81">
        <f t="shared" si="191"/>
        <v>0</v>
      </c>
      <c r="D3848" s="26">
        <v>126284</v>
      </c>
      <c r="E3848" s="26" t="s">
        <v>12165</v>
      </c>
      <c r="F3848" s="26">
        <v>964817</v>
      </c>
      <c r="G3848" s="26">
        <v>0</v>
      </c>
      <c r="H3848" s="76">
        <f t="shared" si="189"/>
        <v>0</v>
      </c>
      <c r="I3848" s="76">
        <f t="shared" si="190"/>
        <v>0</v>
      </c>
      <c r="J3848" s="26">
        <v>32409</v>
      </c>
      <c r="K3848" s="26" t="s">
        <v>12122</v>
      </c>
      <c r="L3848" s="26" t="s">
        <v>9423</v>
      </c>
      <c r="M3848" s="26">
        <v>3290</v>
      </c>
      <c r="N3848" s="26" t="s">
        <v>68</v>
      </c>
      <c r="O3848" s="26" t="s">
        <v>247</v>
      </c>
      <c r="P3848" s="26" t="s">
        <v>333</v>
      </c>
      <c r="Q3848" s="26" t="s">
        <v>15383</v>
      </c>
      <c r="R3848" s="26" t="s">
        <v>12265</v>
      </c>
      <c r="S3848" s="26" t="s">
        <v>12266</v>
      </c>
      <c r="T3848" s="26" t="s">
        <v>12267</v>
      </c>
      <c r="U3848" s="26" t="s">
        <v>385</v>
      </c>
    </row>
    <row r="3849" spans="1:21" ht="14.4" x14ac:dyDescent="0.25">
      <c r="A3849" s="26">
        <v>138792</v>
      </c>
      <c r="B3849" s="26" t="s">
        <v>1649</v>
      </c>
      <c r="C3849" s="81">
        <f t="shared" si="191"/>
        <v>0</v>
      </c>
      <c r="D3849" s="26">
        <v>126284</v>
      </c>
      <c r="E3849" s="26" t="s">
        <v>12165</v>
      </c>
      <c r="F3849" s="26">
        <v>964817</v>
      </c>
      <c r="G3849" s="26">
        <v>0</v>
      </c>
      <c r="H3849" s="76">
        <f t="shared" si="189"/>
        <v>0</v>
      </c>
      <c r="I3849" s="76">
        <f t="shared" si="190"/>
        <v>0</v>
      </c>
      <c r="J3849" s="26">
        <v>32417</v>
      </c>
      <c r="K3849" s="26" t="s">
        <v>15384</v>
      </c>
      <c r="L3849" s="26" t="s">
        <v>15385</v>
      </c>
      <c r="M3849" s="26">
        <v>3290</v>
      </c>
      <c r="N3849" s="26" t="s">
        <v>68</v>
      </c>
      <c r="O3849" s="26" t="s">
        <v>247</v>
      </c>
      <c r="P3849" s="26" t="s">
        <v>333</v>
      </c>
      <c r="Q3849" s="26" t="s">
        <v>15386</v>
      </c>
      <c r="R3849" s="26" t="s">
        <v>12265</v>
      </c>
      <c r="S3849" s="26" t="s">
        <v>12266</v>
      </c>
      <c r="T3849" s="26" t="s">
        <v>12267</v>
      </c>
      <c r="U3849" s="26" t="s">
        <v>385</v>
      </c>
    </row>
    <row r="3850" spans="1:21" ht="14.4" x14ac:dyDescent="0.25">
      <c r="A3850" s="26">
        <v>138792</v>
      </c>
      <c r="B3850" s="26" t="s">
        <v>1649</v>
      </c>
      <c r="C3850" s="81">
        <f t="shared" si="191"/>
        <v>0</v>
      </c>
      <c r="D3850" s="26">
        <v>126284</v>
      </c>
      <c r="E3850" s="26" t="s">
        <v>12165</v>
      </c>
      <c r="F3850" s="26">
        <v>964817</v>
      </c>
      <c r="G3850" s="26">
        <v>0</v>
      </c>
      <c r="H3850" s="76">
        <f t="shared" si="189"/>
        <v>0</v>
      </c>
      <c r="I3850" s="76">
        <f t="shared" si="190"/>
        <v>0</v>
      </c>
      <c r="J3850" s="26">
        <v>32425</v>
      </c>
      <c r="K3850" s="26" t="s">
        <v>15387</v>
      </c>
      <c r="L3850" s="26" t="s">
        <v>15388</v>
      </c>
      <c r="M3850" s="26">
        <v>3290</v>
      </c>
      <c r="N3850" s="26" t="s">
        <v>68</v>
      </c>
      <c r="O3850" s="26" t="s">
        <v>247</v>
      </c>
      <c r="P3850" s="26" t="s">
        <v>333</v>
      </c>
      <c r="Q3850" s="26" t="s">
        <v>15389</v>
      </c>
      <c r="R3850" s="26" t="s">
        <v>12265</v>
      </c>
      <c r="S3850" s="26" t="s">
        <v>12266</v>
      </c>
      <c r="T3850" s="26" t="s">
        <v>12267</v>
      </c>
      <c r="U3850" s="26" t="s">
        <v>385</v>
      </c>
    </row>
    <row r="3851" spans="1:21" ht="14.4" x14ac:dyDescent="0.25">
      <c r="A3851" s="26">
        <v>138792</v>
      </c>
      <c r="B3851" s="26" t="s">
        <v>1649</v>
      </c>
      <c r="C3851" s="81">
        <f t="shared" si="191"/>
        <v>0</v>
      </c>
      <c r="D3851" s="26">
        <v>126284</v>
      </c>
      <c r="E3851" s="26" t="s">
        <v>12165</v>
      </c>
      <c r="F3851" s="26">
        <v>964817</v>
      </c>
      <c r="G3851" s="26">
        <v>0</v>
      </c>
      <c r="H3851" s="76">
        <f t="shared" si="189"/>
        <v>0</v>
      </c>
      <c r="I3851" s="76">
        <f t="shared" si="190"/>
        <v>0</v>
      </c>
      <c r="J3851" s="26">
        <v>126276</v>
      </c>
      <c r="K3851" s="26" t="s">
        <v>15390</v>
      </c>
      <c r="L3851" s="26" t="s">
        <v>1521</v>
      </c>
      <c r="M3851" s="26">
        <v>3290</v>
      </c>
      <c r="N3851" s="26" t="s">
        <v>68</v>
      </c>
      <c r="O3851" s="26" t="s">
        <v>247</v>
      </c>
      <c r="P3851" s="26" t="s">
        <v>333</v>
      </c>
      <c r="Q3851" s="26" t="s">
        <v>15391</v>
      </c>
      <c r="R3851" s="26" t="s">
        <v>12265</v>
      </c>
      <c r="S3851" s="26" t="s">
        <v>12266</v>
      </c>
      <c r="T3851" s="26" t="s">
        <v>12267</v>
      </c>
      <c r="U3851" s="26" t="s">
        <v>385</v>
      </c>
    </row>
    <row r="3852" spans="1:21" ht="14.4" x14ac:dyDescent="0.25">
      <c r="A3852" s="26">
        <v>138792</v>
      </c>
      <c r="B3852" s="26" t="s">
        <v>1649</v>
      </c>
      <c r="C3852" s="81">
        <f t="shared" si="191"/>
        <v>0</v>
      </c>
      <c r="D3852" s="26">
        <v>126284</v>
      </c>
      <c r="E3852" s="26" t="s">
        <v>12165</v>
      </c>
      <c r="F3852" s="26">
        <v>964817</v>
      </c>
      <c r="G3852" s="26">
        <v>0</v>
      </c>
      <c r="H3852" s="76">
        <f t="shared" si="189"/>
        <v>0</v>
      </c>
      <c r="I3852" s="76">
        <f t="shared" si="190"/>
        <v>0</v>
      </c>
      <c r="J3852" s="26">
        <v>126284</v>
      </c>
      <c r="K3852" s="26" t="s">
        <v>12165</v>
      </c>
      <c r="L3852" s="26" t="s">
        <v>1521</v>
      </c>
      <c r="M3852" s="26">
        <v>3290</v>
      </c>
      <c r="N3852" s="26" t="s">
        <v>68</v>
      </c>
      <c r="O3852" s="26" t="s">
        <v>247</v>
      </c>
      <c r="P3852" s="26" t="s">
        <v>333</v>
      </c>
      <c r="Q3852" s="26" t="s">
        <v>350</v>
      </c>
      <c r="R3852" s="26" t="s">
        <v>12265</v>
      </c>
      <c r="S3852" s="26" t="s">
        <v>12266</v>
      </c>
      <c r="T3852" s="26" t="s">
        <v>12267</v>
      </c>
      <c r="U3852" s="26" t="s">
        <v>385</v>
      </c>
    </row>
    <row r="3853" spans="1:21" ht="14.4" x14ac:dyDescent="0.25">
      <c r="A3853" s="26">
        <v>138792</v>
      </c>
      <c r="B3853" s="26" t="s">
        <v>1649</v>
      </c>
      <c r="C3853" s="81">
        <f t="shared" si="191"/>
        <v>0</v>
      </c>
      <c r="D3853" s="26">
        <v>126284</v>
      </c>
      <c r="E3853" s="26" t="s">
        <v>12165</v>
      </c>
      <c r="F3853" s="26">
        <v>964817</v>
      </c>
      <c r="G3853" s="26">
        <v>0</v>
      </c>
      <c r="H3853" s="76">
        <f t="shared" si="189"/>
        <v>0</v>
      </c>
      <c r="I3853" s="76">
        <f t="shared" si="190"/>
        <v>0</v>
      </c>
      <c r="J3853" s="26">
        <v>126292</v>
      </c>
      <c r="K3853" s="26" t="s">
        <v>15392</v>
      </c>
      <c r="L3853" s="26" t="s">
        <v>1521</v>
      </c>
      <c r="M3853" s="26">
        <v>3290</v>
      </c>
      <c r="N3853" s="26" t="s">
        <v>68</v>
      </c>
      <c r="O3853" s="26" t="s">
        <v>247</v>
      </c>
      <c r="P3853" s="26" t="s">
        <v>333</v>
      </c>
      <c r="Q3853" s="26" t="s">
        <v>15393</v>
      </c>
      <c r="R3853" s="26" t="s">
        <v>12265</v>
      </c>
      <c r="S3853" s="26" t="s">
        <v>12266</v>
      </c>
      <c r="T3853" s="26" t="s">
        <v>12267</v>
      </c>
      <c r="U3853" s="26" t="s">
        <v>385</v>
      </c>
    </row>
    <row r="3854" spans="1:21" ht="14.4" x14ac:dyDescent="0.25">
      <c r="A3854" s="26">
        <v>138818</v>
      </c>
      <c r="B3854" s="26" t="s">
        <v>1649</v>
      </c>
      <c r="C3854" s="81">
        <f t="shared" si="191"/>
        <v>0</v>
      </c>
      <c r="D3854" s="26">
        <v>115279</v>
      </c>
      <c r="E3854" s="26" t="s">
        <v>12166</v>
      </c>
      <c r="F3854" s="26">
        <v>962217</v>
      </c>
      <c r="G3854" s="26">
        <v>0</v>
      </c>
      <c r="H3854" s="76">
        <f t="shared" si="189"/>
        <v>0</v>
      </c>
      <c r="I3854" s="76">
        <f t="shared" si="190"/>
        <v>0</v>
      </c>
      <c r="J3854" s="26">
        <v>39289</v>
      </c>
      <c r="K3854" s="26" t="s">
        <v>15394</v>
      </c>
      <c r="L3854" s="26" t="s">
        <v>15395</v>
      </c>
      <c r="M3854" s="26">
        <v>3940</v>
      </c>
      <c r="N3854" s="26" t="s">
        <v>314</v>
      </c>
      <c r="O3854" s="26" t="s">
        <v>15396</v>
      </c>
      <c r="P3854" s="26" t="s">
        <v>333</v>
      </c>
      <c r="Q3854" s="26" t="s">
        <v>15397</v>
      </c>
      <c r="R3854" s="26" t="s">
        <v>12231</v>
      </c>
      <c r="S3854" s="26" t="s">
        <v>12232</v>
      </c>
      <c r="T3854" s="26" t="s">
        <v>12233</v>
      </c>
      <c r="U3854" s="26" t="s">
        <v>385</v>
      </c>
    </row>
    <row r="3855" spans="1:21" ht="14.4" x14ac:dyDescent="0.25">
      <c r="A3855" s="26">
        <v>138818</v>
      </c>
      <c r="B3855" s="26" t="s">
        <v>1649</v>
      </c>
      <c r="C3855" s="81">
        <f t="shared" si="191"/>
        <v>0</v>
      </c>
      <c r="D3855" s="26">
        <v>115279</v>
      </c>
      <c r="E3855" s="26" t="s">
        <v>12166</v>
      </c>
      <c r="F3855" s="26">
        <v>962217</v>
      </c>
      <c r="G3855" s="26">
        <v>0</v>
      </c>
      <c r="H3855" s="76">
        <f t="shared" si="189"/>
        <v>0</v>
      </c>
      <c r="I3855" s="76">
        <f t="shared" si="190"/>
        <v>0</v>
      </c>
      <c r="J3855" s="26">
        <v>39305</v>
      </c>
      <c r="K3855" s="26" t="s">
        <v>12562</v>
      </c>
      <c r="L3855" s="26" t="s">
        <v>15398</v>
      </c>
      <c r="M3855" s="26">
        <v>3530</v>
      </c>
      <c r="N3855" s="26" t="s">
        <v>315</v>
      </c>
      <c r="O3855" s="26" t="s">
        <v>15399</v>
      </c>
      <c r="P3855" s="26" t="s">
        <v>333</v>
      </c>
      <c r="Q3855" s="26" t="s">
        <v>15400</v>
      </c>
      <c r="R3855" s="26" t="s">
        <v>12231</v>
      </c>
      <c r="S3855" s="26" t="s">
        <v>12232</v>
      </c>
      <c r="T3855" s="26" t="s">
        <v>12233</v>
      </c>
      <c r="U3855" s="26" t="s">
        <v>385</v>
      </c>
    </row>
    <row r="3856" spans="1:21" ht="14.4" x14ac:dyDescent="0.25">
      <c r="A3856" s="26">
        <v>138818</v>
      </c>
      <c r="B3856" s="26" t="s">
        <v>1649</v>
      </c>
      <c r="C3856" s="81">
        <f t="shared" si="191"/>
        <v>0</v>
      </c>
      <c r="D3856" s="26">
        <v>115279</v>
      </c>
      <c r="E3856" s="26" t="s">
        <v>12166</v>
      </c>
      <c r="F3856" s="26">
        <v>53819</v>
      </c>
      <c r="G3856" s="26">
        <v>0</v>
      </c>
      <c r="H3856" s="76">
        <f t="shared" si="189"/>
        <v>138818</v>
      </c>
      <c r="I3856" s="76">
        <f t="shared" si="190"/>
        <v>0</v>
      </c>
      <c r="J3856" s="26">
        <v>115253</v>
      </c>
      <c r="K3856" s="26" t="s">
        <v>15401</v>
      </c>
      <c r="L3856" s="26" t="s">
        <v>10608</v>
      </c>
      <c r="M3856" s="26">
        <v>3550</v>
      </c>
      <c r="N3856" s="26" t="s">
        <v>169</v>
      </c>
      <c r="O3856" s="26" t="s">
        <v>15402</v>
      </c>
      <c r="P3856" s="26" t="s">
        <v>333</v>
      </c>
      <c r="Q3856" s="26" t="s">
        <v>15403</v>
      </c>
      <c r="R3856" s="26" t="s">
        <v>12231</v>
      </c>
      <c r="S3856" s="26" t="s">
        <v>12232</v>
      </c>
      <c r="T3856" s="26" t="s">
        <v>12233</v>
      </c>
      <c r="U3856" s="26" t="s">
        <v>385</v>
      </c>
    </row>
    <row r="3857" spans="1:21" ht="14.4" x14ac:dyDescent="0.25">
      <c r="A3857" s="26">
        <v>138818</v>
      </c>
      <c r="B3857" s="26" t="s">
        <v>1649</v>
      </c>
      <c r="C3857" s="81">
        <f t="shared" si="191"/>
        <v>0</v>
      </c>
      <c r="D3857" s="26">
        <v>115279</v>
      </c>
      <c r="E3857" s="26" t="s">
        <v>12166</v>
      </c>
      <c r="F3857" s="26">
        <v>53819</v>
      </c>
      <c r="G3857" s="26">
        <v>0</v>
      </c>
      <c r="H3857" s="76">
        <f t="shared" si="189"/>
        <v>0</v>
      </c>
      <c r="I3857" s="76">
        <f t="shared" si="190"/>
        <v>0</v>
      </c>
      <c r="J3857" s="26">
        <v>115261</v>
      </c>
      <c r="K3857" s="26" t="s">
        <v>15404</v>
      </c>
      <c r="L3857" s="26" t="s">
        <v>10608</v>
      </c>
      <c r="M3857" s="26">
        <v>3550</v>
      </c>
      <c r="N3857" s="26" t="s">
        <v>169</v>
      </c>
      <c r="O3857" s="26" t="s">
        <v>15402</v>
      </c>
      <c r="P3857" s="26" t="s">
        <v>333</v>
      </c>
      <c r="Q3857" s="26" t="s">
        <v>15403</v>
      </c>
      <c r="R3857" s="26" t="s">
        <v>12231</v>
      </c>
      <c r="S3857" s="26" t="s">
        <v>12232</v>
      </c>
      <c r="T3857" s="26" t="s">
        <v>12233</v>
      </c>
      <c r="U3857" s="26" t="s">
        <v>385</v>
      </c>
    </row>
    <row r="3858" spans="1:21" ht="14.4" x14ac:dyDescent="0.25">
      <c r="A3858" s="26">
        <v>138818</v>
      </c>
      <c r="B3858" s="26" t="s">
        <v>1649</v>
      </c>
      <c r="C3858" s="81">
        <f t="shared" si="191"/>
        <v>0</v>
      </c>
      <c r="D3858" s="26">
        <v>115279</v>
      </c>
      <c r="E3858" s="26" t="s">
        <v>12166</v>
      </c>
      <c r="F3858" s="26">
        <v>53819</v>
      </c>
      <c r="G3858" s="26">
        <v>0</v>
      </c>
      <c r="H3858" s="76">
        <f t="shared" si="189"/>
        <v>0</v>
      </c>
      <c r="I3858" s="76">
        <f t="shared" si="190"/>
        <v>0</v>
      </c>
      <c r="J3858" s="26">
        <v>115279</v>
      </c>
      <c r="K3858" s="26" t="s">
        <v>12166</v>
      </c>
      <c r="L3858" s="26" t="s">
        <v>10608</v>
      </c>
      <c r="M3858" s="26">
        <v>3550</v>
      </c>
      <c r="N3858" s="26" t="s">
        <v>169</v>
      </c>
      <c r="O3858" s="26" t="s">
        <v>15402</v>
      </c>
      <c r="P3858" s="26" t="s">
        <v>333</v>
      </c>
      <c r="Q3858" s="26" t="s">
        <v>15403</v>
      </c>
      <c r="R3858" s="26" t="s">
        <v>12231</v>
      </c>
      <c r="S3858" s="26" t="s">
        <v>12232</v>
      </c>
      <c r="T3858" s="26" t="s">
        <v>12233</v>
      </c>
      <c r="U3858" s="26" t="s">
        <v>385</v>
      </c>
    </row>
    <row r="3859" spans="1:21" ht="14.4" x14ac:dyDescent="0.25">
      <c r="A3859" s="26">
        <v>138818</v>
      </c>
      <c r="B3859" s="26" t="s">
        <v>1649</v>
      </c>
      <c r="C3859" s="81">
        <f t="shared" si="191"/>
        <v>0</v>
      </c>
      <c r="D3859" s="26">
        <v>115279</v>
      </c>
      <c r="E3859" s="26" t="s">
        <v>12166</v>
      </c>
      <c r="F3859" s="26">
        <v>53819</v>
      </c>
      <c r="G3859" s="26">
        <v>0</v>
      </c>
      <c r="H3859" s="76">
        <f t="shared" si="189"/>
        <v>0</v>
      </c>
      <c r="I3859" s="76">
        <f t="shared" si="190"/>
        <v>0</v>
      </c>
      <c r="J3859" s="26">
        <v>115287</v>
      </c>
      <c r="K3859" s="26" t="s">
        <v>15405</v>
      </c>
      <c r="L3859" s="26" t="s">
        <v>10608</v>
      </c>
      <c r="M3859" s="26">
        <v>3550</v>
      </c>
      <c r="N3859" s="26" t="s">
        <v>169</v>
      </c>
      <c r="O3859" s="26" t="s">
        <v>15402</v>
      </c>
      <c r="P3859" s="26" t="s">
        <v>333</v>
      </c>
      <c r="Q3859" s="26" t="s">
        <v>15403</v>
      </c>
      <c r="R3859" s="26" t="s">
        <v>12231</v>
      </c>
      <c r="S3859" s="26" t="s">
        <v>12232</v>
      </c>
      <c r="T3859" s="26" t="s">
        <v>12233</v>
      </c>
      <c r="U3859" s="26" t="s">
        <v>385</v>
      </c>
    </row>
    <row r="3860" spans="1:21" ht="14.4" x14ac:dyDescent="0.25">
      <c r="A3860" s="26">
        <v>138818</v>
      </c>
      <c r="B3860" s="26" t="s">
        <v>1649</v>
      </c>
      <c r="C3860" s="81">
        <f t="shared" si="191"/>
        <v>0</v>
      </c>
      <c r="D3860" s="26">
        <v>115279</v>
      </c>
      <c r="E3860" s="26" t="s">
        <v>12166</v>
      </c>
      <c r="F3860" s="26">
        <v>53819</v>
      </c>
      <c r="G3860" s="26">
        <v>0</v>
      </c>
      <c r="H3860" s="76">
        <f t="shared" si="189"/>
        <v>0</v>
      </c>
      <c r="I3860" s="76">
        <f t="shared" si="190"/>
        <v>0</v>
      </c>
      <c r="J3860" s="26">
        <v>115295</v>
      </c>
      <c r="K3860" s="26" t="s">
        <v>15406</v>
      </c>
      <c r="L3860" s="26" t="s">
        <v>10608</v>
      </c>
      <c r="M3860" s="26">
        <v>3550</v>
      </c>
      <c r="N3860" s="26" t="s">
        <v>169</v>
      </c>
      <c r="O3860" s="26" t="s">
        <v>15402</v>
      </c>
      <c r="P3860" s="26" t="s">
        <v>333</v>
      </c>
      <c r="Q3860" s="26" t="s">
        <v>15403</v>
      </c>
      <c r="R3860" s="26" t="s">
        <v>12231</v>
      </c>
      <c r="S3860" s="26" t="s">
        <v>12232</v>
      </c>
      <c r="T3860" s="26" t="s">
        <v>12233</v>
      </c>
      <c r="U3860" s="26" t="s">
        <v>385</v>
      </c>
    </row>
    <row r="3861" spans="1:21" ht="14.4" x14ac:dyDescent="0.25">
      <c r="A3861" s="26">
        <v>138818</v>
      </c>
      <c r="B3861" s="26" t="s">
        <v>1649</v>
      </c>
      <c r="C3861" s="81">
        <f t="shared" si="191"/>
        <v>0</v>
      </c>
      <c r="D3861" s="26">
        <v>115279</v>
      </c>
      <c r="E3861" s="26" t="s">
        <v>12166</v>
      </c>
      <c r="F3861" s="26">
        <v>962217</v>
      </c>
      <c r="G3861" s="26">
        <v>0</v>
      </c>
      <c r="H3861" s="76">
        <f t="shared" si="189"/>
        <v>138818</v>
      </c>
      <c r="I3861" s="76">
        <f t="shared" si="190"/>
        <v>0</v>
      </c>
      <c r="J3861" s="26">
        <v>126111</v>
      </c>
      <c r="K3861" s="26" t="s">
        <v>15407</v>
      </c>
      <c r="L3861" s="26" t="s">
        <v>15398</v>
      </c>
      <c r="M3861" s="26">
        <v>3530</v>
      </c>
      <c r="N3861" s="26" t="s">
        <v>315</v>
      </c>
      <c r="O3861" s="26" t="s">
        <v>15399</v>
      </c>
      <c r="P3861" s="26" t="s">
        <v>333</v>
      </c>
      <c r="Q3861" s="26" t="s">
        <v>15400</v>
      </c>
      <c r="R3861" s="26" t="s">
        <v>12231</v>
      </c>
      <c r="S3861" s="26" t="s">
        <v>12232</v>
      </c>
      <c r="T3861" s="26" t="s">
        <v>12233</v>
      </c>
      <c r="U3861" s="26" t="s">
        <v>385</v>
      </c>
    </row>
    <row r="3862" spans="1:21" ht="14.4" x14ac:dyDescent="0.25">
      <c r="A3862" s="26">
        <v>138818</v>
      </c>
      <c r="B3862" s="26" t="s">
        <v>1649</v>
      </c>
      <c r="C3862" s="81">
        <f t="shared" si="191"/>
        <v>0</v>
      </c>
      <c r="D3862" s="26">
        <v>115279</v>
      </c>
      <c r="E3862" s="26" t="s">
        <v>12166</v>
      </c>
      <c r="F3862" s="26">
        <v>962217</v>
      </c>
      <c r="G3862" s="26">
        <v>0</v>
      </c>
      <c r="H3862" s="76">
        <f t="shared" si="189"/>
        <v>0</v>
      </c>
      <c r="I3862" s="76">
        <f t="shared" si="190"/>
        <v>0</v>
      </c>
      <c r="J3862" s="26">
        <v>144626</v>
      </c>
      <c r="K3862" s="26" t="s">
        <v>15408</v>
      </c>
      <c r="L3862" s="26" t="s">
        <v>15395</v>
      </c>
      <c r="M3862" s="26">
        <v>3940</v>
      </c>
      <c r="N3862" s="26" t="s">
        <v>314</v>
      </c>
      <c r="O3862" s="26" t="s">
        <v>15396</v>
      </c>
      <c r="P3862" s="26" t="s">
        <v>333</v>
      </c>
      <c r="Q3862" s="26" t="s">
        <v>15397</v>
      </c>
      <c r="R3862" s="26" t="s">
        <v>12231</v>
      </c>
      <c r="S3862" s="26" t="s">
        <v>12232</v>
      </c>
      <c r="T3862" s="26" t="s">
        <v>12233</v>
      </c>
      <c r="U3862" s="26" t="s">
        <v>385</v>
      </c>
    </row>
  </sheetData>
  <sheetProtection algorithmName="SHA-512" hashValue="yoo0qkepRrj7tI+3PBQ82aF8T35BiUC9ls8ol6s94kv65vvFI9giHVxtZT5MnDheJ9EIdrTuIXdCjjD1Ie6djQ==" saltValue="Ox6rNOJJRg9WCkuyGOBuaQ=="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18D9-8F5F-4970-8558-7AF62D405766}">
  <dimension ref="A1:G444"/>
  <sheetViews>
    <sheetView workbookViewId="0">
      <selection activeCell="A2" sqref="A2"/>
    </sheetView>
  </sheetViews>
  <sheetFormatPr defaultRowHeight="13.2" x14ac:dyDescent="0.25"/>
  <cols>
    <col min="1" max="1" width="7" bestFit="1" customWidth="1"/>
    <col min="2" max="2" width="42.33203125" bestFit="1" customWidth="1"/>
    <col min="3" max="3" width="35.21875" bestFit="1" customWidth="1"/>
    <col min="4" max="4" width="12.109375" bestFit="1" customWidth="1"/>
    <col min="5" max="5" width="25.44140625" bestFit="1" customWidth="1"/>
    <col min="6" max="6" width="12.88671875" bestFit="1" customWidth="1"/>
    <col min="7" max="7" width="41.88671875" bestFit="1" customWidth="1"/>
  </cols>
  <sheetData>
    <row r="1" spans="1:7" ht="14.4" x14ac:dyDescent="0.25">
      <c r="A1" s="40" t="s">
        <v>364</v>
      </c>
      <c r="B1" s="40" t="s">
        <v>358</v>
      </c>
      <c r="C1" s="40" t="s">
        <v>369</v>
      </c>
      <c r="D1" s="40" t="s">
        <v>353</v>
      </c>
      <c r="E1" s="40" t="s">
        <v>13</v>
      </c>
      <c r="F1" s="40" t="s">
        <v>179</v>
      </c>
      <c r="G1" s="40" t="s">
        <v>370</v>
      </c>
    </row>
    <row r="2" spans="1:7" ht="14.4" x14ac:dyDescent="0.25">
      <c r="A2" s="41">
        <v>118745</v>
      </c>
      <c r="B2" s="42" t="s">
        <v>448</v>
      </c>
      <c r="C2" s="42" t="s">
        <v>449</v>
      </c>
      <c r="D2" s="41">
        <v>8780</v>
      </c>
      <c r="E2" s="42" t="s">
        <v>450</v>
      </c>
      <c r="F2" s="42" t="s">
        <v>451</v>
      </c>
      <c r="G2" s="42" t="s">
        <v>452</v>
      </c>
    </row>
    <row r="3" spans="1:7" ht="14.4" x14ac:dyDescent="0.25">
      <c r="A3" s="41">
        <v>118752</v>
      </c>
      <c r="B3" s="42" t="s">
        <v>453</v>
      </c>
      <c r="C3" s="42" t="s">
        <v>454</v>
      </c>
      <c r="D3" s="41">
        <v>3910</v>
      </c>
      <c r="E3" s="42" t="s">
        <v>455</v>
      </c>
      <c r="F3" s="42" t="s">
        <v>456</v>
      </c>
      <c r="G3" s="42" t="s">
        <v>457</v>
      </c>
    </row>
    <row r="4" spans="1:7" ht="14.4" x14ac:dyDescent="0.25">
      <c r="A4" s="41">
        <v>118761</v>
      </c>
      <c r="B4" s="42" t="s">
        <v>458</v>
      </c>
      <c r="C4" s="42" t="s">
        <v>459</v>
      </c>
      <c r="D4" s="41">
        <v>3930</v>
      </c>
      <c r="E4" s="42" t="s">
        <v>75</v>
      </c>
      <c r="F4" s="42" t="s">
        <v>460</v>
      </c>
      <c r="G4" s="42" t="s">
        <v>461</v>
      </c>
    </row>
    <row r="5" spans="1:7" ht="14.4" x14ac:dyDescent="0.25">
      <c r="A5" s="41">
        <v>118778</v>
      </c>
      <c r="B5" s="42" t="s">
        <v>462</v>
      </c>
      <c r="C5" s="42" t="s">
        <v>463</v>
      </c>
      <c r="D5" s="41">
        <v>3970</v>
      </c>
      <c r="E5" s="42" t="s">
        <v>88</v>
      </c>
      <c r="F5" s="42" t="s">
        <v>464</v>
      </c>
      <c r="G5" s="42" t="s">
        <v>11545</v>
      </c>
    </row>
    <row r="6" spans="1:7" ht="14.4" x14ac:dyDescent="0.25">
      <c r="A6" s="41">
        <v>118786</v>
      </c>
      <c r="B6" s="42" t="s">
        <v>465</v>
      </c>
      <c r="C6" s="42" t="s">
        <v>466</v>
      </c>
      <c r="D6" s="41">
        <v>3590</v>
      </c>
      <c r="E6" s="42" t="s">
        <v>170</v>
      </c>
      <c r="F6" s="42" t="s">
        <v>467</v>
      </c>
      <c r="G6" s="42" t="s">
        <v>468</v>
      </c>
    </row>
    <row r="7" spans="1:7" ht="14.4" x14ac:dyDescent="0.25">
      <c r="A7" s="41">
        <v>118794</v>
      </c>
      <c r="B7" s="42" t="s">
        <v>469</v>
      </c>
      <c r="C7" s="42" t="s">
        <v>470</v>
      </c>
      <c r="D7" s="41">
        <v>3690</v>
      </c>
      <c r="E7" s="42" t="s">
        <v>471</v>
      </c>
      <c r="F7" s="42" t="s">
        <v>472</v>
      </c>
      <c r="G7" s="42" t="s">
        <v>473</v>
      </c>
    </row>
    <row r="8" spans="1:7" ht="14.4" x14ac:dyDescent="0.25">
      <c r="A8" s="41">
        <v>118802</v>
      </c>
      <c r="B8" s="42" t="s">
        <v>474</v>
      </c>
      <c r="C8" s="42" t="s">
        <v>475</v>
      </c>
      <c r="D8" s="41">
        <v>3630</v>
      </c>
      <c r="E8" s="42" t="s">
        <v>78</v>
      </c>
      <c r="F8" s="42" t="s">
        <v>1896</v>
      </c>
      <c r="G8" s="42" t="s">
        <v>10616</v>
      </c>
    </row>
    <row r="9" spans="1:7" ht="14.4" x14ac:dyDescent="0.25">
      <c r="A9" s="41">
        <v>118828</v>
      </c>
      <c r="B9" s="42" t="s">
        <v>477</v>
      </c>
      <c r="C9" s="42" t="s">
        <v>478</v>
      </c>
      <c r="D9" s="41">
        <v>3971</v>
      </c>
      <c r="E9" s="42" t="s">
        <v>479</v>
      </c>
      <c r="F9" s="42" t="s">
        <v>480</v>
      </c>
      <c r="G9" s="42" t="s">
        <v>481</v>
      </c>
    </row>
    <row r="10" spans="1:7" ht="14.4" x14ac:dyDescent="0.25">
      <c r="A10" s="41">
        <v>118836</v>
      </c>
      <c r="B10" s="42" t="s">
        <v>482</v>
      </c>
      <c r="C10" s="42" t="s">
        <v>483</v>
      </c>
      <c r="D10" s="41">
        <v>3670</v>
      </c>
      <c r="E10" s="42" t="s">
        <v>484</v>
      </c>
      <c r="F10" s="42" t="s">
        <v>485</v>
      </c>
      <c r="G10" s="42" t="s">
        <v>486</v>
      </c>
    </row>
    <row r="11" spans="1:7" ht="14.4" x14ac:dyDescent="0.25">
      <c r="A11" s="41">
        <v>118869</v>
      </c>
      <c r="B11" s="42" t="s">
        <v>487</v>
      </c>
      <c r="C11" s="42" t="s">
        <v>488</v>
      </c>
      <c r="D11" s="41">
        <v>3740</v>
      </c>
      <c r="E11" s="42" t="s">
        <v>83</v>
      </c>
      <c r="F11" s="42" t="s">
        <v>10617</v>
      </c>
      <c r="G11" s="42" t="s">
        <v>10618</v>
      </c>
    </row>
    <row r="12" spans="1:7" ht="14.4" x14ac:dyDescent="0.25">
      <c r="A12" s="41">
        <v>118885</v>
      </c>
      <c r="B12" s="42" t="s">
        <v>490</v>
      </c>
      <c r="C12" s="42" t="s">
        <v>491</v>
      </c>
      <c r="D12" s="41">
        <v>3500</v>
      </c>
      <c r="E12" s="42" t="s">
        <v>71</v>
      </c>
      <c r="F12" s="42" t="s">
        <v>492</v>
      </c>
      <c r="G12" s="42" t="s">
        <v>493</v>
      </c>
    </row>
    <row r="13" spans="1:7" ht="14.4" x14ac:dyDescent="0.25">
      <c r="A13" s="41">
        <v>118893</v>
      </c>
      <c r="B13" s="42" t="s">
        <v>494</v>
      </c>
      <c r="C13" s="42" t="s">
        <v>495</v>
      </c>
      <c r="D13" s="41">
        <v>3770</v>
      </c>
      <c r="E13" s="42" t="s">
        <v>497</v>
      </c>
      <c r="F13" s="42" t="s">
        <v>498</v>
      </c>
      <c r="G13" s="42" t="s">
        <v>499</v>
      </c>
    </row>
    <row r="14" spans="1:7" ht="14.4" x14ac:dyDescent="0.25">
      <c r="A14" s="41">
        <v>118935</v>
      </c>
      <c r="B14" s="42" t="s">
        <v>500</v>
      </c>
      <c r="C14" s="42" t="s">
        <v>501</v>
      </c>
      <c r="D14" s="41">
        <v>3582</v>
      </c>
      <c r="E14" s="42" t="s">
        <v>502</v>
      </c>
      <c r="F14" s="42" t="s">
        <v>503</v>
      </c>
      <c r="G14" s="42" t="s">
        <v>504</v>
      </c>
    </row>
    <row r="15" spans="1:7" ht="14.4" x14ac:dyDescent="0.25">
      <c r="A15" s="41">
        <v>118951</v>
      </c>
      <c r="B15" s="42" t="s">
        <v>505</v>
      </c>
      <c r="C15" s="42" t="s">
        <v>506</v>
      </c>
      <c r="D15" s="41">
        <v>3630</v>
      </c>
      <c r="E15" s="42" t="s">
        <v>78</v>
      </c>
      <c r="F15" s="42" t="s">
        <v>10619</v>
      </c>
      <c r="G15" s="42" t="s">
        <v>11546</v>
      </c>
    </row>
    <row r="16" spans="1:7" ht="14.4" x14ac:dyDescent="0.25">
      <c r="A16" s="41">
        <v>118968</v>
      </c>
      <c r="B16" s="42" t="s">
        <v>10620</v>
      </c>
      <c r="C16" s="42" t="s">
        <v>507</v>
      </c>
      <c r="D16" s="41">
        <v>3700</v>
      </c>
      <c r="E16" s="42" t="s">
        <v>82</v>
      </c>
      <c r="F16" s="42" t="s">
        <v>508</v>
      </c>
      <c r="G16" s="42" t="s">
        <v>11547</v>
      </c>
    </row>
    <row r="17" spans="1:7" ht="14.4" x14ac:dyDescent="0.25">
      <c r="A17" s="41">
        <v>118976</v>
      </c>
      <c r="B17" s="42" t="s">
        <v>509</v>
      </c>
      <c r="C17" s="42" t="s">
        <v>510</v>
      </c>
      <c r="D17" s="41">
        <v>3530</v>
      </c>
      <c r="E17" s="42" t="s">
        <v>73</v>
      </c>
      <c r="F17" s="42" t="s">
        <v>511</v>
      </c>
      <c r="G17" s="42" t="s">
        <v>512</v>
      </c>
    </row>
    <row r="18" spans="1:7" ht="14.4" x14ac:dyDescent="0.25">
      <c r="A18" s="41">
        <v>118984</v>
      </c>
      <c r="B18" s="42" t="s">
        <v>513</v>
      </c>
      <c r="C18" s="42" t="s">
        <v>514</v>
      </c>
      <c r="D18" s="41">
        <v>3950</v>
      </c>
      <c r="E18" s="42" t="s">
        <v>76</v>
      </c>
      <c r="F18" s="42" t="s">
        <v>515</v>
      </c>
      <c r="G18" s="42" t="s">
        <v>516</v>
      </c>
    </row>
    <row r="19" spans="1:7" ht="14.4" x14ac:dyDescent="0.25">
      <c r="A19" s="41">
        <v>118992</v>
      </c>
      <c r="B19" s="42" t="s">
        <v>517</v>
      </c>
      <c r="C19" s="42" t="s">
        <v>518</v>
      </c>
      <c r="D19" s="41">
        <v>3960</v>
      </c>
      <c r="E19" s="42" t="s">
        <v>81</v>
      </c>
      <c r="F19" s="42" t="s">
        <v>519</v>
      </c>
      <c r="G19" s="42" t="s">
        <v>520</v>
      </c>
    </row>
    <row r="20" spans="1:7" ht="14.4" x14ac:dyDescent="0.25">
      <c r="A20" s="41">
        <v>119008</v>
      </c>
      <c r="B20" s="42" t="s">
        <v>521</v>
      </c>
      <c r="C20" s="42" t="s">
        <v>10621</v>
      </c>
      <c r="D20" s="41">
        <v>3971</v>
      </c>
      <c r="E20" s="42" t="s">
        <v>479</v>
      </c>
      <c r="F20" s="42" t="s">
        <v>522</v>
      </c>
      <c r="G20" s="42" t="s">
        <v>523</v>
      </c>
    </row>
    <row r="21" spans="1:7" ht="14.4" x14ac:dyDescent="0.25">
      <c r="A21" s="41">
        <v>119016</v>
      </c>
      <c r="B21" s="42" t="s">
        <v>524</v>
      </c>
      <c r="C21" s="42" t="s">
        <v>525</v>
      </c>
      <c r="D21" s="41">
        <v>8800</v>
      </c>
      <c r="E21" s="42" t="s">
        <v>116</v>
      </c>
      <c r="F21" s="42" t="s">
        <v>526</v>
      </c>
      <c r="G21" s="42" t="s">
        <v>527</v>
      </c>
    </row>
    <row r="22" spans="1:7" ht="14.4" x14ac:dyDescent="0.25">
      <c r="A22" s="41">
        <v>119032</v>
      </c>
      <c r="B22" s="42" t="s">
        <v>528</v>
      </c>
      <c r="C22" s="42" t="s">
        <v>529</v>
      </c>
      <c r="D22" s="41">
        <v>3980</v>
      </c>
      <c r="E22" s="42" t="s">
        <v>89</v>
      </c>
      <c r="F22" s="42" t="s">
        <v>530</v>
      </c>
      <c r="G22" s="42" t="s">
        <v>531</v>
      </c>
    </row>
    <row r="23" spans="1:7" ht="14.4" x14ac:dyDescent="0.25">
      <c r="A23" s="41">
        <v>119041</v>
      </c>
      <c r="B23" s="42" t="s">
        <v>532</v>
      </c>
      <c r="C23" s="42" t="s">
        <v>533</v>
      </c>
      <c r="D23" s="41">
        <v>3590</v>
      </c>
      <c r="E23" s="42" t="s">
        <v>170</v>
      </c>
      <c r="F23" s="42" t="s">
        <v>534</v>
      </c>
      <c r="G23" s="42" t="s">
        <v>535</v>
      </c>
    </row>
    <row r="24" spans="1:7" ht="14.4" x14ac:dyDescent="0.25">
      <c r="A24" s="41">
        <v>119057</v>
      </c>
      <c r="B24" s="42" t="s">
        <v>536</v>
      </c>
      <c r="C24" s="42" t="s">
        <v>537</v>
      </c>
      <c r="D24" s="41">
        <v>8630</v>
      </c>
      <c r="E24" s="42" t="s">
        <v>105</v>
      </c>
      <c r="F24" s="42" t="s">
        <v>10622</v>
      </c>
      <c r="G24" s="42" t="s">
        <v>10623</v>
      </c>
    </row>
    <row r="25" spans="1:7" ht="14.4" x14ac:dyDescent="0.25">
      <c r="A25" s="41">
        <v>119065</v>
      </c>
      <c r="B25" s="42" t="s">
        <v>539</v>
      </c>
      <c r="C25" s="42" t="s">
        <v>540</v>
      </c>
      <c r="D25" s="41">
        <v>3620</v>
      </c>
      <c r="E25" s="42" t="s">
        <v>0</v>
      </c>
      <c r="F25" s="42" t="s">
        <v>541</v>
      </c>
      <c r="G25" s="42" t="s">
        <v>542</v>
      </c>
    </row>
    <row r="26" spans="1:7" ht="14.4" x14ac:dyDescent="0.25">
      <c r="A26" s="41">
        <v>119073</v>
      </c>
      <c r="B26" s="42" t="s">
        <v>543</v>
      </c>
      <c r="C26" s="42" t="s">
        <v>544</v>
      </c>
      <c r="D26" s="41">
        <v>3660</v>
      </c>
      <c r="E26" s="42" t="s">
        <v>484</v>
      </c>
      <c r="F26" s="42" t="s">
        <v>545</v>
      </c>
      <c r="G26" s="42" t="s">
        <v>546</v>
      </c>
    </row>
    <row r="27" spans="1:7" ht="14.4" x14ac:dyDescent="0.25">
      <c r="A27" s="41">
        <v>119099</v>
      </c>
      <c r="B27" s="42" t="s">
        <v>547</v>
      </c>
      <c r="C27" s="42" t="s">
        <v>548</v>
      </c>
      <c r="D27" s="41">
        <v>3540</v>
      </c>
      <c r="E27" s="42" t="s">
        <v>86</v>
      </c>
      <c r="F27" s="42" t="s">
        <v>549</v>
      </c>
      <c r="G27" s="42" t="s">
        <v>550</v>
      </c>
    </row>
    <row r="28" spans="1:7" ht="14.4" x14ac:dyDescent="0.25">
      <c r="A28" s="41">
        <v>119123</v>
      </c>
      <c r="B28" s="42" t="s">
        <v>551</v>
      </c>
      <c r="C28" s="42" t="s">
        <v>552</v>
      </c>
      <c r="D28" s="41">
        <v>2440</v>
      </c>
      <c r="E28" s="42" t="s">
        <v>51</v>
      </c>
      <c r="F28" s="42" t="s">
        <v>553</v>
      </c>
      <c r="G28" s="42" t="s">
        <v>554</v>
      </c>
    </row>
    <row r="29" spans="1:7" ht="14.4" x14ac:dyDescent="0.25">
      <c r="A29" s="41">
        <v>119131</v>
      </c>
      <c r="B29" s="42" t="s">
        <v>555</v>
      </c>
      <c r="C29" s="42" t="s">
        <v>556</v>
      </c>
      <c r="D29" s="41">
        <v>9190</v>
      </c>
      <c r="E29" s="42" t="s">
        <v>557</v>
      </c>
      <c r="F29" s="42" t="s">
        <v>558</v>
      </c>
      <c r="G29" s="42" t="s">
        <v>559</v>
      </c>
    </row>
    <row r="30" spans="1:7" ht="14.4" x14ac:dyDescent="0.25">
      <c r="A30" s="41">
        <v>119149</v>
      </c>
      <c r="B30" s="42" t="s">
        <v>560</v>
      </c>
      <c r="C30" s="42" t="s">
        <v>561</v>
      </c>
      <c r="D30" s="41">
        <v>9190</v>
      </c>
      <c r="E30" s="42" t="s">
        <v>557</v>
      </c>
      <c r="F30" s="42" t="s">
        <v>562</v>
      </c>
      <c r="G30" s="42" t="s">
        <v>563</v>
      </c>
    </row>
    <row r="31" spans="1:7" ht="14.4" x14ac:dyDescent="0.25">
      <c r="A31" s="41">
        <v>119156</v>
      </c>
      <c r="B31" s="42" t="s">
        <v>564</v>
      </c>
      <c r="C31" s="42" t="s">
        <v>565</v>
      </c>
      <c r="D31" s="41">
        <v>9940</v>
      </c>
      <c r="E31" s="42" t="s">
        <v>566</v>
      </c>
      <c r="F31" s="42" t="s">
        <v>567</v>
      </c>
      <c r="G31" s="42" t="s">
        <v>11548</v>
      </c>
    </row>
    <row r="32" spans="1:7" ht="14.4" x14ac:dyDescent="0.25">
      <c r="A32" s="41">
        <v>119172</v>
      </c>
      <c r="B32" s="42" t="s">
        <v>568</v>
      </c>
      <c r="C32" s="42" t="s">
        <v>569</v>
      </c>
      <c r="D32" s="41">
        <v>8470</v>
      </c>
      <c r="E32" s="42" t="s">
        <v>570</v>
      </c>
      <c r="F32" s="42" t="s">
        <v>571</v>
      </c>
      <c r="G32" s="42" t="s">
        <v>572</v>
      </c>
    </row>
    <row r="33" spans="1:7" ht="14.4" x14ac:dyDescent="0.25">
      <c r="A33" s="41">
        <v>119181</v>
      </c>
      <c r="B33" s="42" t="s">
        <v>573</v>
      </c>
      <c r="C33" s="42" t="s">
        <v>574</v>
      </c>
      <c r="D33" s="41">
        <v>2110</v>
      </c>
      <c r="E33" s="42" t="s">
        <v>38</v>
      </c>
      <c r="F33" s="42" t="s">
        <v>575</v>
      </c>
      <c r="G33" s="42" t="s">
        <v>576</v>
      </c>
    </row>
    <row r="34" spans="1:7" ht="14.4" x14ac:dyDescent="0.25">
      <c r="A34" s="41">
        <v>119206</v>
      </c>
      <c r="B34" s="42" t="s">
        <v>577</v>
      </c>
      <c r="C34" s="42" t="s">
        <v>578</v>
      </c>
      <c r="D34" s="41">
        <v>1730</v>
      </c>
      <c r="E34" s="42" t="s">
        <v>25</v>
      </c>
      <c r="F34" s="42" t="s">
        <v>579</v>
      </c>
      <c r="G34" s="42" t="s">
        <v>580</v>
      </c>
    </row>
    <row r="35" spans="1:7" ht="14.4" x14ac:dyDescent="0.25">
      <c r="A35" s="41">
        <v>119214</v>
      </c>
      <c r="B35" s="42" t="s">
        <v>581</v>
      </c>
      <c r="C35" s="42" t="s">
        <v>582</v>
      </c>
      <c r="D35" s="41">
        <v>1120</v>
      </c>
      <c r="E35" s="42" t="s">
        <v>266</v>
      </c>
      <c r="F35" s="42" t="s">
        <v>583</v>
      </c>
      <c r="G35" s="42" t="s">
        <v>10624</v>
      </c>
    </row>
    <row r="36" spans="1:7" ht="14.4" x14ac:dyDescent="0.25">
      <c r="A36" s="41">
        <v>119222</v>
      </c>
      <c r="B36" s="42" t="s">
        <v>584</v>
      </c>
      <c r="C36" s="42" t="s">
        <v>585</v>
      </c>
      <c r="D36" s="41">
        <v>1000</v>
      </c>
      <c r="E36" s="42" t="s">
        <v>257</v>
      </c>
      <c r="F36" s="42" t="s">
        <v>586</v>
      </c>
      <c r="G36" s="42" t="s">
        <v>1303</v>
      </c>
    </row>
    <row r="37" spans="1:7" ht="14.4" x14ac:dyDescent="0.25">
      <c r="A37" s="41">
        <v>119231</v>
      </c>
      <c r="B37" s="42" t="s">
        <v>588</v>
      </c>
      <c r="C37" s="42" t="s">
        <v>589</v>
      </c>
      <c r="D37" s="41">
        <v>2018</v>
      </c>
      <c r="E37" s="42" t="s">
        <v>258</v>
      </c>
      <c r="F37" s="42" t="s">
        <v>590</v>
      </c>
      <c r="G37" s="42" t="s">
        <v>591</v>
      </c>
    </row>
    <row r="38" spans="1:7" ht="14.4" x14ac:dyDescent="0.25">
      <c r="A38" s="41">
        <v>119248</v>
      </c>
      <c r="B38" s="42" t="s">
        <v>592</v>
      </c>
      <c r="C38" s="42" t="s">
        <v>10625</v>
      </c>
      <c r="D38" s="41">
        <v>2830</v>
      </c>
      <c r="E38" s="42" t="s">
        <v>161</v>
      </c>
      <c r="F38" s="42" t="s">
        <v>595</v>
      </c>
      <c r="G38" s="42" t="s">
        <v>10626</v>
      </c>
    </row>
    <row r="39" spans="1:7" ht="14.4" x14ac:dyDescent="0.25">
      <c r="A39" s="41">
        <v>119255</v>
      </c>
      <c r="B39" s="42" t="s">
        <v>596</v>
      </c>
      <c r="C39" s="42" t="s">
        <v>597</v>
      </c>
      <c r="D39" s="41">
        <v>2540</v>
      </c>
      <c r="E39" s="42" t="s">
        <v>55</v>
      </c>
      <c r="F39" s="42" t="s">
        <v>598</v>
      </c>
      <c r="G39" s="42" t="s">
        <v>599</v>
      </c>
    </row>
    <row r="40" spans="1:7" ht="14.4" x14ac:dyDescent="0.25">
      <c r="A40" s="41">
        <v>119263</v>
      </c>
      <c r="B40" s="42" t="s">
        <v>371</v>
      </c>
      <c r="C40" s="42" t="s">
        <v>372</v>
      </c>
      <c r="D40" s="41">
        <v>9240</v>
      </c>
      <c r="E40" s="42" t="s">
        <v>178</v>
      </c>
      <c r="F40" s="42" t="s">
        <v>373</v>
      </c>
      <c r="G40" s="42" t="s">
        <v>374</v>
      </c>
    </row>
    <row r="41" spans="1:7" ht="14.4" x14ac:dyDescent="0.25">
      <c r="A41" s="41">
        <v>119289</v>
      </c>
      <c r="B41" s="42" t="s">
        <v>375</v>
      </c>
      <c r="C41" s="42" t="s">
        <v>376</v>
      </c>
      <c r="D41" s="41">
        <v>9160</v>
      </c>
      <c r="E41" s="42" t="s">
        <v>123</v>
      </c>
      <c r="F41" s="42" t="s">
        <v>11549</v>
      </c>
      <c r="G41" s="42" t="s">
        <v>377</v>
      </c>
    </row>
    <row r="42" spans="1:7" ht="14.4" x14ac:dyDescent="0.25">
      <c r="A42" s="41">
        <v>119297</v>
      </c>
      <c r="B42" s="42" t="s">
        <v>378</v>
      </c>
      <c r="C42" s="42" t="s">
        <v>379</v>
      </c>
      <c r="D42" s="41">
        <v>3270</v>
      </c>
      <c r="E42" s="42" t="s">
        <v>380</v>
      </c>
      <c r="F42" s="42" t="s">
        <v>381</v>
      </c>
      <c r="G42" s="42" t="s">
        <v>382</v>
      </c>
    </row>
    <row r="43" spans="1:7" ht="14.4" x14ac:dyDescent="0.25">
      <c r="A43" s="41">
        <v>119305</v>
      </c>
      <c r="B43" s="42" t="s">
        <v>383</v>
      </c>
      <c r="C43" s="42" t="s">
        <v>384</v>
      </c>
      <c r="D43" s="41">
        <v>1755</v>
      </c>
      <c r="E43" s="42" t="s">
        <v>386</v>
      </c>
      <c r="F43" s="42" t="s">
        <v>387</v>
      </c>
      <c r="G43" s="42" t="s">
        <v>388</v>
      </c>
    </row>
    <row r="44" spans="1:7" ht="14.4" x14ac:dyDescent="0.25">
      <c r="A44" s="41">
        <v>119313</v>
      </c>
      <c r="B44" s="42" t="s">
        <v>389</v>
      </c>
      <c r="C44" s="42" t="s">
        <v>390</v>
      </c>
      <c r="D44" s="41">
        <v>1851</v>
      </c>
      <c r="E44" s="42" t="s">
        <v>391</v>
      </c>
      <c r="F44" s="42" t="s">
        <v>392</v>
      </c>
      <c r="G44" s="42" t="s">
        <v>393</v>
      </c>
    </row>
    <row r="45" spans="1:7" ht="14.4" x14ac:dyDescent="0.25">
      <c r="A45" s="41">
        <v>119339</v>
      </c>
      <c r="B45" s="42" t="s">
        <v>394</v>
      </c>
      <c r="C45" s="42" t="s">
        <v>395</v>
      </c>
      <c r="D45" s="41">
        <v>1000</v>
      </c>
      <c r="E45" s="42" t="s">
        <v>257</v>
      </c>
      <c r="F45" s="42" t="s">
        <v>197</v>
      </c>
      <c r="G45" s="42" t="s">
        <v>11550</v>
      </c>
    </row>
    <row r="46" spans="1:7" ht="14.4" x14ac:dyDescent="0.25">
      <c r="A46" s="41">
        <v>119354</v>
      </c>
      <c r="B46" s="42" t="s">
        <v>396</v>
      </c>
      <c r="C46" s="42" t="s">
        <v>397</v>
      </c>
      <c r="D46" s="41">
        <v>2300</v>
      </c>
      <c r="E46" s="42" t="s">
        <v>47</v>
      </c>
      <c r="F46" s="42" t="s">
        <v>398</v>
      </c>
      <c r="G46" s="42" t="s">
        <v>399</v>
      </c>
    </row>
    <row r="47" spans="1:7" ht="14.4" x14ac:dyDescent="0.25">
      <c r="A47" s="41">
        <v>119362</v>
      </c>
      <c r="B47" s="42" t="s">
        <v>400</v>
      </c>
      <c r="C47" s="42" t="s">
        <v>401</v>
      </c>
      <c r="D47" s="41">
        <v>8520</v>
      </c>
      <c r="E47" s="42" t="s">
        <v>112</v>
      </c>
      <c r="F47" s="42" t="s">
        <v>402</v>
      </c>
      <c r="G47" s="42" t="s">
        <v>403</v>
      </c>
    </row>
    <row r="48" spans="1:7" ht="14.4" x14ac:dyDescent="0.25">
      <c r="A48" s="41">
        <v>119371</v>
      </c>
      <c r="B48" s="42" t="s">
        <v>404</v>
      </c>
      <c r="C48" s="42" t="s">
        <v>11551</v>
      </c>
      <c r="D48" s="41">
        <v>8550</v>
      </c>
      <c r="E48" s="42" t="s">
        <v>107</v>
      </c>
      <c r="F48" s="42" t="s">
        <v>406</v>
      </c>
      <c r="G48" s="42" t="s">
        <v>11552</v>
      </c>
    </row>
    <row r="49" spans="1:7" ht="14.4" x14ac:dyDescent="0.25">
      <c r="A49" s="41">
        <v>119388</v>
      </c>
      <c r="B49" s="42" t="s">
        <v>10627</v>
      </c>
      <c r="C49" s="42" t="s">
        <v>2882</v>
      </c>
      <c r="D49" s="41">
        <v>8400</v>
      </c>
      <c r="E49" s="42" t="s">
        <v>100</v>
      </c>
      <c r="F49" s="42" t="s">
        <v>2883</v>
      </c>
      <c r="G49" s="42" t="s">
        <v>10628</v>
      </c>
    </row>
    <row r="50" spans="1:7" ht="14.4" x14ac:dyDescent="0.25">
      <c r="A50" s="41">
        <v>119404</v>
      </c>
      <c r="B50" s="42" t="s">
        <v>409</v>
      </c>
      <c r="C50" s="42" t="s">
        <v>2910</v>
      </c>
      <c r="D50" s="41">
        <v>8490</v>
      </c>
      <c r="E50" s="42" t="s">
        <v>2911</v>
      </c>
      <c r="F50" s="42" t="s">
        <v>2912</v>
      </c>
      <c r="G50" s="42" t="s">
        <v>2913</v>
      </c>
    </row>
    <row r="51" spans="1:7" ht="14.4" x14ac:dyDescent="0.25">
      <c r="A51" s="41">
        <v>119412</v>
      </c>
      <c r="B51" s="42" t="s">
        <v>414</v>
      </c>
      <c r="C51" s="42" t="s">
        <v>2920</v>
      </c>
      <c r="D51" s="41">
        <v>8930</v>
      </c>
      <c r="E51" s="42" t="s">
        <v>2921</v>
      </c>
      <c r="F51" s="42" t="s">
        <v>2922</v>
      </c>
      <c r="G51" s="42" t="s">
        <v>2923</v>
      </c>
    </row>
    <row r="52" spans="1:7" ht="14.4" x14ac:dyDescent="0.25">
      <c r="A52" s="41">
        <v>119421</v>
      </c>
      <c r="B52" s="42" t="s">
        <v>418</v>
      </c>
      <c r="C52" s="42" t="s">
        <v>419</v>
      </c>
      <c r="D52" s="41">
        <v>8870</v>
      </c>
      <c r="E52" s="42" t="s">
        <v>111</v>
      </c>
      <c r="F52" s="42" t="s">
        <v>10629</v>
      </c>
      <c r="G52" s="42" t="s">
        <v>10630</v>
      </c>
    </row>
    <row r="53" spans="1:7" ht="14.4" x14ac:dyDescent="0.25">
      <c r="A53" s="41">
        <v>119438</v>
      </c>
      <c r="B53" s="42" t="s">
        <v>421</v>
      </c>
      <c r="C53" s="42" t="s">
        <v>422</v>
      </c>
      <c r="D53" s="41">
        <v>8530</v>
      </c>
      <c r="E53" s="42" t="s">
        <v>113</v>
      </c>
      <c r="F53" s="42" t="s">
        <v>423</v>
      </c>
      <c r="G53" s="42" t="s">
        <v>424</v>
      </c>
    </row>
    <row r="54" spans="1:7" ht="14.4" x14ac:dyDescent="0.25">
      <c r="A54" s="41">
        <v>119446</v>
      </c>
      <c r="B54" s="42" t="s">
        <v>425</v>
      </c>
      <c r="C54" s="42" t="s">
        <v>426</v>
      </c>
      <c r="D54" s="41">
        <v>2520</v>
      </c>
      <c r="E54" s="42" t="s">
        <v>427</v>
      </c>
      <c r="F54" s="42" t="s">
        <v>428</v>
      </c>
      <c r="G54" s="42" t="s">
        <v>10631</v>
      </c>
    </row>
    <row r="55" spans="1:7" ht="14.4" x14ac:dyDescent="0.25">
      <c r="A55" s="41">
        <v>119453</v>
      </c>
      <c r="B55" s="42" t="s">
        <v>429</v>
      </c>
      <c r="C55" s="42" t="s">
        <v>430</v>
      </c>
      <c r="D55" s="41">
        <v>8650</v>
      </c>
      <c r="E55" s="42" t="s">
        <v>431</v>
      </c>
      <c r="F55" s="42" t="s">
        <v>432</v>
      </c>
      <c r="G55" s="42" t="s">
        <v>433</v>
      </c>
    </row>
    <row r="56" spans="1:7" ht="14.4" x14ac:dyDescent="0.25">
      <c r="A56" s="41">
        <v>119461</v>
      </c>
      <c r="B56" s="42" t="s">
        <v>434</v>
      </c>
      <c r="C56" s="42" t="s">
        <v>435</v>
      </c>
      <c r="D56" s="41">
        <v>8530</v>
      </c>
      <c r="E56" s="42" t="s">
        <v>113</v>
      </c>
      <c r="F56" s="42" t="s">
        <v>436</v>
      </c>
      <c r="G56" s="42" t="s">
        <v>10632</v>
      </c>
    </row>
    <row r="57" spans="1:7" ht="14.4" x14ac:dyDescent="0.25">
      <c r="A57" s="41">
        <v>119479</v>
      </c>
      <c r="B57" s="42" t="s">
        <v>438</v>
      </c>
      <c r="C57" s="42" t="s">
        <v>11553</v>
      </c>
      <c r="D57" s="41">
        <v>9960</v>
      </c>
      <c r="E57" s="42" t="s">
        <v>3058</v>
      </c>
      <c r="F57" s="42" t="s">
        <v>441</v>
      </c>
      <c r="G57" s="42" t="s">
        <v>442</v>
      </c>
    </row>
    <row r="58" spans="1:7" ht="14.4" x14ac:dyDescent="0.25">
      <c r="A58" s="41">
        <v>119487</v>
      </c>
      <c r="B58" s="42" t="s">
        <v>443</v>
      </c>
      <c r="C58" s="42" t="s">
        <v>444</v>
      </c>
      <c r="D58" s="41">
        <v>9890</v>
      </c>
      <c r="E58" s="42" t="s">
        <v>445</v>
      </c>
      <c r="F58" s="42" t="s">
        <v>446</v>
      </c>
      <c r="G58" s="42" t="s">
        <v>447</v>
      </c>
    </row>
    <row r="59" spans="1:7" ht="14.4" x14ac:dyDescent="0.25">
      <c r="A59" s="41">
        <v>119495</v>
      </c>
      <c r="B59" s="42" t="s">
        <v>600</v>
      </c>
      <c r="C59" s="42" t="s">
        <v>601</v>
      </c>
      <c r="D59" s="41">
        <v>2330</v>
      </c>
      <c r="E59" s="42" t="s">
        <v>155</v>
      </c>
      <c r="F59" s="42" t="s">
        <v>602</v>
      </c>
      <c r="G59" s="42" t="s">
        <v>603</v>
      </c>
    </row>
    <row r="60" spans="1:7" ht="14.4" x14ac:dyDescent="0.25">
      <c r="A60" s="41">
        <v>119503</v>
      </c>
      <c r="B60" s="42" t="s">
        <v>604</v>
      </c>
      <c r="C60" s="42" t="s">
        <v>605</v>
      </c>
      <c r="D60" s="41">
        <v>9320</v>
      </c>
      <c r="E60" s="42" t="s">
        <v>606</v>
      </c>
      <c r="F60" s="42" t="s">
        <v>607</v>
      </c>
      <c r="G60" s="42" t="s">
        <v>11554</v>
      </c>
    </row>
    <row r="61" spans="1:7" ht="14.4" x14ac:dyDescent="0.25">
      <c r="A61" s="41">
        <v>119511</v>
      </c>
      <c r="B61" s="42" t="s">
        <v>608</v>
      </c>
      <c r="C61" s="42" t="s">
        <v>609</v>
      </c>
      <c r="D61" s="41">
        <v>8582</v>
      </c>
      <c r="E61" s="42" t="s">
        <v>610</v>
      </c>
      <c r="F61" s="42" t="s">
        <v>611</v>
      </c>
      <c r="G61" s="42" t="s">
        <v>612</v>
      </c>
    </row>
    <row r="62" spans="1:7" ht="14.4" x14ac:dyDescent="0.25">
      <c r="A62" s="41">
        <v>119529</v>
      </c>
      <c r="B62" s="42" t="s">
        <v>613</v>
      </c>
      <c r="C62" s="42" t="s">
        <v>614</v>
      </c>
      <c r="D62" s="41">
        <v>2980</v>
      </c>
      <c r="E62" s="42" t="s">
        <v>615</v>
      </c>
      <c r="F62" s="42" t="s">
        <v>616</v>
      </c>
      <c r="G62" s="42" t="s">
        <v>617</v>
      </c>
    </row>
    <row r="63" spans="1:7" ht="14.4" x14ac:dyDescent="0.25">
      <c r="A63" s="41">
        <v>119545</v>
      </c>
      <c r="B63" s="42" t="s">
        <v>618</v>
      </c>
      <c r="C63" s="42" t="s">
        <v>619</v>
      </c>
      <c r="D63" s="41">
        <v>2890</v>
      </c>
      <c r="E63" s="42" t="s">
        <v>338</v>
      </c>
      <c r="F63" s="42" t="s">
        <v>620</v>
      </c>
      <c r="G63" s="42" t="s">
        <v>333</v>
      </c>
    </row>
    <row r="64" spans="1:7" ht="14.4" x14ac:dyDescent="0.25">
      <c r="A64" s="41">
        <v>119552</v>
      </c>
      <c r="B64" s="42" t="s">
        <v>622</v>
      </c>
      <c r="C64" s="42" t="s">
        <v>623</v>
      </c>
      <c r="D64" s="41">
        <v>8760</v>
      </c>
      <c r="E64" s="42" t="s">
        <v>177</v>
      </c>
      <c r="F64" s="42" t="s">
        <v>624</v>
      </c>
      <c r="G64" s="42" t="s">
        <v>625</v>
      </c>
    </row>
    <row r="65" spans="1:7" ht="14.4" x14ac:dyDescent="0.25">
      <c r="A65" s="41">
        <v>119561</v>
      </c>
      <c r="B65" s="42" t="s">
        <v>626</v>
      </c>
      <c r="C65" s="42" t="s">
        <v>627</v>
      </c>
      <c r="D65" s="41">
        <v>8550</v>
      </c>
      <c r="E65" s="42" t="s">
        <v>107</v>
      </c>
      <c r="F65" s="42" t="s">
        <v>628</v>
      </c>
      <c r="G65" s="42" t="s">
        <v>629</v>
      </c>
    </row>
    <row r="66" spans="1:7" ht="14.4" x14ac:dyDescent="0.25">
      <c r="A66" s="41">
        <v>119578</v>
      </c>
      <c r="B66" s="42" t="s">
        <v>630</v>
      </c>
      <c r="C66" s="42" t="s">
        <v>631</v>
      </c>
      <c r="D66" s="41">
        <v>2275</v>
      </c>
      <c r="E66" s="42" t="s">
        <v>632</v>
      </c>
      <c r="F66" s="42" t="s">
        <v>633</v>
      </c>
      <c r="G66" s="42" t="s">
        <v>634</v>
      </c>
    </row>
    <row r="67" spans="1:7" ht="14.4" x14ac:dyDescent="0.25">
      <c r="A67" s="41">
        <v>119586</v>
      </c>
      <c r="B67" s="42" t="s">
        <v>635</v>
      </c>
      <c r="C67" s="42" t="s">
        <v>636</v>
      </c>
      <c r="D67" s="41">
        <v>2110</v>
      </c>
      <c r="E67" s="42" t="s">
        <v>38</v>
      </c>
      <c r="F67" s="42" t="s">
        <v>637</v>
      </c>
      <c r="G67" s="42" t="s">
        <v>638</v>
      </c>
    </row>
    <row r="68" spans="1:7" ht="14.4" x14ac:dyDescent="0.25">
      <c r="A68" s="41">
        <v>119602</v>
      </c>
      <c r="B68" s="42" t="s">
        <v>643</v>
      </c>
      <c r="C68" s="42" t="s">
        <v>644</v>
      </c>
      <c r="D68" s="41">
        <v>2360</v>
      </c>
      <c r="E68" s="42" t="s">
        <v>156</v>
      </c>
      <c r="F68" s="42" t="s">
        <v>645</v>
      </c>
      <c r="G68" s="42" t="s">
        <v>646</v>
      </c>
    </row>
    <row r="69" spans="1:7" ht="14.4" x14ac:dyDescent="0.25">
      <c r="A69" s="41">
        <v>119636</v>
      </c>
      <c r="B69" s="42" t="s">
        <v>647</v>
      </c>
      <c r="C69" s="42" t="s">
        <v>648</v>
      </c>
      <c r="D69" s="41">
        <v>1785</v>
      </c>
      <c r="E69" s="42" t="s">
        <v>150</v>
      </c>
      <c r="F69" s="42" t="s">
        <v>649</v>
      </c>
      <c r="G69" s="42" t="s">
        <v>650</v>
      </c>
    </row>
    <row r="70" spans="1:7" ht="14.4" x14ac:dyDescent="0.25">
      <c r="A70" s="41">
        <v>119644</v>
      </c>
      <c r="B70" s="42" t="s">
        <v>651</v>
      </c>
      <c r="C70" s="42" t="s">
        <v>652</v>
      </c>
      <c r="D70" s="41">
        <v>2380</v>
      </c>
      <c r="E70" s="42" t="s">
        <v>653</v>
      </c>
      <c r="F70" s="42" t="s">
        <v>654</v>
      </c>
      <c r="G70" s="42" t="s">
        <v>655</v>
      </c>
    </row>
    <row r="71" spans="1:7" ht="14.4" x14ac:dyDescent="0.25">
      <c r="A71" s="41">
        <v>119651</v>
      </c>
      <c r="B71" s="42" t="s">
        <v>656</v>
      </c>
      <c r="C71" s="42" t="s">
        <v>657</v>
      </c>
      <c r="D71" s="41">
        <v>2200</v>
      </c>
      <c r="E71" s="42" t="s">
        <v>658</v>
      </c>
      <c r="F71" s="42" t="s">
        <v>659</v>
      </c>
      <c r="G71" s="42" t="s">
        <v>660</v>
      </c>
    </row>
    <row r="72" spans="1:7" ht="14.4" x14ac:dyDescent="0.25">
      <c r="A72" s="41">
        <v>119669</v>
      </c>
      <c r="B72" s="42" t="s">
        <v>661</v>
      </c>
      <c r="C72" s="42" t="s">
        <v>662</v>
      </c>
      <c r="D72" s="41">
        <v>3140</v>
      </c>
      <c r="E72" s="42" t="s">
        <v>64</v>
      </c>
      <c r="F72" s="42" t="s">
        <v>663</v>
      </c>
      <c r="G72" s="42" t="s">
        <v>11555</v>
      </c>
    </row>
    <row r="73" spans="1:7" ht="14.4" x14ac:dyDescent="0.25">
      <c r="A73" s="41">
        <v>119677</v>
      </c>
      <c r="B73" s="42" t="s">
        <v>664</v>
      </c>
      <c r="C73" s="42" t="s">
        <v>10596</v>
      </c>
      <c r="D73" s="41">
        <v>2018</v>
      </c>
      <c r="E73" s="42" t="s">
        <v>258</v>
      </c>
      <c r="F73" s="42" t="s">
        <v>682</v>
      </c>
      <c r="G73" s="42" t="s">
        <v>10633</v>
      </c>
    </row>
    <row r="74" spans="1:7" ht="14.4" x14ac:dyDescent="0.25">
      <c r="A74" s="41">
        <v>119693</v>
      </c>
      <c r="B74" s="42" t="s">
        <v>666</v>
      </c>
      <c r="C74" s="42" t="s">
        <v>667</v>
      </c>
      <c r="D74" s="41">
        <v>1150</v>
      </c>
      <c r="E74" s="42" t="s">
        <v>19</v>
      </c>
      <c r="F74" s="42" t="s">
        <v>668</v>
      </c>
      <c r="G74" s="42" t="s">
        <v>669</v>
      </c>
    </row>
    <row r="75" spans="1:7" ht="14.4" x14ac:dyDescent="0.25">
      <c r="A75" s="41">
        <v>119701</v>
      </c>
      <c r="B75" s="42" t="s">
        <v>664</v>
      </c>
      <c r="C75" s="42" t="s">
        <v>10596</v>
      </c>
      <c r="D75" s="41">
        <v>2018</v>
      </c>
      <c r="E75" s="42" t="s">
        <v>258</v>
      </c>
      <c r="F75" s="42" t="s">
        <v>682</v>
      </c>
      <c r="G75" s="42" t="s">
        <v>10634</v>
      </c>
    </row>
    <row r="76" spans="1:7" ht="14.4" x14ac:dyDescent="0.25">
      <c r="A76" s="41">
        <v>119719</v>
      </c>
      <c r="B76" s="42" t="s">
        <v>671</v>
      </c>
      <c r="C76" s="42" t="s">
        <v>672</v>
      </c>
      <c r="D76" s="41">
        <v>1653</v>
      </c>
      <c r="E76" s="42" t="s">
        <v>673</v>
      </c>
      <c r="F76" s="42" t="s">
        <v>674</v>
      </c>
      <c r="G76" s="42" t="s">
        <v>10635</v>
      </c>
    </row>
    <row r="77" spans="1:7" ht="14.4" x14ac:dyDescent="0.25">
      <c r="A77" s="41">
        <v>119727</v>
      </c>
      <c r="B77" s="42" t="s">
        <v>675</v>
      </c>
      <c r="C77" s="42" t="s">
        <v>676</v>
      </c>
      <c r="D77" s="41">
        <v>1910</v>
      </c>
      <c r="E77" s="42" t="s">
        <v>677</v>
      </c>
      <c r="F77" s="42" t="s">
        <v>678</v>
      </c>
      <c r="G77" s="42" t="s">
        <v>679</v>
      </c>
    </row>
    <row r="78" spans="1:7" ht="14.4" x14ac:dyDescent="0.25">
      <c r="A78" s="41">
        <v>119735</v>
      </c>
      <c r="B78" s="42" t="s">
        <v>664</v>
      </c>
      <c r="C78" s="42" t="s">
        <v>10596</v>
      </c>
      <c r="D78" s="41">
        <v>2018</v>
      </c>
      <c r="E78" s="42" t="s">
        <v>258</v>
      </c>
      <c r="F78" s="42" t="s">
        <v>682</v>
      </c>
      <c r="G78" s="42" t="s">
        <v>10636</v>
      </c>
    </row>
    <row r="79" spans="1:7" ht="14.4" x14ac:dyDescent="0.25">
      <c r="A79" s="41">
        <v>119751</v>
      </c>
      <c r="B79" s="42" t="s">
        <v>664</v>
      </c>
      <c r="C79" s="42" t="s">
        <v>681</v>
      </c>
      <c r="D79" s="41">
        <v>2000</v>
      </c>
      <c r="E79" s="42" t="s">
        <v>258</v>
      </c>
      <c r="F79" s="42" t="s">
        <v>682</v>
      </c>
      <c r="G79" s="42" t="s">
        <v>10637</v>
      </c>
    </row>
    <row r="80" spans="1:7" ht="14.4" x14ac:dyDescent="0.25">
      <c r="A80" s="41">
        <v>119768</v>
      </c>
      <c r="B80" s="42" t="s">
        <v>664</v>
      </c>
      <c r="C80" s="42" t="s">
        <v>10596</v>
      </c>
      <c r="D80" s="41">
        <v>2000</v>
      </c>
      <c r="E80" s="42" t="s">
        <v>258</v>
      </c>
      <c r="F80" s="42" t="s">
        <v>682</v>
      </c>
      <c r="G80" s="42" t="s">
        <v>10638</v>
      </c>
    </row>
    <row r="81" spans="1:7" ht="14.4" x14ac:dyDescent="0.25">
      <c r="A81" s="41">
        <v>119776</v>
      </c>
      <c r="B81" s="42" t="s">
        <v>685</v>
      </c>
      <c r="C81" s="42" t="s">
        <v>686</v>
      </c>
      <c r="D81" s="41">
        <v>3511</v>
      </c>
      <c r="E81" s="42" t="s">
        <v>687</v>
      </c>
      <c r="F81" s="42" t="s">
        <v>688</v>
      </c>
      <c r="G81" s="42" t="s">
        <v>689</v>
      </c>
    </row>
    <row r="82" spans="1:7" ht="14.4" x14ac:dyDescent="0.25">
      <c r="A82" s="41">
        <v>119784</v>
      </c>
      <c r="B82" s="42" t="s">
        <v>690</v>
      </c>
      <c r="C82" s="42" t="s">
        <v>691</v>
      </c>
      <c r="D82" s="41">
        <v>2930</v>
      </c>
      <c r="E82" s="42" t="s">
        <v>40</v>
      </c>
      <c r="F82" s="42" t="s">
        <v>692</v>
      </c>
      <c r="G82" s="42" t="s">
        <v>693</v>
      </c>
    </row>
    <row r="83" spans="1:7" ht="14.4" x14ac:dyDescent="0.25">
      <c r="A83" s="41">
        <v>119792</v>
      </c>
      <c r="B83" s="42" t="s">
        <v>694</v>
      </c>
      <c r="C83" s="42" t="s">
        <v>695</v>
      </c>
      <c r="D83" s="41">
        <v>8500</v>
      </c>
      <c r="E83" s="42" t="s">
        <v>106</v>
      </c>
      <c r="F83" s="42" t="s">
        <v>696</v>
      </c>
      <c r="G83" s="42" t="s">
        <v>697</v>
      </c>
    </row>
    <row r="84" spans="1:7" ht="14.4" x14ac:dyDescent="0.25">
      <c r="A84" s="41">
        <v>119801</v>
      </c>
      <c r="B84" s="42" t="s">
        <v>698</v>
      </c>
      <c r="C84" s="42" t="s">
        <v>699</v>
      </c>
      <c r="D84" s="41">
        <v>8940</v>
      </c>
      <c r="E84" s="42" t="s">
        <v>110</v>
      </c>
      <c r="F84" s="42" t="s">
        <v>700</v>
      </c>
      <c r="G84" s="42" t="s">
        <v>701</v>
      </c>
    </row>
    <row r="85" spans="1:7" ht="14.4" x14ac:dyDescent="0.25">
      <c r="A85" s="41">
        <v>119818</v>
      </c>
      <c r="B85" s="42" t="s">
        <v>702</v>
      </c>
      <c r="C85" s="42" t="s">
        <v>703</v>
      </c>
      <c r="D85" s="41">
        <v>8560</v>
      </c>
      <c r="E85" s="42" t="s">
        <v>704</v>
      </c>
      <c r="F85" s="42" t="s">
        <v>705</v>
      </c>
      <c r="G85" s="42" t="s">
        <v>11556</v>
      </c>
    </row>
    <row r="86" spans="1:7" ht="14.4" x14ac:dyDescent="0.25">
      <c r="A86" s="41">
        <v>119826</v>
      </c>
      <c r="B86" s="42" t="s">
        <v>706</v>
      </c>
      <c r="C86" s="42" t="s">
        <v>707</v>
      </c>
      <c r="D86" s="41">
        <v>8600</v>
      </c>
      <c r="E86" s="42" t="s">
        <v>94</v>
      </c>
      <c r="F86" s="42" t="s">
        <v>708</v>
      </c>
      <c r="G86" s="42" t="s">
        <v>709</v>
      </c>
    </row>
    <row r="87" spans="1:7" ht="14.4" x14ac:dyDescent="0.25">
      <c r="A87" s="41">
        <v>119834</v>
      </c>
      <c r="B87" s="42" t="s">
        <v>710</v>
      </c>
      <c r="C87" s="42" t="s">
        <v>711</v>
      </c>
      <c r="D87" s="41">
        <v>8680</v>
      </c>
      <c r="E87" s="42" t="s">
        <v>97</v>
      </c>
      <c r="F87" s="42" t="s">
        <v>712</v>
      </c>
      <c r="G87" s="42" t="s">
        <v>713</v>
      </c>
    </row>
    <row r="88" spans="1:7" ht="14.4" x14ac:dyDescent="0.25">
      <c r="A88" s="41">
        <v>119842</v>
      </c>
      <c r="B88" s="42" t="s">
        <v>714</v>
      </c>
      <c r="C88" s="42" t="s">
        <v>715</v>
      </c>
      <c r="D88" s="41">
        <v>3900</v>
      </c>
      <c r="E88" s="42" t="s">
        <v>339</v>
      </c>
      <c r="F88" s="42" t="s">
        <v>716</v>
      </c>
      <c r="G88" s="42" t="s">
        <v>717</v>
      </c>
    </row>
    <row r="89" spans="1:7" ht="14.4" x14ac:dyDescent="0.25">
      <c r="A89" s="41">
        <v>119859</v>
      </c>
      <c r="B89" s="42" t="s">
        <v>718</v>
      </c>
      <c r="C89" s="42" t="s">
        <v>719</v>
      </c>
      <c r="D89" s="41">
        <v>8460</v>
      </c>
      <c r="E89" s="42" t="s">
        <v>720</v>
      </c>
      <c r="F89" s="42" t="s">
        <v>721</v>
      </c>
      <c r="G89" s="42" t="s">
        <v>722</v>
      </c>
    </row>
    <row r="90" spans="1:7" ht="14.4" x14ac:dyDescent="0.25">
      <c r="A90" s="41">
        <v>119867</v>
      </c>
      <c r="B90" s="42" t="s">
        <v>723</v>
      </c>
      <c r="C90" s="42" t="s">
        <v>3846</v>
      </c>
      <c r="D90" s="41">
        <v>3550</v>
      </c>
      <c r="E90" s="42" t="s">
        <v>169</v>
      </c>
      <c r="F90" s="42" t="s">
        <v>10639</v>
      </c>
      <c r="G90" s="42" t="s">
        <v>10640</v>
      </c>
    </row>
    <row r="91" spans="1:7" ht="14.4" x14ac:dyDescent="0.25">
      <c r="A91" s="41">
        <v>119875</v>
      </c>
      <c r="B91" s="42" t="s">
        <v>725</v>
      </c>
      <c r="C91" s="42" t="s">
        <v>726</v>
      </c>
      <c r="D91" s="41">
        <v>3770</v>
      </c>
      <c r="E91" s="42" t="s">
        <v>497</v>
      </c>
      <c r="F91" s="42" t="s">
        <v>727</v>
      </c>
      <c r="G91" s="42" t="s">
        <v>728</v>
      </c>
    </row>
    <row r="92" spans="1:7" ht="14.4" x14ac:dyDescent="0.25">
      <c r="A92" s="41">
        <v>119891</v>
      </c>
      <c r="B92" s="42" t="s">
        <v>729</v>
      </c>
      <c r="C92" s="42" t="s">
        <v>730</v>
      </c>
      <c r="D92" s="41">
        <v>3500</v>
      </c>
      <c r="E92" s="42" t="s">
        <v>71</v>
      </c>
      <c r="F92" s="42" t="s">
        <v>731</v>
      </c>
      <c r="G92" s="42" t="s">
        <v>732</v>
      </c>
    </row>
    <row r="93" spans="1:7" ht="14.4" x14ac:dyDescent="0.25">
      <c r="A93" s="41">
        <v>119917</v>
      </c>
      <c r="B93" s="42" t="s">
        <v>733</v>
      </c>
      <c r="C93" s="42" t="s">
        <v>734</v>
      </c>
      <c r="D93" s="41">
        <v>8840</v>
      </c>
      <c r="E93" s="42" t="s">
        <v>735</v>
      </c>
      <c r="F93" s="42" t="s">
        <v>736</v>
      </c>
      <c r="G93" s="42" t="s">
        <v>737</v>
      </c>
    </row>
    <row r="94" spans="1:7" ht="14.4" x14ac:dyDescent="0.25">
      <c r="A94" s="41">
        <v>119925</v>
      </c>
      <c r="B94" s="42" t="s">
        <v>738</v>
      </c>
      <c r="C94" s="42" t="s">
        <v>739</v>
      </c>
      <c r="D94" s="41">
        <v>2610</v>
      </c>
      <c r="E94" s="42" t="s">
        <v>321</v>
      </c>
      <c r="F94" s="42" t="s">
        <v>740</v>
      </c>
      <c r="G94" s="42" t="s">
        <v>741</v>
      </c>
    </row>
    <row r="95" spans="1:7" ht="14.4" x14ac:dyDescent="0.25">
      <c r="A95" s="41">
        <v>119933</v>
      </c>
      <c r="B95" s="42" t="s">
        <v>742</v>
      </c>
      <c r="C95" s="42" t="s">
        <v>743</v>
      </c>
      <c r="D95" s="41">
        <v>2800</v>
      </c>
      <c r="E95" s="42" t="s">
        <v>63</v>
      </c>
      <c r="F95" s="42" t="s">
        <v>744</v>
      </c>
      <c r="G95" s="42" t="s">
        <v>745</v>
      </c>
    </row>
    <row r="96" spans="1:7" ht="14.4" x14ac:dyDescent="0.25">
      <c r="A96" s="41">
        <v>119941</v>
      </c>
      <c r="B96" s="42" t="s">
        <v>746</v>
      </c>
      <c r="C96" s="42" t="s">
        <v>747</v>
      </c>
      <c r="D96" s="41">
        <v>8750</v>
      </c>
      <c r="E96" s="42" t="s">
        <v>748</v>
      </c>
      <c r="F96" s="42" t="s">
        <v>749</v>
      </c>
      <c r="G96" s="42" t="s">
        <v>750</v>
      </c>
    </row>
    <row r="97" spans="1:7" ht="14.4" x14ac:dyDescent="0.25">
      <c r="A97" s="41">
        <v>119966</v>
      </c>
      <c r="B97" s="42" t="s">
        <v>11557</v>
      </c>
      <c r="C97" s="42" t="s">
        <v>751</v>
      </c>
      <c r="D97" s="41">
        <v>9200</v>
      </c>
      <c r="E97" s="42" t="s">
        <v>752</v>
      </c>
      <c r="F97" s="42" t="s">
        <v>753</v>
      </c>
      <c r="G97" s="42" t="s">
        <v>11558</v>
      </c>
    </row>
    <row r="98" spans="1:7" ht="14.4" x14ac:dyDescent="0.25">
      <c r="A98" s="41">
        <v>119974</v>
      </c>
      <c r="B98" s="42" t="s">
        <v>754</v>
      </c>
      <c r="C98" s="42" t="s">
        <v>10332</v>
      </c>
      <c r="D98" s="41">
        <v>9500</v>
      </c>
      <c r="E98" s="42" t="s">
        <v>133</v>
      </c>
      <c r="F98" s="42" t="s">
        <v>756</v>
      </c>
      <c r="G98" s="42" t="s">
        <v>757</v>
      </c>
    </row>
    <row r="99" spans="1:7" ht="14.4" x14ac:dyDescent="0.25">
      <c r="A99" s="41">
        <v>119991</v>
      </c>
      <c r="B99" s="42" t="s">
        <v>758</v>
      </c>
      <c r="C99" s="42" t="s">
        <v>759</v>
      </c>
      <c r="D99" s="41">
        <v>9830</v>
      </c>
      <c r="E99" s="42" t="s">
        <v>760</v>
      </c>
      <c r="F99" s="42" t="s">
        <v>761</v>
      </c>
      <c r="G99" s="42" t="s">
        <v>762</v>
      </c>
    </row>
    <row r="100" spans="1:7" ht="14.4" x14ac:dyDescent="0.25">
      <c r="A100" s="41">
        <v>120006</v>
      </c>
      <c r="B100" s="42" t="s">
        <v>763</v>
      </c>
      <c r="C100" s="42" t="s">
        <v>764</v>
      </c>
      <c r="D100" s="41">
        <v>2930</v>
      </c>
      <c r="E100" s="42" t="s">
        <v>40</v>
      </c>
      <c r="F100" s="42" t="s">
        <v>765</v>
      </c>
      <c r="G100" s="42" t="s">
        <v>766</v>
      </c>
    </row>
    <row r="101" spans="1:7" ht="14.4" x14ac:dyDescent="0.25">
      <c r="A101" s="41">
        <v>120014</v>
      </c>
      <c r="B101" s="42" t="s">
        <v>767</v>
      </c>
      <c r="C101" s="42" t="s">
        <v>768</v>
      </c>
      <c r="D101" s="41">
        <v>8906</v>
      </c>
      <c r="E101" s="42" t="s">
        <v>769</v>
      </c>
      <c r="F101" s="42" t="s">
        <v>770</v>
      </c>
      <c r="G101" s="42" t="s">
        <v>771</v>
      </c>
    </row>
    <row r="102" spans="1:7" ht="14.4" x14ac:dyDescent="0.25">
      <c r="A102" s="41">
        <v>120031</v>
      </c>
      <c r="B102" s="42" t="s">
        <v>772</v>
      </c>
      <c r="C102" s="42" t="s">
        <v>773</v>
      </c>
      <c r="D102" s="41">
        <v>2300</v>
      </c>
      <c r="E102" s="42" t="s">
        <v>47</v>
      </c>
      <c r="F102" s="42" t="s">
        <v>774</v>
      </c>
      <c r="G102" s="42" t="s">
        <v>775</v>
      </c>
    </row>
    <row r="103" spans="1:7" ht="14.4" x14ac:dyDescent="0.25">
      <c r="A103" s="41">
        <v>120063</v>
      </c>
      <c r="B103" s="42" t="s">
        <v>776</v>
      </c>
      <c r="C103" s="42" t="s">
        <v>777</v>
      </c>
      <c r="D103" s="41">
        <v>2540</v>
      </c>
      <c r="E103" s="42" t="s">
        <v>55</v>
      </c>
      <c r="F103" s="42" t="s">
        <v>778</v>
      </c>
      <c r="G103" s="42" t="s">
        <v>779</v>
      </c>
    </row>
    <row r="104" spans="1:7" ht="14.4" x14ac:dyDescent="0.25">
      <c r="A104" s="41">
        <v>120071</v>
      </c>
      <c r="B104" s="42" t="s">
        <v>10641</v>
      </c>
      <c r="C104" s="42" t="s">
        <v>780</v>
      </c>
      <c r="D104" s="41">
        <v>8200</v>
      </c>
      <c r="E104" s="42" t="s">
        <v>281</v>
      </c>
      <c r="F104" s="42" t="s">
        <v>781</v>
      </c>
      <c r="G104" s="42" t="s">
        <v>782</v>
      </c>
    </row>
    <row r="105" spans="1:7" ht="14.4" x14ac:dyDescent="0.25">
      <c r="A105" s="41">
        <v>120089</v>
      </c>
      <c r="B105" s="42" t="s">
        <v>783</v>
      </c>
      <c r="C105" s="42" t="s">
        <v>784</v>
      </c>
      <c r="D105" s="41">
        <v>2990</v>
      </c>
      <c r="E105" s="42" t="s">
        <v>41</v>
      </c>
      <c r="F105" s="42" t="s">
        <v>785</v>
      </c>
      <c r="G105" s="42" t="s">
        <v>786</v>
      </c>
    </row>
    <row r="106" spans="1:7" ht="14.4" x14ac:dyDescent="0.25">
      <c r="A106" s="41">
        <v>120097</v>
      </c>
      <c r="B106" s="42" t="s">
        <v>787</v>
      </c>
      <c r="C106" s="42" t="s">
        <v>788</v>
      </c>
      <c r="D106" s="41">
        <v>3300</v>
      </c>
      <c r="E106" s="42" t="s">
        <v>69</v>
      </c>
      <c r="F106" s="42" t="s">
        <v>1299</v>
      </c>
      <c r="G106" s="42" t="s">
        <v>790</v>
      </c>
    </row>
    <row r="107" spans="1:7" ht="14.4" x14ac:dyDescent="0.25">
      <c r="A107" s="41">
        <v>120113</v>
      </c>
      <c r="B107" s="42" t="s">
        <v>791</v>
      </c>
      <c r="C107" s="42" t="s">
        <v>4385</v>
      </c>
      <c r="D107" s="41">
        <v>2880</v>
      </c>
      <c r="E107" s="42" t="s">
        <v>60</v>
      </c>
      <c r="F107" s="42" t="s">
        <v>4386</v>
      </c>
      <c r="G107" s="42" t="s">
        <v>4387</v>
      </c>
    </row>
    <row r="108" spans="1:7" ht="14.4" x14ac:dyDescent="0.25">
      <c r="A108" s="41">
        <v>120121</v>
      </c>
      <c r="B108" s="42" t="s">
        <v>794</v>
      </c>
      <c r="C108" s="42" t="s">
        <v>795</v>
      </c>
      <c r="D108" s="41">
        <v>2470</v>
      </c>
      <c r="E108" s="42" t="s">
        <v>796</v>
      </c>
      <c r="F108" s="42" t="s">
        <v>797</v>
      </c>
      <c r="G108" s="42" t="s">
        <v>798</v>
      </c>
    </row>
    <row r="109" spans="1:7" ht="14.4" x14ac:dyDescent="0.25">
      <c r="A109" s="41">
        <v>120139</v>
      </c>
      <c r="B109" s="42" t="s">
        <v>799</v>
      </c>
      <c r="C109" s="42" t="s">
        <v>800</v>
      </c>
      <c r="D109" s="41">
        <v>3800</v>
      </c>
      <c r="E109" s="42" t="s">
        <v>84</v>
      </c>
      <c r="F109" s="42" t="s">
        <v>801</v>
      </c>
      <c r="G109" s="42" t="s">
        <v>802</v>
      </c>
    </row>
    <row r="110" spans="1:7" ht="14.4" x14ac:dyDescent="0.25">
      <c r="A110" s="41">
        <v>120147</v>
      </c>
      <c r="B110" s="42" t="s">
        <v>10642</v>
      </c>
      <c r="C110" s="42" t="s">
        <v>11559</v>
      </c>
      <c r="D110" s="41">
        <v>3500</v>
      </c>
      <c r="E110" s="42" t="s">
        <v>71</v>
      </c>
      <c r="F110" s="42" t="s">
        <v>803</v>
      </c>
      <c r="G110" s="42" t="s">
        <v>804</v>
      </c>
    </row>
    <row r="111" spans="1:7" ht="14.4" x14ac:dyDescent="0.25">
      <c r="A111" s="41">
        <v>120162</v>
      </c>
      <c r="B111" s="42" t="s">
        <v>805</v>
      </c>
      <c r="C111" s="42" t="s">
        <v>4543</v>
      </c>
      <c r="D111" s="41">
        <v>3111</v>
      </c>
      <c r="E111" s="42" t="s">
        <v>4544</v>
      </c>
      <c r="F111" s="42" t="s">
        <v>4545</v>
      </c>
      <c r="G111" s="42" t="s">
        <v>4546</v>
      </c>
    </row>
    <row r="112" spans="1:7" ht="14.4" x14ac:dyDescent="0.25">
      <c r="A112" s="41">
        <v>120171</v>
      </c>
      <c r="B112" s="42" t="s">
        <v>809</v>
      </c>
      <c r="C112" s="42" t="s">
        <v>810</v>
      </c>
      <c r="D112" s="41">
        <v>1880</v>
      </c>
      <c r="E112" s="42" t="s">
        <v>164</v>
      </c>
      <c r="F112" s="42" t="s">
        <v>811</v>
      </c>
      <c r="G112" s="42" t="s">
        <v>10643</v>
      </c>
    </row>
    <row r="113" spans="1:7" ht="14.4" x14ac:dyDescent="0.25">
      <c r="A113" s="41">
        <v>120188</v>
      </c>
      <c r="B113" s="42" t="s">
        <v>812</v>
      </c>
      <c r="C113" s="42" t="s">
        <v>813</v>
      </c>
      <c r="D113" s="41">
        <v>3080</v>
      </c>
      <c r="E113" s="42" t="s">
        <v>35</v>
      </c>
      <c r="F113" s="42" t="s">
        <v>814</v>
      </c>
      <c r="G113" s="42" t="s">
        <v>815</v>
      </c>
    </row>
    <row r="114" spans="1:7" ht="14.4" x14ac:dyDescent="0.25">
      <c r="A114" s="41">
        <v>120196</v>
      </c>
      <c r="B114" s="42" t="s">
        <v>816</v>
      </c>
      <c r="C114" s="42" t="s">
        <v>817</v>
      </c>
      <c r="D114" s="41">
        <v>1760</v>
      </c>
      <c r="E114" s="42" t="s">
        <v>148</v>
      </c>
      <c r="F114" s="42" t="s">
        <v>11560</v>
      </c>
      <c r="G114" s="42" t="s">
        <v>11561</v>
      </c>
    </row>
    <row r="115" spans="1:7" ht="14.4" x14ac:dyDescent="0.25">
      <c r="A115" s="41">
        <v>120212</v>
      </c>
      <c r="B115" s="42" t="s">
        <v>818</v>
      </c>
      <c r="C115" s="42" t="s">
        <v>4649</v>
      </c>
      <c r="D115" s="41">
        <v>8600</v>
      </c>
      <c r="E115" s="42" t="s">
        <v>94</v>
      </c>
      <c r="F115" s="42" t="s">
        <v>10644</v>
      </c>
      <c r="G115" s="42" t="s">
        <v>10645</v>
      </c>
    </row>
    <row r="116" spans="1:7" ht="14.4" x14ac:dyDescent="0.25">
      <c r="A116" s="41">
        <v>120221</v>
      </c>
      <c r="B116" s="42" t="s">
        <v>821</v>
      </c>
      <c r="C116" s="42" t="s">
        <v>822</v>
      </c>
      <c r="D116" s="41">
        <v>1081</v>
      </c>
      <c r="E116" s="42" t="s">
        <v>16</v>
      </c>
      <c r="F116" s="42" t="s">
        <v>823</v>
      </c>
      <c r="G116" s="42" t="s">
        <v>10646</v>
      </c>
    </row>
    <row r="117" spans="1:7" ht="14.4" x14ac:dyDescent="0.25">
      <c r="A117" s="41">
        <v>120253</v>
      </c>
      <c r="B117" s="42" t="s">
        <v>824</v>
      </c>
      <c r="C117" s="42" t="s">
        <v>825</v>
      </c>
      <c r="D117" s="41">
        <v>8020</v>
      </c>
      <c r="E117" s="42" t="s">
        <v>91</v>
      </c>
      <c r="F117" s="42" t="s">
        <v>826</v>
      </c>
      <c r="G117" s="42" t="s">
        <v>827</v>
      </c>
    </row>
    <row r="118" spans="1:7" ht="14.4" x14ac:dyDescent="0.25">
      <c r="A118" s="41">
        <v>120261</v>
      </c>
      <c r="B118" s="42" t="s">
        <v>828</v>
      </c>
      <c r="C118" s="42" t="s">
        <v>829</v>
      </c>
      <c r="D118" s="41">
        <v>9990</v>
      </c>
      <c r="E118" s="42" t="s">
        <v>143</v>
      </c>
      <c r="F118" s="42" t="s">
        <v>4706</v>
      </c>
      <c r="G118" s="42" t="s">
        <v>831</v>
      </c>
    </row>
    <row r="119" spans="1:7" ht="14.4" x14ac:dyDescent="0.25">
      <c r="A119" s="41">
        <v>120279</v>
      </c>
      <c r="B119" s="42" t="s">
        <v>832</v>
      </c>
      <c r="C119" s="42" t="s">
        <v>833</v>
      </c>
      <c r="D119" s="41">
        <v>8820</v>
      </c>
      <c r="E119" s="42" t="s">
        <v>93</v>
      </c>
      <c r="F119" s="42" t="s">
        <v>834</v>
      </c>
      <c r="G119" s="42" t="s">
        <v>11562</v>
      </c>
    </row>
    <row r="120" spans="1:7" ht="14.4" x14ac:dyDescent="0.25">
      <c r="A120" s="41">
        <v>120287</v>
      </c>
      <c r="B120" s="42" t="s">
        <v>835</v>
      </c>
      <c r="C120" s="42" t="s">
        <v>836</v>
      </c>
      <c r="D120" s="41">
        <v>2530</v>
      </c>
      <c r="E120" s="42" t="s">
        <v>158</v>
      </c>
      <c r="F120" s="42" t="s">
        <v>837</v>
      </c>
      <c r="G120" s="42" t="s">
        <v>838</v>
      </c>
    </row>
    <row r="121" spans="1:7" ht="14.4" x14ac:dyDescent="0.25">
      <c r="A121" s="41">
        <v>120295</v>
      </c>
      <c r="B121" s="42" t="s">
        <v>839</v>
      </c>
      <c r="C121" s="42" t="s">
        <v>840</v>
      </c>
      <c r="D121" s="41">
        <v>2990</v>
      </c>
      <c r="E121" s="42" t="s">
        <v>41</v>
      </c>
      <c r="F121" s="42" t="s">
        <v>841</v>
      </c>
      <c r="G121" s="42" t="s">
        <v>333</v>
      </c>
    </row>
    <row r="122" spans="1:7" ht="14.4" x14ac:dyDescent="0.25">
      <c r="A122" s="41">
        <v>120329</v>
      </c>
      <c r="B122" s="42" t="s">
        <v>842</v>
      </c>
      <c r="C122" s="42" t="s">
        <v>843</v>
      </c>
      <c r="D122" s="41">
        <v>1070</v>
      </c>
      <c r="E122" s="42" t="s">
        <v>145</v>
      </c>
      <c r="F122" s="42" t="s">
        <v>844</v>
      </c>
      <c r="G122" s="42" t="s">
        <v>10647</v>
      </c>
    </row>
    <row r="123" spans="1:7" ht="14.4" x14ac:dyDescent="0.25">
      <c r="A123" s="41">
        <v>120345</v>
      </c>
      <c r="B123" s="42" t="s">
        <v>846</v>
      </c>
      <c r="C123" s="42" t="s">
        <v>847</v>
      </c>
      <c r="D123" s="41">
        <v>8800</v>
      </c>
      <c r="E123" s="42" t="s">
        <v>116</v>
      </c>
      <c r="F123" s="42" t="s">
        <v>848</v>
      </c>
      <c r="G123" s="42" t="s">
        <v>849</v>
      </c>
    </row>
    <row r="124" spans="1:7" ht="14.4" x14ac:dyDescent="0.25">
      <c r="A124" s="41">
        <v>120361</v>
      </c>
      <c r="B124" s="42" t="s">
        <v>850</v>
      </c>
      <c r="C124" s="42" t="s">
        <v>851</v>
      </c>
      <c r="D124" s="41">
        <v>8790</v>
      </c>
      <c r="E124" s="42" t="s">
        <v>115</v>
      </c>
      <c r="F124" s="42" t="s">
        <v>852</v>
      </c>
      <c r="G124" s="42" t="s">
        <v>853</v>
      </c>
    </row>
    <row r="125" spans="1:7" ht="14.4" x14ac:dyDescent="0.25">
      <c r="A125" s="41">
        <v>120394</v>
      </c>
      <c r="B125" s="42" t="s">
        <v>854</v>
      </c>
      <c r="C125" s="42" t="s">
        <v>855</v>
      </c>
      <c r="D125" s="41">
        <v>2000</v>
      </c>
      <c r="E125" s="42" t="s">
        <v>258</v>
      </c>
      <c r="F125" s="42" t="s">
        <v>856</v>
      </c>
      <c r="G125" s="42" t="s">
        <v>857</v>
      </c>
    </row>
    <row r="126" spans="1:7" ht="14.4" x14ac:dyDescent="0.25">
      <c r="A126" s="41">
        <v>120451</v>
      </c>
      <c r="B126" s="42" t="s">
        <v>858</v>
      </c>
      <c r="C126" s="42" t="s">
        <v>859</v>
      </c>
      <c r="D126" s="41">
        <v>8511</v>
      </c>
      <c r="E126" s="42" t="s">
        <v>860</v>
      </c>
      <c r="F126" s="42" t="s">
        <v>10648</v>
      </c>
      <c r="G126" s="42" t="s">
        <v>861</v>
      </c>
    </row>
    <row r="127" spans="1:7" ht="14.4" x14ac:dyDescent="0.25">
      <c r="A127" s="41">
        <v>120469</v>
      </c>
      <c r="B127" s="42" t="s">
        <v>862</v>
      </c>
      <c r="C127" s="42" t="s">
        <v>863</v>
      </c>
      <c r="D127" s="41">
        <v>8970</v>
      </c>
      <c r="E127" s="42" t="s">
        <v>119</v>
      </c>
      <c r="F127" s="42" t="s">
        <v>864</v>
      </c>
      <c r="G127" s="42" t="s">
        <v>865</v>
      </c>
    </row>
    <row r="128" spans="1:7" ht="14.4" x14ac:dyDescent="0.25">
      <c r="A128" s="41">
        <v>120477</v>
      </c>
      <c r="B128" s="42" t="s">
        <v>866</v>
      </c>
      <c r="C128" s="42" t="s">
        <v>11563</v>
      </c>
      <c r="D128" s="41">
        <v>2320</v>
      </c>
      <c r="E128" s="42" t="s">
        <v>154</v>
      </c>
      <c r="F128" s="42" t="s">
        <v>868</v>
      </c>
      <c r="G128" s="42" t="s">
        <v>11564</v>
      </c>
    </row>
    <row r="129" spans="1:7" ht="14.4" x14ac:dyDescent="0.25">
      <c r="A129" s="41">
        <v>120485</v>
      </c>
      <c r="B129" s="42" t="s">
        <v>869</v>
      </c>
      <c r="C129" s="42" t="s">
        <v>10649</v>
      </c>
      <c r="D129" s="41">
        <v>2830</v>
      </c>
      <c r="E129" s="42" t="s">
        <v>161</v>
      </c>
      <c r="F129" s="42" t="s">
        <v>10650</v>
      </c>
      <c r="G129" s="42" t="s">
        <v>10651</v>
      </c>
    </row>
    <row r="130" spans="1:7" ht="14.4" x14ac:dyDescent="0.25">
      <c r="A130" s="41">
        <v>120493</v>
      </c>
      <c r="B130" s="42" t="s">
        <v>872</v>
      </c>
      <c r="C130" s="42" t="s">
        <v>873</v>
      </c>
      <c r="D130" s="41">
        <v>8890</v>
      </c>
      <c r="E130" s="42" t="s">
        <v>874</v>
      </c>
      <c r="F130" s="42" t="s">
        <v>875</v>
      </c>
      <c r="G130" s="42" t="s">
        <v>11565</v>
      </c>
    </row>
    <row r="131" spans="1:7" ht="14.4" x14ac:dyDescent="0.25">
      <c r="A131" s="41">
        <v>120501</v>
      </c>
      <c r="B131" s="42" t="s">
        <v>877</v>
      </c>
      <c r="C131" s="42" t="s">
        <v>10530</v>
      </c>
      <c r="D131" s="41">
        <v>9200</v>
      </c>
      <c r="E131" s="42" t="s">
        <v>129</v>
      </c>
      <c r="F131" s="42" t="s">
        <v>880</v>
      </c>
      <c r="G131" s="42" t="s">
        <v>881</v>
      </c>
    </row>
    <row r="132" spans="1:7" ht="14.4" x14ac:dyDescent="0.25">
      <c r="A132" s="41">
        <v>120519</v>
      </c>
      <c r="B132" s="42" t="s">
        <v>245</v>
      </c>
      <c r="C132" s="42" t="s">
        <v>882</v>
      </c>
      <c r="D132" s="41">
        <v>8930</v>
      </c>
      <c r="E132" s="42" t="s">
        <v>174</v>
      </c>
      <c r="F132" s="42" t="s">
        <v>883</v>
      </c>
      <c r="G132" s="42" t="s">
        <v>884</v>
      </c>
    </row>
    <row r="133" spans="1:7" ht="14.4" x14ac:dyDescent="0.25">
      <c r="A133" s="41">
        <v>120535</v>
      </c>
      <c r="B133" s="42" t="s">
        <v>885</v>
      </c>
      <c r="C133" s="42" t="s">
        <v>886</v>
      </c>
      <c r="D133" s="41">
        <v>2490</v>
      </c>
      <c r="E133" s="42" t="s">
        <v>887</v>
      </c>
      <c r="F133" s="42" t="s">
        <v>888</v>
      </c>
      <c r="G133" s="42" t="s">
        <v>889</v>
      </c>
    </row>
    <row r="134" spans="1:7" ht="14.4" x14ac:dyDescent="0.25">
      <c r="A134" s="41">
        <v>120543</v>
      </c>
      <c r="B134" s="42" t="s">
        <v>890</v>
      </c>
      <c r="C134" s="42" t="s">
        <v>773</v>
      </c>
      <c r="D134" s="41">
        <v>2300</v>
      </c>
      <c r="E134" s="42" t="s">
        <v>47</v>
      </c>
      <c r="F134" s="42" t="s">
        <v>891</v>
      </c>
      <c r="G134" s="42" t="s">
        <v>892</v>
      </c>
    </row>
    <row r="135" spans="1:7" ht="14.4" x14ac:dyDescent="0.25">
      <c r="A135" s="41">
        <v>120551</v>
      </c>
      <c r="B135" s="42" t="s">
        <v>893</v>
      </c>
      <c r="C135" s="42" t="s">
        <v>894</v>
      </c>
      <c r="D135" s="41">
        <v>8300</v>
      </c>
      <c r="E135" s="42" t="s">
        <v>304</v>
      </c>
      <c r="F135" s="42" t="s">
        <v>895</v>
      </c>
      <c r="G135" s="42" t="s">
        <v>896</v>
      </c>
    </row>
    <row r="136" spans="1:7" ht="14.4" x14ac:dyDescent="0.25">
      <c r="A136" s="41">
        <v>120576</v>
      </c>
      <c r="B136" s="42" t="s">
        <v>897</v>
      </c>
      <c r="C136" s="42" t="s">
        <v>5268</v>
      </c>
      <c r="D136" s="41">
        <v>3071</v>
      </c>
      <c r="E136" s="42" t="s">
        <v>5269</v>
      </c>
      <c r="F136" s="42" t="s">
        <v>5270</v>
      </c>
      <c r="G136" s="42" t="s">
        <v>10652</v>
      </c>
    </row>
    <row r="137" spans="1:7" ht="14.4" x14ac:dyDescent="0.25">
      <c r="A137" s="41">
        <v>120584</v>
      </c>
      <c r="B137" s="42" t="s">
        <v>901</v>
      </c>
      <c r="C137" s="42" t="s">
        <v>5291</v>
      </c>
      <c r="D137" s="41">
        <v>9660</v>
      </c>
      <c r="E137" s="42" t="s">
        <v>5292</v>
      </c>
      <c r="F137" s="42" t="s">
        <v>5293</v>
      </c>
      <c r="G137" s="42" t="s">
        <v>5294</v>
      </c>
    </row>
    <row r="138" spans="1:7" ht="14.4" x14ac:dyDescent="0.25">
      <c r="A138" s="41">
        <v>120601</v>
      </c>
      <c r="B138" s="42" t="s">
        <v>904</v>
      </c>
      <c r="C138" s="42" t="s">
        <v>825</v>
      </c>
      <c r="D138" s="41">
        <v>8020</v>
      </c>
      <c r="E138" s="42" t="s">
        <v>91</v>
      </c>
      <c r="F138" s="42" t="s">
        <v>905</v>
      </c>
      <c r="G138" s="42" t="s">
        <v>906</v>
      </c>
    </row>
    <row r="139" spans="1:7" ht="14.4" x14ac:dyDescent="0.25">
      <c r="A139" s="41">
        <v>120618</v>
      </c>
      <c r="B139" s="42" t="s">
        <v>907</v>
      </c>
      <c r="C139" s="42" t="s">
        <v>908</v>
      </c>
      <c r="D139" s="41">
        <v>2560</v>
      </c>
      <c r="E139" s="42" t="s">
        <v>46</v>
      </c>
      <c r="F139" s="42" t="s">
        <v>909</v>
      </c>
      <c r="G139" s="42" t="s">
        <v>910</v>
      </c>
    </row>
    <row r="140" spans="1:7" ht="14.4" x14ac:dyDescent="0.25">
      <c r="A140" s="41">
        <v>120626</v>
      </c>
      <c r="B140" s="42" t="s">
        <v>911</v>
      </c>
      <c r="C140" s="42" t="s">
        <v>912</v>
      </c>
      <c r="D140" s="41">
        <v>3078</v>
      </c>
      <c r="E140" s="42" t="s">
        <v>913</v>
      </c>
      <c r="F140" s="42" t="s">
        <v>914</v>
      </c>
      <c r="G140" s="42" t="s">
        <v>915</v>
      </c>
    </row>
    <row r="141" spans="1:7" ht="14.4" x14ac:dyDescent="0.25">
      <c r="A141" s="41">
        <v>120634</v>
      </c>
      <c r="B141" s="42" t="s">
        <v>916</v>
      </c>
      <c r="C141" s="42" t="s">
        <v>10653</v>
      </c>
      <c r="D141" s="41">
        <v>8200</v>
      </c>
      <c r="E141" s="42" t="s">
        <v>270</v>
      </c>
      <c r="F141" s="42" t="s">
        <v>917</v>
      </c>
      <c r="G141" s="42" t="s">
        <v>10654</v>
      </c>
    </row>
    <row r="142" spans="1:7" ht="14.4" x14ac:dyDescent="0.25">
      <c r="A142" s="41">
        <v>120659</v>
      </c>
      <c r="B142" s="42" t="s">
        <v>359</v>
      </c>
      <c r="C142" s="42" t="s">
        <v>918</v>
      </c>
      <c r="D142" s="41">
        <v>2340</v>
      </c>
      <c r="E142" s="42" t="s">
        <v>919</v>
      </c>
      <c r="F142" s="42" t="s">
        <v>10655</v>
      </c>
      <c r="G142" s="42" t="s">
        <v>10656</v>
      </c>
    </row>
    <row r="143" spans="1:7" ht="14.4" x14ac:dyDescent="0.25">
      <c r="A143" s="41">
        <v>120667</v>
      </c>
      <c r="B143" s="42" t="s">
        <v>921</v>
      </c>
      <c r="C143" s="42" t="s">
        <v>5447</v>
      </c>
      <c r="D143" s="41">
        <v>8420</v>
      </c>
      <c r="E143" s="42" t="s">
        <v>5416</v>
      </c>
      <c r="F143" s="42" t="s">
        <v>5448</v>
      </c>
      <c r="G143" s="42" t="s">
        <v>5449</v>
      </c>
    </row>
    <row r="144" spans="1:7" ht="14.4" x14ac:dyDescent="0.25">
      <c r="A144" s="41">
        <v>120683</v>
      </c>
      <c r="B144" s="42" t="s">
        <v>924</v>
      </c>
      <c r="C144" s="42" t="s">
        <v>925</v>
      </c>
      <c r="D144" s="41">
        <v>8920</v>
      </c>
      <c r="E144" s="42" t="s">
        <v>926</v>
      </c>
      <c r="F144" s="42" t="s">
        <v>927</v>
      </c>
      <c r="G144" s="42" t="s">
        <v>928</v>
      </c>
    </row>
    <row r="145" spans="1:7" ht="14.4" x14ac:dyDescent="0.25">
      <c r="A145" s="41">
        <v>120725</v>
      </c>
      <c r="B145" s="42" t="s">
        <v>929</v>
      </c>
      <c r="C145" s="42" t="s">
        <v>930</v>
      </c>
      <c r="D145" s="41">
        <v>8200</v>
      </c>
      <c r="E145" s="42" t="s">
        <v>270</v>
      </c>
      <c r="F145" s="42" t="s">
        <v>931</v>
      </c>
      <c r="G145" s="42" t="s">
        <v>932</v>
      </c>
    </row>
    <row r="146" spans="1:7" ht="14.4" x14ac:dyDescent="0.25">
      <c r="A146" s="41">
        <v>120733</v>
      </c>
      <c r="B146" s="42" t="s">
        <v>933</v>
      </c>
      <c r="C146" s="42" t="s">
        <v>934</v>
      </c>
      <c r="D146" s="41">
        <v>3090</v>
      </c>
      <c r="E146" s="42" t="s">
        <v>33</v>
      </c>
      <c r="F146" s="42" t="s">
        <v>935</v>
      </c>
      <c r="G146" s="42" t="s">
        <v>936</v>
      </c>
    </row>
    <row r="147" spans="1:7" ht="14.4" x14ac:dyDescent="0.25">
      <c r="A147" s="41">
        <v>120741</v>
      </c>
      <c r="B147" s="42" t="s">
        <v>937</v>
      </c>
      <c r="C147" s="42" t="s">
        <v>938</v>
      </c>
      <c r="D147" s="41">
        <v>8400</v>
      </c>
      <c r="E147" s="42" t="s">
        <v>100</v>
      </c>
      <c r="F147" s="42" t="s">
        <v>939</v>
      </c>
      <c r="G147" s="42" t="s">
        <v>940</v>
      </c>
    </row>
    <row r="148" spans="1:7" ht="14.4" x14ac:dyDescent="0.25">
      <c r="A148" s="41">
        <v>120758</v>
      </c>
      <c r="B148" s="42" t="s">
        <v>941</v>
      </c>
      <c r="C148" s="42" t="s">
        <v>942</v>
      </c>
      <c r="D148" s="41">
        <v>2328</v>
      </c>
      <c r="E148" s="42" t="s">
        <v>943</v>
      </c>
      <c r="F148" s="42" t="s">
        <v>944</v>
      </c>
      <c r="G148" s="42" t="s">
        <v>945</v>
      </c>
    </row>
    <row r="149" spans="1:7" ht="14.4" x14ac:dyDescent="0.25">
      <c r="A149" s="41">
        <v>120766</v>
      </c>
      <c r="B149" s="42" t="s">
        <v>946</v>
      </c>
      <c r="C149" s="42" t="s">
        <v>947</v>
      </c>
      <c r="D149" s="41">
        <v>3020</v>
      </c>
      <c r="E149" s="42" t="s">
        <v>948</v>
      </c>
      <c r="F149" s="42" t="s">
        <v>949</v>
      </c>
      <c r="G149" s="42" t="s">
        <v>11566</v>
      </c>
    </row>
    <row r="150" spans="1:7" ht="14.4" x14ac:dyDescent="0.25">
      <c r="A150" s="41">
        <v>120782</v>
      </c>
      <c r="B150" s="42" t="s">
        <v>951</v>
      </c>
      <c r="C150" s="42" t="s">
        <v>952</v>
      </c>
      <c r="D150" s="41">
        <v>8301</v>
      </c>
      <c r="E150" s="42" t="s">
        <v>953</v>
      </c>
      <c r="F150" s="42" t="s">
        <v>954</v>
      </c>
      <c r="G150" s="42" t="s">
        <v>955</v>
      </c>
    </row>
    <row r="151" spans="1:7" ht="14.4" x14ac:dyDescent="0.25">
      <c r="A151" s="41">
        <v>120791</v>
      </c>
      <c r="B151" s="42" t="s">
        <v>956</v>
      </c>
      <c r="C151" s="42" t="s">
        <v>957</v>
      </c>
      <c r="D151" s="41">
        <v>1745</v>
      </c>
      <c r="E151" s="42" t="s">
        <v>32</v>
      </c>
      <c r="F151" s="42" t="s">
        <v>958</v>
      </c>
      <c r="G151" s="42" t="s">
        <v>959</v>
      </c>
    </row>
    <row r="152" spans="1:7" ht="14.4" x14ac:dyDescent="0.25">
      <c r="A152" s="41">
        <v>120816</v>
      </c>
      <c r="B152" s="42" t="s">
        <v>960</v>
      </c>
      <c r="C152" s="42" t="s">
        <v>5651</v>
      </c>
      <c r="D152" s="41">
        <v>3545</v>
      </c>
      <c r="E152" s="42" t="s">
        <v>5652</v>
      </c>
      <c r="F152" s="42" t="s">
        <v>5653</v>
      </c>
      <c r="G152" s="42" t="s">
        <v>5654</v>
      </c>
    </row>
    <row r="153" spans="1:7" ht="14.4" x14ac:dyDescent="0.25">
      <c r="A153" s="41">
        <v>120824</v>
      </c>
      <c r="B153" s="42" t="s">
        <v>964</v>
      </c>
      <c r="C153" s="42" t="s">
        <v>965</v>
      </c>
      <c r="D153" s="41">
        <v>8500</v>
      </c>
      <c r="E153" s="42" t="s">
        <v>106</v>
      </c>
      <c r="F153" s="42" t="s">
        <v>966</v>
      </c>
      <c r="G153" s="42" t="s">
        <v>967</v>
      </c>
    </row>
    <row r="154" spans="1:7" ht="14.4" x14ac:dyDescent="0.25">
      <c r="A154" s="41">
        <v>120841</v>
      </c>
      <c r="B154" s="42" t="s">
        <v>968</v>
      </c>
      <c r="C154" s="42" t="s">
        <v>5720</v>
      </c>
      <c r="D154" s="41">
        <v>3010</v>
      </c>
      <c r="E154" s="42" t="s">
        <v>298</v>
      </c>
      <c r="F154" s="42" t="s">
        <v>970</v>
      </c>
      <c r="G154" s="42" t="s">
        <v>971</v>
      </c>
    </row>
    <row r="155" spans="1:7" ht="14.4" x14ac:dyDescent="0.25">
      <c r="A155" s="41">
        <v>120857</v>
      </c>
      <c r="B155" s="42" t="s">
        <v>972</v>
      </c>
      <c r="C155" s="42" t="s">
        <v>973</v>
      </c>
      <c r="D155" s="41">
        <v>8700</v>
      </c>
      <c r="E155" s="42" t="s">
        <v>117</v>
      </c>
      <c r="F155" s="42" t="s">
        <v>974</v>
      </c>
      <c r="G155" s="42" t="s">
        <v>975</v>
      </c>
    </row>
    <row r="156" spans="1:7" ht="14.4" x14ac:dyDescent="0.25">
      <c r="A156" s="41">
        <v>120865</v>
      </c>
      <c r="B156" s="42" t="s">
        <v>976</v>
      </c>
      <c r="C156" s="42" t="s">
        <v>825</v>
      </c>
      <c r="D156" s="41">
        <v>8020</v>
      </c>
      <c r="E156" s="42" t="s">
        <v>91</v>
      </c>
      <c r="F156" s="42" t="s">
        <v>977</v>
      </c>
      <c r="G156" s="42" t="s">
        <v>978</v>
      </c>
    </row>
    <row r="157" spans="1:7" ht="14.4" x14ac:dyDescent="0.25">
      <c r="A157" s="41">
        <v>120873</v>
      </c>
      <c r="B157" s="42" t="s">
        <v>979</v>
      </c>
      <c r="C157" s="42" t="s">
        <v>980</v>
      </c>
      <c r="D157" s="41">
        <v>8560</v>
      </c>
      <c r="E157" s="42" t="s">
        <v>109</v>
      </c>
      <c r="F157" s="42" t="s">
        <v>981</v>
      </c>
      <c r="G157" s="42" t="s">
        <v>982</v>
      </c>
    </row>
    <row r="158" spans="1:7" ht="14.4" x14ac:dyDescent="0.25">
      <c r="A158" s="41">
        <v>120881</v>
      </c>
      <c r="B158" s="42" t="s">
        <v>983</v>
      </c>
      <c r="C158" s="42" t="s">
        <v>984</v>
      </c>
      <c r="D158" s="41">
        <v>8800</v>
      </c>
      <c r="E158" s="42" t="s">
        <v>116</v>
      </c>
      <c r="F158" s="42" t="s">
        <v>985</v>
      </c>
      <c r="G158" s="42" t="s">
        <v>986</v>
      </c>
    </row>
    <row r="159" spans="1:7" ht="14.4" x14ac:dyDescent="0.25">
      <c r="A159" s="41">
        <v>120899</v>
      </c>
      <c r="B159" s="42" t="s">
        <v>987</v>
      </c>
      <c r="C159" s="42" t="s">
        <v>988</v>
      </c>
      <c r="D159" s="41">
        <v>8900</v>
      </c>
      <c r="E159" s="42" t="s">
        <v>118</v>
      </c>
      <c r="F159" s="42" t="s">
        <v>989</v>
      </c>
      <c r="G159" s="42" t="s">
        <v>990</v>
      </c>
    </row>
    <row r="160" spans="1:7" ht="14.4" x14ac:dyDescent="0.25">
      <c r="A160" s="41">
        <v>120915</v>
      </c>
      <c r="B160" s="42" t="s">
        <v>991</v>
      </c>
      <c r="C160" s="42" t="s">
        <v>992</v>
      </c>
      <c r="D160" s="41">
        <v>9840</v>
      </c>
      <c r="E160" s="42" t="s">
        <v>139</v>
      </c>
      <c r="F160" s="42" t="s">
        <v>11567</v>
      </c>
      <c r="G160" s="42" t="s">
        <v>11568</v>
      </c>
    </row>
    <row r="161" spans="1:7" ht="14.4" x14ac:dyDescent="0.25">
      <c r="A161" s="41">
        <v>120949</v>
      </c>
      <c r="B161" s="42" t="s">
        <v>993</v>
      </c>
      <c r="C161" s="42" t="s">
        <v>994</v>
      </c>
      <c r="D161" s="41">
        <v>9000</v>
      </c>
      <c r="E161" s="42" t="s">
        <v>120</v>
      </c>
      <c r="F161" s="42" t="s">
        <v>995</v>
      </c>
      <c r="G161" s="42" t="s">
        <v>996</v>
      </c>
    </row>
    <row r="162" spans="1:7" ht="14.4" x14ac:dyDescent="0.25">
      <c r="A162" s="41">
        <v>120956</v>
      </c>
      <c r="B162" s="42" t="s">
        <v>997</v>
      </c>
      <c r="C162" s="42" t="s">
        <v>998</v>
      </c>
      <c r="D162" s="41">
        <v>9100</v>
      </c>
      <c r="E162" s="42" t="s">
        <v>62</v>
      </c>
      <c r="F162" s="42" t="s">
        <v>999</v>
      </c>
      <c r="G162" s="42" t="s">
        <v>1000</v>
      </c>
    </row>
    <row r="163" spans="1:7" ht="14.4" x14ac:dyDescent="0.25">
      <c r="A163" s="41">
        <v>120964</v>
      </c>
      <c r="B163" s="42" t="s">
        <v>1001</v>
      </c>
      <c r="C163" s="42" t="s">
        <v>1002</v>
      </c>
      <c r="D163" s="41">
        <v>9041</v>
      </c>
      <c r="E163" s="42" t="s">
        <v>273</v>
      </c>
      <c r="F163" s="42" t="s">
        <v>11569</v>
      </c>
      <c r="G163" s="42" t="s">
        <v>11548</v>
      </c>
    </row>
    <row r="164" spans="1:7" ht="14.4" x14ac:dyDescent="0.25">
      <c r="A164" s="41">
        <v>120972</v>
      </c>
      <c r="B164" s="42" t="s">
        <v>1005</v>
      </c>
      <c r="C164" s="42" t="s">
        <v>1006</v>
      </c>
      <c r="D164" s="41">
        <v>9260</v>
      </c>
      <c r="E164" s="42" t="s">
        <v>1007</v>
      </c>
      <c r="F164" s="42" t="s">
        <v>1008</v>
      </c>
      <c r="G164" s="42" t="s">
        <v>1009</v>
      </c>
    </row>
    <row r="165" spans="1:7" ht="14.4" x14ac:dyDescent="0.25">
      <c r="A165" s="41">
        <v>120981</v>
      </c>
      <c r="B165" s="42" t="s">
        <v>1010</v>
      </c>
      <c r="C165" s="42" t="s">
        <v>1011</v>
      </c>
      <c r="D165" s="41">
        <v>9400</v>
      </c>
      <c r="E165" s="42" t="s">
        <v>1012</v>
      </c>
      <c r="F165" s="42" t="s">
        <v>1013</v>
      </c>
      <c r="G165" s="42" t="s">
        <v>1014</v>
      </c>
    </row>
    <row r="166" spans="1:7" ht="14.4" x14ac:dyDescent="0.25">
      <c r="A166" s="41">
        <v>120998</v>
      </c>
      <c r="B166" s="42" t="s">
        <v>1015</v>
      </c>
      <c r="C166" s="42" t="s">
        <v>1016</v>
      </c>
      <c r="D166" s="41">
        <v>9160</v>
      </c>
      <c r="E166" s="42" t="s">
        <v>123</v>
      </c>
      <c r="F166" s="42" t="s">
        <v>1017</v>
      </c>
      <c r="G166" s="42" t="s">
        <v>1018</v>
      </c>
    </row>
    <row r="167" spans="1:7" ht="14.4" x14ac:dyDescent="0.25">
      <c r="A167" s="41">
        <v>121004</v>
      </c>
      <c r="B167" s="42" t="s">
        <v>1019</v>
      </c>
      <c r="C167" s="42" t="s">
        <v>1020</v>
      </c>
      <c r="D167" s="41">
        <v>9681</v>
      </c>
      <c r="E167" s="42" t="s">
        <v>1021</v>
      </c>
      <c r="F167" s="42" t="s">
        <v>1022</v>
      </c>
      <c r="G167" s="42" t="s">
        <v>333</v>
      </c>
    </row>
    <row r="168" spans="1:7" ht="14.4" x14ac:dyDescent="0.25">
      <c r="A168" s="41">
        <v>121012</v>
      </c>
      <c r="B168" s="42" t="s">
        <v>1023</v>
      </c>
      <c r="C168" s="42" t="s">
        <v>1024</v>
      </c>
      <c r="D168" s="41">
        <v>9300</v>
      </c>
      <c r="E168" s="42" t="s">
        <v>127</v>
      </c>
      <c r="F168" s="42" t="s">
        <v>1025</v>
      </c>
      <c r="G168" s="42" t="s">
        <v>333</v>
      </c>
    </row>
    <row r="169" spans="1:7" ht="14.4" x14ac:dyDescent="0.25">
      <c r="A169" s="41">
        <v>121038</v>
      </c>
      <c r="B169" s="42" t="s">
        <v>1026</v>
      </c>
      <c r="C169" s="42" t="s">
        <v>1027</v>
      </c>
      <c r="D169" s="41">
        <v>9470</v>
      </c>
      <c r="E169" s="42" t="s">
        <v>132</v>
      </c>
      <c r="F169" s="42" t="s">
        <v>1028</v>
      </c>
      <c r="G169" s="42" t="s">
        <v>1029</v>
      </c>
    </row>
    <row r="170" spans="1:7" ht="14.4" x14ac:dyDescent="0.25">
      <c r="A170" s="41">
        <v>121046</v>
      </c>
      <c r="B170" s="42" t="s">
        <v>1030</v>
      </c>
      <c r="C170" s="42" t="s">
        <v>1031</v>
      </c>
      <c r="D170" s="41">
        <v>9700</v>
      </c>
      <c r="E170" s="42" t="s">
        <v>138</v>
      </c>
      <c r="F170" s="42" t="s">
        <v>1032</v>
      </c>
      <c r="G170" s="42" t="s">
        <v>1033</v>
      </c>
    </row>
    <row r="171" spans="1:7" ht="14.4" x14ac:dyDescent="0.25">
      <c r="A171" s="41">
        <v>121053</v>
      </c>
      <c r="B171" s="42" t="s">
        <v>1034</v>
      </c>
      <c r="C171" s="42" t="s">
        <v>1035</v>
      </c>
      <c r="D171" s="41">
        <v>9040</v>
      </c>
      <c r="E171" s="42" t="s">
        <v>323</v>
      </c>
      <c r="F171" s="42" t="s">
        <v>1036</v>
      </c>
      <c r="G171" s="42" t="s">
        <v>10657</v>
      </c>
    </row>
    <row r="172" spans="1:7" ht="14.4" x14ac:dyDescent="0.25">
      <c r="A172" s="41">
        <v>121061</v>
      </c>
      <c r="B172" s="42" t="s">
        <v>1037</v>
      </c>
      <c r="C172" s="42" t="s">
        <v>1038</v>
      </c>
      <c r="D172" s="41">
        <v>9700</v>
      </c>
      <c r="E172" s="42" t="s">
        <v>138</v>
      </c>
      <c r="F172" s="42" t="s">
        <v>1039</v>
      </c>
      <c r="G172" s="42" t="s">
        <v>1040</v>
      </c>
    </row>
    <row r="173" spans="1:7" ht="14.4" x14ac:dyDescent="0.25">
      <c r="A173" s="41">
        <v>121111</v>
      </c>
      <c r="B173" s="42" t="s">
        <v>1041</v>
      </c>
      <c r="C173" s="42" t="s">
        <v>859</v>
      </c>
      <c r="D173" s="41">
        <v>8511</v>
      </c>
      <c r="E173" s="42" t="s">
        <v>860</v>
      </c>
      <c r="F173" s="42" t="s">
        <v>10648</v>
      </c>
      <c r="G173" s="42" t="s">
        <v>861</v>
      </c>
    </row>
    <row r="174" spans="1:7" ht="14.4" x14ac:dyDescent="0.25">
      <c r="A174" s="41">
        <v>121129</v>
      </c>
      <c r="B174" s="42" t="s">
        <v>1042</v>
      </c>
      <c r="C174" s="42" t="s">
        <v>1043</v>
      </c>
      <c r="D174" s="41">
        <v>9600</v>
      </c>
      <c r="E174" s="42" t="s">
        <v>135</v>
      </c>
      <c r="F174" s="42" t="s">
        <v>1044</v>
      </c>
      <c r="G174" s="42" t="s">
        <v>1045</v>
      </c>
    </row>
    <row r="175" spans="1:7" ht="14.4" x14ac:dyDescent="0.25">
      <c r="A175" s="41">
        <v>121137</v>
      </c>
      <c r="B175" s="42" t="s">
        <v>1046</v>
      </c>
      <c r="C175" s="42" t="s">
        <v>1047</v>
      </c>
      <c r="D175" s="41">
        <v>9120</v>
      </c>
      <c r="E175" s="42" t="s">
        <v>307</v>
      </c>
      <c r="F175" s="42" t="s">
        <v>1048</v>
      </c>
      <c r="G175" s="42" t="s">
        <v>1049</v>
      </c>
    </row>
    <row r="176" spans="1:7" ht="14.4" x14ac:dyDescent="0.25">
      <c r="A176" s="41">
        <v>121152</v>
      </c>
      <c r="B176" s="42" t="s">
        <v>1050</v>
      </c>
      <c r="C176" s="42" t="s">
        <v>1051</v>
      </c>
      <c r="D176" s="41">
        <v>9900</v>
      </c>
      <c r="E176" s="42" t="s">
        <v>142</v>
      </c>
      <c r="F176" s="42" t="s">
        <v>10658</v>
      </c>
      <c r="G176" s="42" t="s">
        <v>1052</v>
      </c>
    </row>
    <row r="177" spans="1:7" ht="14.4" x14ac:dyDescent="0.25">
      <c r="A177" s="41">
        <v>121161</v>
      </c>
      <c r="B177" s="42" t="s">
        <v>1053</v>
      </c>
      <c r="C177" s="42" t="s">
        <v>1054</v>
      </c>
      <c r="D177" s="41">
        <v>9230</v>
      </c>
      <c r="E177" s="42" t="s">
        <v>125</v>
      </c>
      <c r="F177" s="42" t="s">
        <v>1055</v>
      </c>
      <c r="G177" s="42" t="s">
        <v>1056</v>
      </c>
    </row>
    <row r="178" spans="1:7" ht="14.4" x14ac:dyDescent="0.25">
      <c r="A178" s="41">
        <v>121186</v>
      </c>
      <c r="B178" s="42" t="s">
        <v>1057</v>
      </c>
      <c r="C178" s="42" t="s">
        <v>1058</v>
      </c>
      <c r="D178" s="41">
        <v>9120</v>
      </c>
      <c r="E178" s="42" t="s">
        <v>307</v>
      </c>
      <c r="F178" s="42" t="s">
        <v>1059</v>
      </c>
      <c r="G178" s="42" t="s">
        <v>1060</v>
      </c>
    </row>
    <row r="179" spans="1:7" ht="14.4" x14ac:dyDescent="0.25">
      <c r="A179" s="41">
        <v>121194</v>
      </c>
      <c r="B179" s="42" t="s">
        <v>1061</v>
      </c>
      <c r="C179" s="42" t="s">
        <v>1062</v>
      </c>
      <c r="D179" s="41">
        <v>9340</v>
      </c>
      <c r="E179" s="42" t="s">
        <v>128</v>
      </c>
      <c r="F179" s="42" t="s">
        <v>6427</v>
      </c>
      <c r="G179" s="42" t="s">
        <v>6428</v>
      </c>
    </row>
    <row r="180" spans="1:7" ht="14.4" x14ac:dyDescent="0.25">
      <c r="A180" s="41">
        <v>121228</v>
      </c>
      <c r="B180" s="42" t="s">
        <v>1065</v>
      </c>
      <c r="C180" s="42" t="s">
        <v>1066</v>
      </c>
      <c r="D180" s="41">
        <v>9140</v>
      </c>
      <c r="E180" s="42" t="s">
        <v>61</v>
      </c>
      <c r="F180" s="42" t="s">
        <v>1067</v>
      </c>
      <c r="G180" s="42" t="s">
        <v>1068</v>
      </c>
    </row>
    <row r="181" spans="1:7" ht="14.4" x14ac:dyDescent="0.25">
      <c r="A181" s="41">
        <v>121236</v>
      </c>
      <c r="B181" s="42" t="s">
        <v>1069</v>
      </c>
      <c r="C181" s="42" t="s">
        <v>6468</v>
      </c>
      <c r="D181" s="41">
        <v>9980</v>
      </c>
      <c r="E181" s="42" t="s">
        <v>3046</v>
      </c>
      <c r="F181" s="42" t="s">
        <v>1070</v>
      </c>
      <c r="G181" s="42" t="s">
        <v>1071</v>
      </c>
    </row>
    <row r="182" spans="1:7" ht="14.4" x14ac:dyDescent="0.25">
      <c r="A182" s="41">
        <v>121251</v>
      </c>
      <c r="B182" s="42" t="s">
        <v>1072</v>
      </c>
      <c r="C182" s="42" t="s">
        <v>1073</v>
      </c>
      <c r="D182" s="41">
        <v>9200</v>
      </c>
      <c r="E182" s="42" t="s">
        <v>129</v>
      </c>
      <c r="F182" s="42" t="s">
        <v>10659</v>
      </c>
      <c r="G182" s="42" t="s">
        <v>10660</v>
      </c>
    </row>
    <row r="183" spans="1:7" ht="14.4" x14ac:dyDescent="0.25">
      <c r="A183" s="41">
        <v>121269</v>
      </c>
      <c r="B183" s="42" t="s">
        <v>1075</v>
      </c>
      <c r="C183" s="42" t="s">
        <v>1076</v>
      </c>
      <c r="D183" s="41">
        <v>9700</v>
      </c>
      <c r="E183" s="42" t="s">
        <v>138</v>
      </c>
      <c r="F183" s="42" t="s">
        <v>1077</v>
      </c>
      <c r="G183" s="42" t="s">
        <v>10661</v>
      </c>
    </row>
    <row r="184" spans="1:7" ht="14.4" x14ac:dyDescent="0.25">
      <c r="A184" s="41">
        <v>121277</v>
      </c>
      <c r="B184" s="42" t="s">
        <v>1078</v>
      </c>
      <c r="C184" s="42" t="s">
        <v>1079</v>
      </c>
      <c r="D184" s="41">
        <v>9230</v>
      </c>
      <c r="E184" s="42" t="s">
        <v>125</v>
      </c>
      <c r="F184" s="42" t="s">
        <v>1080</v>
      </c>
      <c r="G184" s="42" t="s">
        <v>1081</v>
      </c>
    </row>
    <row r="185" spans="1:7" ht="14.4" x14ac:dyDescent="0.25">
      <c r="A185" s="41">
        <v>121285</v>
      </c>
      <c r="B185" s="42" t="s">
        <v>1082</v>
      </c>
      <c r="C185" s="42" t="s">
        <v>1083</v>
      </c>
      <c r="D185" s="41">
        <v>9220</v>
      </c>
      <c r="E185" s="42" t="s">
        <v>124</v>
      </c>
      <c r="F185" s="42" t="s">
        <v>11570</v>
      </c>
      <c r="G185" s="42" t="s">
        <v>11571</v>
      </c>
    </row>
    <row r="186" spans="1:7" ht="14.4" x14ac:dyDescent="0.25">
      <c r="A186" s="41">
        <v>121301</v>
      </c>
      <c r="B186" s="42" t="s">
        <v>1084</v>
      </c>
      <c r="C186" s="42" t="s">
        <v>1085</v>
      </c>
      <c r="D186" s="41">
        <v>9900</v>
      </c>
      <c r="E186" s="42" t="s">
        <v>142</v>
      </c>
      <c r="F186" s="42" t="s">
        <v>1086</v>
      </c>
      <c r="G186" s="42" t="s">
        <v>1087</v>
      </c>
    </row>
    <row r="187" spans="1:7" ht="14.4" x14ac:dyDescent="0.25">
      <c r="A187" s="41">
        <v>121319</v>
      </c>
      <c r="B187" s="42" t="s">
        <v>1088</v>
      </c>
      <c r="C187" s="42" t="s">
        <v>1089</v>
      </c>
      <c r="D187" s="41">
        <v>9820</v>
      </c>
      <c r="E187" s="42" t="s">
        <v>126</v>
      </c>
      <c r="F187" s="42" t="s">
        <v>1090</v>
      </c>
      <c r="G187" s="42" t="s">
        <v>1091</v>
      </c>
    </row>
    <row r="188" spans="1:7" ht="14.4" x14ac:dyDescent="0.25">
      <c r="A188" s="41">
        <v>121327</v>
      </c>
      <c r="B188" s="42" t="s">
        <v>1092</v>
      </c>
      <c r="C188" s="42" t="s">
        <v>1093</v>
      </c>
      <c r="D188" s="41">
        <v>9620</v>
      </c>
      <c r="E188" s="42" t="s">
        <v>136</v>
      </c>
      <c r="F188" s="42" t="s">
        <v>1094</v>
      </c>
      <c r="G188" s="42" t="s">
        <v>1095</v>
      </c>
    </row>
    <row r="189" spans="1:7" ht="14.4" x14ac:dyDescent="0.25">
      <c r="A189" s="41">
        <v>121335</v>
      </c>
      <c r="B189" s="42" t="s">
        <v>1096</v>
      </c>
      <c r="C189" s="42" t="s">
        <v>1097</v>
      </c>
      <c r="D189" s="41">
        <v>9280</v>
      </c>
      <c r="E189" s="42" t="s">
        <v>1098</v>
      </c>
      <c r="F189" s="42" t="s">
        <v>1099</v>
      </c>
      <c r="G189" s="42" t="s">
        <v>1100</v>
      </c>
    </row>
    <row r="190" spans="1:7" ht="14.4" x14ac:dyDescent="0.25">
      <c r="A190" s="41">
        <v>121343</v>
      </c>
      <c r="B190" s="42" t="s">
        <v>1101</v>
      </c>
      <c r="C190" s="42" t="s">
        <v>1102</v>
      </c>
      <c r="D190" s="41">
        <v>9400</v>
      </c>
      <c r="E190" s="42" t="s">
        <v>131</v>
      </c>
      <c r="F190" s="42" t="s">
        <v>1103</v>
      </c>
      <c r="G190" s="42" t="s">
        <v>345</v>
      </c>
    </row>
    <row r="191" spans="1:7" ht="14.4" x14ac:dyDescent="0.25">
      <c r="A191" s="41">
        <v>121368</v>
      </c>
      <c r="B191" s="42" t="s">
        <v>1104</v>
      </c>
      <c r="C191" s="42" t="s">
        <v>1105</v>
      </c>
      <c r="D191" s="41">
        <v>9300</v>
      </c>
      <c r="E191" s="42" t="s">
        <v>127</v>
      </c>
      <c r="F191" s="42" t="s">
        <v>10662</v>
      </c>
      <c r="G191" s="42" t="s">
        <v>10663</v>
      </c>
    </row>
    <row r="192" spans="1:7" ht="14.4" x14ac:dyDescent="0.25">
      <c r="A192" s="41">
        <v>121376</v>
      </c>
      <c r="B192" s="42" t="s">
        <v>1106</v>
      </c>
      <c r="C192" s="42" t="s">
        <v>1107</v>
      </c>
      <c r="D192" s="41">
        <v>9940</v>
      </c>
      <c r="E192" s="42" t="s">
        <v>121</v>
      </c>
      <c r="F192" s="42" t="s">
        <v>1108</v>
      </c>
      <c r="G192" s="42" t="s">
        <v>1109</v>
      </c>
    </row>
    <row r="193" spans="1:7" ht="14.4" x14ac:dyDescent="0.25">
      <c r="A193" s="41">
        <v>121384</v>
      </c>
      <c r="B193" s="42" t="s">
        <v>1110</v>
      </c>
      <c r="C193" s="42" t="s">
        <v>1111</v>
      </c>
      <c r="D193" s="41">
        <v>9140</v>
      </c>
      <c r="E193" s="42" t="s">
        <v>61</v>
      </c>
      <c r="F193" s="42" t="s">
        <v>1112</v>
      </c>
      <c r="G193" s="42" t="s">
        <v>1113</v>
      </c>
    </row>
    <row r="194" spans="1:7" ht="14.4" x14ac:dyDescent="0.25">
      <c r="A194" s="41">
        <v>121392</v>
      </c>
      <c r="B194" s="42" t="s">
        <v>1114</v>
      </c>
      <c r="C194" s="42" t="s">
        <v>1115</v>
      </c>
      <c r="D194" s="41">
        <v>9630</v>
      </c>
      <c r="E194" s="42" t="s">
        <v>1116</v>
      </c>
      <c r="F194" s="42" t="s">
        <v>1117</v>
      </c>
      <c r="G194" s="42" t="s">
        <v>1118</v>
      </c>
    </row>
    <row r="195" spans="1:7" ht="14.4" x14ac:dyDescent="0.25">
      <c r="A195" s="41">
        <v>121401</v>
      </c>
      <c r="B195" s="42" t="s">
        <v>1119</v>
      </c>
      <c r="C195" s="42" t="s">
        <v>1120</v>
      </c>
      <c r="D195" s="41">
        <v>9880</v>
      </c>
      <c r="E195" s="42" t="s">
        <v>141</v>
      </c>
      <c r="F195" s="42" t="s">
        <v>1121</v>
      </c>
      <c r="G195" s="42" t="s">
        <v>1122</v>
      </c>
    </row>
    <row r="196" spans="1:7" ht="14.4" x14ac:dyDescent="0.25">
      <c r="A196" s="41">
        <v>121418</v>
      </c>
      <c r="B196" s="42" t="s">
        <v>1123</v>
      </c>
      <c r="C196" s="42" t="s">
        <v>1124</v>
      </c>
      <c r="D196" s="41">
        <v>9060</v>
      </c>
      <c r="E196" s="42" t="s">
        <v>122</v>
      </c>
      <c r="F196" s="42" t="s">
        <v>1125</v>
      </c>
      <c r="G196" s="42" t="s">
        <v>1126</v>
      </c>
    </row>
    <row r="197" spans="1:7" ht="14.4" x14ac:dyDescent="0.25">
      <c r="A197" s="41">
        <v>121426</v>
      </c>
      <c r="B197" s="42" t="s">
        <v>1127</v>
      </c>
      <c r="C197" s="42" t="s">
        <v>1128</v>
      </c>
      <c r="D197" s="41">
        <v>9080</v>
      </c>
      <c r="E197" s="42" t="s">
        <v>1129</v>
      </c>
      <c r="F197" s="42" t="s">
        <v>1130</v>
      </c>
      <c r="G197" s="42" t="s">
        <v>1131</v>
      </c>
    </row>
    <row r="198" spans="1:7" ht="14.4" x14ac:dyDescent="0.25">
      <c r="A198" s="41">
        <v>121434</v>
      </c>
      <c r="B198" s="42" t="s">
        <v>1132</v>
      </c>
      <c r="C198" s="42" t="s">
        <v>1133</v>
      </c>
      <c r="D198" s="41">
        <v>9800</v>
      </c>
      <c r="E198" s="42" t="s">
        <v>1134</v>
      </c>
      <c r="F198" s="42" t="s">
        <v>1135</v>
      </c>
      <c r="G198" s="42" t="s">
        <v>10664</v>
      </c>
    </row>
    <row r="199" spans="1:7" ht="14.4" x14ac:dyDescent="0.25">
      <c r="A199" s="41">
        <v>121459</v>
      </c>
      <c r="B199" s="42" t="s">
        <v>1136</v>
      </c>
      <c r="C199" s="42" t="s">
        <v>1137</v>
      </c>
      <c r="D199" s="41">
        <v>2660</v>
      </c>
      <c r="E199" s="42" t="s">
        <v>291</v>
      </c>
      <c r="F199" s="42" t="s">
        <v>1138</v>
      </c>
      <c r="G199" s="42" t="s">
        <v>11572</v>
      </c>
    </row>
    <row r="200" spans="1:7" ht="14.4" x14ac:dyDescent="0.25">
      <c r="A200" s="41">
        <v>121467</v>
      </c>
      <c r="B200" s="42" t="s">
        <v>1139</v>
      </c>
      <c r="C200" s="42" t="s">
        <v>1140</v>
      </c>
      <c r="D200" s="41">
        <v>2900</v>
      </c>
      <c r="E200" s="42" t="s">
        <v>39</v>
      </c>
      <c r="F200" s="42" t="s">
        <v>1141</v>
      </c>
      <c r="G200" s="42" t="s">
        <v>1142</v>
      </c>
    </row>
    <row r="201" spans="1:7" ht="14.4" x14ac:dyDescent="0.25">
      <c r="A201" s="41">
        <v>121475</v>
      </c>
      <c r="B201" s="42" t="s">
        <v>1143</v>
      </c>
      <c r="C201" s="42" t="s">
        <v>1144</v>
      </c>
      <c r="D201" s="41">
        <v>9750</v>
      </c>
      <c r="E201" s="42" t="s">
        <v>1145</v>
      </c>
      <c r="F201" s="42" t="s">
        <v>1146</v>
      </c>
      <c r="G201" s="42" t="s">
        <v>1147</v>
      </c>
    </row>
    <row r="202" spans="1:7" ht="14.4" x14ac:dyDescent="0.25">
      <c r="A202" s="41">
        <v>121483</v>
      </c>
      <c r="B202" s="42" t="s">
        <v>1148</v>
      </c>
      <c r="C202" s="42" t="s">
        <v>1149</v>
      </c>
      <c r="D202" s="41">
        <v>2222</v>
      </c>
      <c r="E202" s="42" t="s">
        <v>1150</v>
      </c>
      <c r="F202" s="42" t="s">
        <v>1151</v>
      </c>
      <c r="G202" s="42" t="s">
        <v>10665</v>
      </c>
    </row>
    <row r="203" spans="1:7" ht="14.4" x14ac:dyDescent="0.25">
      <c r="A203" s="41">
        <v>121491</v>
      </c>
      <c r="B203" s="42" t="s">
        <v>1152</v>
      </c>
      <c r="C203" s="42" t="s">
        <v>1153</v>
      </c>
      <c r="D203" s="41">
        <v>2400</v>
      </c>
      <c r="E203" s="42" t="s">
        <v>49</v>
      </c>
      <c r="F203" s="42" t="s">
        <v>1154</v>
      </c>
      <c r="G203" s="42" t="s">
        <v>1155</v>
      </c>
    </row>
    <row r="204" spans="1:7" ht="14.4" x14ac:dyDescent="0.25">
      <c r="A204" s="41">
        <v>121509</v>
      </c>
      <c r="B204" s="42" t="s">
        <v>1156</v>
      </c>
      <c r="C204" s="42" t="s">
        <v>1157</v>
      </c>
      <c r="D204" s="41">
        <v>2980</v>
      </c>
      <c r="E204" s="42" t="s">
        <v>615</v>
      </c>
      <c r="F204" s="42" t="s">
        <v>1158</v>
      </c>
      <c r="G204" s="42" t="s">
        <v>10666</v>
      </c>
    </row>
    <row r="205" spans="1:7" ht="14.4" x14ac:dyDescent="0.25">
      <c r="A205" s="41">
        <v>121533</v>
      </c>
      <c r="B205" s="42" t="s">
        <v>1160</v>
      </c>
      <c r="C205" s="42" t="s">
        <v>1161</v>
      </c>
      <c r="D205" s="41">
        <v>2280</v>
      </c>
      <c r="E205" s="42" t="s">
        <v>1162</v>
      </c>
      <c r="F205" s="42" t="s">
        <v>1163</v>
      </c>
      <c r="G205" s="42" t="s">
        <v>11573</v>
      </c>
    </row>
    <row r="206" spans="1:7" ht="14.4" x14ac:dyDescent="0.25">
      <c r="A206" s="41">
        <v>121541</v>
      </c>
      <c r="B206" s="42" t="s">
        <v>1164</v>
      </c>
      <c r="C206" s="42" t="s">
        <v>1165</v>
      </c>
      <c r="D206" s="41">
        <v>2940</v>
      </c>
      <c r="E206" s="42" t="s">
        <v>1166</v>
      </c>
      <c r="F206" s="42" t="s">
        <v>1167</v>
      </c>
      <c r="G206" s="42" t="s">
        <v>1168</v>
      </c>
    </row>
    <row r="207" spans="1:7" ht="14.4" x14ac:dyDescent="0.25">
      <c r="A207" s="41">
        <v>121558</v>
      </c>
      <c r="B207" s="42" t="s">
        <v>1169</v>
      </c>
      <c r="C207" s="42" t="s">
        <v>1170</v>
      </c>
      <c r="D207" s="41">
        <v>2960</v>
      </c>
      <c r="E207" s="42" t="s">
        <v>1171</v>
      </c>
      <c r="F207" s="42" t="s">
        <v>1172</v>
      </c>
      <c r="G207" s="42" t="s">
        <v>1173</v>
      </c>
    </row>
    <row r="208" spans="1:7" ht="14.4" x14ac:dyDescent="0.25">
      <c r="A208" s="41">
        <v>121566</v>
      </c>
      <c r="B208" s="42" t="s">
        <v>1174</v>
      </c>
      <c r="C208" s="42" t="s">
        <v>1175</v>
      </c>
      <c r="D208" s="41">
        <v>2290</v>
      </c>
      <c r="E208" s="42" t="s">
        <v>153</v>
      </c>
      <c r="F208" s="42" t="s">
        <v>1176</v>
      </c>
      <c r="G208" s="42" t="s">
        <v>1177</v>
      </c>
    </row>
    <row r="209" spans="1:7" ht="14.4" x14ac:dyDescent="0.25">
      <c r="A209" s="41">
        <v>121574</v>
      </c>
      <c r="B209" s="42" t="s">
        <v>1178</v>
      </c>
      <c r="C209" s="42" t="s">
        <v>1179</v>
      </c>
      <c r="D209" s="41">
        <v>2390</v>
      </c>
      <c r="E209" s="42" t="s">
        <v>294</v>
      </c>
      <c r="F209" s="42" t="s">
        <v>1180</v>
      </c>
      <c r="G209" s="42" t="s">
        <v>1181</v>
      </c>
    </row>
    <row r="210" spans="1:7" ht="14.4" x14ac:dyDescent="0.25">
      <c r="A210" s="41">
        <v>121582</v>
      </c>
      <c r="B210" s="42" t="s">
        <v>1182</v>
      </c>
      <c r="C210" s="42" t="s">
        <v>1183</v>
      </c>
      <c r="D210" s="41">
        <v>8810</v>
      </c>
      <c r="E210" s="42" t="s">
        <v>1184</v>
      </c>
      <c r="F210" s="42" t="s">
        <v>1185</v>
      </c>
      <c r="G210" s="42" t="s">
        <v>1186</v>
      </c>
    </row>
    <row r="211" spans="1:7" ht="14.4" x14ac:dyDescent="0.25">
      <c r="A211" s="41">
        <v>121591</v>
      </c>
      <c r="B211" s="42" t="s">
        <v>1187</v>
      </c>
      <c r="C211" s="42" t="s">
        <v>1188</v>
      </c>
      <c r="D211" s="41">
        <v>2930</v>
      </c>
      <c r="E211" s="42" t="s">
        <v>40</v>
      </c>
      <c r="F211" s="42" t="s">
        <v>1189</v>
      </c>
      <c r="G211" s="42" t="s">
        <v>1190</v>
      </c>
    </row>
    <row r="212" spans="1:7" ht="14.4" x14ac:dyDescent="0.25">
      <c r="A212" s="41">
        <v>121608</v>
      </c>
      <c r="B212" s="42" t="s">
        <v>1191</v>
      </c>
      <c r="C212" s="42" t="s">
        <v>7184</v>
      </c>
      <c r="D212" s="41">
        <v>2460</v>
      </c>
      <c r="E212" s="42" t="s">
        <v>157</v>
      </c>
      <c r="F212" s="42" t="s">
        <v>7185</v>
      </c>
      <c r="G212" s="42" t="s">
        <v>7186</v>
      </c>
    </row>
    <row r="213" spans="1:7" ht="14.4" x14ac:dyDescent="0.25">
      <c r="A213" s="41">
        <v>121616</v>
      </c>
      <c r="B213" s="42" t="s">
        <v>1195</v>
      </c>
      <c r="C213" s="42" t="s">
        <v>1196</v>
      </c>
      <c r="D213" s="41">
        <v>2390</v>
      </c>
      <c r="E213" s="42" t="s">
        <v>199</v>
      </c>
      <c r="F213" s="42" t="s">
        <v>1197</v>
      </c>
      <c r="G213" s="42" t="s">
        <v>1198</v>
      </c>
    </row>
    <row r="214" spans="1:7" ht="14.4" x14ac:dyDescent="0.25">
      <c r="A214" s="41">
        <v>121624</v>
      </c>
      <c r="B214" s="42" t="s">
        <v>1199</v>
      </c>
      <c r="C214" s="42" t="s">
        <v>7203</v>
      </c>
      <c r="D214" s="41">
        <v>2170</v>
      </c>
      <c r="E214" s="42" t="s">
        <v>292</v>
      </c>
      <c r="F214" s="42" t="s">
        <v>7204</v>
      </c>
      <c r="G214" s="42" t="s">
        <v>7205</v>
      </c>
    </row>
    <row r="215" spans="1:7" ht="14.4" x14ac:dyDescent="0.25">
      <c r="A215" s="41">
        <v>121641</v>
      </c>
      <c r="B215" s="42" t="s">
        <v>1202</v>
      </c>
      <c r="C215" s="42" t="s">
        <v>1203</v>
      </c>
      <c r="D215" s="41">
        <v>2910</v>
      </c>
      <c r="E215" s="42" t="s">
        <v>43</v>
      </c>
      <c r="F215" s="42" t="s">
        <v>1204</v>
      </c>
      <c r="G215" s="42" t="s">
        <v>1205</v>
      </c>
    </row>
    <row r="216" spans="1:7" ht="14.4" x14ac:dyDescent="0.25">
      <c r="A216" s="41">
        <v>121657</v>
      </c>
      <c r="B216" s="42" t="s">
        <v>1206</v>
      </c>
      <c r="C216" s="42" t="s">
        <v>1207</v>
      </c>
      <c r="D216" s="41">
        <v>2450</v>
      </c>
      <c r="E216" s="42" t="s">
        <v>1208</v>
      </c>
      <c r="F216" s="42" t="s">
        <v>1209</v>
      </c>
      <c r="G216" s="42" t="s">
        <v>1210</v>
      </c>
    </row>
    <row r="217" spans="1:7" ht="14.4" x14ac:dyDescent="0.25">
      <c r="A217" s="41">
        <v>121665</v>
      </c>
      <c r="B217" s="42" t="s">
        <v>10667</v>
      </c>
      <c r="C217" s="42" t="s">
        <v>1211</v>
      </c>
      <c r="D217" s="41">
        <v>9150</v>
      </c>
      <c r="E217" s="42" t="s">
        <v>1212</v>
      </c>
      <c r="F217" s="42" t="s">
        <v>1213</v>
      </c>
      <c r="G217" s="42" t="s">
        <v>1214</v>
      </c>
    </row>
    <row r="218" spans="1:7" ht="14.4" x14ac:dyDescent="0.25">
      <c r="A218" s="41">
        <v>121681</v>
      </c>
      <c r="B218" s="42" t="s">
        <v>1215</v>
      </c>
      <c r="C218" s="42" t="s">
        <v>1216</v>
      </c>
      <c r="D218" s="41">
        <v>2600</v>
      </c>
      <c r="E218" s="42" t="s">
        <v>289</v>
      </c>
      <c r="F218" s="42" t="s">
        <v>1217</v>
      </c>
      <c r="G218" s="42" t="s">
        <v>10668</v>
      </c>
    </row>
    <row r="219" spans="1:7" ht="14.4" x14ac:dyDescent="0.25">
      <c r="A219" s="41">
        <v>121699</v>
      </c>
      <c r="B219" s="42" t="s">
        <v>1218</v>
      </c>
      <c r="C219" s="42" t="s">
        <v>1219</v>
      </c>
      <c r="D219" s="41">
        <v>2470</v>
      </c>
      <c r="E219" s="42" t="s">
        <v>796</v>
      </c>
      <c r="F219" s="42" t="s">
        <v>1220</v>
      </c>
      <c r="G219" s="42" t="s">
        <v>1221</v>
      </c>
    </row>
    <row r="220" spans="1:7" ht="14.4" x14ac:dyDescent="0.25">
      <c r="A220" s="41">
        <v>121707</v>
      </c>
      <c r="B220" s="42" t="s">
        <v>1222</v>
      </c>
      <c r="C220" s="42" t="s">
        <v>1223</v>
      </c>
      <c r="D220" s="41">
        <v>2650</v>
      </c>
      <c r="E220" s="42" t="s">
        <v>54</v>
      </c>
      <c r="F220" s="42" t="s">
        <v>1224</v>
      </c>
      <c r="G220" s="42" t="s">
        <v>10669</v>
      </c>
    </row>
    <row r="221" spans="1:7" ht="14.4" x14ac:dyDescent="0.25">
      <c r="A221" s="41">
        <v>121715</v>
      </c>
      <c r="B221" s="42" t="s">
        <v>1225</v>
      </c>
      <c r="C221" s="42" t="s">
        <v>1226</v>
      </c>
      <c r="D221" s="41">
        <v>2920</v>
      </c>
      <c r="E221" s="42" t="s">
        <v>42</v>
      </c>
      <c r="F221" s="42" t="s">
        <v>1227</v>
      </c>
      <c r="G221" s="42" t="s">
        <v>1228</v>
      </c>
    </row>
    <row r="222" spans="1:7" ht="14.4" x14ac:dyDescent="0.25">
      <c r="A222" s="41">
        <v>121723</v>
      </c>
      <c r="B222" s="42" t="s">
        <v>1229</v>
      </c>
      <c r="C222" s="42" t="s">
        <v>1230</v>
      </c>
      <c r="D222" s="41">
        <v>2050</v>
      </c>
      <c r="E222" s="42" t="s">
        <v>258</v>
      </c>
      <c r="F222" s="42" t="s">
        <v>1231</v>
      </c>
      <c r="G222" s="42" t="s">
        <v>1232</v>
      </c>
    </row>
    <row r="223" spans="1:7" ht="14.4" x14ac:dyDescent="0.25">
      <c r="A223" s="41">
        <v>121756</v>
      </c>
      <c r="B223" s="42" t="s">
        <v>1233</v>
      </c>
      <c r="C223" s="42" t="s">
        <v>1234</v>
      </c>
      <c r="D223" s="41">
        <v>2440</v>
      </c>
      <c r="E223" s="42" t="s">
        <v>51</v>
      </c>
      <c r="F223" s="42" t="s">
        <v>1235</v>
      </c>
      <c r="G223" s="42" t="s">
        <v>1236</v>
      </c>
    </row>
    <row r="224" spans="1:7" ht="14.4" x14ac:dyDescent="0.25">
      <c r="A224" s="41">
        <v>121764</v>
      </c>
      <c r="B224" s="42" t="s">
        <v>1237</v>
      </c>
      <c r="C224" s="42" t="s">
        <v>1238</v>
      </c>
      <c r="D224" s="41">
        <v>2100</v>
      </c>
      <c r="E224" s="42" t="s">
        <v>275</v>
      </c>
      <c r="F224" s="42" t="s">
        <v>1239</v>
      </c>
      <c r="G224" s="42" t="s">
        <v>11574</v>
      </c>
    </row>
    <row r="225" spans="1:7" ht="14.4" x14ac:dyDescent="0.25">
      <c r="A225" s="41">
        <v>121772</v>
      </c>
      <c r="B225" s="42" t="s">
        <v>1240</v>
      </c>
      <c r="C225" s="42" t="s">
        <v>1241</v>
      </c>
      <c r="D225" s="41">
        <v>9000</v>
      </c>
      <c r="E225" s="42" t="s">
        <v>120</v>
      </c>
      <c r="F225" s="42" t="s">
        <v>1242</v>
      </c>
      <c r="G225" s="42" t="s">
        <v>1243</v>
      </c>
    </row>
    <row r="226" spans="1:7" ht="14.4" x14ac:dyDescent="0.25">
      <c r="A226" s="41">
        <v>121781</v>
      </c>
      <c r="B226" s="42" t="s">
        <v>1244</v>
      </c>
      <c r="C226" s="42" t="s">
        <v>1245</v>
      </c>
      <c r="D226" s="41">
        <v>2382</v>
      </c>
      <c r="E226" s="42" t="s">
        <v>1246</v>
      </c>
      <c r="F226" s="42" t="s">
        <v>1247</v>
      </c>
      <c r="G226" s="42" t="s">
        <v>10670</v>
      </c>
    </row>
    <row r="227" spans="1:7" ht="14.4" x14ac:dyDescent="0.25">
      <c r="A227" s="41">
        <v>121798</v>
      </c>
      <c r="B227" s="42" t="s">
        <v>1248</v>
      </c>
      <c r="C227" s="42" t="s">
        <v>11575</v>
      </c>
      <c r="D227" s="41">
        <v>9000</v>
      </c>
      <c r="E227" s="42" t="s">
        <v>120</v>
      </c>
      <c r="F227" s="42" t="s">
        <v>11576</v>
      </c>
      <c r="G227" s="42" t="s">
        <v>11577</v>
      </c>
    </row>
    <row r="228" spans="1:7" ht="14.4" x14ac:dyDescent="0.25">
      <c r="A228" s="41">
        <v>121806</v>
      </c>
      <c r="B228" s="42" t="s">
        <v>10671</v>
      </c>
      <c r="C228" s="42" t="s">
        <v>10672</v>
      </c>
      <c r="D228" s="41">
        <v>2900</v>
      </c>
      <c r="E228" s="42" t="s">
        <v>39</v>
      </c>
      <c r="F228" s="42" t="s">
        <v>1251</v>
      </c>
      <c r="G228" s="42" t="s">
        <v>1252</v>
      </c>
    </row>
    <row r="229" spans="1:7" ht="14.4" x14ac:dyDescent="0.25">
      <c r="A229" s="41">
        <v>121814</v>
      </c>
      <c r="B229" s="42" t="s">
        <v>1253</v>
      </c>
      <c r="C229" s="42" t="s">
        <v>1254</v>
      </c>
      <c r="D229" s="41">
        <v>2180</v>
      </c>
      <c r="E229" s="42" t="s">
        <v>290</v>
      </c>
      <c r="F229" s="42" t="s">
        <v>1255</v>
      </c>
      <c r="G229" s="42" t="s">
        <v>1256</v>
      </c>
    </row>
    <row r="230" spans="1:7" ht="14.4" x14ac:dyDescent="0.25">
      <c r="A230" s="41">
        <v>121822</v>
      </c>
      <c r="B230" s="42" t="s">
        <v>1257</v>
      </c>
      <c r="C230" s="42" t="s">
        <v>1258</v>
      </c>
      <c r="D230" s="41">
        <v>2500</v>
      </c>
      <c r="E230" s="42" t="s">
        <v>52</v>
      </c>
      <c r="F230" s="42" t="s">
        <v>1259</v>
      </c>
      <c r="G230" s="42" t="s">
        <v>1260</v>
      </c>
    </row>
    <row r="231" spans="1:7" ht="14.4" x14ac:dyDescent="0.25">
      <c r="A231" s="41">
        <v>121831</v>
      </c>
      <c r="B231" s="42" t="s">
        <v>1261</v>
      </c>
      <c r="C231" s="42" t="s">
        <v>1230</v>
      </c>
      <c r="D231" s="41">
        <v>2050</v>
      </c>
      <c r="E231" s="42" t="s">
        <v>258</v>
      </c>
      <c r="F231" s="42" t="s">
        <v>1262</v>
      </c>
      <c r="G231" s="42" t="s">
        <v>1263</v>
      </c>
    </row>
    <row r="232" spans="1:7" ht="14.4" x14ac:dyDescent="0.25">
      <c r="A232" s="41">
        <v>121848</v>
      </c>
      <c r="B232" s="42" t="s">
        <v>1264</v>
      </c>
      <c r="C232" s="42" t="s">
        <v>1265</v>
      </c>
      <c r="D232" s="41">
        <v>2600</v>
      </c>
      <c r="E232" s="42" t="s">
        <v>289</v>
      </c>
      <c r="F232" s="42" t="s">
        <v>189</v>
      </c>
      <c r="G232" s="42" t="s">
        <v>11578</v>
      </c>
    </row>
    <row r="233" spans="1:7" ht="14.4" x14ac:dyDescent="0.25">
      <c r="A233" s="41">
        <v>121863</v>
      </c>
      <c r="B233" s="42" t="s">
        <v>1266</v>
      </c>
      <c r="C233" s="42" t="s">
        <v>1267</v>
      </c>
      <c r="D233" s="41">
        <v>2235</v>
      </c>
      <c r="E233" s="42" t="s">
        <v>1268</v>
      </c>
      <c r="F233" s="42" t="s">
        <v>1269</v>
      </c>
      <c r="G233" s="42" t="s">
        <v>10673</v>
      </c>
    </row>
    <row r="234" spans="1:7" ht="14.4" x14ac:dyDescent="0.25">
      <c r="A234" s="41">
        <v>121871</v>
      </c>
      <c r="B234" s="42" t="s">
        <v>1270</v>
      </c>
      <c r="C234" s="42" t="s">
        <v>1271</v>
      </c>
      <c r="D234" s="41">
        <v>2300</v>
      </c>
      <c r="E234" s="42" t="s">
        <v>47</v>
      </c>
      <c r="F234" s="42" t="s">
        <v>1272</v>
      </c>
      <c r="G234" s="42" t="s">
        <v>1273</v>
      </c>
    </row>
    <row r="235" spans="1:7" ht="14.4" x14ac:dyDescent="0.25">
      <c r="A235" s="41">
        <v>121913</v>
      </c>
      <c r="B235" s="42" t="s">
        <v>1274</v>
      </c>
      <c r="C235" s="42" t="s">
        <v>1275</v>
      </c>
      <c r="D235" s="41">
        <v>1030</v>
      </c>
      <c r="E235" s="42" t="s">
        <v>14</v>
      </c>
      <c r="F235" s="42" t="s">
        <v>1276</v>
      </c>
      <c r="G235" s="42" t="s">
        <v>333</v>
      </c>
    </row>
    <row r="236" spans="1:7" ht="14.4" x14ac:dyDescent="0.25">
      <c r="A236" s="41">
        <v>121921</v>
      </c>
      <c r="B236" s="42" t="s">
        <v>1277</v>
      </c>
      <c r="C236" s="42" t="s">
        <v>1278</v>
      </c>
      <c r="D236" s="41">
        <v>1745</v>
      </c>
      <c r="E236" s="42" t="s">
        <v>32</v>
      </c>
      <c r="F236" s="42" t="s">
        <v>1279</v>
      </c>
      <c r="G236" s="42" t="s">
        <v>1280</v>
      </c>
    </row>
    <row r="237" spans="1:7" ht="14.4" x14ac:dyDescent="0.25">
      <c r="A237" s="41">
        <v>121939</v>
      </c>
      <c r="B237" s="42" t="s">
        <v>1281</v>
      </c>
      <c r="C237" s="42" t="s">
        <v>1282</v>
      </c>
      <c r="D237" s="41">
        <v>3001</v>
      </c>
      <c r="E237" s="42" t="s">
        <v>269</v>
      </c>
      <c r="F237" s="42" t="s">
        <v>1283</v>
      </c>
      <c r="G237" s="42" t="s">
        <v>10674</v>
      </c>
    </row>
    <row r="238" spans="1:7" ht="14.4" x14ac:dyDescent="0.25">
      <c r="A238" s="41">
        <v>121947</v>
      </c>
      <c r="B238" s="42" t="s">
        <v>1284</v>
      </c>
      <c r="C238" s="42" t="s">
        <v>1285</v>
      </c>
      <c r="D238" s="41">
        <v>1800</v>
      </c>
      <c r="E238" s="42" t="s">
        <v>29</v>
      </c>
      <c r="F238" s="42" t="s">
        <v>1286</v>
      </c>
      <c r="G238" s="42" t="s">
        <v>1287</v>
      </c>
    </row>
    <row r="239" spans="1:7" ht="14.4" x14ac:dyDescent="0.25">
      <c r="A239" s="41">
        <v>121954</v>
      </c>
      <c r="B239" s="42" t="s">
        <v>1288</v>
      </c>
      <c r="C239" s="42" t="s">
        <v>1289</v>
      </c>
      <c r="D239" s="41">
        <v>2223</v>
      </c>
      <c r="E239" s="42" t="s">
        <v>1290</v>
      </c>
      <c r="F239" s="42" t="s">
        <v>1291</v>
      </c>
      <c r="G239" s="42" t="s">
        <v>1292</v>
      </c>
    </row>
    <row r="240" spans="1:7" ht="14.4" x14ac:dyDescent="0.25">
      <c r="A240" s="41">
        <v>121962</v>
      </c>
      <c r="B240" s="42" t="s">
        <v>1293</v>
      </c>
      <c r="C240" s="42" t="s">
        <v>1294</v>
      </c>
      <c r="D240" s="41">
        <v>1180</v>
      </c>
      <c r="E240" s="42" t="s">
        <v>21</v>
      </c>
      <c r="F240" s="42" t="s">
        <v>1295</v>
      </c>
      <c r="G240" s="42" t="s">
        <v>11579</v>
      </c>
    </row>
    <row r="241" spans="1:7" ht="14.4" x14ac:dyDescent="0.25">
      <c r="A241" s="41">
        <v>121971</v>
      </c>
      <c r="B241" s="42" t="s">
        <v>1297</v>
      </c>
      <c r="C241" s="42" t="s">
        <v>1298</v>
      </c>
      <c r="D241" s="41">
        <v>3440</v>
      </c>
      <c r="E241" s="42" t="s">
        <v>168</v>
      </c>
      <c r="F241" s="42" t="s">
        <v>1299</v>
      </c>
      <c r="G241" s="42" t="s">
        <v>1300</v>
      </c>
    </row>
    <row r="242" spans="1:7" ht="14.4" x14ac:dyDescent="0.25">
      <c r="A242" s="41">
        <v>121988</v>
      </c>
      <c r="B242" s="42" t="s">
        <v>1301</v>
      </c>
      <c r="C242" s="42" t="s">
        <v>585</v>
      </c>
      <c r="D242" s="41">
        <v>1000</v>
      </c>
      <c r="E242" s="42" t="s">
        <v>257</v>
      </c>
      <c r="F242" s="42" t="s">
        <v>1302</v>
      </c>
      <c r="G242" s="42" t="s">
        <v>1303</v>
      </c>
    </row>
    <row r="243" spans="1:7" ht="14.4" x14ac:dyDescent="0.25">
      <c r="A243" s="41">
        <v>122002</v>
      </c>
      <c r="B243" s="42" t="s">
        <v>1304</v>
      </c>
      <c r="C243" s="42" t="s">
        <v>1305</v>
      </c>
      <c r="D243" s="41">
        <v>1070</v>
      </c>
      <c r="E243" s="42" t="s">
        <v>145</v>
      </c>
      <c r="F243" s="42" t="s">
        <v>1306</v>
      </c>
      <c r="G243" s="42" t="s">
        <v>1307</v>
      </c>
    </row>
    <row r="244" spans="1:7" ht="14.4" x14ac:dyDescent="0.25">
      <c r="A244" s="41">
        <v>122036</v>
      </c>
      <c r="B244" s="42" t="s">
        <v>1308</v>
      </c>
      <c r="C244" s="42" t="s">
        <v>1309</v>
      </c>
      <c r="D244" s="41">
        <v>1861</v>
      </c>
      <c r="E244" s="42" t="s">
        <v>1310</v>
      </c>
      <c r="F244" s="42" t="s">
        <v>1311</v>
      </c>
      <c r="G244" s="42" t="s">
        <v>1312</v>
      </c>
    </row>
    <row r="245" spans="1:7" ht="14.4" x14ac:dyDescent="0.25">
      <c r="A245" s="41">
        <v>122044</v>
      </c>
      <c r="B245" s="42" t="s">
        <v>1313</v>
      </c>
      <c r="C245" s="42" t="s">
        <v>1314</v>
      </c>
      <c r="D245" s="41">
        <v>1652</v>
      </c>
      <c r="E245" s="42" t="s">
        <v>295</v>
      </c>
      <c r="F245" s="42" t="s">
        <v>8076</v>
      </c>
      <c r="G245" s="42" t="s">
        <v>10675</v>
      </c>
    </row>
    <row r="246" spans="1:7" ht="14.4" x14ac:dyDescent="0.25">
      <c r="A246" s="41">
        <v>122051</v>
      </c>
      <c r="B246" s="42" t="s">
        <v>1315</v>
      </c>
      <c r="C246" s="42" t="s">
        <v>1316</v>
      </c>
      <c r="D246" s="41">
        <v>1080</v>
      </c>
      <c r="E246" s="42" t="s">
        <v>144</v>
      </c>
      <c r="F246" s="42" t="s">
        <v>1317</v>
      </c>
      <c r="G246" s="42" t="s">
        <v>1318</v>
      </c>
    </row>
    <row r="247" spans="1:7" ht="14.4" x14ac:dyDescent="0.25">
      <c r="A247" s="41">
        <v>122069</v>
      </c>
      <c r="B247" s="42" t="s">
        <v>1319</v>
      </c>
      <c r="C247" s="42" t="s">
        <v>1320</v>
      </c>
      <c r="D247" s="41">
        <v>1040</v>
      </c>
      <c r="E247" s="42" t="s">
        <v>15</v>
      </c>
      <c r="F247" s="42" t="s">
        <v>1321</v>
      </c>
      <c r="G247" s="42" t="s">
        <v>11580</v>
      </c>
    </row>
    <row r="248" spans="1:7" ht="14.4" x14ac:dyDescent="0.25">
      <c r="A248" s="41">
        <v>122077</v>
      </c>
      <c r="B248" s="42" t="s">
        <v>1322</v>
      </c>
      <c r="C248" s="42" t="s">
        <v>1323</v>
      </c>
      <c r="D248" s="41">
        <v>2860</v>
      </c>
      <c r="E248" s="42" t="s">
        <v>159</v>
      </c>
      <c r="F248" s="42" t="s">
        <v>1324</v>
      </c>
      <c r="G248" s="42" t="s">
        <v>1325</v>
      </c>
    </row>
    <row r="249" spans="1:7" ht="14.4" x14ac:dyDescent="0.25">
      <c r="A249" s="41">
        <v>122085</v>
      </c>
      <c r="B249" s="42" t="s">
        <v>1326</v>
      </c>
      <c r="C249" s="42" t="s">
        <v>1327</v>
      </c>
      <c r="D249" s="41">
        <v>2400</v>
      </c>
      <c r="E249" s="42" t="s">
        <v>49</v>
      </c>
      <c r="F249" s="42" t="s">
        <v>1328</v>
      </c>
      <c r="G249" s="42" t="s">
        <v>1329</v>
      </c>
    </row>
    <row r="250" spans="1:7" ht="14.4" x14ac:dyDescent="0.25">
      <c r="A250" s="41">
        <v>122093</v>
      </c>
      <c r="B250" s="42" t="s">
        <v>1330</v>
      </c>
      <c r="C250" s="42" t="s">
        <v>1331</v>
      </c>
      <c r="D250" s="41">
        <v>2240</v>
      </c>
      <c r="E250" s="42" t="s">
        <v>45</v>
      </c>
      <c r="F250" s="42" t="s">
        <v>1332</v>
      </c>
      <c r="G250" s="42" t="s">
        <v>10676</v>
      </c>
    </row>
    <row r="251" spans="1:7" ht="14.4" x14ac:dyDescent="0.25">
      <c r="A251" s="41">
        <v>122101</v>
      </c>
      <c r="B251" s="42" t="s">
        <v>1333</v>
      </c>
      <c r="C251" s="42" t="s">
        <v>1334</v>
      </c>
      <c r="D251" s="41">
        <v>2200</v>
      </c>
      <c r="E251" s="42" t="s">
        <v>50</v>
      </c>
      <c r="F251" s="42" t="s">
        <v>1335</v>
      </c>
      <c r="G251" s="42" t="s">
        <v>1336</v>
      </c>
    </row>
    <row r="252" spans="1:7" ht="14.4" x14ac:dyDescent="0.25">
      <c r="A252" s="41">
        <v>122119</v>
      </c>
      <c r="B252" s="42" t="s">
        <v>1337</v>
      </c>
      <c r="C252" s="42" t="s">
        <v>1338</v>
      </c>
      <c r="D252" s="41">
        <v>2580</v>
      </c>
      <c r="E252" s="42" t="s">
        <v>1339</v>
      </c>
      <c r="F252" s="42" t="s">
        <v>1340</v>
      </c>
      <c r="G252" s="42" t="s">
        <v>1341</v>
      </c>
    </row>
    <row r="253" spans="1:7" ht="14.4" x14ac:dyDescent="0.25">
      <c r="A253" s="41">
        <v>122127</v>
      </c>
      <c r="B253" s="42" t="s">
        <v>1342</v>
      </c>
      <c r="C253" s="42" t="s">
        <v>1343</v>
      </c>
      <c r="D253" s="41">
        <v>8510</v>
      </c>
      <c r="E253" s="42" t="s">
        <v>271</v>
      </c>
      <c r="F253" s="42" t="s">
        <v>1344</v>
      </c>
      <c r="G253" s="42" t="s">
        <v>1345</v>
      </c>
    </row>
    <row r="254" spans="1:7" ht="14.4" x14ac:dyDescent="0.25">
      <c r="A254" s="41">
        <v>122135</v>
      </c>
      <c r="B254" s="42" t="s">
        <v>1346</v>
      </c>
      <c r="C254" s="42" t="s">
        <v>1347</v>
      </c>
      <c r="D254" s="41">
        <v>8790</v>
      </c>
      <c r="E254" s="42" t="s">
        <v>115</v>
      </c>
      <c r="F254" s="42" t="s">
        <v>1348</v>
      </c>
      <c r="G254" s="42" t="s">
        <v>1349</v>
      </c>
    </row>
    <row r="255" spans="1:7" ht="14.4" x14ac:dyDescent="0.25">
      <c r="A255" s="41">
        <v>122143</v>
      </c>
      <c r="B255" s="42" t="s">
        <v>1350</v>
      </c>
      <c r="C255" s="42" t="s">
        <v>1351</v>
      </c>
      <c r="D255" s="41">
        <v>1800</v>
      </c>
      <c r="E255" s="42" t="s">
        <v>29</v>
      </c>
      <c r="F255" s="42" t="s">
        <v>1352</v>
      </c>
      <c r="G255" s="42" t="s">
        <v>1353</v>
      </c>
    </row>
    <row r="256" spans="1:7" ht="14.4" x14ac:dyDescent="0.25">
      <c r="A256" s="41">
        <v>122168</v>
      </c>
      <c r="B256" s="42" t="s">
        <v>1354</v>
      </c>
      <c r="C256" s="42" t="s">
        <v>1355</v>
      </c>
      <c r="D256" s="41">
        <v>3212</v>
      </c>
      <c r="E256" s="42" t="s">
        <v>1356</v>
      </c>
      <c r="F256" s="42" t="s">
        <v>1357</v>
      </c>
      <c r="G256" s="42" t="s">
        <v>1358</v>
      </c>
    </row>
    <row r="257" spans="1:7" ht="14.4" x14ac:dyDescent="0.25">
      <c r="A257" s="41">
        <v>122176</v>
      </c>
      <c r="B257" s="42" t="s">
        <v>1359</v>
      </c>
      <c r="C257" s="42" t="s">
        <v>1360</v>
      </c>
      <c r="D257" s="41">
        <v>3290</v>
      </c>
      <c r="E257" s="42" t="s">
        <v>68</v>
      </c>
      <c r="F257" s="42" t="s">
        <v>1361</v>
      </c>
      <c r="G257" s="42" t="s">
        <v>1362</v>
      </c>
    </row>
    <row r="258" spans="1:7" ht="14.4" x14ac:dyDescent="0.25">
      <c r="A258" s="41">
        <v>122184</v>
      </c>
      <c r="B258" s="42" t="s">
        <v>1363</v>
      </c>
      <c r="C258" s="42" t="s">
        <v>1364</v>
      </c>
      <c r="D258" s="41">
        <v>1020</v>
      </c>
      <c r="E258" s="42" t="s">
        <v>297</v>
      </c>
      <c r="F258" s="42" t="s">
        <v>1365</v>
      </c>
      <c r="G258" s="42" t="s">
        <v>1366</v>
      </c>
    </row>
    <row r="259" spans="1:7" ht="14.4" x14ac:dyDescent="0.25">
      <c r="A259" s="41">
        <v>122192</v>
      </c>
      <c r="B259" s="42" t="s">
        <v>1367</v>
      </c>
      <c r="C259" s="42" t="s">
        <v>1368</v>
      </c>
      <c r="D259" s="41">
        <v>1742</v>
      </c>
      <c r="E259" s="42" t="s">
        <v>1369</v>
      </c>
      <c r="F259" s="42" t="s">
        <v>1370</v>
      </c>
      <c r="G259" s="42" t="s">
        <v>1371</v>
      </c>
    </row>
    <row r="260" spans="1:7" ht="14.4" x14ac:dyDescent="0.25">
      <c r="A260" s="41">
        <v>122218</v>
      </c>
      <c r="B260" s="42" t="s">
        <v>1372</v>
      </c>
      <c r="C260" s="42" t="s">
        <v>1373</v>
      </c>
      <c r="D260" s="41">
        <v>1731</v>
      </c>
      <c r="E260" s="42" t="s">
        <v>1374</v>
      </c>
      <c r="F260" s="42" t="s">
        <v>1375</v>
      </c>
      <c r="G260" s="42" t="s">
        <v>1376</v>
      </c>
    </row>
    <row r="261" spans="1:7" ht="14.4" x14ac:dyDescent="0.25">
      <c r="A261" s="41">
        <v>122234</v>
      </c>
      <c r="B261" s="42" t="s">
        <v>1377</v>
      </c>
      <c r="C261" s="42" t="s">
        <v>1378</v>
      </c>
      <c r="D261" s="41">
        <v>1560</v>
      </c>
      <c r="E261" s="42" t="s">
        <v>1379</v>
      </c>
      <c r="F261" s="42" t="s">
        <v>1380</v>
      </c>
      <c r="G261" s="42" t="s">
        <v>1381</v>
      </c>
    </row>
    <row r="262" spans="1:7" ht="14.4" x14ac:dyDescent="0.25">
      <c r="A262" s="41">
        <v>122242</v>
      </c>
      <c r="B262" s="42" t="s">
        <v>1382</v>
      </c>
      <c r="C262" s="42" t="s">
        <v>1383</v>
      </c>
      <c r="D262" s="41">
        <v>1740</v>
      </c>
      <c r="E262" s="42" t="s">
        <v>27</v>
      </c>
      <c r="F262" s="42" t="s">
        <v>1384</v>
      </c>
      <c r="G262" s="42" t="s">
        <v>1385</v>
      </c>
    </row>
    <row r="263" spans="1:7" ht="14.4" x14ac:dyDescent="0.25">
      <c r="A263" s="41">
        <v>122259</v>
      </c>
      <c r="B263" s="42" t="s">
        <v>1386</v>
      </c>
      <c r="C263" s="42" t="s">
        <v>1387</v>
      </c>
      <c r="D263" s="41">
        <v>3150</v>
      </c>
      <c r="E263" s="42" t="s">
        <v>162</v>
      </c>
      <c r="F263" s="42" t="s">
        <v>1388</v>
      </c>
      <c r="G263" s="42" t="s">
        <v>1389</v>
      </c>
    </row>
    <row r="264" spans="1:7" ht="14.4" x14ac:dyDescent="0.25">
      <c r="A264" s="41">
        <v>122283</v>
      </c>
      <c r="B264" s="42" t="s">
        <v>1390</v>
      </c>
      <c r="C264" s="42" t="s">
        <v>1207</v>
      </c>
      <c r="D264" s="41">
        <v>3668</v>
      </c>
      <c r="E264" s="42" t="s">
        <v>8613</v>
      </c>
      <c r="F264" s="42" t="s">
        <v>8614</v>
      </c>
      <c r="G264" s="42" t="s">
        <v>8615</v>
      </c>
    </row>
    <row r="265" spans="1:7" ht="14.4" x14ac:dyDescent="0.25">
      <c r="A265" s="41">
        <v>122291</v>
      </c>
      <c r="B265" s="42" t="s">
        <v>1394</v>
      </c>
      <c r="C265" s="42" t="s">
        <v>1395</v>
      </c>
      <c r="D265" s="41">
        <v>3600</v>
      </c>
      <c r="E265" s="42" t="s">
        <v>77</v>
      </c>
      <c r="F265" s="42" t="s">
        <v>1396</v>
      </c>
      <c r="G265" s="42" t="s">
        <v>1397</v>
      </c>
    </row>
    <row r="266" spans="1:7" ht="14.4" x14ac:dyDescent="0.25">
      <c r="A266" s="41">
        <v>122309</v>
      </c>
      <c r="B266" s="42" t="s">
        <v>1398</v>
      </c>
      <c r="C266" s="42" t="s">
        <v>1399</v>
      </c>
      <c r="D266" s="41">
        <v>3520</v>
      </c>
      <c r="E266" s="42" t="s">
        <v>72</v>
      </c>
      <c r="F266" s="42" t="s">
        <v>1400</v>
      </c>
      <c r="G266" s="42" t="s">
        <v>10677</v>
      </c>
    </row>
    <row r="267" spans="1:7" ht="14.4" x14ac:dyDescent="0.25">
      <c r="A267" s="41">
        <v>122317</v>
      </c>
      <c r="B267" s="42" t="s">
        <v>1401</v>
      </c>
      <c r="C267" s="42" t="s">
        <v>1402</v>
      </c>
      <c r="D267" s="41">
        <v>3530</v>
      </c>
      <c r="E267" s="42" t="s">
        <v>73</v>
      </c>
      <c r="F267" s="42" t="s">
        <v>1403</v>
      </c>
      <c r="G267" s="42" t="s">
        <v>10678</v>
      </c>
    </row>
    <row r="268" spans="1:7" ht="14.4" x14ac:dyDescent="0.25">
      <c r="A268" s="41">
        <v>122391</v>
      </c>
      <c r="B268" s="42" t="s">
        <v>1404</v>
      </c>
      <c r="C268" s="42" t="s">
        <v>1405</v>
      </c>
      <c r="D268" s="41">
        <v>2520</v>
      </c>
      <c r="E268" s="42" t="s">
        <v>1406</v>
      </c>
      <c r="F268" s="42" t="s">
        <v>1407</v>
      </c>
      <c r="G268" s="42" t="s">
        <v>1408</v>
      </c>
    </row>
    <row r="269" spans="1:7" ht="14.4" x14ac:dyDescent="0.25">
      <c r="A269" s="41">
        <v>122937</v>
      </c>
      <c r="B269" s="42" t="s">
        <v>1409</v>
      </c>
      <c r="C269" s="42" t="s">
        <v>1410</v>
      </c>
      <c r="D269" s="41">
        <v>2000</v>
      </c>
      <c r="E269" s="42" t="s">
        <v>258</v>
      </c>
      <c r="F269" s="42" t="s">
        <v>183</v>
      </c>
      <c r="G269" s="42" t="s">
        <v>1411</v>
      </c>
    </row>
    <row r="270" spans="1:7" ht="14.4" x14ac:dyDescent="0.25">
      <c r="A270" s="41">
        <v>122961</v>
      </c>
      <c r="B270" s="42" t="s">
        <v>1412</v>
      </c>
      <c r="C270" s="42" t="s">
        <v>1413</v>
      </c>
      <c r="D270" s="41">
        <v>3640</v>
      </c>
      <c r="E270" s="42" t="s">
        <v>171</v>
      </c>
      <c r="F270" s="42" t="s">
        <v>1414</v>
      </c>
      <c r="G270" s="42" t="s">
        <v>1415</v>
      </c>
    </row>
    <row r="271" spans="1:7" ht="14.4" x14ac:dyDescent="0.25">
      <c r="A271" s="41">
        <v>122986</v>
      </c>
      <c r="B271" s="42" t="s">
        <v>1416</v>
      </c>
      <c r="C271" s="42" t="s">
        <v>1417</v>
      </c>
      <c r="D271" s="41">
        <v>1620</v>
      </c>
      <c r="E271" s="42" t="s">
        <v>1418</v>
      </c>
      <c r="F271" s="42" t="s">
        <v>1419</v>
      </c>
      <c r="G271" s="42" t="s">
        <v>1420</v>
      </c>
    </row>
    <row r="272" spans="1:7" ht="14.4" x14ac:dyDescent="0.25">
      <c r="A272" s="41">
        <v>122994</v>
      </c>
      <c r="B272" s="42" t="s">
        <v>1421</v>
      </c>
      <c r="C272" s="42" t="s">
        <v>1422</v>
      </c>
      <c r="D272" s="41">
        <v>2610</v>
      </c>
      <c r="E272" s="42" t="s">
        <v>321</v>
      </c>
      <c r="F272" s="42" t="s">
        <v>1423</v>
      </c>
      <c r="G272" s="42" t="s">
        <v>1424</v>
      </c>
    </row>
    <row r="273" spans="1:7" ht="14.4" x14ac:dyDescent="0.25">
      <c r="A273" s="41">
        <v>123001</v>
      </c>
      <c r="B273" s="42" t="s">
        <v>1425</v>
      </c>
      <c r="C273" s="42" t="s">
        <v>1426</v>
      </c>
      <c r="D273" s="41">
        <v>2630</v>
      </c>
      <c r="E273" s="42" t="s">
        <v>1427</v>
      </c>
      <c r="F273" s="42" t="s">
        <v>1428</v>
      </c>
      <c r="G273" s="42" t="s">
        <v>1429</v>
      </c>
    </row>
    <row r="274" spans="1:7" ht="14.4" x14ac:dyDescent="0.25">
      <c r="A274" s="41">
        <v>123018</v>
      </c>
      <c r="B274" s="42" t="s">
        <v>1430</v>
      </c>
      <c r="C274" s="42" t="s">
        <v>11581</v>
      </c>
      <c r="D274" s="41">
        <v>3500</v>
      </c>
      <c r="E274" s="42" t="s">
        <v>71</v>
      </c>
      <c r="F274" s="42" t="s">
        <v>1431</v>
      </c>
      <c r="G274" s="42" t="s">
        <v>1432</v>
      </c>
    </row>
    <row r="275" spans="1:7" ht="14.4" x14ac:dyDescent="0.25">
      <c r="A275" s="41">
        <v>123034</v>
      </c>
      <c r="B275" s="42" t="s">
        <v>1433</v>
      </c>
      <c r="C275" s="42" t="s">
        <v>1434</v>
      </c>
      <c r="D275" s="41">
        <v>1850</v>
      </c>
      <c r="E275" s="42" t="s">
        <v>31</v>
      </c>
      <c r="F275" s="42" t="s">
        <v>1435</v>
      </c>
      <c r="G275" s="42" t="s">
        <v>10679</v>
      </c>
    </row>
    <row r="276" spans="1:7" ht="14.4" x14ac:dyDescent="0.25">
      <c r="A276" s="41">
        <v>123224</v>
      </c>
      <c r="B276" s="42" t="s">
        <v>1436</v>
      </c>
      <c r="C276" s="42" t="s">
        <v>1437</v>
      </c>
      <c r="D276" s="41">
        <v>9120</v>
      </c>
      <c r="E276" s="42" t="s">
        <v>1438</v>
      </c>
      <c r="F276" s="42" t="s">
        <v>1439</v>
      </c>
      <c r="G276" s="42" t="s">
        <v>1440</v>
      </c>
    </row>
    <row r="277" spans="1:7" ht="14.4" x14ac:dyDescent="0.25">
      <c r="A277" s="41">
        <v>123232</v>
      </c>
      <c r="B277" s="42" t="s">
        <v>1441</v>
      </c>
      <c r="C277" s="42" t="s">
        <v>1442</v>
      </c>
      <c r="D277" s="41">
        <v>1630</v>
      </c>
      <c r="E277" s="42" t="s">
        <v>1443</v>
      </c>
      <c r="F277" s="42" t="s">
        <v>1444</v>
      </c>
      <c r="G277" s="42" t="s">
        <v>1445</v>
      </c>
    </row>
    <row r="278" spans="1:7" ht="14.4" x14ac:dyDescent="0.25">
      <c r="A278" s="41">
        <v>124041</v>
      </c>
      <c r="B278" s="42" t="s">
        <v>1446</v>
      </c>
      <c r="C278" s="42" t="s">
        <v>1447</v>
      </c>
      <c r="D278" s="41">
        <v>9100</v>
      </c>
      <c r="E278" s="42" t="s">
        <v>1448</v>
      </c>
      <c r="F278" s="42" t="s">
        <v>1449</v>
      </c>
      <c r="G278" s="42" t="s">
        <v>1450</v>
      </c>
    </row>
    <row r="279" spans="1:7" ht="14.4" x14ac:dyDescent="0.25">
      <c r="A279" s="41">
        <v>124115</v>
      </c>
      <c r="B279" s="42" t="s">
        <v>1451</v>
      </c>
      <c r="C279" s="42" t="s">
        <v>1452</v>
      </c>
      <c r="D279" s="41">
        <v>2300</v>
      </c>
      <c r="E279" s="42" t="s">
        <v>47</v>
      </c>
      <c r="F279" s="42" t="s">
        <v>1453</v>
      </c>
      <c r="G279" s="42" t="s">
        <v>1454</v>
      </c>
    </row>
    <row r="280" spans="1:7" ht="14.4" x14ac:dyDescent="0.25">
      <c r="A280" s="41">
        <v>124149</v>
      </c>
      <c r="B280" s="42" t="s">
        <v>1455</v>
      </c>
      <c r="C280" s="42" t="s">
        <v>1456</v>
      </c>
      <c r="D280" s="41">
        <v>1020</v>
      </c>
      <c r="E280" s="42" t="s">
        <v>297</v>
      </c>
      <c r="F280" s="42" t="s">
        <v>1457</v>
      </c>
      <c r="G280" s="42" t="s">
        <v>1458</v>
      </c>
    </row>
    <row r="281" spans="1:7" ht="14.4" x14ac:dyDescent="0.25">
      <c r="A281" s="41">
        <v>124181</v>
      </c>
      <c r="B281" s="42" t="s">
        <v>1459</v>
      </c>
      <c r="C281" s="42" t="s">
        <v>1460</v>
      </c>
      <c r="D281" s="41">
        <v>9080</v>
      </c>
      <c r="E281" s="42" t="s">
        <v>1129</v>
      </c>
      <c r="F281" s="42" t="s">
        <v>1461</v>
      </c>
      <c r="G281" s="42" t="s">
        <v>1462</v>
      </c>
    </row>
    <row r="282" spans="1:7" ht="14.4" x14ac:dyDescent="0.25">
      <c r="A282" s="41">
        <v>125518</v>
      </c>
      <c r="B282" s="42" t="s">
        <v>1463</v>
      </c>
      <c r="C282" s="42" t="s">
        <v>1464</v>
      </c>
      <c r="D282" s="41">
        <v>1800</v>
      </c>
      <c r="E282" s="42" t="s">
        <v>29</v>
      </c>
      <c r="F282" s="42" t="s">
        <v>1465</v>
      </c>
      <c r="G282" s="42" t="s">
        <v>1466</v>
      </c>
    </row>
    <row r="283" spans="1:7" ht="14.4" x14ac:dyDescent="0.25">
      <c r="A283" s="41">
        <v>125526</v>
      </c>
      <c r="B283" s="42" t="s">
        <v>1467</v>
      </c>
      <c r="C283" s="42" t="s">
        <v>1468</v>
      </c>
      <c r="D283" s="41">
        <v>9000</v>
      </c>
      <c r="E283" s="42" t="s">
        <v>120</v>
      </c>
      <c r="F283" s="42" t="s">
        <v>1469</v>
      </c>
      <c r="G283" s="42" t="s">
        <v>1470</v>
      </c>
    </row>
    <row r="284" spans="1:7" ht="14.4" x14ac:dyDescent="0.25">
      <c r="A284" s="41">
        <v>125534</v>
      </c>
      <c r="B284" s="42" t="s">
        <v>1471</v>
      </c>
      <c r="C284" s="42" t="s">
        <v>1472</v>
      </c>
      <c r="D284" s="41">
        <v>3990</v>
      </c>
      <c r="E284" s="42" t="s">
        <v>74</v>
      </c>
      <c r="F284" s="42" t="s">
        <v>1473</v>
      </c>
      <c r="G284" s="42" t="s">
        <v>1474</v>
      </c>
    </row>
    <row r="285" spans="1:7" ht="14.4" x14ac:dyDescent="0.25">
      <c r="A285" s="41">
        <v>125567</v>
      </c>
      <c r="B285" s="42" t="s">
        <v>1475</v>
      </c>
      <c r="C285" s="42" t="s">
        <v>1476</v>
      </c>
      <c r="D285" s="41">
        <v>1930</v>
      </c>
      <c r="E285" s="42" t="s">
        <v>34</v>
      </c>
      <c r="F285" s="42" t="s">
        <v>1477</v>
      </c>
      <c r="G285" s="42" t="s">
        <v>1478</v>
      </c>
    </row>
    <row r="286" spans="1:7" ht="14.4" x14ac:dyDescent="0.25">
      <c r="A286" s="41">
        <v>125575</v>
      </c>
      <c r="B286" s="42" t="s">
        <v>1479</v>
      </c>
      <c r="C286" s="42" t="s">
        <v>1480</v>
      </c>
      <c r="D286" s="41">
        <v>2230</v>
      </c>
      <c r="E286" s="42" t="s">
        <v>1481</v>
      </c>
      <c r="F286" s="42" t="s">
        <v>1482</v>
      </c>
      <c r="G286" s="42" t="s">
        <v>333</v>
      </c>
    </row>
    <row r="287" spans="1:7" ht="14.4" x14ac:dyDescent="0.25">
      <c r="A287" s="41">
        <v>125583</v>
      </c>
      <c r="B287" s="42" t="s">
        <v>901</v>
      </c>
      <c r="C287" s="42" t="s">
        <v>10680</v>
      </c>
      <c r="D287" s="41">
        <v>9473</v>
      </c>
      <c r="E287" s="42" t="s">
        <v>6190</v>
      </c>
      <c r="F287" s="42" t="s">
        <v>1483</v>
      </c>
      <c r="G287" s="42" t="s">
        <v>1484</v>
      </c>
    </row>
    <row r="288" spans="1:7" ht="14.4" x14ac:dyDescent="0.25">
      <c r="A288" s="41">
        <v>125591</v>
      </c>
      <c r="B288" s="42" t="s">
        <v>1485</v>
      </c>
      <c r="C288" s="42" t="s">
        <v>1486</v>
      </c>
      <c r="D288" s="41">
        <v>8020</v>
      </c>
      <c r="E288" s="42" t="s">
        <v>91</v>
      </c>
      <c r="F288" s="42" t="s">
        <v>1487</v>
      </c>
      <c r="G288" s="42" t="s">
        <v>1488</v>
      </c>
    </row>
    <row r="289" spans="1:7" ht="14.4" x14ac:dyDescent="0.25">
      <c r="A289" s="41">
        <v>128009</v>
      </c>
      <c r="B289" s="42" t="s">
        <v>1489</v>
      </c>
      <c r="C289" s="42" t="s">
        <v>1490</v>
      </c>
      <c r="D289" s="41">
        <v>1840</v>
      </c>
      <c r="E289" s="42" t="s">
        <v>1491</v>
      </c>
      <c r="F289" s="42" t="s">
        <v>1492</v>
      </c>
      <c r="G289" s="42" t="s">
        <v>1493</v>
      </c>
    </row>
    <row r="290" spans="1:7" ht="14.4" x14ac:dyDescent="0.25">
      <c r="A290" s="41">
        <v>129031</v>
      </c>
      <c r="B290" s="42" t="s">
        <v>1494</v>
      </c>
      <c r="C290" s="42" t="s">
        <v>1495</v>
      </c>
      <c r="D290" s="41">
        <v>9840</v>
      </c>
      <c r="E290" s="42" t="s">
        <v>139</v>
      </c>
      <c r="F290" s="42" t="s">
        <v>1496</v>
      </c>
      <c r="G290" s="42" t="s">
        <v>1497</v>
      </c>
    </row>
    <row r="291" spans="1:7" ht="14.4" x14ac:dyDescent="0.25">
      <c r="A291" s="41">
        <v>129049</v>
      </c>
      <c r="B291" s="42" t="s">
        <v>1498</v>
      </c>
      <c r="C291" s="42" t="s">
        <v>1499</v>
      </c>
      <c r="D291" s="41">
        <v>1081</v>
      </c>
      <c r="E291" s="42" t="s">
        <v>16</v>
      </c>
      <c r="F291" s="42" t="s">
        <v>1500</v>
      </c>
      <c r="G291" s="42" t="s">
        <v>1501</v>
      </c>
    </row>
    <row r="292" spans="1:7" ht="14.4" x14ac:dyDescent="0.25">
      <c r="A292" s="41">
        <v>129155</v>
      </c>
      <c r="B292" s="42" t="s">
        <v>1502</v>
      </c>
      <c r="C292" s="42" t="s">
        <v>1503</v>
      </c>
      <c r="D292" s="41">
        <v>2800</v>
      </c>
      <c r="E292" s="42" t="s">
        <v>63</v>
      </c>
      <c r="F292" s="42" t="s">
        <v>1504</v>
      </c>
      <c r="G292" s="42" t="s">
        <v>1505</v>
      </c>
    </row>
    <row r="293" spans="1:7" ht="14.4" x14ac:dyDescent="0.25">
      <c r="A293" s="41">
        <v>129171</v>
      </c>
      <c r="B293" s="42" t="s">
        <v>1506</v>
      </c>
      <c r="C293" s="42" t="s">
        <v>1305</v>
      </c>
      <c r="D293" s="41">
        <v>1070</v>
      </c>
      <c r="E293" s="42" t="s">
        <v>145</v>
      </c>
      <c r="F293" s="42" t="s">
        <v>1507</v>
      </c>
      <c r="G293" s="42" t="s">
        <v>1307</v>
      </c>
    </row>
    <row r="294" spans="1:7" ht="14.4" x14ac:dyDescent="0.25">
      <c r="A294" s="41">
        <v>130849</v>
      </c>
      <c r="B294" s="42" t="s">
        <v>1508</v>
      </c>
      <c r="C294" s="42" t="s">
        <v>855</v>
      </c>
      <c r="D294" s="41">
        <v>2000</v>
      </c>
      <c r="E294" s="42" t="s">
        <v>258</v>
      </c>
      <c r="F294" s="42" t="s">
        <v>1509</v>
      </c>
      <c r="G294" s="42" t="s">
        <v>1510</v>
      </c>
    </row>
    <row r="295" spans="1:7" ht="14.4" x14ac:dyDescent="0.25">
      <c r="A295" s="41">
        <v>130856</v>
      </c>
      <c r="B295" s="42" t="s">
        <v>1511</v>
      </c>
      <c r="C295" s="42" t="s">
        <v>1512</v>
      </c>
      <c r="D295" s="41">
        <v>9100</v>
      </c>
      <c r="E295" s="42" t="s">
        <v>62</v>
      </c>
      <c r="F295" s="42" t="s">
        <v>1513</v>
      </c>
      <c r="G295" s="42" t="s">
        <v>1514</v>
      </c>
    </row>
    <row r="296" spans="1:7" ht="14.4" x14ac:dyDescent="0.25">
      <c r="A296" s="41">
        <v>130989</v>
      </c>
      <c r="B296" s="42" t="s">
        <v>1515</v>
      </c>
      <c r="C296" s="42" t="s">
        <v>1516</v>
      </c>
      <c r="D296" s="41">
        <v>8540</v>
      </c>
      <c r="E296" s="42" t="s">
        <v>1517</v>
      </c>
      <c r="F296" s="42" t="s">
        <v>1518</v>
      </c>
      <c r="G296" s="42" t="s">
        <v>1519</v>
      </c>
    </row>
    <row r="297" spans="1:7" ht="14.4" x14ac:dyDescent="0.25">
      <c r="A297" s="41">
        <v>138727</v>
      </c>
      <c r="B297" s="42" t="s">
        <v>1520</v>
      </c>
      <c r="C297" s="42" t="s">
        <v>1521</v>
      </c>
      <c r="D297" s="41">
        <v>3290</v>
      </c>
      <c r="E297" s="42" t="s">
        <v>68</v>
      </c>
      <c r="F297" s="42" t="s">
        <v>247</v>
      </c>
      <c r="G297" s="42" t="s">
        <v>1522</v>
      </c>
    </row>
    <row r="298" spans="1:7" ht="14.4" x14ac:dyDescent="0.25">
      <c r="A298" s="41">
        <v>138735</v>
      </c>
      <c r="B298" s="42" t="s">
        <v>1523</v>
      </c>
      <c r="C298" s="42" t="s">
        <v>1524</v>
      </c>
      <c r="D298" s="41">
        <v>9300</v>
      </c>
      <c r="E298" s="42" t="s">
        <v>127</v>
      </c>
      <c r="F298" s="42" t="s">
        <v>228</v>
      </c>
      <c r="G298" s="42" t="s">
        <v>1525</v>
      </c>
    </row>
    <row r="299" spans="1:7" ht="14.4" x14ac:dyDescent="0.25">
      <c r="A299" s="41">
        <v>138751</v>
      </c>
      <c r="B299" s="42" t="s">
        <v>1526</v>
      </c>
      <c r="C299" s="42" t="s">
        <v>1527</v>
      </c>
      <c r="D299" s="41">
        <v>9620</v>
      </c>
      <c r="E299" s="42" t="s">
        <v>136</v>
      </c>
      <c r="F299" s="42" t="s">
        <v>1528</v>
      </c>
      <c r="G299" s="42" t="s">
        <v>1529</v>
      </c>
    </row>
    <row r="300" spans="1:7" ht="14.4" x14ac:dyDescent="0.25">
      <c r="A300" s="41">
        <v>138768</v>
      </c>
      <c r="B300" s="42" t="s">
        <v>1530</v>
      </c>
      <c r="C300" s="42" t="s">
        <v>1531</v>
      </c>
      <c r="D300" s="41">
        <v>2018</v>
      </c>
      <c r="E300" s="42" t="s">
        <v>258</v>
      </c>
      <c r="F300" s="42" t="s">
        <v>1532</v>
      </c>
      <c r="G300" s="42" t="s">
        <v>1533</v>
      </c>
    </row>
    <row r="301" spans="1:7" ht="14.4" x14ac:dyDescent="0.25">
      <c r="A301" s="41">
        <v>138776</v>
      </c>
      <c r="B301" s="42" t="s">
        <v>1534</v>
      </c>
      <c r="C301" s="42" t="s">
        <v>1535</v>
      </c>
      <c r="D301" s="41">
        <v>9930</v>
      </c>
      <c r="E301" s="42" t="s">
        <v>341</v>
      </c>
      <c r="F301" s="42" t="s">
        <v>1536</v>
      </c>
      <c r="G301" s="42" t="s">
        <v>1537</v>
      </c>
    </row>
    <row r="302" spans="1:7" ht="14.4" x14ac:dyDescent="0.25">
      <c r="A302" s="41">
        <v>138784</v>
      </c>
      <c r="B302" s="42" t="s">
        <v>1538</v>
      </c>
      <c r="C302" s="42" t="s">
        <v>1230</v>
      </c>
      <c r="D302" s="41">
        <v>2050</v>
      </c>
      <c r="E302" s="42" t="s">
        <v>258</v>
      </c>
      <c r="F302" s="42" t="s">
        <v>1539</v>
      </c>
      <c r="G302" s="42" t="s">
        <v>1540</v>
      </c>
    </row>
    <row r="303" spans="1:7" ht="14.4" x14ac:dyDescent="0.25">
      <c r="A303" s="41">
        <v>138826</v>
      </c>
      <c r="B303" s="42" t="s">
        <v>1541</v>
      </c>
      <c r="C303" s="42" t="s">
        <v>1542</v>
      </c>
      <c r="D303" s="41">
        <v>2547</v>
      </c>
      <c r="E303" s="42" t="s">
        <v>1543</v>
      </c>
      <c r="F303" s="42" t="s">
        <v>1544</v>
      </c>
      <c r="G303" s="42" t="s">
        <v>1545</v>
      </c>
    </row>
    <row r="304" spans="1:7" ht="14.4" x14ac:dyDescent="0.25">
      <c r="A304" s="41">
        <v>138834</v>
      </c>
      <c r="B304" s="42" t="s">
        <v>1546</v>
      </c>
      <c r="C304" s="42" t="s">
        <v>1547</v>
      </c>
      <c r="D304" s="41">
        <v>3200</v>
      </c>
      <c r="E304" s="42" t="s">
        <v>67</v>
      </c>
      <c r="F304" s="42" t="s">
        <v>1548</v>
      </c>
      <c r="G304" s="42" t="s">
        <v>1549</v>
      </c>
    </row>
    <row r="305" spans="1:7" ht="14.4" x14ac:dyDescent="0.25">
      <c r="A305" s="41">
        <v>138842</v>
      </c>
      <c r="B305" s="42" t="s">
        <v>1550</v>
      </c>
      <c r="C305" s="42" t="s">
        <v>1551</v>
      </c>
      <c r="D305" s="41">
        <v>1090</v>
      </c>
      <c r="E305" s="42" t="s">
        <v>146</v>
      </c>
      <c r="F305" s="42" t="s">
        <v>1552</v>
      </c>
      <c r="G305" s="42" t="s">
        <v>1553</v>
      </c>
    </row>
    <row r="306" spans="1:7" ht="14.4" x14ac:dyDescent="0.25">
      <c r="A306" s="41">
        <v>138859</v>
      </c>
      <c r="B306" s="42" t="s">
        <v>1554</v>
      </c>
      <c r="C306" s="42" t="s">
        <v>1555</v>
      </c>
      <c r="D306" s="41">
        <v>8980</v>
      </c>
      <c r="E306" s="42" t="s">
        <v>1556</v>
      </c>
      <c r="F306" s="42" t="s">
        <v>1557</v>
      </c>
      <c r="G306" s="42" t="s">
        <v>11582</v>
      </c>
    </row>
    <row r="307" spans="1:7" ht="14.4" x14ac:dyDescent="0.25">
      <c r="A307" s="41">
        <v>138867</v>
      </c>
      <c r="B307" s="42" t="s">
        <v>1559</v>
      </c>
      <c r="C307" s="42" t="s">
        <v>1560</v>
      </c>
      <c r="D307" s="41">
        <v>9070</v>
      </c>
      <c r="E307" s="42" t="s">
        <v>1561</v>
      </c>
      <c r="F307" s="42" t="s">
        <v>1528</v>
      </c>
      <c r="G307" s="42" t="s">
        <v>10681</v>
      </c>
    </row>
    <row r="308" spans="1:7" ht="14.4" x14ac:dyDescent="0.25">
      <c r="A308" s="41">
        <v>138875</v>
      </c>
      <c r="B308" s="42" t="s">
        <v>1562</v>
      </c>
      <c r="C308" s="42" t="s">
        <v>1563</v>
      </c>
      <c r="D308" s="41">
        <v>1601</v>
      </c>
      <c r="E308" s="42" t="s">
        <v>1564</v>
      </c>
      <c r="F308" s="42" t="s">
        <v>1565</v>
      </c>
      <c r="G308" s="42" t="s">
        <v>1566</v>
      </c>
    </row>
    <row r="309" spans="1:7" ht="14.4" x14ac:dyDescent="0.25">
      <c r="A309" s="41">
        <v>138883</v>
      </c>
      <c r="B309" s="42" t="s">
        <v>1567</v>
      </c>
      <c r="C309" s="42" t="s">
        <v>855</v>
      </c>
      <c r="D309" s="41">
        <v>2000</v>
      </c>
      <c r="E309" s="42" t="s">
        <v>258</v>
      </c>
      <c r="F309" s="42" t="s">
        <v>1568</v>
      </c>
      <c r="G309" s="42" t="s">
        <v>1569</v>
      </c>
    </row>
    <row r="310" spans="1:7" ht="14.4" x14ac:dyDescent="0.25">
      <c r="A310" s="41">
        <v>138891</v>
      </c>
      <c r="B310" s="42" t="s">
        <v>1570</v>
      </c>
      <c r="C310" s="42" t="s">
        <v>855</v>
      </c>
      <c r="D310" s="41">
        <v>2000</v>
      </c>
      <c r="E310" s="42" t="s">
        <v>258</v>
      </c>
      <c r="F310" s="42" t="s">
        <v>1568</v>
      </c>
      <c r="G310" s="42" t="s">
        <v>1571</v>
      </c>
    </row>
    <row r="311" spans="1:7" ht="14.4" x14ac:dyDescent="0.25">
      <c r="A311" s="41">
        <v>138941</v>
      </c>
      <c r="B311" s="42" t="s">
        <v>1572</v>
      </c>
      <c r="C311" s="42" t="s">
        <v>1573</v>
      </c>
      <c r="D311" s="41">
        <v>3840</v>
      </c>
      <c r="E311" s="42" t="s">
        <v>1</v>
      </c>
      <c r="F311" s="42" t="s">
        <v>1574</v>
      </c>
      <c r="G311" s="42" t="s">
        <v>1575</v>
      </c>
    </row>
    <row r="312" spans="1:7" ht="14.4" x14ac:dyDescent="0.25">
      <c r="A312" s="41">
        <v>138958</v>
      </c>
      <c r="B312" s="42" t="s">
        <v>1576</v>
      </c>
      <c r="C312" s="42" t="s">
        <v>1577</v>
      </c>
      <c r="D312" s="41">
        <v>1980</v>
      </c>
      <c r="E312" s="42" t="s">
        <v>1578</v>
      </c>
      <c r="F312" s="42" t="s">
        <v>1579</v>
      </c>
      <c r="G312" s="42" t="s">
        <v>1580</v>
      </c>
    </row>
    <row r="313" spans="1:7" ht="14.4" x14ac:dyDescent="0.25">
      <c r="A313" s="41">
        <v>138966</v>
      </c>
      <c r="B313" s="42" t="s">
        <v>1581</v>
      </c>
      <c r="C313" s="42" t="s">
        <v>1573</v>
      </c>
      <c r="D313" s="41">
        <v>3840</v>
      </c>
      <c r="E313" s="42" t="s">
        <v>1</v>
      </c>
      <c r="F313" s="42" t="s">
        <v>1582</v>
      </c>
      <c r="G313" s="42" t="s">
        <v>1583</v>
      </c>
    </row>
    <row r="314" spans="1:7" ht="14.4" x14ac:dyDescent="0.25">
      <c r="A314" s="41">
        <v>138974</v>
      </c>
      <c r="B314" s="42" t="s">
        <v>10682</v>
      </c>
      <c r="C314" s="42" t="s">
        <v>1282</v>
      </c>
      <c r="D314" s="41">
        <v>3001</v>
      </c>
      <c r="E314" s="42" t="s">
        <v>269</v>
      </c>
      <c r="F314" s="42" t="s">
        <v>1584</v>
      </c>
      <c r="G314" s="42" t="s">
        <v>10683</v>
      </c>
    </row>
    <row r="315" spans="1:7" ht="14.4" x14ac:dyDescent="0.25">
      <c r="A315" s="41">
        <v>138982</v>
      </c>
      <c r="B315" s="42" t="s">
        <v>1585</v>
      </c>
      <c r="C315" s="42" t="s">
        <v>1586</v>
      </c>
      <c r="D315" s="41">
        <v>8310</v>
      </c>
      <c r="E315" s="42" t="s">
        <v>301</v>
      </c>
      <c r="F315" s="42" t="s">
        <v>1587</v>
      </c>
      <c r="G315" s="42" t="s">
        <v>1588</v>
      </c>
    </row>
    <row r="316" spans="1:7" ht="14.4" x14ac:dyDescent="0.25">
      <c r="A316" s="41">
        <v>138991</v>
      </c>
      <c r="B316" s="42" t="s">
        <v>1589</v>
      </c>
      <c r="C316" s="42" t="s">
        <v>1590</v>
      </c>
      <c r="D316" s="41">
        <v>3680</v>
      </c>
      <c r="E316" s="42" t="s">
        <v>80</v>
      </c>
      <c r="F316" s="42" t="s">
        <v>1591</v>
      </c>
      <c r="G316" s="42" t="s">
        <v>10684</v>
      </c>
    </row>
    <row r="317" spans="1:7" ht="14.4" x14ac:dyDescent="0.25">
      <c r="A317" s="41">
        <v>139006</v>
      </c>
      <c r="B317" s="42" t="s">
        <v>1593</v>
      </c>
      <c r="C317" s="42" t="s">
        <v>1594</v>
      </c>
      <c r="D317" s="41">
        <v>3000</v>
      </c>
      <c r="E317" s="42" t="s">
        <v>165</v>
      </c>
      <c r="F317" s="42" t="s">
        <v>1595</v>
      </c>
      <c r="G317" s="42" t="s">
        <v>11583</v>
      </c>
    </row>
    <row r="318" spans="1:7" ht="14.4" x14ac:dyDescent="0.25">
      <c r="A318" s="41">
        <v>139014</v>
      </c>
      <c r="B318" s="42" t="s">
        <v>1597</v>
      </c>
      <c r="C318" s="42" t="s">
        <v>1598</v>
      </c>
      <c r="D318" s="41">
        <v>9000</v>
      </c>
      <c r="E318" s="42" t="s">
        <v>120</v>
      </c>
      <c r="F318" s="42" t="s">
        <v>1599</v>
      </c>
      <c r="G318" s="42" t="s">
        <v>1600</v>
      </c>
    </row>
    <row r="319" spans="1:7" ht="14.4" x14ac:dyDescent="0.25">
      <c r="A319" s="41">
        <v>139031</v>
      </c>
      <c r="B319" s="42" t="s">
        <v>1601</v>
      </c>
      <c r="C319" s="42" t="s">
        <v>1602</v>
      </c>
      <c r="D319" s="41">
        <v>8000</v>
      </c>
      <c r="E319" s="42" t="s">
        <v>90</v>
      </c>
      <c r="F319" s="42" t="s">
        <v>1603</v>
      </c>
      <c r="G319" s="42" t="s">
        <v>1604</v>
      </c>
    </row>
    <row r="320" spans="1:7" ht="14.4" x14ac:dyDescent="0.25">
      <c r="A320" s="41">
        <v>139048</v>
      </c>
      <c r="B320" s="42" t="s">
        <v>1605</v>
      </c>
      <c r="C320" s="42" t="s">
        <v>1606</v>
      </c>
      <c r="D320" s="41">
        <v>1600</v>
      </c>
      <c r="E320" s="42" t="s">
        <v>1607</v>
      </c>
      <c r="F320" s="42" t="s">
        <v>1608</v>
      </c>
      <c r="G320" s="42" t="s">
        <v>1609</v>
      </c>
    </row>
    <row r="321" spans="1:7" ht="14.4" x14ac:dyDescent="0.25">
      <c r="A321" s="41">
        <v>139055</v>
      </c>
      <c r="B321" s="42" t="s">
        <v>1610</v>
      </c>
      <c r="C321" s="42" t="s">
        <v>1611</v>
      </c>
      <c r="D321" s="41">
        <v>1700</v>
      </c>
      <c r="E321" s="42" t="s">
        <v>26</v>
      </c>
      <c r="F321" s="42" t="s">
        <v>1612</v>
      </c>
      <c r="G321" s="42" t="s">
        <v>1613</v>
      </c>
    </row>
    <row r="322" spans="1:7" ht="14.4" x14ac:dyDescent="0.25">
      <c r="A322" s="41">
        <v>139063</v>
      </c>
      <c r="B322" s="42" t="s">
        <v>1614</v>
      </c>
      <c r="C322" s="42" t="s">
        <v>1615</v>
      </c>
      <c r="D322" s="41">
        <v>2610</v>
      </c>
      <c r="E322" s="42" t="s">
        <v>321</v>
      </c>
      <c r="F322" s="42" t="s">
        <v>1616</v>
      </c>
      <c r="G322" s="42" t="s">
        <v>1617</v>
      </c>
    </row>
    <row r="323" spans="1:7" ht="14.4" x14ac:dyDescent="0.25">
      <c r="A323" s="41">
        <v>139071</v>
      </c>
      <c r="B323" s="42" t="s">
        <v>1618</v>
      </c>
      <c r="C323" s="42" t="s">
        <v>1619</v>
      </c>
      <c r="D323" s="41">
        <v>1500</v>
      </c>
      <c r="E323" s="42" t="s">
        <v>23</v>
      </c>
      <c r="F323" s="42" t="s">
        <v>1620</v>
      </c>
      <c r="G323" s="42" t="s">
        <v>1621</v>
      </c>
    </row>
    <row r="324" spans="1:7" ht="14.4" x14ac:dyDescent="0.25">
      <c r="A324" s="41">
        <v>139089</v>
      </c>
      <c r="B324" s="42" t="s">
        <v>10685</v>
      </c>
      <c r="C324" s="42" t="s">
        <v>1622</v>
      </c>
      <c r="D324" s="41">
        <v>3600</v>
      </c>
      <c r="E324" s="42" t="s">
        <v>77</v>
      </c>
      <c r="F324" s="42" t="s">
        <v>1623</v>
      </c>
      <c r="G324" s="42" t="s">
        <v>1624</v>
      </c>
    </row>
    <row r="325" spans="1:7" ht="14.4" x14ac:dyDescent="0.25">
      <c r="A325" s="41">
        <v>139097</v>
      </c>
      <c r="B325" s="42" t="s">
        <v>1625</v>
      </c>
      <c r="C325" s="42" t="s">
        <v>1626</v>
      </c>
      <c r="D325" s="41">
        <v>3920</v>
      </c>
      <c r="E325" s="42" t="s">
        <v>85</v>
      </c>
      <c r="F325" s="42" t="s">
        <v>1627</v>
      </c>
      <c r="G325" s="42" t="s">
        <v>1628</v>
      </c>
    </row>
    <row r="326" spans="1:7" ht="14.4" x14ac:dyDescent="0.25">
      <c r="A326" s="41">
        <v>139105</v>
      </c>
      <c r="B326" s="42" t="s">
        <v>1629</v>
      </c>
      <c r="C326" s="42" t="s">
        <v>1630</v>
      </c>
      <c r="D326" s="41">
        <v>1070</v>
      </c>
      <c r="E326" s="42" t="s">
        <v>145</v>
      </c>
      <c r="F326" s="42" t="s">
        <v>1631</v>
      </c>
      <c r="G326" s="42" t="s">
        <v>10686</v>
      </c>
    </row>
    <row r="327" spans="1:7" ht="14.4" x14ac:dyDescent="0.25">
      <c r="A327" s="41">
        <v>139139</v>
      </c>
      <c r="B327" s="42" t="s">
        <v>1632</v>
      </c>
      <c r="C327" s="42" t="s">
        <v>1633</v>
      </c>
      <c r="D327" s="41">
        <v>9308</v>
      </c>
      <c r="E327" s="42" t="s">
        <v>310</v>
      </c>
      <c r="F327" s="42" t="s">
        <v>10214</v>
      </c>
      <c r="G327" s="42" t="s">
        <v>10215</v>
      </c>
    </row>
    <row r="328" spans="1:7" ht="14.4" x14ac:dyDescent="0.25">
      <c r="A328" s="41">
        <v>139147</v>
      </c>
      <c r="B328" s="42" t="s">
        <v>1636</v>
      </c>
      <c r="C328" s="42" t="s">
        <v>1637</v>
      </c>
      <c r="D328" s="41">
        <v>2230</v>
      </c>
      <c r="E328" s="42" t="s">
        <v>1481</v>
      </c>
      <c r="F328" s="42" t="s">
        <v>1638</v>
      </c>
      <c r="G328" s="42" t="s">
        <v>1639</v>
      </c>
    </row>
    <row r="329" spans="1:7" ht="14.4" x14ac:dyDescent="0.25">
      <c r="A329" s="41">
        <v>111336</v>
      </c>
      <c r="B329" s="42" t="s">
        <v>10284</v>
      </c>
      <c r="C329" s="42" t="s">
        <v>10285</v>
      </c>
      <c r="D329" s="41">
        <v>9160</v>
      </c>
      <c r="E329" s="42" t="s">
        <v>123</v>
      </c>
      <c r="F329" s="42" t="s">
        <v>10286</v>
      </c>
      <c r="G329" s="42" t="s">
        <v>10287</v>
      </c>
    </row>
    <row r="330" spans="1:7" x14ac:dyDescent="0.25">
      <c r="A330">
        <v>111344</v>
      </c>
      <c r="B330" t="s">
        <v>10288</v>
      </c>
      <c r="C330" t="s">
        <v>788</v>
      </c>
      <c r="D330">
        <v>3300</v>
      </c>
      <c r="E330" t="s">
        <v>69</v>
      </c>
      <c r="F330" t="s">
        <v>789</v>
      </c>
      <c r="G330" t="s">
        <v>10289</v>
      </c>
    </row>
    <row r="331" spans="1:7" x14ac:dyDescent="0.25">
      <c r="A331">
        <v>111351</v>
      </c>
      <c r="B331" t="s">
        <v>10290</v>
      </c>
      <c r="C331" t="s">
        <v>10291</v>
      </c>
      <c r="D331">
        <v>3290</v>
      </c>
      <c r="E331" t="s">
        <v>68</v>
      </c>
      <c r="F331" t="s">
        <v>10292</v>
      </c>
      <c r="G331" t="s">
        <v>10687</v>
      </c>
    </row>
    <row r="332" spans="1:7" x14ac:dyDescent="0.25">
      <c r="A332">
        <v>111369</v>
      </c>
      <c r="B332" t="s">
        <v>10293</v>
      </c>
      <c r="C332" t="s">
        <v>10294</v>
      </c>
      <c r="D332">
        <v>1880</v>
      </c>
      <c r="E332" t="s">
        <v>164</v>
      </c>
      <c r="F332" t="s">
        <v>10295</v>
      </c>
      <c r="G332" t="s">
        <v>10296</v>
      </c>
    </row>
    <row r="333" spans="1:7" x14ac:dyDescent="0.25">
      <c r="A333">
        <v>111377</v>
      </c>
      <c r="B333" t="s">
        <v>10297</v>
      </c>
      <c r="C333" t="s">
        <v>10298</v>
      </c>
      <c r="D333">
        <v>2290</v>
      </c>
      <c r="E333" t="s">
        <v>153</v>
      </c>
      <c r="F333" t="s">
        <v>220</v>
      </c>
      <c r="G333" t="s">
        <v>10299</v>
      </c>
    </row>
    <row r="334" spans="1:7" x14ac:dyDescent="0.25">
      <c r="A334">
        <v>111385</v>
      </c>
      <c r="B334" t="s">
        <v>10300</v>
      </c>
      <c r="C334" t="s">
        <v>10301</v>
      </c>
      <c r="D334">
        <v>1140</v>
      </c>
      <c r="E334" t="s">
        <v>18</v>
      </c>
      <c r="F334" t="s">
        <v>10302</v>
      </c>
      <c r="G334" t="s">
        <v>11584</v>
      </c>
    </row>
    <row r="335" spans="1:7" x14ac:dyDescent="0.25">
      <c r="A335">
        <v>111393</v>
      </c>
      <c r="B335" t="s">
        <v>10303</v>
      </c>
      <c r="C335" t="s">
        <v>9288</v>
      </c>
      <c r="D335">
        <v>1083</v>
      </c>
      <c r="E335" t="s">
        <v>9193</v>
      </c>
      <c r="F335" t="s">
        <v>10304</v>
      </c>
      <c r="G335" t="s">
        <v>11585</v>
      </c>
    </row>
    <row r="336" spans="1:7" x14ac:dyDescent="0.25">
      <c r="A336">
        <v>111401</v>
      </c>
      <c r="B336" t="s">
        <v>10305</v>
      </c>
      <c r="C336" t="s">
        <v>10306</v>
      </c>
      <c r="D336">
        <v>8940</v>
      </c>
      <c r="E336" t="s">
        <v>110</v>
      </c>
      <c r="F336" t="s">
        <v>10307</v>
      </c>
      <c r="G336" t="s">
        <v>10308</v>
      </c>
    </row>
    <row r="337" spans="1:7" x14ac:dyDescent="0.25">
      <c r="A337">
        <v>111419</v>
      </c>
      <c r="B337" t="s">
        <v>10309</v>
      </c>
      <c r="C337" t="s">
        <v>863</v>
      </c>
      <c r="D337">
        <v>8970</v>
      </c>
      <c r="E337" t="s">
        <v>119</v>
      </c>
      <c r="F337" t="s">
        <v>246</v>
      </c>
      <c r="G337" t="s">
        <v>11586</v>
      </c>
    </row>
    <row r="338" spans="1:7" x14ac:dyDescent="0.25">
      <c r="A338">
        <v>111427</v>
      </c>
      <c r="B338" t="s">
        <v>10310</v>
      </c>
      <c r="C338" t="s">
        <v>5720</v>
      </c>
      <c r="D338">
        <v>3010</v>
      </c>
      <c r="E338" t="s">
        <v>298</v>
      </c>
      <c r="F338" t="s">
        <v>10311</v>
      </c>
      <c r="G338" t="s">
        <v>10312</v>
      </c>
    </row>
    <row r="339" spans="1:7" x14ac:dyDescent="0.25">
      <c r="A339">
        <v>111435</v>
      </c>
      <c r="B339" t="s">
        <v>10313</v>
      </c>
      <c r="C339" t="s">
        <v>1111</v>
      </c>
      <c r="D339">
        <v>9140</v>
      </c>
      <c r="E339" t="s">
        <v>61</v>
      </c>
      <c r="F339" t="s">
        <v>232</v>
      </c>
      <c r="G339" t="s">
        <v>10688</v>
      </c>
    </row>
    <row r="340" spans="1:7" x14ac:dyDescent="0.25">
      <c r="A340">
        <v>111443</v>
      </c>
      <c r="B340" t="s">
        <v>10314</v>
      </c>
      <c r="C340" t="s">
        <v>10315</v>
      </c>
      <c r="D340">
        <v>2500</v>
      </c>
      <c r="E340" t="s">
        <v>52</v>
      </c>
      <c r="F340" t="s">
        <v>10316</v>
      </c>
      <c r="G340" t="s">
        <v>10317</v>
      </c>
    </row>
    <row r="341" spans="1:7" x14ac:dyDescent="0.25">
      <c r="A341">
        <v>111451</v>
      </c>
      <c r="B341" t="s">
        <v>10318</v>
      </c>
      <c r="C341" t="s">
        <v>10319</v>
      </c>
      <c r="D341">
        <v>3070</v>
      </c>
      <c r="E341" t="s">
        <v>5350</v>
      </c>
      <c r="F341" t="s">
        <v>10320</v>
      </c>
      <c r="G341" t="s">
        <v>10321</v>
      </c>
    </row>
    <row r="342" spans="1:7" x14ac:dyDescent="0.25">
      <c r="A342">
        <v>111468</v>
      </c>
      <c r="B342" t="s">
        <v>10322</v>
      </c>
      <c r="C342" t="s">
        <v>10323</v>
      </c>
      <c r="D342">
        <v>2920</v>
      </c>
      <c r="E342" t="s">
        <v>42</v>
      </c>
      <c r="F342" t="s">
        <v>10324</v>
      </c>
      <c r="G342" t="s">
        <v>336</v>
      </c>
    </row>
    <row r="343" spans="1:7" x14ac:dyDescent="0.25">
      <c r="A343">
        <v>111476</v>
      </c>
      <c r="B343" t="s">
        <v>10325</v>
      </c>
      <c r="C343" t="s">
        <v>10611</v>
      </c>
      <c r="D343">
        <v>3800</v>
      </c>
      <c r="E343" t="s">
        <v>84</v>
      </c>
      <c r="F343" t="s">
        <v>10326</v>
      </c>
      <c r="G343" t="s">
        <v>10327</v>
      </c>
    </row>
    <row r="344" spans="1:7" x14ac:dyDescent="0.25">
      <c r="A344">
        <v>111484</v>
      </c>
      <c r="B344" t="s">
        <v>10328</v>
      </c>
      <c r="C344" t="s">
        <v>984</v>
      </c>
      <c r="D344">
        <v>8800</v>
      </c>
      <c r="E344" t="s">
        <v>116</v>
      </c>
      <c r="F344" t="s">
        <v>10329</v>
      </c>
      <c r="G344" t="s">
        <v>10330</v>
      </c>
    </row>
    <row r="345" spans="1:7" x14ac:dyDescent="0.25">
      <c r="A345">
        <v>111492</v>
      </c>
      <c r="B345" t="s">
        <v>10331</v>
      </c>
      <c r="C345" t="s">
        <v>10332</v>
      </c>
      <c r="D345">
        <v>9500</v>
      </c>
      <c r="E345" t="s">
        <v>133</v>
      </c>
      <c r="F345" t="s">
        <v>229</v>
      </c>
      <c r="G345" t="s">
        <v>10333</v>
      </c>
    </row>
    <row r="346" spans="1:7" x14ac:dyDescent="0.25">
      <c r="A346">
        <v>111501</v>
      </c>
      <c r="B346" t="s">
        <v>10334</v>
      </c>
      <c r="C346" t="s">
        <v>419</v>
      </c>
      <c r="D346">
        <v>8870</v>
      </c>
      <c r="E346" t="s">
        <v>111</v>
      </c>
      <c r="F346" t="s">
        <v>10335</v>
      </c>
      <c r="G346" t="s">
        <v>10689</v>
      </c>
    </row>
    <row r="347" spans="1:7" x14ac:dyDescent="0.25">
      <c r="A347">
        <v>111518</v>
      </c>
      <c r="B347" t="s">
        <v>10336</v>
      </c>
      <c r="C347" t="s">
        <v>10337</v>
      </c>
      <c r="D347">
        <v>3500</v>
      </c>
      <c r="E347" t="s">
        <v>71</v>
      </c>
      <c r="F347" t="s">
        <v>10338</v>
      </c>
      <c r="G347" t="s">
        <v>10690</v>
      </c>
    </row>
    <row r="348" spans="1:7" x14ac:dyDescent="0.25">
      <c r="A348">
        <v>111534</v>
      </c>
      <c r="B348" t="s">
        <v>10339</v>
      </c>
      <c r="C348" t="s">
        <v>10340</v>
      </c>
      <c r="D348">
        <v>2440</v>
      </c>
      <c r="E348" t="s">
        <v>51</v>
      </c>
      <c r="F348" t="s">
        <v>10341</v>
      </c>
      <c r="G348" t="s">
        <v>10342</v>
      </c>
    </row>
    <row r="349" spans="1:7" x14ac:dyDescent="0.25">
      <c r="A349">
        <v>111542</v>
      </c>
      <c r="B349" t="s">
        <v>10343</v>
      </c>
      <c r="C349" t="s">
        <v>11575</v>
      </c>
      <c r="D349">
        <v>9000</v>
      </c>
      <c r="E349" t="s">
        <v>120</v>
      </c>
      <c r="F349" t="s">
        <v>10344</v>
      </c>
      <c r="G349" t="s">
        <v>10345</v>
      </c>
    </row>
    <row r="350" spans="1:7" x14ac:dyDescent="0.25">
      <c r="A350">
        <v>111559</v>
      </c>
      <c r="B350" t="s">
        <v>10346</v>
      </c>
      <c r="C350" t="s">
        <v>10347</v>
      </c>
      <c r="D350">
        <v>9900</v>
      </c>
      <c r="E350" t="s">
        <v>142</v>
      </c>
      <c r="F350" t="s">
        <v>235</v>
      </c>
      <c r="G350" t="s">
        <v>236</v>
      </c>
    </row>
    <row r="351" spans="1:7" x14ac:dyDescent="0.25">
      <c r="A351">
        <v>111567</v>
      </c>
      <c r="B351" t="s">
        <v>10348</v>
      </c>
      <c r="C351" t="s">
        <v>1073</v>
      </c>
      <c r="D351">
        <v>9200</v>
      </c>
      <c r="E351" t="s">
        <v>129</v>
      </c>
      <c r="F351" t="s">
        <v>10349</v>
      </c>
      <c r="G351" t="s">
        <v>10350</v>
      </c>
    </row>
    <row r="352" spans="1:7" x14ac:dyDescent="0.25">
      <c r="A352">
        <v>111575</v>
      </c>
      <c r="B352" t="s">
        <v>10351</v>
      </c>
      <c r="C352" t="s">
        <v>10352</v>
      </c>
      <c r="D352">
        <v>8310</v>
      </c>
      <c r="E352" t="s">
        <v>282</v>
      </c>
      <c r="F352" t="s">
        <v>10353</v>
      </c>
      <c r="G352" t="s">
        <v>10354</v>
      </c>
    </row>
    <row r="353" spans="1:7" x14ac:dyDescent="0.25">
      <c r="A353">
        <v>111583</v>
      </c>
      <c r="B353" t="s">
        <v>10355</v>
      </c>
      <c r="C353" t="s">
        <v>10612</v>
      </c>
      <c r="D353">
        <v>9300</v>
      </c>
      <c r="E353" t="s">
        <v>127</v>
      </c>
      <c r="F353" t="s">
        <v>10691</v>
      </c>
      <c r="G353" t="s">
        <v>10692</v>
      </c>
    </row>
    <row r="354" spans="1:7" x14ac:dyDescent="0.25">
      <c r="A354">
        <v>111591</v>
      </c>
      <c r="B354" t="s">
        <v>10356</v>
      </c>
      <c r="C354" t="s">
        <v>10016</v>
      </c>
      <c r="D354">
        <v>1500</v>
      </c>
      <c r="E354" t="s">
        <v>23</v>
      </c>
      <c r="F354" t="s">
        <v>222</v>
      </c>
      <c r="G354" t="s">
        <v>11587</v>
      </c>
    </row>
    <row r="355" spans="1:7" x14ac:dyDescent="0.25">
      <c r="A355">
        <v>111609</v>
      </c>
      <c r="B355" t="s">
        <v>10357</v>
      </c>
      <c r="C355" t="s">
        <v>773</v>
      </c>
      <c r="D355">
        <v>2300</v>
      </c>
      <c r="E355" t="s">
        <v>47</v>
      </c>
      <c r="F355" t="s">
        <v>10358</v>
      </c>
      <c r="G355" t="s">
        <v>330</v>
      </c>
    </row>
    <row r="356" spans="1:7" x14ac:dyDescent="0.25">
      <c r="A356">
        <v>111617</v>
      </c>
      <c r="B356" t="s">
        <v>10359</v>
      </c>
      <c r="C356" t="s">
        <v>10360</v>
      </c>
      <c r="D356">
        <v>2440</v>
      </c>
      <c r="E356" t="s">
        <v>51</v>
      </c>
      <c r="F356" t="s">
        <v>10361</v>
      </c>
      <c r="G356" t="s">
        <v>343</v>
      </c>
    </row>
    <row r="357" spans="1:7" x14ac:dyDescent="0.25">
      <c r="A357">
        <v>111633</v>
      </c>
      <c r="B357" t="s">
        <v>10362</v>
      </c>
      <c r="C357" t="s">
        <v>10363</v>
      </c>
      <c r="D357">
        <v>9500</v>
      </c>
      <c r="E357" t="s">
        <v>133</v>
      </c>
      <c r="F357" t="s">
        <v>10364</v>
      </c>
      <c r="G357" t="s">
        <v>10365</v>
      </c>
    </row>
    <row r="358" spans="1:7" x14ac:dyDescent="0.25">
      <c r="A358">
        <v>111641</v>
      </c>
      <c r="B358" t="s">
        <v>10366</v>
      </c>
      <c r="C358" t="s">
        <v>773</v>
      </c>
      <c r="D358">
        <v>2300</v>
      </c>
      <c r="E358" t="s">
        <v>47</v>
      </c>
      <c r="F358" t="s">
        <v>233</v>
      </c>
      <c r="G358" t="s">
        <v>11588</v>
      </c>
    </row>
    <row r="359" spans="1:7" x14ac:dyDescent="0.25">
      <c r="A359">
        <v>111658</v>
      </c>
      <c r="B359" t="s">
        <v>10367</v>
      </c>
      <c r="C359" t="s">
        <v>1073</v>
      </c>
      <c r="D359">
        <v>9200</v>
      </c>
      <c r="E359" t="s">
        <v>129</v>
      </c>
      <c r="F359" t="s">
        <v>261</v>
      </c>
      <c r="G359" t="s">
        <v>10368</v>
      </c>
    </row>
    <row r="360" spans="1:7" x14ac:dyDescent="0.25">
      <c r="A360">
        <v>111666</v>
      </c>
      <c r="B360" t="s">
        <v>10369</v>
      </c>
      <c r="C360" t="s">
        <v>10040</v>
      </c>
      <c r="D360">
        <v>2830</v>
      </c>
      <c r="E360" t="s">
        <v>161</v>
      </c>
      <c r="F360" t="s">
        <v>10370</v>
      </c>
      <c r="G360" t="s">
        <v>10371</v>
      </c>
    </row>
    <row r="361" spans="1:7" x14ac:dyDescent="0.25">
      <c r="A361">
        <v>111674</v>
      </c>
      <c r="B361" t="s">
        <v>10372</v>
      </c>
      <c r="C361" t="s">
        <v>1285</v>
      </c>
      <c r="D361">
        <v>1800</v>
      </c>
      <c r="E361" t="s">
        <v>29</v>
      </c>
      <c r="F361" t="s">
        <v>1286</v>
      </c>
      <c r="G361" t="s">
        <v>10373</v>
      </c>
    </row>
    <row r="362" spans="1:7" x14ac:dyDescent="0.25">
      <c r="A362">
        <v>111724</v>
      </c>
      <c r="B362" t="s">
        <v>10374</v>
      </c>
      <c r="C362" t="s">
        <v>1331</v>
      </c>
      <c r="D362">
        <v>2240</v>
      </c>
      <c r="E362" t="s">
        <v>45</v>
      </c>
      <c r="F362" t="s">
        <v>10375</v>
      </c>
      <c r="G362" t="s">
        <v>10376</v>
      </c>
    </row>
    <row r="363" spans="1:7" x14ac:dyDescent="0.25">
      <c r="A363">
        <v>111872</v>
      </c>
      <c r="B363" t="s">
        <v>10377</v>
      </c>
      <c r="C363" t="s">
        <v>478</v>
      </c>
      <c r="D363">
        <v>3971</v>
      </c>
      <c r="E363" t="s">
        <v>479</v>
      </c>
      <c r="F363" t="s">
        <v>10378</v>
      </c>
      <c r="G363" t="s">
        <v>10379</v>
      </c>
    </row>
    <row r="364" spans="1:7" x14ac:dyDescent="0.25">
      <c r="A364">
        <v>111989</v>
      </c>
      <c r="B364" t="s">
        <v>10380</v>
      </c>
      <c r="C364" t="s">
        <v>10381</v>
      </c>
      <c r="D364">
        <v>2300</v>
      </c>
      <c r="E364" t="s">
        <v>47</v>
      </c>
      <c r="F364" t="s">
        <v>10382</v>
      </c>
      <c r="G364" t="s">
        <v>259</v>
      </c>
    </row>
    <row r="365" spans="1:7" x14ac:dyDescent="0.25">
      <c r="A365">
        <v>111997</v>
      </c>
      <c r="B365" t="s">
        <v>10383</v>
      </c>
      <c r="C365" t="s">
        <v>1573</v>
      </c>
      <c r="D365">
        <v>3840</v>
      </c>
      <c r="E365" t="s">
        <v>1</v>
      </c>
      <c r="F365" t="s">
        <v>10384</v>
      </c>
      <c r="G365" t="s">
        <v>10385</v>
      </c>
    </row>
    <row r="366" spans="1:7" x14ac:dyDescent="0.25">
      <c r="A366">
        <v>112003</v>
      </c>
      <c r="B366" t="s">
        <v>10386</v>
      </c>
      <c r="C366" t="s">
        <v>10387</v>
      </c>
      <c r="D366">
        <v>2580</v>
      </c>
      <c r="E366" t="s">
        <v>1339</v>
      </c>
      <c r="F366" t="s">
        <v>10388</v>
      </c>
      <c r="G366" t="s">
        <v>10389</v>
      </c>
    </row>
    <row r="367" spans="1:7" x14ac:dyDescent="0.25">
      <c r="A367">
        <v>112193</v>
      </c>
      <c r="B367" t="s">
        <v>10390</v>
      </c>
      <c r="C367" t="s">
        <v>11589</v>
      </c>
      <c r="D367">
        <v>9700</v>
      </c>
      <c r="E367" t="s">
        <v>138</v>
      </c>
      <c r="F367" t="s">
        <v>10391</v>
      </c>
      <c r="G367" t="s">
        <v>10392</v>
      </c>
    </row>
    <row r="368" spans="1:7" x14ac:dyDescent="0.25">
      <c r="A368">
        <v>112201</v>
      </c>
      <c r="B368" t="s">
        <v>10693</v>
      </c>
      <c r="C368" t="s">
        <v>10393</v>
      </c>
      <c r="D368">
        <v>3110</v>
      </c>
      <c r="E368" t="s">
        <v>166</v>
      </c>
      <c r="F368" t="s">
        <v>10394</v>
      </c>
      <c r="G368" t="s">
        <v>10694</v>
      </c>
    </row>
    <row r="369" spans="1:7" x14ac:dyDescent="0.25">
      <c r="A369">
        <v>112219</v>
      </c>
      <c r="B369" t="s">
        <v>10395</v>
      </c>
      <c r="C369" t="s">
        <v>10396</v>
      </c>
      <c r="D369">
        <v>8400</v>
      </c>
      <c r="E369" t="s">
        <v>100</v>
      </c>
      <c r="F369" t="s">
        <v>234</v>
      </c>
      <c r="G369" t="s">
        <v>260</v>
      </c>
    </row>
    <row r="370" spans="1:7" x14ac:dyDescent="0.25">
      <c r="A370">
        <v>112243</v>
      </c>
      <c r="B370" t="s">
        <v>10397</v>
      </c>
      <c r="C370" t="s">
        <v>1495</v>
      </c>
      <c r="D370">
        <v>9840</v>
      </c>
      <c r="E370" t="s">
        <v>139</v>
      </c>
      <c r="F370" t="s">
        <v>10398</v>
      </c>
      <c r="G370" t="s">
        <v>10399</v>
      </c>
    </row>
    <row r="371" spans="1:7" x14ac:dyDescent="0.25">
      <c r="A371">
        <v>112268</v>
      </c>
      <c r="B371" t="s">
        <v>10400</v>
      </c>
      <c r="C371" t="s">
        <v>11559</v>
      </c>
      <c r="D371">
        <v>3500</v>
      </c>
      <c r="E371" t="s">
        <v>71</v>
      </c>
      <c r="F371" t="s">
        <v>333</v>
      </c>
      <c r="G371" t="s">
        <v>10695</v>
      </c>
    </row>
    <row r="372" spans="1:7" x14ac:dyDescent="0.25">
      <c r="A372">
        <v>112284</v>
      </c>
      <c r="B372" t="s">
        <v>10401</v>
      </c>
      <c r="C372" t="s">
        <v>10613</v>
      </c>
      <c r="D372">
        <v>2880</v>
      </c>
      <c r="E372" t="s">
        <v>60</v>
      </c>
      <c r="F372" t="s">
        <v>10696</v>
      </c>
      <c r="G372" t="s">
        <v>10697</v>
      </c>
    </row>
    <row r="373" spans="1:7" x14ac:dyDescent="0.25">
      <c r="A373">
        <v>112326</v>
      </c>
      <c r="B373" t="s">
        <v>10402</v>
      </c>
      <c r="C373" t="s">
        <v>1351</v>
      </c>
      <c r="D373">
        <v>1800</v>
      </c>
      <c r="E373" t="s">
        <v>29</v>
      </c>
      <c r="F373" t="s">
        <v>10403</v>
      </c>
      <c r="G373" t="s">
        <v>10404</v>
      </c>
    </row>
    <row r="374" spans="1:7" x14ac:dyDescent="0.25">
      <c r="A374">
        <v>112359</v>
      </c>
      <c r="B374" t="s">
        <v>10405</v>
      </c>
      <c r="C374" t="s">
        <v>1230</v>
      </c>
      <c r="D374">
        <v>2050</v>
      </c>
      <c r="E374" t="s">
        <v>258</v>
      </c>
      <c r="F374" t="s">
        <v>10406</v>
      </c>
      <c r="G374" t="s">
        <v>10407</v>
      </c>
    </row>
    <row r="375" spans="1:7" x14ac:dyDescent="0.25">
      <c r="A375">
        <v>112391</v>
      </c>
      <c r="B375" t="s">
        <v>10408</v>
      </c>
      <c r="C375" t="s">
        <v>984</v>
      </c>
      <c r="D375">
        <v>8800</v>
      </c>
      <c r="E375" t="s">
        <v>116</v>
      </c>
      <c r="F375" t="s">
        <v>10329</v>
      </c>
      <c r="G375" t="s">
        <v>10330</v>
      </c>
    </row>
    <row r="376" spans="1:7" x14ac:dyDescent="0.25">
      <c r="A376">
        <v>112409</v>
      </c>
      <c r="B376" t="s">
        <v>10409</v>
      </c>
      <c r="C376" t="s">
        <v>10410</v>
      </c>
      <c r="D376">
        <v>3000</v>
      </c>
      <c r="E376" t="s">
        <v>165</v>
      </c>
      <c r="F376" t="s">
        <v>10411</v>
      </c>
      <c r="G376" t="s">
        <v>10412</v>
      </c>
    </row>
    <row r="377" spans="1:7" x14ac:dyDescent="0.25">
      <c r="A377">
        <v>112417</v>
      </c>
      <c r="B377" t="s">
        <v>10413</v>
      </c>
      <c r="C377" t="s">
        <v>1051</v>
      </c>
      <c r="D377">
        <v>9900</v>
      </c>
      <c r="E377" t="s">
        <v>142</v>
      </c>
      <c r="F377" t="s">
        <v>10414</v>
      </c>
      <c r="G377" t="s">
        <v>10415</v>
      </c>
    </row>
    <row r="378" spans="1:7" x14ac:dyDescent="0.25">
      <c r="A378">
        <v>112656</v>
      </c>
      <c r="B378" t="s">
        <v>10416</v>
      </c>
      <c r="C378" t="s">
        <v>707</v>
      </c>
      <c r="D378">
        <v>8600</v>
      </c>
      <c r="E378" t="s">
        <v>94</v>
      </c>
      <c r="F378" t="s">
        <v>10417</v>
      </c>
      <c r="G378" t="s">
        <v>10418</v>
      </c>
    </row>
    <row r="379" spans="1:7" x14ac:dyDescent="0.25">
      <c r="A379">
        <v>112664</v>
      </c>
      <c r="B379" t="s">
        <v>10419</v>
      </c>
      <c r="C379" t="s">
        <v>1512</v>
      </c>
      <c r="D379">
        <v>9100</v>
      </c>
      <c r="E379" t="s">
        <v>62</v>
      </c>
      <c r="F379" t="s">
        <v>10420</v>
      </c>
      <c r="G379" t="s">
        <v>10421</v>
      </c>
    </row>
    <row r="380" spans="1:7" x14ac:dyDescent="0.25">
      <c r="A380">
        <v>112748</v>
      </c>
      <c r="B380" t="s">
        <v>10422</v>
      </c>
      <c r="C380" t="s">
        <v>10423</v>
      </c>
      <c r="D380">
        <v>8400</v>
      </c>
      <c r="E380" t="s">
        <v>100</v>
      </c>
      <c r="F380" t="s">
        <v>10698</v>
      </c>
      <c r="G380" t="s">
        <v>10424</v>
      </c>
    </row>
    <row r="381" spans="1:7" x14ac:dyDescent="0.25">
      <c r="A381">
        <v>112755</v>
      </c>
      <c r="B381" t="s">
        <v>10425</v>
      </c>
      <c r="C381" t="s">
        <v>10653</v>
      </c>
      <c r="D381">
        <v>8200</v>
      </c>
      <c r="E381" t="s">
        <v>270</v>
      </c>
      <c r="F381" t="s">
        <v>11590</v>
      </c>
      <c r="G381" t="s">
        <v>11591</v>
      </c>
    </row>
    <row r="382" spans="1:7" x14ac:dyDescent="0.25">
      <c r="A382">
        <v>112763</v>
      </c>
      <c r="B382" t="s">
        <v>10426</v>
      </c>
      <c r="C382" t="s">
        <v>10427</v>
      </c>
      <c r="D382">
        <v>3980</v>
      </c>
      <c r="E382" t="s">
        <v>89</v>
      </c>
      <c r="F382" t="s">
        <v>10428</v>
      </c>
      <c r="G382" t="s">
        <v>10699</v>
      </c>
    </row>
    <row r="383" spans="1:7" x14ac:dyDescent="0.25">
      <c r="A383">
        <v>112771</v>
      </c>
      <c r="B383" t="s">
        <v>10429</v>
      </c>
      <c r="C383" t="s">
        <v>1468</v>
      </c>
      <c r="D383">
        <v>9000</v>
      </c>
      <c r="E383" t="s">
        <v>120</v>
      </c>
      <c r="F383" t="s">
        <v>10430</v>
      </c>
      <c r="G383" t="s">
        <v>10431</v>
      </c>
    </row>
    <row r="384" spans="1:7" x14ac:dyDescent="0.25">
      <c r="A384">
        <v>112805</v>
      </c>
      <c r="B384" t="s">
        <v>10432</v>
      </c>
      <c r="C384" t="s">
        <v>10433</v>
      </c>
      <c r="D384">
        <v>9230</v>
      </c>
      <c r="E384" t="s">
        <v>125</v>
      </c>
      <c r="F384" t="s">
        <v>10434</v>
      </c>
      <c r="G384" t="s">
        <v>10435</v>
      </c>
    </row>
    <row r="385" spans="1:7" x14ac:dyDescent="0.25">
      <c r="A385">
        <v>112813</v>
      </c>
      <c r="B385" t="s">
        <v>10436</v>
      </c>
      <c r="C385" t="s">
        <v>10700</v>
      </c>
      <c r="D385">
        <v>2800</v>
      </c>
      <c r="E385" t="s">
        <v>63</v>
      </c>
      <c r="F385" t="s">
        <v>10437</v>
      </c>
      <c r="G385" t="s">
        <v>10438</v>
      </c>
    </row>
    <row r="386" spans="1:7" x14ac:dyDescent="0.25">
      <c r="A386">
        <v>112912</v>
      </c>
      <c r="B386" t="s">
        <v>10439</v>
      </c>
      <c r="C386" t="s">
        <v>10615</v>
      </c>
      <c r="D386">
        <v>1785</v>
      </c>
      <c r="E386" t="s">
        <v>150</v>
      </c>
      <c r="F386" t="s">
        <v>10701</v>
      </c>
      <c r="G386" t="s">
        <v>10702</v>
      </c>
    </row>
    <row r="387" spans="1:7" x14ac:dyDescent="0.25">
      <c r="A387">
        <v>112987</v>
      </c>
      <c r="B387" t="s">
        <v>10440</v>
      </c>
      <c r="C387" t="s">
        <v>10441</v>
      </c>
      <c r="D387">
        <v>2660</v>
      </c>
      <c r="E387" t="s">
        <v>291</v>
      </c>
      <c r="F387" t="s">
        <v>10442</v>
      </c>
      <c r="G387" t="s">
        <v>10443</v>
      </c>
    </row>
    <row r="388" spans="1:7" x14ac:dyDescent="0.25">
      <c r="A388">
        <v>112995</v>
      </c>
      <c r="B388" t="s">
        <v>10444</v>
      </c>
      <c r="C388" t="s">
        <v>10445</v>
      </c>
      <c r="D388">
        <v>2170</v>
      </c>
      <c r="E388" t="s">
        <v>292</v>
      </c>
      <c r="F388" t="s">
        <v>218</v>
      </c>
      <c r="G388" t="s">
        <v>10446</v>
      </c>
    </row>
    <row r="389" spans="1:7" x14ac:dyDescent="0.25">
      <c r="A389">
        <v>113001</v>
      </c>
      <c r="B389" t="s">
        <v>10447</v>
      </c>
      <c r="C389" t="s">
        <v>8706</v>
      </c>
      <c r="D389">
        <v>2060</v>
      </c>
      <c r="E389" t="s">
        <v>258</v>
      </c>
      <c r="F389" t="s">
        <v>242</v>
      </c>
      <c r="G389" t="s">
        <v>10448</v>
      </c>
    </row>
    <row r="390" spans="1:7" x14ac:dyDescent="0.25">
      <c r="A390">
        <v>113019</v>
      </c>
      <c r="B390" t="s">
        <v>10449</v>
      </c>
      <c r="C390" t="s">
        <v>10450</v>
      </c>
      <c r="D390">
        <v>2030</v>
      </c>
      <c r="E390" t="s">
        <v>258</v>
      </c>
      <c r="F390" t="s">
        <v>10451</v>
      </c>
      <c r="G390" t="s">
        <v>10452</v>
      </c>
    </row>
    <row r="391" spans="1:7" x14ac:dyDescent="0.25">
      <c r="A391">
        <v>113027</v>
      </c>
      <c r="B391" t="s">
        <v>10453</v>
      </c>
      <c r="C391" t="s">
        <v>10454</v>
      </c>
      <c r="D391">
        <v>2910</v>
      </c>
      <c r="E391" t="s">
        <v>43</v>
      </c>
      <c r="F391" t="s">
        <v>217</v>
      </c>
      <c r="G391" t="s">
        <v>10455</v>
      </c>
    </row>
    <row r="392" spans="1:7" x14ac:dyDescent="0.25">
      <c r="A392">
        <v>113035</v>
      </c>
      <c r="B392" t="s">
        <v>10456</v>
      </c>
      <c r="C392" t="s">
        <v>10457</v>
      </c>
      <c r="D392">
        <v>2900</v>
      </c>
      <c r="E392" t="s">
        <v>39</v>
      </c>
      <c r="F392" t="s">
        <v>10458</v>
      </c>
      <c r="G392" t="s">
        <v>10459</v>
      </c>
    </row>
    <row r="393" spans="1:7" x14ac:dyDescent="0.25">
      <c r="A393">
        <v>113043</v>
      </c>
      <c r="B393" t="s">
        <v>10460</v>
      </c>
      <c r="C393" t="s">
        <v>7039</v>
      </c>
      <c r="D393">
        <v>2390</v>
      </c>
      <c r="E393" t="s">
        <v>199</v>
      </c>
      <c r="F393" t="s">
        <v>221</v>
      </c>
      <c r="G393" t="s">
        <v>10461</v>
      </c>
    </row>
    <row r="394" spans="1:7" x14ac:dyDescent="0.25">
      <c r="A394">
        <v>113051</v>
      </c>
      <c r="B394" t="s">
        <v>10462</v>
      </c>
      <c r="C394" t="s">
        <v>11563</v>
      </c>
      <c r="D394">
        <v>2320</v>
      </c>
      <c r="E394" t="s">
        <v>154</v>
      </c>
      <c r="F394" t="s">
        <v>10463</v>
      </c>
      <c r="G394" t="s">
        <v>11592</v>
      </c>
    </row>
    <row r="395" spans="1:7" x14ac:dyDescent="0.25">
      <c r="A395">
        <v>113068</v>
      </c>
      <c r="B395" t="s">
        <v>10464</v>
      </c>
      <c r="C395" t="s">
        <v>8843</v>
      </c>
      <c r="D395">
        <v>2300</v>
      </c>
      <c r="E395" t="s">
        <v>47</v>
      </c>
      <c r="F395" t="s">
        <v>219</v>
      </c>
      <c r="G395" t="s">
        <v>10703</v>
      </c>
    </row>
    <row r="396" spans="1:7" x14ac:dyDescent="0.25">
      <c r="A396">
        <v>113092</v>
      </c>
      <c r="B396" t="s">
        <v>10465</v>
      </c>
      <c r="C396" t="s">
        <v>1327</v>
      </c>
      <c r="D396">
        <v>2400</v>
      </c>
      <c r="E396" t="s">
        <v>49</v>
      </c>
      <c r="F396" t="s">
        <v>10466</v>
      </c>
      <c r="G396" t="s">
        <v>10467</v>
      </c>
    </row>
    <row r="397" spans="1:7" x14ac:dyDescent="0.25">
      <c r="A397">
        <v>113101</v>
      </c>
      <c r="B397" t="s">
        <v>10468</v>
      </c>
      <c r="C397" t="s">
        <v>10469</v>
      </c>
      <c r="D397">
        <v>2260</v>
      </c>
      <c r="E397" t="s">
        <v>66</v>
      </c>
      <c r="F397" t="s">
        <v>243</v>
      </c>
      <c r="G397" t="s">
        <v>10704</v>
      </c>
    </row>
    <row r="398" spans="1:7" x14ac:dyDescent="0.25">
      <c r="A398">
        <v>113118</v>
      </c>
      <c r="B398" t="s">
        <v>10470</v>
      </c>
      <c r="C398" t="s">
        <v>1334</v>
      </c>
      <c r="D398">
        <v>2200</v>
      </c>
      <c r="E398" t="s">
        <v>50</v>
      </c>
      <c r="F398" t="s">
        <v>10471</v>
      </c>
      <c r="G398" t="s">
        <v>10472</v>
      </c>
    </row>
    <row r="399" spans="1:7" x14ac:dyDescent="0.25">
      <c r="A399">
        <v>113126</v>
      </c>
      <c r="B399" t="s">
        <v>10473</v>
      </c>
      <c r="C399" t="s">
        <v>10474</v>
      </c>
      <c r="D399">
        <v>2590</v>
      </c>
      <c r="E399" t="s">
        <v>58</v>
      </c>
      <c r="F399" t="s">
        <v>10475</v>
      </c>
      <c r="G399" t="s">
        <v>10476</v>
      </c>
    </row>
    <row r="400" spans="1:7" x14ac:dyDescent="0.25">
      <c r="A400">
        <v>113134</v>
      </c>
      <c r="B400" t="s">
        <v>10477</v>
      </c>
      <c r="C400" t="s">
        <v>10478</v>
      </c>
      <c r="D400">
        <v>2550</v>
      </c>
      <c r="E400" t="s">
        <v>56</v>
      </c>
      <c r="F400" t="s">
        <v>10479</v>
      </c>
      <c r="G400" t="s">
        <v>10480</v>
      </c>
    </row>
    <row r="401" spans="1:7" x14ac:dyDescent="0.25">
      <c r="A401">
        <v>113142</v>
      </c>
      <c r="B401" t="s">
        <v>10481</v>
      </c>
      <c r="C401" t="s">
        <v>10482</v>
      </c>
      <c r="D401">
        <v>2150</v>
      </c>
      <c r="E401" t="s">
        <v>152</v>
      </c>
      <c r="F401" t="s">
        <v>215</v>
      </c>
      <c r="G401" t="s">
        <v>10483</v>
      </c>
    </row>
    <row r="402" spans="1:7" x14ac:dyDescent="0.25">
      <c r="A402">
        <v>113159</v>
      </c>
      <c r="B402" t="s">
        <v>10484</v>
      </c>
      <c r="C402" t="s">
        <v>10485</v>
      </c>
      <c r="D402">
        <v>8200</v>
      </c>
      <c r="E402" t="s">
        <v>270</v>
      </c>
      <c r="F402" t="s">
        <v>10486</v>
      </c>
      <c r="G402" t="s">
        <v>10487</v>
      </c>
    </row>
    <row r="403" spans="1:7" x14ac:dyDescent="0.25">
      <c r="A403">
        <v>113167</v>
      </c>
      <c r="B403" t="s">
        <v>10488</v>
      </c>
      <c r="C403" t="s">
        <v>10705</v>
      </c>
      <c r="D403">
        <v>8000</v>
      </c>
      <c r="E403" t="s">
        <v>90</v>
      </c>
      <c r="F403" t="s">
        <v>10706</v>
      </c>
      <c r="G403" t="s">
        <v>10707</v>
      </c>
    </row>
    <row r="404" spans="1:7" x14ac:dyDescent="0.25">
      <c r="A404">
        <v>113175</v>
      </c>
      <c r="B404" t="s">
        <v>10489</v>
      </c>
      <c r="C404" t="s">
        <v>10490</v>
      </c>
      <c r="D404">
        <v>8630</v>
      </c>
      <c r="E404" t="s">
        <v>105</v>
      </c>
      <c r="F404" t="s">
        <v>10491</v>
      </c>
      <c r="G404" t="s">
        <v>10492</v>
      </c>
    </row>
    <row r="405" spans="1:7" x14ac:dyDescent="0.25">
      <c r="A405">
        <v>113183</v>
      </c>
      <c r="B405" t="s">
        <v>10493</v>
      </c>
      <c r="C405" t="s">
        <v>10494</v>
      </c>
      <c r="D405">
        <v>8900</v>
      </c>
      <c r="E405" t="s">
        <v>118</v>
      </c>
      <c r="F405" t="s">
        <v>10495</v>
      </c>
      <c r="G405" t="s">
        <v>10496</v>
      </c>
    </row>
    <row r="406" spans="1:7" x14ac:dyDescent="0.25">
      <c r="A406">
        <v>113191</v>
      </c>
      <c r="B406" t="s">
        <v>10497</v>
      </c>
      <c r="C406" t="s">
        <v>10498</v>
      </c>
      <c r="D406">
        <v>8500</v>
      </c>
      <c r="E406" t="s">
        <v>106</v>
      </c>
      <c r="F406" t="s">
        <v>10499</v>
      </c>
      <c r="G406" t="s">
        <v>10500</v>
      </c>
    </row>
    <row r="407" spans="1:7" x14ac:dyDescent="0.25">
      <c r="A407">
        <v>113233</v>
      </c>
      <c r="B407" t="s">
        <v>10501</v>
      </c>
      <c r="C407" t="s">
        <v>10502</v>
      </c>
      <c r="D407">
        <v>8790</v>
      </c>
      <c r="E407" t="s">
        <v>115</v>
      </c>
      <c r="F407" t="s">
        <v>227</v>
      </c>
      <c r="G407" t="s">
        <v>342</v>
      </c>
    </row>
    <row r="408" spans="1:7" x14ac:dyDescent="0.25">
      <c r="A408">
        <v>113241</v>
      </c>
      <c r="B408" t="s">
        <v>10503</v>
      </c>
      <c r="C408" t="s">
        <v>10708</v>
      </c>
      <c r="D408">
        <v>8700</v>
      </c>
      <c r="E408" t="s">
        <v>117</v>
      </c>
      <c r="F408" t="s">
        <v>10709</v>
      </c>
      <c r="G408" t="s">
        <v>10504</v>
      </c>
    </row>
    <row r="409" spans="1:7" x14ac:dyDescent="0.25">
      <c r="A409">
        <v>113258</v>
      </c>
      <c r="B409" t="s">
        <v>10505</v>
      </c>
      <c r="C409" t="s">
        <v>833</v>
      </c>
      <c r="D409">
        <v>8820</v>
      </c>
      <c r="E409" t="s">
        <v>93</v>
      </c>
      <c r="F409" t="s">
        <v>226</v>
      </c>
      <c r="G409" t="s">
        <v>11593</v>
      </c>
    </row>
    <row r="410" spans="1:7" x14ac:dyDescent="0.25">
      <c r="A410">
        <v>113266</v>
      </c>
      <c r="B410" t="s">
        <v>10506</v>
      </c>
      <c r="C410" t="s">
        <v>847</v>
      </c>
      <c r="D410">
        <v>8800</v>
      </c>
      <c r="E410" t="s">
        <v>116</v>
      </c>
      <c r="F410" t="s">
        <v>10507</v>
      </c>
      <c r="G410" t="s">
        <v>10508</v>
      </c>
    </row>
    <row r="411" spans="1:7" x14ac:dyDescent="0.25">
      <c r="A411">
        <v>113274</v>
      </c>
      <c r="B411" t="s">
        <v>10509</v>
      </c>
      <c r="C411" t="s">
        <v>10510</v>
      </c>
      <c r="D411">
        <v>9041</v>
      </c>
      <c r="E411" t="s">
        <v>273</v>
      </c>
      <c r="F411" t="s">
        <v>10511</v>
      </c>
      <c r="G411" t="s">
        <v>10512</v>
      </c>
    </row>
    <row r="412" spans="1:7" x14ac:dyDescent="0.25">
      <c r="A412">
        <v>113282</v>
      </c>
      <c r="B412" t="s">
        <v>10513</v>
      </c>
      <c r="C412" t="s">
        <v>10514</v>
      </c>
      <c r="D412">
        <v>9000</v>
      </c>
      <c r="E412" t="s">
        <v>120</v>
      </c>
      <c r="F412" t="s">
        <v>10515</v>
      </c>
      <c r="G412" t="s">
        <v>10516</v>
      </c>
    </row>
    <row r="413" spans="1:7" x14ac:dyDescent="0.25">
      <c r="A413">
        <v>113291</v>
      </c>
      <c r="B413" t="s">
        <v>10710</v>
      </c>
      <c r="C413" t="s">
        <v>10517</v>
      </c>
      <c r="D413">
        <v>9051</v>
      </c>
      <c r="E413" t="s">
        <v>312</v>
      </c>
      <c r="F413" t="s">
        <v>10518</v>
      </c>
      <c r="G413" t="s">
        <v>10711</v>
      </c>
    </row>
    <row r="414" spans="1:7" x14ac:dyDescent="0.25">
      <c r="A414">
        <v>113308</v>
      </c>
      <c r="B414" t="s">
        <v>10519</v>
      </c>
      <c r="C414" t="s">
        <v>10520</v>
      </c>
      <c r="D414">
        <v>9800</v>
      </c>
      <c r="E414" t="s">
        <v>140</v>
      </c>
      <c r="F414" t="s">
        <v>10712</v>
      </c>
      <c r="G414" t="s">
        <v>10521</v>
      </c>
    </row>
    <row r="415" spans="1:7" x14ac:dyDescent="0.25">
      <c r="A415">
        <v>113316</v>
      </c>
      <c r="B415" t="s">
        <v>10522</v>
      </c>
      <c r="C415" t="s">
        <v>10523</v>
      </c>
      <c r="D415">
        <v>9700</v>
      </c>
      <c r="E415" t="s">
        <v>138</v>
      </c>
      <c r="F415" t="s">
        <v>10524</v>
      </c>
      <c r="G415" t="s">
        <v>10525</v>
      </c>
    </row>
    <row r="416" spans="1:7" x14ac:dyDescent="0.25">
      <c r="A416">
        <v>113324</v>
      </c>
      <c r="B416" t="s">
        <v>10526</v>
      </c>
      <c r="C416" t="s">
        <v>9481</v>
      </c>
      <c r="D416">
        <v>9620</v>
      </c>
      <c r="E416" t="s">
        <v>136</v>
      </c>
      <c r="F416" t="s">
        <v>10527</v>
      </c>
      <c r="G416" t="s">
        <v>10528</v>
      </c>
    </row>
    <row r="417" spans="1:7" x14ac:dyDescent="0.25">
      <c r="A417">
        <v>113332</v>
      </c>
      <c r="B417" t="s">
        <v>10529</v>
      </c>
      <c r="C417" t="s">
        <v>10530</v>
      </c>
      <c r="D417">
        <v>9200</v>
      </c>
      <c r="E417" t="s">
        <v>129</v>
      </c>
      <c r="F417" t="s">
        <v>10531</v>
      </c>
      <c r="G417" t="s">
        <v>10532</v>
      </c>
    </row>
    <row r="418" spans="1:7" x14ac:dyDescent="0.25">
      <c r="A418">
        <v>113341</v>
      </c>
      <c r="B418" t="s">
        <v>10533</v>
      </c>
      <c r="C418" t="s">
        <v>10534</v>
      </c>
      <c r="D418">
        <v>9120</v>
      </c>
      <c r="E418" t="s">
        <v>307</v>
      </c>
      <c r="F418" t="s">
        <v>10535</v>
      </c>
      <c r="G418" t="s">
        <v>10536</v>
      </c>
    </row>
    <row r="419" spans="1:7" x14ac:dyDescent="0.25">
      <c r="A419">
        <v>113357</v>
      </c>
      <c r="B419" t="s">
        <v>10537</v>
      </c>
      <c r="C419" t="s">
        <v>10538</v>
      </c>
      <c r="D419">
        <v>3500</v>
      </c>
      <c r="E419" t="s">
        <v>71</v>
      </c>
      <c r="F419" t="s">
        <v>10539</v>
      </c>
      <c r="G419" t="s">
        <v>10713</v>
      </c>
    </row>
    <row r="420" spans="1:7" x14ac:dyDescent="0.25">
      <c r="A420">
        <v>113373</v>
      </c>
      <c r="B420" t="s">
        <v>10540</v>
      </c>
      <c r="C420" t="s">
        <v>10541</v>
      </c>
      <c r="D420">
        <v>3580</v>
      </c>
      <c r="E420" t="s">
        <v>2</v>
      </c>
      <c r="F420" t="s">
        <v>10714</v>
      </c>
      <c r="G420" t="s">
        <v>10715</v>
      </c>
    </row>
    <row r="421" spans="1:7" x14ac:dyDescent="0.25">
      <c r="A421">
        <v>113381</v>
      </c>
      <c r="B421" t="s">
        <v>10542</v>
      </c>
      <c r="C421" t="s">
        <v>10543</v>
      </c>
      <c r="D421">
        <v>3540</v>
      </c>
      <c r="E421" t="s">
        <v>86</v>
      </c>
      <c r="F421" t="s">
        <v>10544</v>
      </c>
      <c r="G421" t="s">
        <v>11594</v>
      </c>
    </row>
    <row r="422" spans="1:7" x14ac:dyDescent="0.25">
      <c r="A422">
        <v>113399</v>
      </c>
      <c r="B422" t="s">
        <v>10545</v>
      </c>
      <c r="C422" t="s">
        <v>10546</v>
      </c>
      <c r="D422">
        <v>3700</v>
      </c>
      <c r="E422" t="s">
        <v>82</v>
      </c>
      <c r="F422" t="s">
        <v>331</v>
      </c>
      <c r="G422" t="s">
        <v>10547</v>
      </c>
    </row>
    <row r="423" spans="1:7" x14ac:dyDescent="0.25">
      <c r="A423">
        <v>113407</v>
      </c>
      <c r="B423" t="s">
        <v>10548</v>
      </c>
      <c r="C423" t="s">
        <v>10549</v>
      </c>
      <c r="D423">
        <v>3740</v>
      </c>
      <c r="E423" t="s">
        <v>83</v>
      </c>
      <c r="F423" t="s">
        <v>10550</v>
      </c>
      <c r="G423" t="s">
        <v>10716</v>
      </c>
    </row>
    <row r="424" spans="1:7" x14ac:dyDescent="0.25">
      <c r="A424">
        <v>113415</v>
      </c>
      <c r="B424" t="s">
        <v>10551</v>
      </c>
      <c r="C424" t="s">
        <v>10552</v>
      </c>
      <c r="D424">
        <v>3630</v>
      </c>
      <c r="E424" t="s">
        <v>78</v>
      </c>
      <c r="F424" t="s">
        <v>10553</v>
      </c>
      <c r="G424" t="s">
        <v>244</v>
      </c>
    </row>
    <row r="425" spans="1:7" x14ac:dyDescent="0.25">
      <c r="A425">
        <v>113423</v>
      </c>
      <c r="B425" t="s">
        <v>10554</v>
      </c>
      <c r="C425" t="s">
        <v>10555</v>
      </c>
      <c r="D425">
        <v>3680</v>
      </c>
      <c r="E425" t="s">
        <v>80</v>
      </c>
      <c r="F425" t="s">
        <v>231</v>
      </c>
      <c r="G425" t="s">
        <v>10556</v>
      </c>
    </row>
    <row r="426" spans="1:7" x14ac:dyDescent="0.25">
      <c r="A426">
        <v>113431</v>
      </c>
      <c r="B426" t="s">
        <v>10557</v>
      </c>
      <c r="C426" t="s">
        <v>1395</v>
      </c>
      <c r="D426">
        <v>3600</v>
      </c>
      <c r="E426" t="s">
        <v>77</v>
      </c>
      <c r="F426" t="s">
        <v>10558</v>
      </c>
      <c r="G426" t="s">
        <v>10559</v>
      </c>
    </row>
    <row r="427" spans="1:7" x14ac:dyDescent="0.25">
      <c r="A427">
        <v>113449</v>
      </c>
      <c r="B427" t="s">
        <v>10506</v>
      </c>
      <c r="C427" t="s">
        <v>10560</v>
      </c>
      <c r="D427">
        <v>3960</v>
      </c>
      <c r="E427" t="s">
        <v>81</v>
      </c>
      <c r="F427" t="s">
        <v>10561</v>
      </c>
      <c r="G427" t="s">
        <v>11595</v>
      </c>
    </row>
    <row r="428" spans="1:7" x14ac:dyDescent="0.25">
      <c r="A428">
        <v>113456</v>
      </c>
      <c r="B428" t="s">
        <v>10562</v>
      </c>
      <c r="C428" t="s">
        <v>10563</v>
      </c>
      <c r="D428">
        <v>3910</v>
      </c>
      <c r="E428" t="s">
        <v>339</v>
      </c>
      <c r="F428" t="s">
        <v>10564</v>
      </c>
      <c r="G428" t="s">
        <v>10717</v>
      </c>
    </row>
    <row r="429" spans="1:7" x14ac:dyDescent="0.25">
      <c r="A429">
        <v>113464</v>
      </c>
      <c r="B429" t="s">
        <v>10565</v>
      </c>
      <c r="C429" t="s">
        <v>1383</v>
      </c>
      <c r="D429">
        <v>1740</v>
      </c>
      <c r="E429" t="s">
        <v>27</v>
      </c>
      <c r="F429" t="s">
        <v>10566</v>
      </c>
      <c r="G429" t="s">
        <v>10567</v>
      </c>
    </row>
    <row r="430" spans="1:7" x14ac:dyDescent="0.25">
      <c r="A430">
        <v>113472</v>
      </c>
      <c r="B430" t="s">
        <v>10568</v>
      </c>
      <c r="C430" t="s">
        <v>10569</v>
      </c>
      <c r="D430">
        <v>3200</v>
      </c>
      <c r="E430" t="s">
        <v>67</v>
      </c>
      <c r="F430" t="s">
        <v>10570</v>
      </c>
      <c r="G430" t="s">
        <v>10571</v>
      </c>
    </row>
    <row r="431" spans="1:7" x14ac:dyDescent="0.25">
      <c r="A431">
        <v>113481</v>
      </c>
      <c r="B431" t="s">
        <v>10572</v>
      </c>
      <c r="C431" t="s">
        <v>10573</v>
      </c>
      <c r="D431">
        <v>9400</v>
      </c>
      <c r="E431" t="s">
        <v>131</v>
      </c>
      <c r="F431" t="s">
        <v>230</v>
      </c>
      <c r="G431" t="s">
        <v>345</v>
      </c>
    </row>
    <row r="432" spans="1:7" x14ac:dyDescent="0.25">
      <c r="A432">
        <v>113531</v>
      </c>
      <c r="B432" t="s">
        <v>10574</v>
      </c>
      <c r="C432" t="s">
        <v>578</v>
      </c>
      <c r="D432">
        <v>1730</v>
      </c>
      <c r="E432" t="s">
        <v>25</v>
      </c>
      <c r="F432" t="s">
        <v>10575</v>
      </c>
      <c r="G432" t="s">
        <v>10576</v>
      </c>
    </row>
    <row r="433" spans="1:7" x14ac:dyDescent="0.25">
      <c r="A433">
        <v>113548</v>
      </c>
      <c r="B433" t="s">
        <v>10577</v>
      </c>
      <c r="C433" t="s">
        <v>10578</v>
      </c>
      <c r="D433">
        <v>3300</v>
      </c>
      <c r="E433" t="s">
        <v>69</v>
      </c>
      <c r="F433" t="s">
        <v>224</v>
      </c>
      <c r="G433" t="s">
        <v>10718</v>
      </c>
    </row>
    <row r="434" spans="1:7" x14ac:dyDescent="0.25">
      <c r="A434">
        <v>113555</v>
      </c>
      <c r="B434" t="s">
        <v>10579</v>
      </c>
      <c r="C434" t="s">
        <v>10580</v>
      </c>
      <c r="D434">
        <v>9300</v>
      </c>
      <c r="E434" t="s">
        <v>127</v>
      </c>
      <c r="F434" t="s">
        <v>10581</v>
      </c>
      <c r="G434" t="s">
        <v>10582</v>
      </c>
    </row>
    <row r="435" spans="1:7" x14ac:dyDescent="0.25">
      <c r="A435">
        <v>125658</v>
      </c>
      <c r="B435" t="s">
        <v>10583</v>
      </c>
      <c r="C435" t="s">
        <v>3966</v>
      </c>
      <c r="D435">
        <v>9000</v>
      </c>
      <c r="E435" t="s">
        <v>120</v>
      </c>
      <c r="F435" t="s">
        <v>10584</v>
      </c>
      <c r="G435" t="s">
        <v>10585</v>
      </c>
    </row>
    <row r="436" spans="1:7" x14ac:dyDescent="0.25">
      <c r="A436">
        <v>128991</v>
      </c>
      <c r="B436" t="s">
        <v>10586</v>
      </c>
      <c r="C436" t="s">
        <v>10587</v>
      </c>
      <c r="D436">
        <v>2018</v>
      </c>
      <c r="E436" t="s">
        <v>258</v>
      </c>
      <c r="F436" t="s">
        <v>10588</v>
      </c>
      <c r="G436" t="s">
        <v>10589</v>
      </c>
    </row>
    <row r="437" spans="1:7" x14ac:dyDescent="0.25">
      <c r="A437">
        <v>130732</v>
      </c>
      <c r="B437" t="s">
        <v>10590</v>
      </c>
      <c r="C437" t="s">
        <v>10591</v>
      </c>
      <c r="D437">
        <v>2610</v>
      </c>
      <c r="E437" t="s">
        <v>321</v>
      </c>
      <c r="F437" t="s">
        <v>216</v>
      </c>
      <c r="G437" t="s">
        <v>10592</v>
      </c>
    </row>
    <row r="438" spans="1:7" x14ac:dyDescent="0.25">
      <c r="A438">
        <v>130741</v>
      </c>
      <c r="B438" t="s">
        <v>10593</v>
      </c>
      <c r="C438" t="s">
        <v>10594</v>
      </c>
      <c r="D438">
        <v>3600</v>
      </c>
      <c r="E438" t="s">
        <v>77</v>
      </c>
      <c r="F438" t="s">
        <v>237</v>
      </c>
      <c r="G438" t="s">
        <v>10719</v>
      </c>
    </row>
    <row r="439" spans="1:7" x14ac:dyDescent="0.25">
      <c r="A439">
        <v>130757</v>
      </c>
      <c r="B439" t="s">
        <v>10595</v>
      </c>
      <c r="C439" t="s">
        <v>10596</v>
      </c>
      <c r="D439">
        <v>2000</v>
      </c>
      <c r="E439" t="s">
        <v>258</v>
      </c>
      <c r="F439" t="s">
        <v>333</v>
      </c>
      <c r="G439" t="s">
        <v>11596</v>
      </c>
    </row>
    <row r="440" spans="1:7" x14ac:dyDescent="0.25">
      <c r="A440">
        <v>138231</v>
      </c>
      <c r="B440" t="s">
        <v>10597</v>
      </c>
      <c r="C440" t="s">
        <v>10598</v>
      </c>
      <c r="D440">
        <v>8600</v>
      </c>
      <c r="E440" t="s">
        <v>94</v>
      </c>
      <c r="F440" t="s">
        <v>225</v>
      </c>
      <c r="G440" t="s">
        <v>10599</v>
      </c>
    </row>
    <row r="441" spans="1:7" x14ac:dyDescent="0.25">
      <c r="A441">
        <v>138305</v>
      </c>
      <c r="B441" t="s">
        <v>10600</v>
      </c>
      <c r="C441" t="s">
        <v>10601</v>
      </c>
      <c r="D441">
        <v>1000</v>
      </c>
      <c r="E441" t="s">
        <v>257</v>
      </c>
      <c r="F441" t="s">
        <v>10602</v>
      </c>
      <c r="G441" t="s">
        <v>10603</v>
      </c>
    </row>
    <row r="442" spans="1:7" x14ac:dyDescent="0.25">
      <c r="A442">
        <v>138339</v>
      </c>
      <c r="B442" t="s">
        <v>10604</v>
      </c>
      <c r="C442" t="s">
        <v>10605</v>
      </c>
      <c r="D442">
        <v>2050</v>
      </c>
      <c r="E442" t="s">
        <v>258</v>
      </c>
      <c r="F442" t="s">
        <v>10406</v>
      </c>
      <c r="G442" t="s">
        <v>10407</v>
      </c>
    </row>
    <row r="443" spans="1:7" x14ac:dyDescent="0.25">
      <c r="A443">
        <v>138792</v>
      </c>
      <c r="B443" t="s">
        <v>10606</v>
      </c>
      <c r="C443" t="s">
        <v>1521</v>
      </c>
      <c r="D443">
        <v>3290</v>
      </c>
      <c r="E443" t="s">
        <v>68</v>
      </c>
      <c r="F443" t="s">
        <v>247</v>
      </c>
      <c r="G443" t="s">
        <v>350</v>
      </c>
    </row>
    <row r="444" spans="1:7" x14ac:dyDescent="0.25">
      <c r="A444">
        <v>138818</v>
      </c>
      <c r="B444" t="s">
        <v>10607</v>
      </c>
      <c r="C444" t="s">
        <v>10608</v>
      </c>
      <c r="D444">
        <v>3550</v>
      </c>
      <c r="E444" t="s">
        <v>169</v>
      </c>
      <c r="F444" t="s">
        <v>10609</v>
      </c>
      <c r="G444" t="s">
        <v>10610</v>
      </c>
    </row>
  </sheetData>
  <sheetProtection algorithmName="SHA-512" hashValue="f0hrzFW5YeMalKPrCyhHnX8sqre0spYYgMfpNUganpSb5Vno0oLkMmJb//Y5XAuZflTwA2+QkzYy/DQ9zIh+cA==" saltValue="jdA66Em25R/2n8We5ktcH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
  <sheetViews>
    <sheetView workbookViewId="0">
      <selection activeCell="A20" sqref="A20"/>
    </sheetView>
  </sheetViews>
  <sheetFormatPr defaultColWidth="9.109375" defaultRowHeight="13.2" x14ac:dyDescent="0.25"/>
  <cols>
    <col min="1" max="1" width="18.88671875" style="26" bestFit="1" customWidth="1"/>
    <col min="2" max="2" width="10.109375" style="26" bestFit="1" customWidth="1"/>
    <col min="3" max="3" width="18.88671875" style="26" bestFit="1" customWidth="1"/>
    <col min="4" max="4" width="10.109375" style="26" bestFit="1" customWidth="1"/>
    <col min="5" max="5" width="11.109375" style="26" customWidth="1"/>
    <col min="6" max="6" width="10.109375" style="26" bestFit="1" customWidth="1"/>
    <col min="7" max="16384" width="9.109375" style="26"/>
  </cols>
  <sheetData>
    <row r="1" spans="1:5" x14ac:dyDescent="0.25">
      <c r="A1" s="25" t="s">
        <v>180</v>
      </c>
      <c r="B1" s="26">
        <v>42597</v>
      </c>
      <c r="C1" s="25" t="s">
        <v>248</v>
      </c>
      <c r="E1" s="27">
        <f>B1</f>
        <v>42597</v>
      </c>
    </row>
    <row r="2" spans="1:5" x14ac:dyDescent="0.25">
      <c r="A2" s="25" t="s">
        <v>248</v>
      </c>
      <c r="B2" s="26">
        <v>42962</v>
      </c>
      <c r="C2" s="25" t="s">
        <v>249</v>
      </c>
      <c r="E2" s="27">
        <f t="shared" ref="E2:E6" si="0">B2</f>
        <v>42962</v>
      </c>
    </row>
    <row r="3" spans="1:5" x14ac:dyDescent="0.25">
      <c r="A3" s="25" t="s">
        <v>249</v>
      </c>
      <c r="B3" s="26">
        <v>43327</v>
      </c>
      <c r="C3" s="25" t="s">
        <v>252</v>
      </c>
      <c r="E3" s="27">
        <f t="shared" si="0"/>
        <v>43327</v>
      </c>
    </row>
    <row r="4" spans="1:5" x14ac:dyDescent="0.25">
      <c r="A4" s="25" t="s">
        <v>252</v>
      </c>
      <c r="B4" s="26">
        <v>43692</v>
      </c>
      <c r="C4" s="25" t="s">
        <v>253</v>
      </c>
      <c r="E4" s="27">
        <f t="shared" si="0"/>
        <v>43692</v>
      </c>
    </row>
    <row r="5" spans="1:5" x14ac:dyDescent="0.25">
      <c r="A5" s="25" t="s">
        <v>253</v>
      </c>
      <c r="B5" s="26">
        <v>44058</v>
      </c>
      <c r="C5" s="25" t="s">
        <v>254</v>
      </c>
      <c r="E5" s="27">
        <f t="shared" si="0"/>
        <v>44058</v>
      </c>
    </row>
    <row r="6" spans="1:5" x14ac:dyDescent="0.25">
      <c r="A6" s="25" t="s">
        <v>254</v>
      </c>
      <c r="B6" s="26">
        <v>44423</v>
      </c>
      <c r="C6" s="25" t="s">
        <v>255</v>
      </c>
      <c r="E6" s="27">
        <f t="shared" si="0"/>
        <v>44423</v>
      </c>
    </row>
    <row r="7" spans="1:5" x14ac:dyDescent="0.25">
      <c r="A7" s="25" t="s">
        <v>255</v>
      </c>
      <c r="B7" s="29">
        <f>E7</f>
        <v>44788</v>
      </c>
      <c r="C7" s="25" t="s">
        <v>256</v>
      </c>
      <c r="E7" s="94">
        <v>44788</v>
      </c>
    </row>
    <row r="8" spans="1:5" x14ac:dyDescent="0.25">
      <c r="A8" s="25" t="s">
        <v>256</v>
      </c>
      <c r="B8" s="29">
        <f t="shared" ref="B8:B15" si="1">E8</f>
        <v>45153</v>
      </c>
      <c r="C8" s="25" t="s">
        <v>11535</v>
      </c>
      <c r="E8" s="94">
        <v>45153</v>
      </c>
    </row>
    <row r="9" spans="1:5" x14ac:dyDescent="0.25">
      <c r="A9" s="25" t="s">
        <v>11535</v>
      </c>
      <c r="B9" s="29">
        <f t="shared" si="1"/>
        <v>45519</v>
      </c>
      <c r="C9" s="25" t="s">
        <v>11536</v>
      </c>
      <c r="E9" s="94">
        <v>45519</v>
      </c>
    </row>
    <row r="10" spans="1:5" x14ac:dyDescent="0.25">
      <c r="A10" s="25" t="s">
        <v>11536</v>
      </c>
      <c r="B10" s="29">
        <f t="shared" si="1"/>
        <v>45884</v>
      </c>
      <c r="C10" s="25" t="s">
        <v>11537</v>
      </c>
      <c r="E10" s="94">
        <v>45884</v>
      </c>
    </row>
    <row r="11" spans="1:5" x14ac:dyDescent="0.25">
      <c r="A11" s="25" t="s">
        <v>11537</v>
      </c>
      <c r="B11" s="29">
        <f t="shared" si="1"/>
        <v>46249</v>
      </c>
      <c r="C11" s="25" t="s">
        <v>11538</v>
      </c>
      <c r="E11" s="94">
        <v>46249</v>
      </c>
    </row>
    <row r="12" spans="1:5" x14ac:dyDescent="0.25">
      <c r="A12" s="25" t="s">
        <v>11538</v>
      </c>
      <c r="B12" s="29">
        <f t="shared" si="1"/>
        <v>46614</v>
      </c>
      <c r="C12" s="25" t="s">
        <v>11539</v>
      </c>
      <c r="E12" s="94">
        <v>46614</v>
      </c>
    </row>
    <row r="13" spans="1:5" x14ac:dyDescent="0.25">
      <c r="A13" s="25" t="s">
        <v>11539</v>
      </c>
      <c r="B13" s="29">
        <f t="shared" si="1"/>
        <v>46980</v>
      </c>
      <c r="C13" s="25" t="s">
        <v>11540</v>
      </c>
      <c r="E13" s="94">
        <v>46980</v>
      </c>
    </row>
    <row r="14" spans="1:5" x14ac:dyDescent="0.25">
      <c r="A14" s="25" t="s">
        <v>11540</v>
      </c>
      <c r="B14" s="29">
        <f t="shared" si="1"/>
        <v>47345</v>
      </c>
      <c r="C14" s="25" t="s">
        <v>11541</v>
      </c>
      <c r="E14" s="94">
        <v>47345</v>
      </c>
    </row>
    <row r="15" spans="1:5" x14ac:dyDescent="0.25">
      <c r="A15" s="25" t="s">
        <v>11541</v>
      </c>
      <c r="B15" s="29">
        <f t="shared" si="1"/>
        <v>47710</v>
      </c>
      <c r="C15" s="25" t="s">
        <v>11542</v>
      </c>
      <c r="E15" s="94">
        <v>47710</v>
      </c>
    </row>
    <row r="16" spans="1:5" x14ac:dyDescent="0.25">
      <c r="E16" s="27"/>
    </row>
    <row r="17" spans="1:2" x14ac:dyDescent="0.25">
      <c r="A17" s="26" t="s">
        <v>250</v>
      </c>
      <c r="B17" s="28">
        <v>45170</v>
      </c>
    </row>
    <row r="18" spans="1:2" x14ac:dyDescent="0.25">
      <c r="A18" s="26" t="s">
        <v>251</v>
      </c>
      <c r="B18" s="28">
        <v>45535</v>
      </c>
    </row>
    <row r="33" spans="9:10" x14ac:dyDescent="0.25">
      <c r="I33" s="28"/>
      <c r="J33" s="29"/>
    </row>
  </sheetData>
  <sheetProtection algorithmName="SHA-512" hashValue="iYRbV+R8uInL5mL73svsIynSinYe0rVrdq/pZkqs0me7fhuhaS6VDf1HNiQU1JsVQ8yiW3BchhBghoBMBDA2Dw==" saltValue="FywmOqTAh3q6whvsd2I+pg=="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AACF9D264366848B80184CD9DFAF169" ma:contentTypeVersion="0" ma:contentTypeDescription="Een nieuw document maken." ma:contentTypeScope="" ma:versionID="78785755eeddda9ec175f9e66814904a">
  <xsd:schema xmlns:xsd="http://www.w3.org/2001/XMLSchema" xmlns:xs="http://www.w3.org/2001/XMLSchema" xmlns:p="http://schemas.microsoft.com/office/2006/metadata/properties" targetNamespace="http://schemas.microsoft.com/office/2006/metadata/properties" ma:root="true" ma:fieldsID="1978a156f712f99d6452530788f7ffe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9F14F1-AF5B-4FB6-9EBF-C93059427C60}">
  <ds:schemaRefs>
    <ds:schemaRef ds:uri="http://schemas.microsoft.com/sharepoint/v3/contenttype/forms"/>
  </ds:schemaRefs>
</ds:datastoreItem>
</file>

<file path=customXml/itemProps2.xml><?xml version="1.0" encoding="utf-8"?>
<ds:datastoreItem xmlns:ds="http://schemas.openxmlformats.org/officeDocument/2006/customXml" ds:itemID="{118735A7-D49F-4768-B3DD-3C48A13FEA9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14183D65-8458-4C97-8512-3A121044D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melding oprichting SGI</vt:lpstr>
      <vt:lpstr>opties vraag 2</vt:lpstr>
      <vt:lpstr>SG-net-IM-SGR</vt:lpstr>
      <vt:lpstr>scholengemeenschappen</vt:lpstr>
      <vt:lpstr>Blad2</vt:lpstr>
      <vt:lpstr>'melding oprichting SGI'!Afdrukbereik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2023-08-08T08:37:44Z</cp:lastPrinted>
  <dcterms:created xsi:type="dcterms:W3CDTF">1999-07-16T11:34:31Z</dcterms:created>
  <dcterms:modified xsi:type="dcterms:W3CDTF">2023-08-08T09:33:36Z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0x0101007AACF9D264366848B80184CD9DFAF169</vt:lpwstr>
  </property>
</Properties>
</file>