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SIMULATIETOOLS OEKRAINECRISIS\2 - instroom na 2-10-23\3 - GEWOON VOLTIJDS SO\actuele versie\"/>
    </mc:Choice>
  </mc:AlternateContent>
  <xr:revisionPtr revIDLastSave="0" documentId="13_ncr:1_{8F9B6ABE-07CC-4394-9397-3E1C81B642F8}" xr6:coauthVersionLast="47" xr6:coauthVersionMax="47" xr10:uidLastSave="{00000000-0000-0000-0000-000000000000}"/>
  <workbookProtection workbookAlgorithmName="SHA-512" workbookHashValue="lwX52hxQ+wX9iYZxn2NhWtyDHiKKWjahOpDUZsJkHkTyLcOd4kgBGTKLgiavFP4bBRvwWRrsOhXSfeT7Ix+CYA==" workbookSaltValue="1L2DnPiQszOJKxQ9EQE52A==" workbookSpinCount="100000" lockStructure="1"/>
  <bookViews>
    <workbookView xWindow="-28920" yWindow="-120" windowWidth="29040" windowHeight="15840" xr2:uid="{C8EF35C4-C615-4A90-96FC-B10075F2E778}"/>
  </bookViews>
  <sheets>
    <sheet name="simulatie voltijds gewoon SO" sheetId="1" r:id="rId1"/>
    <sheet name="data1" sheetId="3" state="hidden" r:id="rId2"/>
    <sheet name="instellingen voltijds gewoon SO" sheetId="2" state="hidden" r:id="rId3"/>
  </sheets>
  <definedNames>
    <definedName name="_xlnm._FilterDatabase" localSheetId="2" hidden="1">'instellingen voltijds gewoon SO'!$A$1:$L$2703</definedName>
    <definedName name="_xlnm.Print_Area" localSheetId="0">'simulatie voltijds gewoon SO'!$A$1:$BQ$87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7" i="1" l="1"/>
  <c r="AT76" i="1" l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78" i="1"/>
  <c r="AD4" i="1"/>
  <c r="K2718" i="2" l="1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S21" i="1"/>
  <c r="B52" i="1"/>
  <c r="S52" i="1" s="1"/>
  <c r="B51" i="1"/>
  <c r="S51" i="1" s="1"/>
  <c r="B50" i="1"/>
  <c r="S50" i="1" s="1"/>
  <c r="B49" i="1"/>
  <c r="S49" i="1" s="1"/>
  <c r="B48" i="1"/>
  <c r="S48" i="1" s="1"/>
  <c r="B47" i="1"/>
  <c r="S47" i="1" s="1"/>
  <c r="B46" i="1"/>
  <c r="S46" i="1" s="1"/>
  <c r="B45" i="1"/>
  <c r="S45" i="1" s="1"/>
  <c r="B44" i="1"/>
  <c r="S44" i="1" s="1"/>
  <c r="B43" i="1"/>
  <c r="S43" i="1" s="1"/>
  <c r="B42" i="1"/>
  <c r="S42" i="1" s="1"/>
  <c r="B41" i="1"/>
  <c r="S41" i="1" s="1"/>
  <c r="B40" i="1"/>
  <c r="S40" i="1" s="1"/>
  <c r="B39" i="1"/>
  <c r="S39" i="1" s="1"/>
  <c r="B38" i="1"/>
  <c r="S38" i="1" s="1"/>
  <c r="B37" i="1"/>
  <c r="S37" i="1" s="1"/>
  <c r="B36" i="1"/>
  <c r="S36" i="1" s="1"/>
  <c r="B35" i="1"/>
  <c r="S35" i="1" s="1"/>
  <c r="B34" i="1"/>
  <c r="S34" i="1" s="1"/>
  <c r="B33" i="1"/>
  <c r="S33" i="1" s="1"/>
  <c r="C86" i="1" l="1"/>
  <c r="D9" i="1"/>
  <c r="BS33" i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T62" i="1" s="1"/>
  <c r="A35" i="1"/>
  <c r="A34" i="1"/>
  <c r="AT60" i="1" s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I60" i="1" s="1"/>
  <c r="AK60" i="1" s="1"/>
  <c r="AT61" i="1" l="1"/>
  <c r="I61" i="1"/>
  <c r="AK61" i="1" s="1"/>
  <c r="I64" i="1"/>
  <c r="AK64" i="1" s="1"/>
  <c r="I65" i="1"/>
  <c r="AK65" i="1" s="1"/>
  <c r="I62" i="1"/>
  <c r="AK62" i="1" s="1"/>
  <c r="I68" i="1"/>
  <c r="AK68" i="1" s="1"/>
  <c r="I66" i="1"/>
  <c r="AK66" i="1" s="1"/>
  <c r="I69" i="1"/>
  <c r="AK69" i="1" s="1"/>
  <c r="I70" i="1"/>
  <c r="AK70" i="1" s="1"/>
  <c r="I74" i="1"/>
  <c r="AK74" i="1" s="1"/>
  <c r="I63" i="1"/>
  <c r="AK63" i="1" s="1"/>
  <c r="I67" i="1"/>
  <c r="AK67" i="1" s="1"/>
  <c r="I73" i="1"/>
  <c r="AK73" i="1" s="1"/>
  <c r="I71" i="1"/>
  <c r="AK71" i="1" s="1"/>
  <c r="I75" i="1"/>
  <c r="AK75" i="1" s="1"/>
  <c r="I78" i="1"/>
  <c r="AK78" i="1" s="1"/>
  <c r="I72" i="1"/>
  <c r="AK72" i="1" s="1"/>
  <c r="I76" i="1"/>
  <c r="AK76" i="1" s="1"/>
  <c r="I77" i="1"/>
  <c r="AK77" i="1" s="1"/>
  <c r="AA69" i="1"/>
  <c r="R69" i="1"/>
  <c r="AA67" i="1"/>
  <c r="R67" i="1"/>
  <c r="AA66" i="1"/>
  <c r="R66" i="1"/>
  <c r="R65" i="1"/>
  <c r="AA64" i="1"/>
  <c r="R64" i="1"/>
  <c r="AA62" i="1"/>
  <c r="AA60" i="1"/>
  <c r="R60" i="1"/>
  <c r="S32" i="1"/>
  <c r="C87" i="1"/>
  <c r="C59" i="1"/>
  <c r="AT59" i="1" s="1"/>
  <c r="BS27" i="1"/>
  <c r="AA61" i="1" l="1"/>
  <c r="R61" i="1"/>
  <c r="AA68" i="1"/>
  <c r="R71" i="1"/>
  <c r="AA65" i="1"/>
  <c r="R62" i="1"/>
  <c r="AA70" i="1"/>
  <c r="R68" i="1"/>
  <c r="R70" i="1"/>
  <c r="AA63" i="1"/>
  <c r="AA74" i="1"/>
  <c r="R63" i="1"/>
  <c r="AA73" i="1"/>
  <c r="AA78" i="1"/>
  <c r="AA71" i="1"/>
  <c r="R74" i="1"/>
  <c r="R78" i="1"/>
  <c r="R73" i="1"/>
  <c r="AA75" i="1"/>
  <c r="R75" i="1"/>
  <c r="R72" i="1"/>
  <c r="AA72" i="1"/>
  <c r="R76" i="1"/>
  <c r="AA76" i="1"/>
  <c r="AA77" i="1"/>
  <c r="R77" i="1"/>
  <c r="I59" i="1"/>
  <c r="AK59" i="1" s="1"/>
  <c r="AA59" i="1" l="1"/>
  <c r="R59" i="1"/>
  <c r="C9" i="1" l="1"/>
  <c r="M25" i="1" l="1"/>
  <c r="BS19" i="1" l="1"/>
  <c r="R23" i="1" s="1"/>
  <c r="C85" i="1" s="1"/>
  <c r="BS57" i="1" l="1"/>
  <c r="C57" i="1" s="1"/>
</calcChain>
</file>

<file path=xl/sharedStrings.xml><?xml version="1.0" encoding="utf-8"?>
<sst xmlns="http://schemas.openxmlformats.org/spreadsheetml/2006/main" count="9481" uniqueCount="2616">
  <si>
    <t>Waarvoor dient deze simulatietool?</t>
  </si>
  <si>
    <t>Waarom vult u deze simulatietool in Excel in?</t>
  </si>
  <si>
    <t>Agentschap voor Onderwijsdiensten (AGODI)</t>
  </si>
  <si>
    <t>Scholen en leerlingen</t>
  </si>
  <si>
    <t>Gegevens van de school</t>
  </si>
  <si>
    <t>Vul de gegevens van de school in.</t>
  </si>
  <si>
    <t>Als u het instellingsnummer invult, verschijnen de andere gegevens van deze vraag automatisch.</t>
  </si>
  <si>
    <t>instellingsnummer</t>
  </si>
  <si>
    <t xml:space="preserve">naam en adres </t>
  </si>
  <si>
    <t>nummer_instelling</t>
  </si>
  <si>
    <t>korte_naam_instell</t>
  </si>
  <si>
    <t>Adres</t>
  </si>
  <si>
    <t>postnummer</t>
  </si>
  <si>
    <t>naam_gemeente</t>
  </si>
  <si>
    <t>telefoonnr</t>
  </si>
  <si>
    <t>sbtBeh</t>
  </si>
  <si>
    <t>sbtBeh_Email</t>
  </si>
  <si>
    <t>sbtBeh_Tel</t>
  </si>
  <si>
    <t>Edmond Mesenslaan 2</t>
  </si>
  <si>
    <t>Toverfluitstraat 21</t>
  </si>
  <si>
    <t>Klein-Berchemstraat 1</t>
  </si>
  <si>
    <t>Oscar Ruelensplein 13</t>
  </si>
  <si>
    <t>Grote Prijzenlaan 59</t>
  </si>
  <si>
    <t>Auguste Demaeghtlaan 40</t>
  </si>
  <si>
    <t>Hippolyte Boulengerlaan 7</t>
  </si>
  <si>
    <t>Augustijnslei 54</t>
  </si>
  <si>
    <t>Hofstraat 14</t>
  </si>
  <si>
    <t>Augustijnenlaan 31</t>
  </si>
  <si>
    <t>Arthur Vanderpoortenlaan 35</t>
  </si>
  <si>
    <t>Donkvijverstraat 30</t>
  </si>
  <si>
    <t>Caputsteenstraat 51</t>
  </si>
  <si>
    <t>Vlieghavenlaan 18</t>
  </si>
  <si>
    <t>Spikdorenveld 22</t>
  </si>
  <si>
    <t>Weerstandsplein 1</t>
  </si>
  <si>
    <t>Leopoldlaan 45</t>
  </si>
  <si>
    <t>011-80.05.84</t>
  </si>
  <si>
    <t>Moerenstraat 4</t>
  </si>
  <si>
    <t>Sint Martinusstraat 3</t>
  </si>
  <si>
    <t>Tichelrijlaan 1</t>
  </si>
  <si>
    <t>Atheneumstraat 2</t>
  </si>
  <si>
    <t>011-34.11.49</t>
  </si>
  <si>
    <t>Rijselstraat 110</t>
  </si>
  <si>
    <t>050-21.33.21</t>
  </si>
  <si>
    <t>Van Maerlantstraat 1</t>
  </si>
  <si>
    <t>Bellevuestraat 28</t>
  </si>
  <si>
    <t>Voskenslaan 60</t>
  </si>
  <si>
    <t>Azalealaan 2</t>
  </si>
  <si>
    <t>Sint-Baafskouterstraat 129</t>
  </si>
  <si>
    <t>Noordlaan 10</t>
  </si>
  <si>
    <t>Graanmarkt 14</t>
  </si>
  <si>
    <t>Zuidlaan 3</t>
  </si>
  <si>
    <t>De Tramzate 9</t>
  </si>
  <si>
    <t>Meerlaan 25</t>
  </si>
  <si>
    <t>Kasteelstraat 32</t>
  </si>
  <si>
    <t>Stationsstraat 128</t>
  </si>
  <si>
    <t>Dokter Jacobsstraat 67</t>
  </si>
  <si>
    <t>Bergense Steenweg 1421</t>
  </si>
  <si>
    <t>Léon Theodorstraat 167</t>
  </si>
  <si>
    <t>Luchtvaartlaan 70</t>
  </si>
  <si>
    <t>Lenniksesteenweg 2</t>
  </si>
  <si>
    <t>Kloosterweg 1</t>
  </si>
  <si>
    <t>02-380.10.15</t>
  </si>
  <si>
    <t>Brusselsesteenweg 20</t>
  </si>
  <si>
    <t>Schapenstraat 39</t>
  </si>
  <si>
    <t>Rooseveltlaan (Franklin) 98</t>
  </si>
  <si>
    <t>Albertlaan 44</t>
  </si>
  <si>
    <t>Nieuwstraat 17</t>
  </si>
  <si>
    <t>Lange Leemstraat 313</t>
  </si>
  <si>
    <t>Van Helmontstraat 29</t>
  </si>
  <si>
    <t>Maarschalk Gérardstraat 18</t>
  </si>
  <si>
    <t>03-233.93.20</t>
  </si>
  <si>
    <t>Frankrijklei 91</t>
  </si>
  <si>
    <t>03-232.88.28</t>
  </si>
  <si>
    <t>Quellinstraat 31</t>
  </si>
  <si>
    <t>03-201.48.80</t>
  </si>
  <si>
    <t>Lamorinièrestraat 150</t>
  </si>
  <si>
    <t>03-281.25.35</t>
  </si>
  <si>
    <t>VIIde-Olympiadelaan 25</t>
  </si>
  <si>
    <t>Du Chastellei 48</t>
  </si>
  <si>
    <t>03-645.74.40</t>
  </si>
  <si>
    <t>Broeder Frederikstraat 3</t>
  </si>
  <si>
    <t>Oorderseweg 8</t>
  </si>
  <si>
    <t>Kasteellaan 18</t>
  </si>
  <si>
    <t>Kloosterstraat 7</t>
  </si>
  <si>
    <t>Collegelaan 36</t>
  </si>
  <si>
    <t>03-217.44.10</t>
  </si>
  <si>
    <t>Nonnenstraat 21</t>
  </si>
  <si>
    <t>Apostoliekenstraat 26</t>
  </si>
  <si>
    <t>Koningin Astridlaan 33</t>
  </si>
  <si>
    <t>Jubileumlaan 1</t>
  </si>
  <si>
    <t>Vrijheid 234</t>
  </si>
  <si>
    <t>Jakob Smitslaan 36</t>
  </si>
  <si>
    <t>Rozenberg 2</t>
  </si>
  <si>
    <t>Rombaut Keldermansstraat 33</t>
  </si>
  <si>
    <t>Lange Kroonstraat 72</t>
  </si>
  <si>
    <t>Onderwijsstraat 19</t>
  </si>
  <si>
    <t>Grotesteenweg 489</t>
  </si>
  <si>
    <t>03-230.12.78</t>
  </si>
  <si>
    <t>Jan Moorkensstraat 95</t>
  </si>
  <si>
    <t>03-239.17.88</t>
  </si>
  <si>
    <t>Collegestraat 31</t>
  </si>
  <si>
    <t>Bleekstraat 3</t>
  </si>
  <si>
    <t>Hoogstraat 35</t>
  </si>
  <si>
    <t>Veemarkt 56</t>
  </si>
  <si>
    <t>015-20.24.10</t>
  </si>
  <si>
    <t>Melaan 16</t>
  </si>
  <si>
    <t>015-28.79.10</t>
  </si>
  <si>
    <t>Kloosterstraat 14</t>
  </si>
  <si>
    <t>Berlaarbaan 229</t>
  </si>
  <si>
    <t>Janseniusstraat 2</t>
  </si>
  <si>
    <t>Naamsesteenweg 355</t>
  </si>
  <si>
    <t>Biekorfstraat 8</t>
  </si>
  <si>
    <t>015-22.10.10</t>
  </si>
  <si>
    <t>Bekaflaan 65</t>
  </si>
  <si>
    <t>Kard. Mercierstraat 10</t>
  </si>
  <si>
    <t>Demerstraat 12</t>
  </si>
  <si>
    <t>Schoolstraat 8</t>
  </si>
  <si>
    <t>Bruggestraat 23</t>
  </si>
  <si>
    <t>Doornstraat 3</t>
  </si>
  <si>
    <t>Fortuinstraat 29</t>
  </si>
  <si>
    <t>050-28.85.10</t>
  </si>
  <si>
    <t>Stationsstraat 25</t>
  </si>
  <si>
    <t>Prinses Elisabethlaan 1</t>
  </si>
  <si>
    <t>059-32.24.84</t>
  </si>
  <si>
    <t>Onderwijsstraat 5</t>
  </si>
  <si>
    <t>Beverlaai 75</t>
  </si>
  <si>
    <t>Maloulaan 2</t>
  </si>
  <si>
    <t>Nederkouter 112</t>
  </si>
  <si>
    <t>09-265.70.60</t>
  </si>
  <si>
    <t>Slangstraat 12</t>
  </si>
  <si>
    <t>Brusselsesteenweg 459</t>
  </si>
  <si>
    <t>09-252.11.09</t>
  </si>
  <si>
    <t>Esplanadeplein 6</t>
  </si>
  <si>
    <t>Weggevoerdenstraat 55</t>
  </si>
  <si>
    <t>Marktstraat 15</t>
  </si>
  <si>
    <t>Volkstraat 40</t>
  </si>
  <si>
    <t>Melgesdreef 113</t>
  </si>
  <si>
    <t>Rerum Novarumlaan 1</t>
  </si>
  <si>
    <t>Peetersstraat 14</t>
  </si>
  <si>
    <t>Kloosterstraat 82</t>
  </si>
  <si>
    <t>Kasteeldreef 2</t>
  </si>
  <si>
    <t>Mariastraat 7</t>
  </si>
  <si>
    <t>050-33.63.47</t>
  </si>
  <si>
    <t>Dreef 47</t>
  </si>
  <si>
    <t>Plezantstraat 135</t>
  </si>
  <si>
    <t>Zuidmoerstraat 125</t>
  </si>
  <si>
    <t>Karmelietenstraat 57</t>
  </si>
  <si>
    <t>Maantjessteenweg 130</t>
  </si>
  <si>
    <t>03-645.59.60</t>
  </si>
  <si>
    <t>Gagelveldenstraat 71</t>
  </si>
  <si>
    <t>02-523.15.20</t>
  </si>
  <si>
    <t>Mudakkers 25</t>
  </si>
  <si>
    <t>Nieuwstraat 75</t>
  </si>
  <si>
    <t>Fabiolalaan 2</t>
  </si>
  <si>
    <t>Kasteelpleinstraat 31</t>
  </si>
  <si>
    <t>Stationsstraat 32</t>
  </si>
  <si>
    <t>Koning Albertlaan 58</t>
  </si>
  <si>
    <t>LO</t>
  </si>
  <si>
    <t>Groenstraat 156</t>
  </si>
  <si>
    <t>02-217.77.00</t>
  </si>
  <si>
    <t>Nekkersgatlaan 17</t>
  </si>
  <si>
    <t>Collegestraat 1</t>
  </si>
  <si>
    <t xml:space="preserve">niveau </t>
  </si>
  <si>
    <t>gewoon of buo</t>
  </si>
  <si>
    <t>naam en volledig adres</t>
  </si>
  <si>
    <t>extra werkingstoelage</t>
  </si>
  <si>
    <t>Waar vindt u meer informatie over deze simulatietool?</t>
  </si>
  <si>
    <t>////////////////////////////////////////////////////////////////////////////////////////////////////////////////////////////////////////////////////////////////////////////////////////////////////////////////////////////////////////////////////////</t>
  </si>
  <si>
    <t>aantal lestijden per leerling</t>
  </si>
  <si>
    <t>werkingstoelage per leerling</t>
  </si>
  <si>
    <t>datum van de herberekening</t>
  </si>
  <si>
    <t>gecumuleerd aantal leerlingen kleuter</t>
  </si>
  <si>
    <t>Foutmeldingen</t>
  </si>
  <si>
    <t>Als u bij vraag 2 onlogische of onvoldoende gegevens hebt ingevuld, vindt u daarvan hieronder een korte samenvatting.</t>
  </si>
  <si>
    <t>U hoeft alleen de grijze vakjes in te vullen als dat nodig is. De overige gegevens worden automatisch ingevuld en logische controles worden automatisch uitgevoerd.</t>
  </si>
  <si>
    <r>
      <rPr>
        <i/>
        <sz val="11"/>
        <rFont val="Calibri"/>
        <family val="2"/>
        <scheme val="minor"/>
      </rPr>
      <t xml:space="preserve">Meer informatie over deze simulatietool en de wijze van berekening vindt u in de </t>
    </r>
    <r>
      <rPr>
        <i/>
        <u/>
        <sz val="11"/>
        <color theme="10"/>
        <rFont val="Calibri"/>
        <family val="2"/>
        <scheme val="minor"/>
      </rPr>
      <t>omzendbrief SO/2022/01</t>
    </r>
    <r>
      <rPr>
        <i/>
        <sz val="11"/>
        <rFont val="Calibri"/>
        <family val="2"/>
        <scheme val="minor"/>
      </rPr>
      <t xml:space="preserve"> van 31 maart 2022 over de dringende maatregelen voor het secundair onderwijs naar aanleiding van de Oekraïnecrisis.</t>
    </r>
  </si>
  <si>
    <t>voltijds gewoon secundair onderwijs</t>
  </si>
  <si>
    <t>bijkomende uren</t>
  </si>
  <si>
    <t>aantal uren-leraar niet LBV-vakken</t>
  </si>
  <si>
    <t>bijkomende uren LBV</t>
  </si>
  <si>
    <t>SO</t>
  </si>
  <si>
    <t>Provinciaal Instituut PIVA</t>
  </si>
  <si>
    <t>Desguinlei 244</t>
  </si>
  <si>
    <t>03-242.26.00</t>
  </si>
  <si>
    <t>irene.vanwilder@ond.vlaanderen.be</t>
  </si>
  <si>
    <t>02 553 90 05</t>
  </si>
  <si>
    <t>Instituut Sint-Maria</t>
  </si>
  <si>
    <t>Lovelingstraat 8</t>
  </si>
  <si>
    <t>03-235.37.35</t>
  </si>
  <si>
    <t>VIIde-Olympiadelaan 2</t>
  </si>
  <si>
    <t>03-242.90.60</t>
  </si>
  <si>
    <t>Lamorinièrestraat 248</t>
  </si>
  <si>
    <t>03-285.94.00</t>
  </si>
  <si>
    <t>Cadixstraat 2</t>
  </si>
  <si>
    <t>Sint-Norbertusinstituut</t>
  </si>
  <si>
    <t>Amerikalei 47</t>
  </si>
  <si>
    <t>03-237.71.95</t>
  </si>
  <si>
    <t>Onze-Lieve-Vrouwecollege_Plus</t>
  </si>
  <si>
    <t>Onze-Lieve-Vrouwecollege Plus</t>
  </si>
  <si>
    <t>Louiza-Marialei 5</t>
  </si>
  <si>
    <t>Tachkemoni Secundair</t>
  </si>
  <si>
    <t>03-287.00.70</t>
  </si>
  <si>
    <t>Jan De Voslei 6</t>
  </si>
  <si>
    <t>03-293.24.00</t>
  </si>
  <si>
    <t>Israelitisch Atheneum Jesode-Hatora-B-J</t>
  </si>
  <si>
    <t>Steenbokstraat 14</t>
  </si>
  <si>
    <t>Sint-Lucas Kunstsecundair</t>
  </si>
  <si>
    <t>Sint-Jozefstraat 35</t>
  </si>
  <si>
    <t>03-201.59.70</t>
  </si>
  <si>
    <t>Koninklijke Balletschool Antwerpen</t>
  </si>
  <si>
    <t>Maria Pijpelincxstraat 1</t>
  </si>
  <si>
    <t>03-202.83.28</t>
  </si>
  <si>
    <t>Gloriantlaan 60</t>
  </si>
  <si>
    <t>03-292.90.50</t>
  </si>
  <si>
    <t>Lange Beeldekensstraat 264</t>
  </si>
  <si>
    <t>03-289.10.40</t>
  </si>
  <si>
    <t>03-201.62.80</t>
  </si>
  <si>
    <t>Sint-Lievenscollege Middenschool</t>
  </si>
  <si>
    <t>Amerikalei 32</t>
  </si>
  <si>
    <t>Instituut Maris Stella - Sint-Agnes</t>
  </si>
  <si>
    <t>Turnhoutsebaan 226</t>
  </si>
  <si>
    <t>03-236.91.07</t>
  </si>
  <si>
    <t>Sint-Claracollege</t>
  </si>
  <si>
    <t>Kloosterbaan 5</t>
  </si>
  <si>
    <t>014-67.85.72</t>
  </si>
  <si>
    <t>Sec. Ond. Schoonheidszorgen D. Grésiac</t>
  </si>
  <si>
    <t>Koninklijkelaan 9</t>
  </si>
  <si>
    <t>03-230.03.84</t>
  </si>
  <si>
    <t>Hiberniaschool Mid Steinersch Antwerpen</t>
  </si>
  <si>
    <t>03-293.28.98</t>
  </si>
  <si>
    <t>ann.cortebeeck@ond.vlaanderen.be</t>
  </si>
  <si>
    <t>02 553 87 32</t>
  </si>
  <si>
    <t>Xaveriuscollege</t>
  </si>
  <si>
    <t>Onze-Lieve-Vrouw-Presentatie</t>
  </si>
  <si>
    <t>Kardinaal Cardijnplein 11</t>
  </si>
  <si>
    <t>03-361.41.10</t>
  </si>
  <si>
    <t>Onze-Lieve-Vrouw-Presentatie -Middensch.</t>
  </si>
  <si>
    <t>Driesstraat 10</t>
  </si>
  <si>
    <t>Sint-Jozefsinstituut</t>
  </si>
  <si>
    <t>03-321.53.51</t>
  </si>
  <si>
    <t>Mater Dei Instituut</t>
  </si>
  <si>
    <t>Bredabaan 394</t>
  </si>
  <si>
    <t>03-651.86.51</t>
  </si>
  <si>
    <t>Sint-Michielscollege Brasschaat</t>
  </si>
  <si>
    <t>Kapelsesteenweg 72</t>
  </si>
  <si>
    <t>03-640.30.30</t>
  </si>
  <si>
    <t>Mater Dei-Instituut</t>
  </si>
  <si>
    <t>Gemeentelijk Inst. Brasschaat Sec. Ond.</t>
  </si>
  <si>
    <t>Door Verstraetelei 50</t>
  </si>
  <si>
    <t>03-650.00.70</t>
  </si>
  <si>
    <t>Gemeentelijke Middenschool</t>
  </si>
  <si>
    <t>Miksebaan 47</t>
  </si>
  <si>
    <t>Stedelijk Lyceum Lakbors</t>
  </si>
  <si>
    <t>Confortalei 173</t>
  </si>
  <si>
    <t>03-360.50.20</t>
  </si>
  <si>
    <t>Stedelijk Lyceum Waterbaan</t>
  </si>
  <si>
    <t>Waterbaan 159</t>
  </si>
  <si>
    <t>03-292.66.70</t>
  </si>
  <si>
    <t>Gemeentelijk Technisch Instituut</t>
  </si>
  <si>
    <t>Rooienberg 20</t>
  </si>
  <si>
    <t>015-31.34.37</t>
  </si>
  <si>
    <t>Moretus 3</t>
  </si>
  <si>
    <t>03-541.03.05</t>
  </si>
  <si>
    <t>Moretus 1</t>
  </si>
  <si>
    <t>03-541.01.36</t>
  </si>
  <si>
    <t>Moretus 4</t>
  </si>
  <si>
    <t>College van het Eucharistisch Hart</t>
  </si>
  <si>
    <t>03-667.20.51</t>
  </si>
  <si>
    <t>Sint-Jozefinstituut ASO</t>
  </si>
  <si>
    <t>Hofstraat 56</t>
  </si>
  <si>
    <t>03-667.22.88</t>
  </si>
  <si>
    <t>Don Bosco-Mariaberginstituut</t>
  </si>
  <si>
    <t>Kloosterstraat 70</t>
  </si>
  <si>
    <t>03-690.19.10</t>
  </si>
  <si>
    <t>KOGEKA 5</t>
  </si>
  <si>
    <t>014-56.26.50</t>
  </si>
  <si>
    <t>Sint-Lambertusinstituut</t>
  </si>
  <si>
    <t>Kerkplein 14</t>
  </si>
  <si>
    <t>015-24.12.42</t>
  </si>
  <si>
    <t>Heilig Hart - Middenschool 1</t>
  </si>
  <si>
    <t>Heilig Hart - Bovenbouw 1</t>
  </si>
  <si>
    <t>Heilig Hart - Middenschool 2</t>
  </si>
  <si>
    <t>Biekorfstraat 10</t>
  </si>
  <si>
    <t>Heilig Hart - Bovenbouw 2</t>
  </si>
  <si>
    <t>Scheppersstraat 9</t>
  </si>
  <si>
    <t>014-24.85.20</t>
  </si>
  <si>
    <t>Collegestraat 46</t>
  </si>
  <si>
    <t>014-25.45.00</t>
  </si>
  <si>
    <t>Don Bosco Technisch Instituut</t>
  </si>
  <si>
    <t>Salesianenlaan 1</t>
  </si>
  <si>
    <t>03-828.00.95</t>
  </si>
  <si>
    <t>Vrij Instituut voor Technisch Onderwijs</t>
  </si>
  <si>
    <t>Gravin Elisabethlaan 30</t>
  </si>
  <si>
    <t>03-340.40.30</t>
  </si>
  <si>
    <t>V.T.I. Spijker</t>
  </si>
  <si>
    <t>Gelmelstraat 62</t>
  </si>
  <si>
    <t>03-340.22.80</t>
  </si>
  <si>
    <t>Klein Seminarie</t>
  </si>
  <si>
    <t>03-340.40.40</t>
  </si>
  <si>
    <t>ASO Spijker</t>
  </si>
  <si>
    <t>Lindendreef 37</t>
  </si>
  <si>
    <t>03-314.55.36</t>
  </si>
  <si>
    <t>Regina Pacisinstituut - ASO</t>
  </si>
  <si>
    <t>03-455.68.58</t>
  </si>
  <si>
    <t>Gitok Bovenbouw</t>
  </si>
  <si>
    <t>Kapellensteenweg 112</t>
  </si>
  <si>
    <t>03-666.86.57</t>
  </si>
  <si>
    <t>Instituut Heilig Hart</t>
  </si>
  <si>
    <t>Kapellensteenweg 190</t>
  </si>
  <si>
    <t>03-666.94.51</t>
  </si>
  <si>
    <t>Mater Salvatorisinstituut</t>
  </si>
  <si>
    <t>Dorpsstraat 40</t>
  </si>
  <si>
    <t>03-664.23.55</t>
  </si>
  <si>
    <t>Instituut Mater Salvatoris</t>
  </si>
  <si>
    <t>KOGEKA 1</t>
  </si>
  <si>
    <t>Mgr. Heylenstraat 37</t>
  </si>
  <si>
    <t>014-85.00.46</t>
  </si>
  <si>
    <t>V.T.I.</t>
  </si>
  <si>
    <t>Edegemsesteenweg 129</t>
  </si>
  <si>
    <t>03-457.01.38</t>
  </si>
  <si>
    <t>Sint-Jozefinstituut</t>
  </si>
  <si>
    <t>Gemeenteplein 8</t>
  </si>
  <si>
    <t>03-457.77.97</t>
  </si>
  <si>
    <t>Pierstraat 1</t>
  </si>
  <si>
    <t>03-457.12.51</t>
  </si>
  <si>
    <t>Kruisbogenhofstraat 7</t>
  </si>
  <si>
    <t>03-480.01.62</t>
  </si>
  <si>
    <t>Sint-Ursula-instituut</t>
  </si>
  <si>
    <t>Kanunnik Davidlaan 15</t>
  </si>
  <si>
    <t>03-491.92.10</t>
  </si>
  <si>
    <t>Sint-Aloysiusinstituut vr. Verpleegkunde</t>
  </si>
  <si>
    <t>Kolveniersvest 24</t>
  </si>
  <si>
    <t>03-480.17.66</t>
  </si>
  <si>
    <t>Sint-Gummaruscollege</t>
  </si>
  <si>
    <t>Kanunnik Davidlaan 10</t>
  </si>
  <si>
    <t>03-489.24.56</t>
  </si>
  <si>
    <t>Sint-Ursulalyceum</t>
  </si>
  <si>
    <t>03-491.92.21</t>
  </si>
  <si>
    <t>Ursulinen Mechelen 2</t>
  </si>
  <si>
    <t>015-42.35.42</t>
  </si>
  <si>
    <t>Scheppersinstituut</t>
  </si>
  <si>
    <t>Sint-Romboutscollege</t>
  </si>
  <si>
    <t>Colomaplus eerste graad 1</t>
  </si>
  <si>
    <t>Tervuursesteenweg 2</t>
  </si>
  <si>
    <t>015-42.27.03</t>
  </si>
  <si>
    <t>Colomaplus bovenbouw 2</t>
  </si>
  <si>
    <t>Groenendaal 2</t>
  </si>
  <si>
    <t>Stella Marisstraat 2</t>
  </si>
  <si>
    <t>03-644.29.30</t>
  </si>
  <si>
    <t>Sint-Eduardusinstituut</t>
  </si>
  <si>
    <t>03-645.84.08</t>
  </si>
  <si>
    <t>Sint-Ludgardisschool</t>
  </si>
  <si>
    <t>03-645.88.27</t>
  </si>
  <si>
    <t>KSOM 10</t>
  </si>
  <si>
    <t>Gasthuisstraat 3</t>
  </si>
  <si>
    <t>014-20.20.20</t>
  </si>
  <si>
    <t>KSOM 5</t>
  </si>
  <si>
    <t>014-31.18.41</t>
  </si>
  <si>
    <t>Gesubsidieerd Technisch Instituut</t>
  </si>
  <si>
    <t>Dieseghemlei 60</t>
  </si>
  <si>
    <t>03-459.83.78</t>
  </si>
  <si>
    <t>githo nijlen</t>
  </si>
  <si>
    <t>Gemeentestraat 41</t>
  </si>
  <si>
    <t>03-410.03.20</t>
  </si>
  <si>
    <t>Sint-Calasanzinstituut</t>
  </si>
  <si>
    <t>03-410.12.54</t>
  </si>
  <si>
    <t>Immaculata Instituut</t>
  </si>
  <si>
    <t>Hoogstraatsebaan 2</t>
  </si>
  <si>
    <t>03-309.23.00</t>
  </si>
  <si>
    <t>Maris Stella Instituut</t>
  </si>
  <si>
    <t>Antwerpsesteenweg 67</t>
  </si>
  <si>
    <t>03-312.02.33</t>
  </si>
  <si>
    <t>Vita et Pax College</t>
  </si>
  <si>
    <t>Victor Frislei 18</t>
  </si>
  <si>
    <t>03-658.52.33</t>
  </si>
  <si>
    <t>Sint-Michielscollege</t>
  </si>
  <si>
    <t>Papenaardekenstraat 53</t>
  </si>
  <si>
    <t>03-658.54.68</t>
  </si>
  <si>
    <t>Jozef Hendrickxstraat 153</t>
  </si>
  <si>
    <t>03-680.15.80</t>
  </si>
  <si>
    <t>Sint-Cordula Instituut</t>
  </si>
  <si>
    <t>Wilgendaalstraat 7</t>
  </si>
  <si>
    <t>03-658.94.49</t>
  </si>
  <si>
    <t>Heilig Hart van Maria-Instituut</t>
  </si>
  <si>
    <t>03-658.12.62</t>
  </si>
  <si>
    <t>Heilig Graf 031427</t>
  </si>
  <si>
    <t>Patersstraat 28</t>
  </si>
  <si>
    <t>014-41.54.68</t>
  </si>
  <si>
    <t>Heilig Graf 031435</t>
  </si>
  <si>
    <t>014-41.06.23</t>
  </si>
  <si>
    <t>H.Inst.voor Verpleegkunde Sint-Elisabeth</t>
  </si>
  <si>
    <t>Herentalsstraat 70</t>
  </si>
  <si>
    <t>014-47.13.00</t>
  </si>
  <si>
    <t>Sint-Victorinstituut</t>
  </si>
  <si>
    <t>Kasteelplein 20</t>
  </si>
  <si>
    <t>014-41.16.80</t>
  </si>
  <si>
    <t>Heilig Graf 031492</t>
  </si>
  <si>
    <t>Heilig Graf 031559</t>
  </si>
  <si>
    <t>Kardinaal van Roey-Instituut ASO</t>
  </si>
  <si>
    <t>Mgr. Donchelei 7</t>
  </si>
  <si>
    <t>014-50.93.11</t>
  </si>
  <si>
    <t>Kardinaal van Roey-Instituut</t>
  </si>
  <si>
    <t>Mariagaarde Instituut</t>
  </si>
  <si>
    <t>Oude Molenstraat 13</t>
  </si>
  <si>
    <t>03-312.02.56</t>
  </si>
  <si>
    <t>Sint-Jan Berchmanscollege</t>
  </si>
  <si>
    <t>03-312.98.98</t>
  </si>
  <si>
    <t>Annuntia-Instituut</t>
  </si>
  <si>
    <t>Turnhoutsebaan 430_A</t>
  </si>
  <si>
    <t>03-355.15.00</t>
  </si>
  <si>
    <t>Stella Matutina-Instituut</t>
  </si>
  <si>
    <t>03-669.62.63</t>
  </si>
  <si>
    <t>Langestraat 199</t>
  </si>
  <si>
    <t>03-484.33.34</t>
  </si>
  <si>
    <t>Sint-Jozefscollege 1</t>
  </si>
  <si>
    <t>Schaluin 28</t>
  </si>
  <si>
    <t>016-55.11.11</t>
  </si>
  <si>
    <t>naomi.vandeborght@ond.vlaanderen.be</t>
  </si>
  <si>
    <t>02 553 01 10</t>
  </si>
  <si>
    <t>Damiaaninstituut C</t>
  </si>
  <si>
    <t>Pastoor Dergentlaan 220</t>
  </si>
  <si>
    <t>016-56.70.59</t>
  </si>
  <si>
    <t>Damiaaninstituut B</t>
  </si>
  <si>
    <t>Pastoor Dergentlaan 62</t>
  </si>
  <si>
    <t>016-55.35.20</t>
  </si>
  <si>
    <t>016-68.96.89</t>
  </si>
  <si>
    <t>Sint-Victorinstituut - Bovenbouw</t>
  </si>
  <si>
    <t>02-380.15.89</t>
  </si>
  <si>
    <t>A.E.G. - Sint-Victorinstituut</t>
  </si>
  <si>
    <t>GO! atheneum Anderlecht</t>
  </si>
  <si>
    <t>Sint-Guidostraat 73</t>
  </si>
  <si>
    <t>02-522.71.12</t>
  </si>
  <si>
    <t>COOVISecundaironderwijs</t>
  </si>
  <si>
    <t>Emile Grysonlaan 1</t>
  </si>
  <si>
    <t>02-526.56.00</t>
  </si>
  <si>
    <t>Sint-Guido-Instituut</t>
  </si>
  <si>
    <t>02-521.60.10</t>
  </si>
  <si>
    <t>Sint-Martinusscholen Asse Walfergem</t>
  </si>
  <si>
    <t>Petrus Ascanusplein 1</t>
  </si>
  <si>
    <t>02-454.06.30</t>
  </si>
  <si>
    <t>Koensborre 1</t>
  </si>
  <si>
    <t>02-452.92.82</t>
  </si>
  <si>
    <t>Sint-Martinusscholen - Middenschool</t>
  </si>
  <si>
    <t>Parklaan 17</t>
  </si>
  <si>
    <t>02-452.64.38</t>
  </si>
  <si>
    <t>Lutgardiscollege</t>
  </si>
  <si>
    <t>de Wahalaan 11</t>
  </si>
  <si>
    <t>02-672.38.67</t>
  </si>
  <si>
    <t>Sint-Jozefsinstituut - Bovenbouw</t>
  </si>
  <si>
    <t>016-56.96.44</t>
  </si>
  <si>
    <t>Sint-Jozefsinstituut - Middenschool</t>
  </si>
  <si>
    <t>Pastoor Pitetlaan 28</t>
  </si>
  <si>
    <t>016-56.81.27</t>
  </si>
  <si>
    <t>Maria Assumptalyceum ASO-TSO-BSO</t>
  </si>
  <si>
    <t>Stalkruidlaan 1</t>
  </si>
  <si>
    <t>02-268.29.77</t>
  </si>
  <si>
    <t>Ursulinenstraat 4</t>
  </si>
  <si>
    <t>02-512.03.70</t>
  </si>
  <si>
    <t>Maria-Boodschaplyceum</t>
  </si>
  <si>
    <t>Moutstraat 22</t>
  </si>
  <si>
    <t>02-506.89.20</t>
  </si>
  <si>
    <t>Hoofdstedelijk Atheneum Karel Buls</t>
  </si>
  <si>
    <t>Bonekruidlaan 88</t>
  </si>
  <si>
    <t>02-266.11.00</t>
  </si>
  <si>
    <t>Regina Pacisinstituut</t>
  </si>
  <si>
    <t>Magnolialaan 2</t>
  </si>
  <si>
    <t>02-479.28.59</t>
  </si>
  <si>
    <t>Hoofdstedelijk Instituut AnneessensFunck</t>
  </si>
  <si>
    <t>Groot Eiland 39</t>
  </si>
  <si>
    <t>02-510.07.50</t>
  </si>
  <si>
    <t>Jan-van-Ruusbroeckollege</t>
  </si>
  <si>
    <t>Forumlaan 4</t>
  </si>
  <si>
    <t>02-268.10.36</t>
  </si>
  <si>
    <t>013-33.45.84</t>
  </si>
  <si>
    <t>V.T.I. Mariëndaal</t>
  </si>
  <si>
    <t>Diocesane Middenschool</t>
  </si>
  <si>
    <t>Mariëndaalstraat 44</t>
  </si>
  <si>
    <t>Regina-Caelilyceum</t>
  </si>
  <si>
    <t>Rozenlaan 45</t>
  </si>
  <si>
    <t>02-568.18.18</t>
  </si>
  <si>
    <t>Don Bosco-instituut TSO/BSO</t>
  </si>
  <si>
    <t>Stationsstraat 89</t>
  </si>
  <si>
    <t>016-61.79.70</t>
  </si>
  <si>
    <t>Don Bosco-instituut ASO</t>
  </si>
  <si>
    <t>016-61.79.60</t>
  </si>
  <si>
    <t>Middenschool Don Bosco</t>
  </si>
  <si>
    <t>Stationsstraat 91</t>
  </si>
  <si>
    <t>016-61.79.50</t>
  </si>
  <si>
    <t>Sint-Albertuscollege - Haasrode</t>
  </si>
  <si>
    <t>Geldenaaksebaan 277</t>
  </si>
  <si>
    <t>016-40.50.60</t>
  </si>
  <si>
    <t>Heilig-Hart&amp;College 3</t>
  </si>
  <si>
    <t>Parklaan 7</t>
  </si>
  <si>
    <t>02-363.80.20</t>
  </si>
  <si>
    <t>02-356.29.49</t>
  </si>
  <si>
    <t>Heilig-Hart&amp;College 2</t>
  </si>
  <si>
    <t>Heilig-Hart&amp;College 1</t>
  </si>
  <si>
    <t>Pedagogische Humaniora H. Hartinstituut</t>
  </si>
  <si>
    <t>016-39.90.51</t>
  </si>
  <si>
    <t>Heilig Hartinstituut - Technisch Onderw.</t>
  </si>
  <si>
    <t>Heilig Hartinstituut Lyceum</t>
  </si>
  <si>
    <t>Sint-Pieterscollege</t>
  </si>
  <si>
    <t>02-426.85.15</t>
  </si>
  <si>
    <t>KOBOS Secundair II</t>
  </si>
  <si>
    <t>Veldstraat 11</t>
  </si>
  <si>
    <t>015-71.93.70</t>
  </si>
  <si>
    <t>KOBOS Secundair III</t>
  </si>
  <si>
    <t>015-71.14.42</t>
  </si>
  <si>
    <t>Sint-Michielsinstituut</t>
  </si>
  <si>
    <t>Tremelobaan 4</t>
  </si>
  <si>
    <t>015-51.10.35</t>
  </si>
  <si>
    <t>GO! technisch atheneum Keerbergen</t>
  </si>
  <si>
    <t>Molenstraat 2</t>
  </si>
  <si>
    <t>015-51.25.94</t>
  </si>
  <si>
    <t>Heilig Hartinstituut Kessel-Lo</t>
  </si>
  <si>
    <t>Jozef Pierrestraat 56</t>
  </si>
  <si>
    <t>016-25.22.51</t>
  </si>
  <si>
    <t>Sancta Mariainstituut</t>
  </si>
  <si>
    <t>Heerweg 77</t>
  </si>
  <si>
    <t>02-356.68.68</t>
  </si>
  <si>
    <t>Miniemeninstituut</t>
  </si>
  <si>
    <t>Diestsestraat 163</t>
  </si>
  <si>
    <t>016-31.90.00</t>
  </si>
  <si>
    <t>Vrije Technische School Leuven</t>
  </si>
  <si>
    <t>Dekenstraat 3</t>
  </si>
  <si>
    <t>016-31.97.70</t>
  </si>
  <si>
    <t>De Wijnpers - Provinciaal onderw. Leuven</t>
  </si>
  <si>
    <t>Mechelsevest 72</t>
  </si>
  <si>
    <t>016-23.69.51</t>
  </si>
  <si>
    <t>Herestraat 49</t>
  </si>
  <si>
    <t>016-23.07.66</t>
  </si>
  <si>
    <t>Minderbroedersstraat 13</t>
  </si>
  <si>
    <t>016-22.44.64</t>
  </si>
  <si>
    <t>Heilige-Drievuldigheidscollege</t>
  </si>
  <si>
    <t>Oude Markt 28</t>
  </si>
  <si>
    <t>016-22.27.92</t>
  </si>
  <si>
    <t>Vrije Middenschool Leuven</t>
  </si>
  <si>
    <t>016-31.97.71</t>
  </si>
  <si>
    <t>Virgo Sapiensinstituut</t>
  </si>
  <si>
    <t>Heldenplein 6</t>
  </si>
  <si>
    <t>052-30.14.19</t>
  </si>
  <si>
    <t>Daalkouter 30</t>
  </si>
  <si>
    <t>052-30.98.24</t>
  </si>
  <si>
    <t>Gemeentelijk Instituut voor Sec. Onderw.</t>
  </si>
  <si>
    <t>Watermolenstraat 33</t>
  </si>
  <si>
    <t>02-251.53.50</t>
  </si>
  <si>
    <t>Marktstraat 1</t>
  </si>
  <si>
    <t>052-37.39.67</t>
  </si>
  <si>
    <t>Gemeentelijke Technische &amp; Beroepsschool</t>
  </si>
  <si>
    <t>Stationsstraat 55</t>
  </si>
  <si>
    <t>052-37.16.47</t>
  </si>
  <si>
    <t>Gemeentelijke Technische Tuinbouwschool</t>
  </si>
  <si>
    <t>Molenbaan 54</t>
  </si>
  <si>
    <t>052-37.27.37</t>
  </si>
  <si>
    <t>Dendermondestraat 26</t>
  </si>
  <si>
    <t>052-37.06.00</t>
  </si>
  <si>
    <t>Imelda-Instituut</t>
  </si>
  <si>
    <t>Picardstraat 170</t>
  </si>
  <si>
    <t>02-511.06.53</t>
  </si>
  <si>
    <t>Vrij Katholiek Onderwijs Opwijk</t>
  </si>
  <si>
    <t>Karenveldstraat 23</t>
  </si>
  <si>
    <t>052-35.71.22</t>
  </si>
  <si>
    <t>Vrij Kath. Ond. Opwijk - Middenschool</t>
  </si>
  <si>
    <t>052-35.71.21</t>
  </si>
  <si>
    <t>Gemeentelijk Instituut voor Techn. Ond.</t>
  </si>
  <si>
    <t>Stationsplein 4</t>
  </si>
  <si>
    <t>02-687.84.19</t>
  </si>
  <si>
    <t>Montfortaans Seminarie</t>
  </si>
  <si>
    <t>Aarschotsesteenweg 39</t>
  </si>
  <si>
    <t>016-35.91.20</t>
  </si>
  <si>
    <t>Onze-Lieve-Vrouwinstituut</t>
  </si>
  <si>
    <t>Statiestraat 37</t>
  </si>
  <si>
    <t>02-582.13.11</t>
  </si>
  <si>
    <t>Katholiek Sec. Ond. Ternat - Sint-Angela</t>
  </si>
  <si>
    <t>Statiestraat 35</t>
  </si>
  <si>
    <t>02-582.15.38</t>
  </si>
  <si>
    <t>02-766.53.62</t>
  </si>
  <si>
    <t>Provinciaal Instituut voor Secundair Ond</t>
  </si>
  <si>
    <t>Alexianenweg 2</t>
  </si>
  <si>
    <t>016-81.45.11</t>
  </si>
  <si>
    <t>Sint-Angela-Instituut</t>
  </si>
  <si>
    <t>Kruineikestraat 5</t>
  </si>
  <si>
    <t>016-60.19.50</t>
  </si>
  <si>
    <t>Het College</t>
  </si>
  <si>
    <t>02-257.10.40</t>
  </si>
  <si>
    <t>02-254.88.20</t>
  </si>
  <si>
    <t>TechnOV</t>
  </si>
  <si>
    <t>Zennelaan 51_53</t>
  </si>
  <si>
    <t>02-251.34.28</t>
  </si>
  <si>
    <t>02-771.08.69</t>
  </si>
  <si>
    <t>Sint-Jozefscollege</t>
  </si>
  <si>
    <t>Woluwelaan 20</t>
  </si>
  <si>
    <t>02-761.03.80</t>
  </si>
  <si>
    <t>Guldendallaan 90</t>
  </si>
  <si>
    <t>02-771.99.62</t>
  </si>
  <si>
    <t>Sint-Tarcisiusinstituut</t>
  </si>
  <si>
    <t>Predikherenstraat 1</t>
  </si>
  <si>
    <t>011-78.13.71</t>
  </si>
  <si>
    <t>Sint-Leonardusinstituut</t>
  </si>
  <si>
    <t>011-78.12.82</t>
  </si>
  <si>
    <t>Bovenbouw Sint-Gertrudis</t>
  </si>
  <si>
    <t>Molenbergstraat 25</t>
  </si>
  <si>
    <t>011-88.17.55</t>
  </si>
  <si>
    <t>Middenschool Sint-Gertrudis</t>
  </si>
  <si>
    <t>011-88.35.02</t>
  </si>
  <si>
    <t>Immaculata Maria Instituut</t>
  </si>
  <si>
    <t>Kapelleweide 5</t>
  </si>
  <si>
    <t>054-32.31.01</t>
  </si>
  <si>
    <t>Sint-Janscollege</t>
  </si>
  <si>
    <t>Waversesteenweg 1</t>
  </si>
  <si>
    <t>016-76.62.71</t>
  </si>
  <si>
    <t>Sint-Paulusschool campus Sint-Vincentius</t>
  </si>
  <si>
    <t>Kerkstraat 86</t>
  </si>
  <si>
    <t>056-69.45.30</t>
  </si>
  <si>
    <t>02 553 01 07</t>
  </si>
  <si>
    <t>Sint-Paulusschool campus Sint-Jan B. 2</t>
  </si>
  <si>
    <t>056-64.42.12</t>
  </si>
  <si>
    <t>Sint-Paulusschool campus Sint-Jan B. 1</t>
  </si>
  <si>
    <t>Sint-Lutgartinstituut</t>
  </si>
  <si>
    <t>Rollebaanstraat 10</t>
  </si>
  <si>
    <t>050-78.11.70</t>
  </si>
  <si>
    <t>Sint-Jozef Sint-Pieter</t>
  </si>
  <si>
    <t>050-41.79.91</t>
  </si>
  <si>
    <t>Zilverstraat 26</t>
  </si>
  <si>
    <t>050-33.19.43</t>
  </si>
  <si>
    <t>Vrij Technisch Instituut Brugge</t>
  </si>
  <si>
    <t>050-33.35.02</t>
  </si>
  <si>
    <t>Technisch Instituut Heilige Familie</t>
  </si>
  <si>
    <t>Oude Zak 38</t>
  </si>
  <si>
    <t>050-44.59.59</t>
  </si>
  <si>
    <t>Hotel- en Toerismeschool Spermalie</t>
  </si>
  <si>
    <t>Snaggaardstraat 15</t>
  </si>
  <si>
    <t>050-33.52.19</t>
  </si>
  <si>
    <t>Sint-Franciscus-Xaveriusinstituut</t>
  </si>
  <si>
    <t>Sint-Andreasinstituut</t>
  </si>
  <si>
    <t>050-47.09.47</t>
  </si>
  <si>
    <t>Sint-Jozefsinstituut - ASO</t>
  </si>
  <si>
    <t>Noordzandstraat 76</t>
  </si>
  <si>
    <t>050-47.17.17</t>
  </si>
  <si>
    <t>Onze-Lieve-Vrouwecollege</t>
  </si>
  <si>
    <t>Collegestraat 24</t>
  </si>
  <si>
    <t>050-35.26.10</t>
  </si>
  <si>
    <t>Abdijschool van Zevenkerken</t>
  </si>
  <si>
    <t>Zevenkerken 4</t>
  </si>
  <si>
    <t>050-40.61.97</t>
  </si>
  <si>
    <t>Onze-Lieve-Vrouw-Hemelvaart Instituut</t>
  </si>
  <si>
    <t>050-40.68.70</t>
  </si>
  <si>
    <t>Sint-Andreaslyceum</t>
  </si>
  <si>
    <t>MAST</t>
  </si>
  <si>
    <t>Veldstraat 2</t>
  </si>
  <si>
    <t>050-40.45.00</t>
  </si>
  <si>
    <t>Hotelschool Ter Groene Poorte</t>
  </si>
  <si>
    <t>Spoorwegstraat 14</t>
  </si>
  <si>
    <t>050-40.30.20</t>
  </si>
  <si>
    <t>Vrij Handels- en Sportinst. St.-Michiels</t>
  </si>
  <si>
    <t>050-40.68.68</t>
  </si>
  <si>
    <t>'T SAAM</t>
  </si>
  <si>
    <t>Wilgendijk 30</t>
  </si>
  <si>
    <t>051-50.00.75</t>
  </si>
  <si>
    <t>Cardijnlaan 2</t>
  </si>
  <si>
    <t>051-50.10.27</t>
  </si>
  <si>
    <t>Sint-Godelievecollege</t>
  </si>
  <si>
    <t>St-Jans-Gasthuisstraat 20</t>
  </si>
  <si>
    <t>059-27.08.80</t>
  </si>
  <si>
    <t>Guldensporencollege 8</t>
  </si>
  <si>
    <t>Beekstraat 21</t>
  </si>
  <si>
    <t>056-41.27.93</t>
  </si>
  <si>
    <t>Spes Nostra 2</t>
  </si>
  <si>
    <t>056-35.39.54</t>
  </si>
  <si>
    <t>Spes Nostra 1</t>
  </si>
  <si>
    <t>056-35.39.53</t>
  </si>
  <si>
    <t>VTI Ieper</t>
  </si>
  <si>
    <t>Augustijnenstraat 58</t>
  </si>
  <si>
    <t>057-20.12.13</t>
  </si>
  <si>
    <t>Heilige Familie Ieper</t>
  </si>
  <si>
    <t>Eigenheerdstraat 8</t>
  </si>
  <si>
    <t>057-20.05.41</t>
  </si>
  <si>
    <t>Immaculata Ieper</t>
  </si>
  <si>
    <t>Rijselstraat 83</t>
  </si>
  <si>
    <t>057-20.45.74</t>
  </si>
  <si>
    <t>Lyceum Ieper</t>
  </si>
  <si>
    <t>057-20.00.62</t>
  </si>
  <si>
    <t>College Ieper</t>
  </si>
  <si>
    <t>Gezelleplein 11</t>
  </si>
  <si>
    <t>057-20.05.59</t>
  </si>
  <si>
    <t>Prizma - Middenschool Ingelmunster</t>
  </si>
  <si>
    <t>051-30.96.65</t>
  </si>
  <si>
    <t>Prizma - Campus VTI</t>
  </si>
  <si>
    <t>Italianenlaan 30</t>
  </si>
  <si>
    <t>051-33.65.30</t>
  </si>
  <si>
    <t>Prizma - Campus IdP</t>
  </si>
  <si>
    <t>Dirk Martenslaan 16</t>
  </si>
  <si>
    <t>051-33.79.10</t>
  </si>
  <si>
    <t>Prizma - Campus College</t>
  </si>
  <si>
    <t>Burgemeester Vandenbogaerdelaan 53</t>
  </si>
  <si>
    <t>051-33.59.33</t>
  </si>
  <si>
    <t>Prizma - Middenschool Izegem 1</t>
  </si>
  <si>
    <t>Kasteelstraat 28</t>
  </si>
  <si>
    <t>051-30.42.25</t>
  </si>
  <si>
    <t>Sint-Jozefsinstituut Lyceum</t>
  </si>
  <si>
    <t>Van Rysselberghestraat 12</t>
  </si>
  <si>
    <t>050-60.23.03</t>
  </si>
  <si>
    <t>Sint-Bernardusinstituut</t>
  </si>
  <si>
    <t>Sportlaan 4</t>
  </si>
  <si>
    <t>050-60.79.27</t>
  </si>
  <si>
    <t>Instituut Sint-Martinus</t>
  </si>
  <si>
    <t>051-58.85.45</t>
  </si>
  <si>
    <t>Hotelschool Ter Duinen</t>
  </si>
  <si>
    <t>Houtsaegerlaan 40</t>
  </si>
  <si>
    <t>058-51.11.98</t>
  </si>
  <si>
    <t>Margareta-Maria-Instituut - TSO-BSO</t>
  </si>
  <si>
    <t>Handzamestraat 18</t>
  </si>
  <si>
    <t>051-56.77.33</t>
  </si>
  <si>
    <t>Margareta-Maria-Inst. - ASO</t>
  </si>
  <si>
    <t>Don Boscocollege</t>
  </si>
  <si>
    <t>Don Boscolaan 30</t>
  </si>
  <si>
    <t>056-26.50.50</t>
  </si>
  <si>
    <t>RHIZO 1</t>
  </si>
  <si>
    <t>056-82.82.10</t>
  </si>
  <si>
    <t>RHIZO 3</t>
  </si>
  <si>
    <t>Deken Camerlyncklaan 76</t>
  </si>
  <si>
    <t>056-82.82.50</t>
  </si>
  <si>
    <t>Spes Nostra Instituut</t>
  </si>
  <si>
    <t>Koning Albertstraat 50</t>
  </si>
  <si>
    <t>056-72.74.04</t>
  </si>
  <si>
    <t>Prizma - Middenschool Lendelede</t>
  </si>
  <si>
    <t>Dorpsplein 2</t>
  </si>
  <si>
    <t>051-30.20.53</t>
  </si>
  <si>
    <t>Technisch Instituut Sint-Lucas</t>
  </si>
  <si>
    <t>Oude Leielaan 15</t>
  </si>
  <si>
    <t>056-51.12.63</t>
  </si>
  <si>
    <t>Sint-Aloysiuscollege</t>
  </si>
  <si>
    <t>Grote Markt 13</t>
  </si>
  <si>
    <t>056-51.13.32</t>
  </si>
  <si>
    <t>Sportschool Meulebeke</t>
  </si>
  <si>
    <t>051-48.88.91</t>
  </si>
  <si>
    <t>Land- en Tuinbouwinstituut</t>
  </si>
  <si>
    <t>Bruggestraat 190</t>
  </si>
  <si>
    <t>050-35.09.84</t>
  </si>
  <si>
    <t>GO! Ensorinstituut Oostende</t>
  </si>
  <si>
    <t>Generaal Jungbluthlaan 4</t>
  </si>
  <si>
    <t>059-50.09.31</t>
  </si>
  <si>
    <t>Steensedijk 151</t>
  </si>
  <si>
    <t>059-50.89.70</t>
  </si>
  <si>
    <t>College Petrus &amp; Paulus</t>
  </si>
  <si>
    <t>Vindictivelaan 9</t>
  </si>
  <si>
    <t>059-70.10.22</t>
  </si>
  <si>
    <t>Stuiverstraat 108</t>
  </si>
  <si>
    <t>059-55.64.74</t>
  </si>
  <si>
    <t>Sint-Jozef</t>
  </si>
  <si>
    <t>Alfons Pieterslaan 21</t>
  </si>
  <si>
    <t>059-80.24.23</t>
  </si>
  <si>
    <t>Middenschool Sint-Pieters</t>
  </si>
  <si>
    <t>Kortrijksestraat 47</t>
  </si>
  <si>
    <t>050-82.68.22</t>
  </si>
  <si>
    <t>Immaculata-instituut</t>
  </si>
  <si>
    <t>Koninklijke Baan 28</t>
  </si>
  <si>
    <t>058-41.15.79</t>
  </si>
  <si>
    <t>Sint-Janscollege 2</t>
  </si>
  <si>
    <t>Burgemeester Bertenplein 32</t>
  </si>
  <si>
    <t>057-33.31.39</t>
  </si>
  <si>
    <t>Boeschepestraat 44</t>
  </si>
  <si>
    <t>057-34.65.50</t>
  </si>
  <si>
    <t>Burgerschool</t>
  </si>
  <si>
    <t>Kattenstraat 7</t>
  </si>
  <si>
    <t>051-26.46.66</t>
  </si>
  <si>
    <t>VABI</t>
  </si>
  <si>
    <t>Zuidstraat 27</t>
  </si>
  <si>
    <t>051-26.47.14</t>
  </si>
  <si>
    <t>HBO Verpleegkunde Ic Dien</t>
  </si>
  <si>
    <t>Westlaan 99</t>
  </si>
  <si>
    <t>051-20.73.54</t>
  </si>
  <si>
    <t>SJI</t>
  </si>
  <si>
    <t>Kroonstraat 19</t>
  </si>
  <si>
    <t>051-40.03.30</t>
  </si>
  <si>
    <t>Regina Pacis</t>
  </si>
  <si>
    <t>Patersdreef 5</t>
  </si>
  <si>
    <t>051-40.40.17</t>
  </si>
  <si>
    <t>Vrij Technisch Instituut</t>
  </si>
  <si>
    <t>Grote Hulststraat 28</t>
  </si>
  <si>
    <t>051-40.05.68</t>
  </si>
  <si>
    <t>Technisch Instituut Sint-Vincentius</t>
  </si>
  <si>
    <t>Spinneschoolstraat 10</t>
  </si>
  <si>
    <t>050-22.03.00</t>
  </si>
  <si>
    <t>Vrij Land- en Tuinbouwinstituut</t>
  </si>
  <si>
    <t>Conscienceplein 12</t>
  </si>
  <si>
    <t>050-23.15.14</t>
  </si>
  <si>
    <t>Sint-Jozefsinstituut-College</t>
  </si>
  <si>
    <t>050-23.15.10</t>
  </si>
  <si>
    <t>V.T.I. Sint-Aloysius</t>
  </si>
  <si>
    <t>050-23.15.15</t>
  </si>
  <si>
    <t>V.T.I. Veurne</t>
  </si>
  <si>
    <t>Ieperse Steenweg 90</t>
  </si>
  <si>
    <t>058-31.15.09</t>
  </si>
  <si>
    <t>Bissch. College Onbevlekte Ontvangenis</t>
  </si>
  <si>
    <t>Karel Coggelaan 8</t>
  </si>
  <si>
    <t>058-31.14.74</t>
  </si>
  <si>
    <t>Annuntiata-Instituut</t>
  </si>
  <si>
    <t>Vleeshouwersstraat 22</t>
  </si>
  <si>
    <t>058-31.13.45</t>
  </si>
  <si>
    <t>Sint-Paulusschool campus College 3</t>
  </si>
  <si>
    <t>Stationsstraat 85</t>
  </si>
  <si>
    <t>056-60.17.07</t>
  </si>
  <si>
    <t>Sint-Paulusschool campus VTI 1</t>
  </si>
  <si>
    <t>Toekomststraat 75</t>
  </si>
  <si>
    <t>056-60.14.62</t>
  </si>
  <si>
    <t>Sint-Paulusschool campus Hemelvaart 2</t>
  </si>
  <si>
    <t>Keukeldam 17</t>
  </si>
  <si>
    <t>056-60.63.43</t>
  </si>
  <si>
    <t>Sint-Paulusschool campus College 1</t>
  </si>
  <si>
    <t>Sint-Paulusschool campus Hemelvaart 1</t>
  </si>
  <si>
    <t>Vives Waregem-Tielt</t>
  </si>
  <si>
    <t>Vijfseweg 2</t>
  </si>
  <si>
    <t>056-60.24.68</t>
  </si>
  <si>
    <t>Pastoor Staelensstraat 4</t>
  </si>
  <si>
    <t>050-20.96.15</t>
  </si>
  <si>
    <t>DVM Handels-, Techn. en Beroepsonderwijs</t>
  </si>
  <si>
    <t>053-72.96.80</t>
  </si>
  <si>
    <t>Sint-Augustinusinstituut</t>
  </si>
  <si>
    <t>Leopoldlaan 9</t>
  </si>
  <si>
    <t>053-70.33.79</t>
  </si>
  <si>
    <t>Pontstraat 7</t>
  </si>
  <si>
    <t>053-79.04.41</t>
  </si>
  <si>
    <t>DVM - Humaniora</t>
  </si>
  <si>
    <t>Onderwijsstraat 2</t>
  </si>
  <si>
    <t>053-60.58.50</t>
  </si>
  <si>
    <t>Sint-Maarteninstituut 3</t>
  </si>
  <si>
    <t>053-76.95.70</t>
  </si>
  <si>
    <t>Sint-Jorisinstituut</t>
  </si>
  <si>
    <t>03-740.03.30</t>
  </si>
  <si>
    <t>Europalaan 1</t>
  </si>
  <si>
    <t>03-750.19.00</t>
  </si>
  <si>
    <t>Sint-Vincentiuscollege</t>
  </si>
  <si>
    <t>Kloosterstraat 15</t>
  </si>
  <si>
    <t>052-33.30.09</t>
  </si>
  <si>
    <t>V.T.I. Deinze</t>
  </si>
  <si>
    <t>Leon Declercqstraat 1</t>
  </si>
  <si>
    <t>09-381.60.80</t>
  </si>
  <si>
    <t>Leiepoort Deinze campus Sint-Theresia</t>
  </si>
  <si>
    <t>Gentpoortstraat 37</t>
  </si>
  <si>
    <t>09-381.51.21</t>
  </si>
  <si>
    <t>Óscar Romerocollege 2</t>
  </si>
  <si>
    <t>Kerkstraat 60</t>
  </si>
  <si>
    <t>052-25.88.79</t>
  </si>
  <si>
    <t>Óscar Romerocollege 3</t>
  </si>
  <si>
    <t>052-21.17.96</t>
  </si>
  <si>
    <t>Óscar Romerocollege 4</t>
  </si>
  <si>
    <t>Óscar Romerocollege 5</t>
  </si>
  <si>
    <t>O.-L.-V.-ten-Doorn</t>
  </si>
  <si>
    <t>09-377.13.26</t>
  </si>
  <si>
    <t>Richtpunt Campus Eeklo</t>
  </si>
  <si>
    <t>Roze 131</t>
  </si>
  <si>
    <t>09-370.73.73</t>
  </si>
  <si>
    <t>Sint-Leoinstituut</t>
  </si>
  <si>
    <t>Sint-Annainstituut</t>
  </si>
  <si>
    <t>VLOT!</t>
  </si>
  <si>
    <t>09-346.81.50</t>
  </si>
  <si>
    <t>Sint-Franciscus Evergem</t>
  </si>
  <si>
    <t>Schepenhuisstraat 4</t>
  </si>
  <si>
    <t>09-253.71.76</t>
  </si>
  <si>
    <t>Sint-Catharinacollege2</t>
  </si>
  <si>
    <t>Kleine Karmelietenstraat 3</t>
  </si>
  <si>
    <t>054-43.30.82</t>
  </si>
  <si>
    <t>Sint-Catharinacollege1</t>
  </si>
  <si>
    <t>Collegestraat 11</t>
  </si>
  <si>
    <t>054-41.24.37</t>
  </si>
  <si>
    <t>054-41.24.12</t>
  </si>
  <si>
    <t>Richtpunt campus Gent Henleykaai</t>
  </si>
  <si>
    <t>Henleykaai 83</t>
  </si>
  <si>
    <t>09-267.12.10</t>
  </si>
  <si>
    <t>Richtpunt campus Gent Godshuizenlaan</t>
  </si>
  <si>
    <t>09-267.12.60</t>
  </si>
  <si>
    <t>Hoger Technisch Instituut Sint-Antonius</t>
  </si>
  <si>
    <t>Holstraat 66</t>
  </si>
  <si>
    <t>09-235.04.20</t>
  </si>
  <si>
    <t>Hotelschool Gent</t>
  </si>
  <si>
    <t>Lange Violettestraat 12</t>
  </si>
  <si>
    <t>Sint-Lievenscollege Business</t>
  </si>
  <si>
    <t>Steendam 27</t>
  </si>
  <si>
    <t>09-225.89.07</t>
  </si>
  <si>
    <t>Vrij Instituut voor Sec. Onderwijs -Gent</t>
  </si>
  <si>
    <t>Industrieweg 230</t>
  </si>
  <si>
    <t>09-216.36.36</t>
  </si>
  <si>
    <t>Sint-Pietersinstituut bovenbouw</t>
  </si>
  <si>
    <t>Koning Albertlaan 70</t>
  </si>
  <si>
    <t>09-222.14.52</t>
  </si>
  <si>
    <t>Sint-Barbaracollege</t>
  </si>
  <si>
    <t>Savaanstraat 33</t>
  </si>
  <si>
    <t>09-235.72.50</t>
  </si>
  <si>
    <t>Sint-Bavohumaniora</t>
  </si>
  <si>
    <t>Reep 4</t>
  </si>
  <si>
    <t>09-267.96.11</t>
  </si>
  <si>
    <t>Humaniora Nieuwen Bosch</t>
  </si>
  <si>
    <t>Lange Violettestraat 65</t>
  </si>
  <si>
    <t>09-223.96.08</t>
  </si>
  <si>
    <t>Instituut vr Verpleegk. Sint-Vincentius</t>
  </si>
  <si>
    <t>Molenaarsstraat 30</t>
  </si>
  <si>
    <t>09-235.82.40</t>
  </si>
  <si>
    <t>IVG School</t>
  </si>
  <si>
    <t>Instituut Sint-Vincentius a Paulo</t>
  </si>
  <si>
    <t>Pachthofstraat 3</t>
  </si>
  <si>
    <t>053-72.93.40</t>
  </si>
  <si>
    <t>Richtpunt Campus Hamme</t>
  </si>
  <si>
    <t>Meulenbroekstraat 15</t>
  </si>
  <si>
    <t>052-47.83.54</t>
  </si>
  <si>
    <t>KOHa Sint-Jozef</t>
  </si>
  <si>
    <t>Jagerstraat 5</t>
  </si>
  <si>
    <t>052-47.92.84</t>
  </si>
  <si>
    <t>KOHa Heilig Hart</t>
  </si>
  <si>
    <t>052-47.24.81</t>
  </si>
  <si>
    <t>Sint-Paulusinstituut</t>
  </si>
  <si>
    <t>Burgemeester Matthysstraat 5</t>
  </si>
  <si>
    <t>053-62.33.82</t>
  </si>
  <si>
    <t>Prosper Thuysbaertlaan 1</t>
  </si>
  <si>
    <t>09-348.17.09</t>
  </si>
  <si>
    <t>Markt 48</t>
  </si>
  <si>
    <t>09-340.57.70</t>
  </si>
  <si>
    <t>09-348.61.39</t>
  </si>
  <si>
    <t>Virgo Sapientiae Instituut</t>
  </si>
  <si>
    <t>050-72.98.82</t>
  </si>
  <si>
    <t>Visitatie</t>
  </si>
  <si>
    <t>Zandloperstraat 8</t>
  </si>
  <si>
    <t>09-226.76.83</t>
  </si>
  <si>
    <t>Sint-Franciscusinstituut</t>
  </si>
  <si>
    <t>Tuinstraat 105</t>
  </si>
  <si>
    <t>09-230.79.11</t>
  </si>
  <si>
    <t>College der Paters Jozefieten</t>
  </si>
  <si>
    <t>Sint-Jozefschool</t>
  </si>
  <si>
    <t>Kloosterstraat 31</t>
  </si>
  <si>
    <t>053-83.22.98</t>
  </si>
  <si>
    <t>GO! atheneum Merelbeke</t>
  </si>
  <si>
    <t>Potaardeberg 59</t>
  </si>
  <si>
    <t>09-230.76.96</t>
  </si>
  <si>
    <t>Onderwijslaan 4</t>
  </si>
  <si>
    <t>054-31.06.60</t>
  </si>
  <si>
    <t>Bernardusscholen 6</t>
  </si>
  <si>
    <t>Hoogstraat 30</t>
  </si>
  <si>
    <t>055-31.33.63</t>
  </si>
  <si>
    <t>Bernardusscholen 4</t>
  </si>
  <si>
    <t>055-23.22.10</t>
  </si>
  <si>
    <t>Bernardusscholen 5</t>
  </si>
  <si>
    <t>055-33.46.80</t>
  </si>
  <si>
    <t>Bernardusscholen 1</t>
  </si>
  <si>
    <t>055-33.46.70</t>
  </si>
  <si>
    <t>Bernardusscholen 2</t>
  </si>
  <si>
    <t>Richtpunt campus Oudenaarde</t>
  </si>
  <si>
    <t>Minderbroedersstraat 6</t>
  </si>
  <si>
    <t>055-31.32.87</t>
  </si>
  <si>
    <t>Kortrijksesteenweg 1025</t>
  </si>
  <si>
    <t>09-221.31.11</t>
  </si>
  <si>
    <t>055-42.60.16</t>
  </si>
  <si>
    <t>weTech academy</t>
  </si>
  <si>
    <t>Breedstraat 152</t>
  </si>
  <si>
    <t>03-777.07.06</t>
  </si>
  <si>
    <t>PORTUS berkenboom</t>
  </si>
  <si>
    <t>Kalkstraat 26</t>
  </si>
  <si>
    <t>03-760.41.00</t>
  </si>
  <si>
    <t>Sint-Carolus Secundair Onderwijs</t>
  </si>
  <si>
    <t>Hospitaalstraat 2</t>
  </si>
  <si>
    <t>03-780.51.23</t>
  </si>
  <si>
    <t>Broederscholen Hiëronymus 2</t>
  </si>
  <si>
    <t>Weverstraat 23</t>
  </si>
  <si>
    <t>03-760.10.90</t>
  </si>
  <si>
    <t>Broederscholen Hiëronymus 1</t>
  </si>
  <si>
    <t>03-780.92.00</t>
  </si>
  <si>
    <t>Instituut Heilige Familie - Secundair</t>
  </si>
  <si>
    <t>Hofstraat 15</t>
  </si>
  <si>
    <t>03-776.68.38</t>
  </si>
  <si>
    <t>Sint-Jozef - Klein-Seminarie</t>
  </si>
  <si>
    <t>03-780.71.50</t>
  </si>
  <si>
    <t>Onze-Lieve-Vrouw-Presentatie sec ond</t>
  </si>
  <si>
    <t>03-760.08.60</t>
  </si>
  <si>
    <t>Berkenboom Humaniora</t>
  </si>
  <si>
    <t>Kleine Peperstraat 16</t>
  </si>
  <si>
    <t>03-760.41.20</t>
  </si>
  <si>
    <t>Onze-Lieve-Vrouw-Presentatie SecundOnd 1</t>
  </si>
  <si>
    <t>Cooppallaan 128</t>
  </si>
  <si>
    <t>09-369.20.72</t>
  </si>
  <si>
    <t>Mariagaard</t>
  </si>
  <si>
    <t>Oosterzelesteenweg 80</t>
  </si>
  <si>
    <t>09-365.73.00</t>
  </si>
  <si>
    <t>OLVI-PIUS X Collegestraat</t>
  </si>
  <si>
    <t>052-44.41.99</t>
  </si>
  <si>
    <t>OLVI-PIUS X Kapellestraat</t>
  </si>
  <si>
    <t>Kapellestraat 7</t>
  </si>
  <si>
    <t>052-44.92.26</t>
  </si>
  <si>
    <t>Onze-Lieve-Vrouwcollege I</t>
  </si>
  <si>
    <t>Ooststraat 44</t>
  </si>
  <si>
    <t>09-360.13.07</t>
  </si>
  <si>
    <t>Sabina van Beierenlaan 35</t>
  </si>
  <si>
    <t>09-360.19.93</t>
  </si>
  <si>
    <t>Grotesteenweg-Noord 113</t>
  </si>
  <si>
    <t>09-221.46.48</t>
  </si>
  <si>
    <t>Instituut Stella Matutina</t>
  </si>
  <si>
    <t>Groenstraat 15</t>
  </si>
  <si>
    <t>055-42.30.67</t>
  </si>
  <si>
    <t>Spectrumcollege Beringen Bovenbouw S</t>
  </si>
  <si>
    <t>Bogaarsveldstraat 13</t>
  </si>
  <si>
    <t>011-49.34.00</t>
  </si>
  <si>
    <t>Spectrumcollege Beringen Bovenbouw E</t>
  </si>
  <si>
    <t>Spectrumcollege Beringen Bovenbouw D</t>
  </si>
  <si>
    <t>Spectrumcollege Beringen Middenschool</t>
  </si>
  <si>
    <t>Bogaarsveldstraat 14</t>
  </si>
  <si>
    <t>Technisch Instituut Sint-Jozef</t>
  </si>
  <si>
    <t>Wijerstraat 28</t>
  </si>
  <si>
    <t>089-41.17.60</t>
  </si>
  <si>
    <t>Sint-Augustinusinstituut BSO/TSO</t>
  </si>
  <si>
    <t>Sint-Jacobstraat 12</t>
  </si>
  <si>
    <t>089-46.19.26</t>
  </si>
  <si>
    <t>Middenschool Heilig Hartinstituut</t>
  </si>
  <si>
    <t>Sint-Jacobstraat 10</t>
  </si>
  <si>
    <t>089-46.91.70</t>
  </si>
  <si>
    <t>Provinciale Secundaire School</t>
  </si>
  <si>
    <t>Stationsstraat 36</t>
  </si>
  <si>
    <t>011-35.04.21</t>
  </si>
  <si>
    <t>Provinciale Middenschool</t>
  </si>
  <si>
    <t>011-35.04.20</t>
  </si>
  <si>
    <t>Stedelijke Humaniora</t>
  </si>
  <si>
    <t>Europalaan 10</t>
  </si>
  <si>
    <t>089-79.08.66</t>
  </si>
  <si>
    <t>Instituut Maria Koningin</t>
  </si>
  <si>
    <t>Rijksweg 168</t>
  </si>
  <si>
    <t>089-75.60.84</t>
  </si>
  <si>
    <t>Atlas College Genk 6</t>
  </si>
  <si>
    <t>Collegelaan 19</t>
  </si>
  <si>
    <t>089-33.36.00</t>
  </si>
  <si>
    <t>Don Bosco Genk</t>
  </si>
  <si>
    <t>Berm 12</t>
  </si>
  <si>
    <t>089-35.24.16</t>
  </si>
  <si>
    <t>WICO - 039073</t>
  </si>
  <si>
    <t>Collegestraat 27</t>
  </si>
  <si>
    <t>011-44.02.00</t>
  </si>
  <si>
    <t>Provinciale Middenschool Hasselt</t>
  </si>
  <si>
    <t>011-26.72.51</t>
  </si>
  <si>
    <t>Hast Katholiek Onderwijs Hasselt</t>
  </si>
  <si>
    <t>Kleine Breemstraat 7</t>
  </si>
  <si>
    <t>011-25.33.58</t>
  </si>
  <si>
    <t>HastKatholiekOnderwijsHasselt</t>
  </si>
  <si>
    <t>Provinciale Handelsschool Hasselt</t>
  </si>
  <si>
    <t>Gouverneur Verwilghensingel 1</t>
  </si>
  <si>
    <t>011-26.72.11</t>
  </si>
  <si>
    <t>Humaniora Kindsheid Jesu</t>
  </si>
  <si>
    <t>Kempische steenweg 400</t>
  </si>
  <si>
    <t>011-27.84.60</t>
  </si>
  <si>
    <t>Don Bosco-College</t>
  </si>
  <si>
    <t>Don Boscostraat 72</t>
  </si>
  <si>
    <t>011-73.40.27</t>
  </si>
  <si>
    <t>Don Boscostraat 6</t>
  </si>
  <si>
    <t>011-52.14.19</t>
  </si>
  <si>
    <t>Sint-Martinusscholen 039313</t>
  </si>
  <si>
    <t>Sint-Truidersteenweg 18</t>
  </si>
  <si>
    <t>013-55.13.13</t>
  </si>
  <si>
    <t>Sint-Martinusscholen 039321</t>
  </si>
  <si>
    <t>Mosa-RT Instituut H. Graf</t>
  </si>
  <si>
    <t>089-56.30.59</t>
  </si>
  <si>
    <t>Pyxiscollege3</t>
  </si>
  <si>
    <t>Stationsstraat 232</t>
  </si>
  <si>
    <t>089-71.41.29</t>
  </si>
  <si>
    <t>Pyxiscollege2</t>
  </si>
  <si>
    <t>Bessemerstraat 443</t>
  </si>
  <si>
    <t>089-71.46.38</t>
  </si>
  <si>
    <t>Pyxiscollege1</t>
  </si>
  <si>
    <t>Koning Albertlaan 26</t>
  </si>
  <si>
    <t>089-71.46.47</t>
  </si>
  <si>
    <t>Bovenbouw Sint-Michiel</t>
  </si>
  <si>
    <t>Diestersteenweg 3</t>
  </si>
  <si>
    <t>011-34.31.35</t>
  </si>
  <si>
    <t>Sint-Michiel Middenschool</t>
  </si>
  <si>
    <t>Diestersteenweg 11</t>
  </si>
  <si>
    <t>011-34.14.03</t>
  </si>
  <si>
    <t>Prov. Inst. Secundair Onderwijs PROVIL</t>
  </si>
  <si>
    <t>Duinenstraat 1</t>
  </si>
  <si>
    <t>011-79.93.30</t>
  </si>
  <si>
    <t>Spectrumcollege Campus Lummen Bovenbouw</t>
  </si>
  <si>
    <t>Pastoor Frederickxstraat 9</t>
  </si>
  <si>
    <t>Spectrumcollege Lummen Middenschool</t>
  </si>
  <si>
    <t>Mosa-RT T.I.St.-Jansberg A</t>
  </si>
  <si>
    <t>Sint-Jansberg 39</t>
  </si>
  <si>
    <t>campus de helix³</t>
  </si>
  <si>
    <t>Rijksweg 357</t>
  </si>
  <si>
    <t>089-77.99.50</t>
  </si>
  <si>
    <t>campus de helix²</t>
  </si>
  <si>
    <t>Provinciale Technische School</t>
  </si>
  <si>
    <t>Europaplein 36</t>
  </si>
  <si>
    <t>089-77.09.40</t>
  </si>
  <si>
    <t>Provinciale Secundaire School Bilzen</t>
  </si>
  <si>
    <t>Appelboomgaardstraat 2</t>
  </si>
  <si>
    <t>089-62.92.21</t>
  </si>
  <si>
    <t>Spectrumcollege Campus Paal</t>
  </si>
  <si>
    <t>Schaffensesteenweg 2</t>
  </si>
  <si>
    <t>Agnetencollege</t>
  </si>
  <si>
    <t>Collegelaan 24</t>
  </si>
  <si>
    <t>011-38.38.00</t>
  </si>
  <si>
    <t>Hasp-O Centrum 4</t>
  </si>
  <si>
    <t>011-68.22.34</t>
  </si>
  <si>
    <t>Instituut Mariaburcht - Secundair Onderw</t>
  </si>
  <si>
    <t>Stevoortse kiezel 425</t>
  </si>
  <si>
    <t>011-31.15.17</t>
  </si>
  <si>
    <t>Campus MAX STEM</t>
  </si>
  <si>
    <t>H. Hartlaan 16</t>
  </si>
  <si>
    <t>013-67.02.76</t>
  </si>
  <si>
    <t>Provinciaal Inst. Biotechnisch Onderwijs</t>
  </si>
  <si>
    <t>Sint-Truidersteenweg 323</t>
  </si>
  <si>
    <t>012-39.80.40</t>
  </si>
  <si>
    <t>Vrije Middenschool 1</t>
  </si>
  <si>
    <t>Engstegenseweg 1</t>
  </si>
  <si>
    <t>011-81.91.11</t>
  </si>
  <si>
    <t>Sint-Jan Berchmansinstituut</t>
  </si>
  <si>
    <t>011-55.99.90</t>
  </si>
  <si>
    <t>Vrije Middenschool 2</t>
  </si>
  <si>
    <t>Provinciale Secundaire School Voeren</t>
  </si>
  <si>
    <t>Hoeneveldje 2</t>
  </si>
  <si>
    <t>04-381.91.00</t>
  </si>
  <si>
    <t>GO! Stamina</t>
  </si>
  <si>
    <t>Daverlostraat 132</t>
  </si>
  <si>
    <t>050-34.69.46</t>
  </si>
  <si>
    <t>GO! atheneum Beveren-Waas</t>
  </si>
  <si>
    <t>03-750.96.80</t>
  </si>
  <si>
    <t>GO! K.A. Antwerpen</t>
  </si>
  <si>
    <t>Franklin Rooseveltplaats 11</t>
  </si>
  <si>
    <t>03-232.70.99</t>
  </si>
  <si>
    <t>GO! Koninklijk Lyceum Antwerpen</t>
  </si>
  <si>
    <t>Hertoginstraat 17</t>
  </si>
  <si>
    <t>03-232.74.47</t>
  </si>
  <si>
    <t>GO! atheneum Boom</t>
  </si>
  <si>
    <t>Jan Baptist Davidstraat 2</t>
  </si>
  <si>
    <t>03-888.05.24</t>
  </si>
  <si>
    <t>GO! middenschool Den Brandt</t>
  </si>
  <si>
    <t>Hollezijp 11</t>
  </si>
  <si>
    <t>03-888.15.99</t>
  </si>
  <si>
    <t>GO! atheneum Brasschaat</t>
  </si>
  <si>
    <t>03-651.59.90</t>
  </si>
  <si>
    <t>GO! technisch atheneum Brasschaat</t>
  </si>
  <si>
    <t>Prins Kavellei 98</t>
  </si>
  <si>
    <t>03-651.55.71</t>
  </si>
  <si>
    <t>GO! middenschool Brasschaat</t>
  </si>
  <si>
    <t>GO! K.A. Deurne</t>
  </si>
  <si>
    <t>Frank Craeybeckxlaan 22</t>
  </si>
  <si>
    <t>03-328.18.40</t>
  </si>
  <si>
    <t>GO! technisch atheneum Da Vinci Edegem</t>
  </si>
  <si>
    <t>Monseigneur Cardijnlaan 1</t>
  </si>
  <si>
    <t>03-443.71.30</t>
  </si>
  <si>
    <t>GO! Middenschool Ekeren</t>
  </si>
  <si>
    <t>Pastoor De Vosstraat 19</t>
  </si>
  <si>
    <t>03-541.14.28</t>
  </si>
  <si>
    <t>GO! atheneum Ekeren</t>
  </si>
  <si>
    <t>GO! Erasmusatheneum Essen-Kalmthout</t>
  </si>
  <si>
    <t>03-667.25.64</t>
  </si>
  <si>
    <t>GO! middenschool Geel</t>
  </si>
  <si>
    <t>Technische-Schoolstraat 15</t>
  </si>
  <si>
    <t>014-58.00.31</t>
  </si>
  <si>
    <t>GO! atheneum Geel</t>
  </si>
  <si>
    <t>GO! SO De Vesten Herentals eerste graad</t>
  </si>
  <si>
    <t>Augustijnenlaan 32</t>
  </si>
  <si>
    <t>014-21.16.88</t>
  </si>
  <si>
    <t>GO! SO De Vesten Herentals</t>
  </si>
  <si>
    <t>014-21.11.44</t>
  </si>
  <si>
    <t>GO! atheneum Irishof</t>
  </si>
  <si>
    <t>Streepstraat 16</t>
  </si>
  <si>
    <t>03-660.13.00</t>
  </si>
  <si>
    <t>GO! technisch atheneum Kapellen</t>
  </si>
  <si>
    <t>Pastoor Vandenhoudtstraat 8</t>
  </si>
  <si>
    <t>03-664.43.00</t>
  </si>
  <si>
    <t>GO! middenschool Kapellen</t>
  </si>
  <si>
    <t>03-660.13.02</t>
  </si>
  <si>
    <t>GO! ath.Lier campus Arthur Vanderpoorten</t>
  </si>
  <si>
    <t>03-480.01.28</t>
  </si>
  <si>
    <t>GO! atheneum Lier campus Anton Bergmann</t>
  </si>
  <si>
    <t>Anton Bergmannlaan 24</t>
  </si>
  <si>
    <t>03-480.08.83</t>
  </si>
  <si>
    <t>GO! atheneum Lier campus Louis Zimmer</t>
  </si>
  <si>
    <t>Predikherenlaan 18</t>
  </si>
  <si>
    <t>03-480.27.07</t>
  </si>
  <si>
    <t>GO! Busleyden Atheneum-campus Pitzemburg</t>
  </si>
  <si>
    <t>Bruul 129</t>
  </si>
  <si>
    <t>015-20.21.13</t>
  </si>
  <si>
    <t>GO! Busleyden Atheneum-campus Caputsteen</t>
  </si>
  <si>
    <t>015-20.21.74</t>
  </si>
  <si>
    <t>GO! Busleyden Atheneum-campus Botaniek</t>
  </si>
  <si>
    <t>Augustijnenstraat 92</t>
  </si>
  <si>
    <t>015-29.01.36</t>
  </si>
  <si>
    <t>GO! Koninklijk Atheneum MXM</t>
  </si>
  <si>
    <t>03-645.75.68</t>
  </si>
  <si>
    <t>GO! Atheneum Het Spoor</t>
  </si>
  <si>
    <t>Begonialaan 34</t>
  </si>
  <si>
    <t>014-31.27.48</t>
  </si>
  <si>
    <t>GO! Middenschool Het Spoor</t>
  </si>
  <si>
    <t>GO! Technisch Atheneum Het Spoor</t>
  </si>
  <si>
    <t>014-31-27-48</t>
  </si>
  <si>
    <t>GO! atheneum Mortsel</t>
  </si>
  <si>
    <t>Mechelsesteenweg 194</t>
  </si>
  <si>
    <t>03-449.88.93</t>
  </si>
  <si>
    <t>GO! technischAtheneum Den Biezerd</t>
  </si>
  <si>
    <t>Wirixstraat 56</t>
  </si>
  <si>
    <t>03-888.22.61</t>
  </si>
  <si>
    <t>GO! middenschool Malle</t>
  </si>
  <si>
    <t>Herentalsebaan 56</t>
  </si>
  <si>
    <t>03-311.72.85</t>
  </si>
  <si>
    <t>GO! atheneum Malle</t>
  </si>
  <si>
    <t>03-312.39.11</t>
  </si>
  <si>
    <t>GO! Talentenschool Turnhout Campus Zenit</t>
  </si>
  <si>
    <t>de Merodelei 220</t>
  </si>
  <si>
    <t>014-47.14.40</t>
  </si>
  <si>
    <t>GO! Talentenschool Turnhout Boomgaard TA</t>
  </si>
  <si>
    <t>Boomgaardstraat 56</t>
  </si>
  <si>
    <t>014-47.05.13</t>
  </si>
  <si>
    <t>GO! Talentenschool Turnhout BoomgaardMS</t>
  </si>
  <si>
    <t>GO! Daltonatheneum Het Leerlabo</t>
  </si>
  <si>
    <t>014-53.86.53</t>
  </si>
  <si>
    <t>GO! atheneum Willebroek</t>
  </si>
  <si>
    <t>Eduard Anseelestraat 46</t>
  </si>
  <si>
    <t>03-860.98.98</t>
  </si>
  <si>
    <t>GO! Atheneum Klein-Brabant</t>
  </si>
  <si>
    <t>03-897.98.13</t>
  </si>
  <si>
    <t>GO! atheneum campus Vijverbeek</t>
  </si>
  <si>
    <t>Nieuwstraat 124_C</t>
  </si>
  <si>
    <t>02-451.61.00</t>
  </si>
  <si>
    <t>GO! middenschool campus Vijverbeek</t>
  </si>
  <si>
    <t>Nieuwstraat 124_B</t>
  </si>
  <si>
    <t>02-451.61.01</t>
  </si>
  <si>
    <t>GO! 4 CITy</t>
  </si>
  <si>
    <t>Picardstraat 172</t>
  </si>
  <si>
    <t>02-474.06.00</t>
  </si>
  <si>
    <t>GO! De Prins Diest Antwerpsestraat</t>
  </si>
  <si>
    <t>Antwerpsestraat 36</t>
  </si>
  <si>
    <t>013-35.05.33</t>
  </si>
  <si>
    <t>GO! De Prins Diest Boudewijnvest</t>
  </si>
  <si>
    <t>Boudewijnvest 5</t>
  </si>
  <si>
    <t>GO! atheneum Etterbeek</t>
  </si>
  <si>
    <t>02-738.70.40</t>
  </si>
  <si>
    <t>GO! atheneum Halle</t>
  </si>
  <si>
    <t>02-363.82.40</t>
  </si>
  <si>
    <t>GO! middenschool Halle</t>
  </si>
  <si>
    <t>02-363.82.44</t>
  </si>
  <si>
    <t>GO! technisch atheneum Halle</t>
  </si>
  <si>
    <t>Kluisstraat 1</t>
  </si>
  <si>
    <t>02-361.59.59</t>
  </si>
  <si>
    <t>GO! technisch atheneum Jette</t>
  </si>
  <si>
    <t>Léon Theodorstraat 80</t>
  </si>
  <si>
    <t>02-425.92.33</t>
  </si>
  <si>
    <t>015-23.52.41</t>
  </si>
  <si>
    <t>015-23.49.33</t>
  </si>
  <si>
    <t>GO! atheneum Unescoschool</t>
  </si>
  <si>
    <t>02-468.20.40</t>
  </si>
  <si>
    <t>GO! middenschool 1 Leuven</t>
  </si>
  <si>
    <t>Redingenstraat 90</t>
  </si>
  <si>
    <t>GO! Atheneum Liedekerke</t>
  </si>
  <si>
    <t>053-46.73.00</t>
  </si>
  <si>
    <t>atheneum GO! for Business</t>
  </si>
  <si>
    <t>02-411.77.07</t>
  </si>
  <si>
    <t>GO! atheneum Emanuel Hiel</t>
  </si>
  <si>
    <t>Charles Gilisquetlaan 34</t>
  </si>
  <si>
    <t>02-241.31.08</t>
  </si>
  <si>
    <t>GO! technisch atheneum Zavelenberg</t>
  </si>
  <si>
    <t>02-482.01.01</t>
  </si>
  <si>
    <t>GO! middenschool Lennik</t>
  </si>
  <si>
    <t>Karel Keymolenstraat 35</t>
  </si>
  <si>
    <t>GO! atheneum Kalevoet</t>
  </si>
  <si>
    <t>02-370.64.40</t>
  </si>
  <si>
    <t>GO! middenschool Kalevoet</t>
  </si>
  <si>
    <t>GO! technisch atheneum Horteco</t>
  </si>
  <si>
    <t>de Bavaylei 116</t>
  </si>
  <si>
    <t>02-251.04.48</t>
  </si>
  <si>
    <t>GO! technisch atheneum Campus Wemmel</t>
  </si>
  <si>
    <t>Zijp 14</t>
  </si>
  <si>
    <t>02-456.01.01</t>
  </si>
  <si>
    <t>GO! middenschool Campus Wemmel</t>
  </si>
  <si>
    <t>02-456.01.10</t>
  </si>
  <si>
    <t>GO! atheneum Sint-Pieters-Woluwe</t>
  </si>
  <si>
    <t>02-771.37.42</t>
  </si>
  <si>
    <t>GO! atheneum D'Hek</t>
  </si>
  <si>
    <t>Tiensestraat 57</t>
  </si>
  <si>
    <t>011-88.13.74</t>
  </si>
  <si>
    <t>GO! middenschool D'Hek</t>
  </si>
  <si>
    <t>GO! atheneum Avelgem</t>
  </si>
  <si>
    <t>Oudenaardsesteenweg 20</t>
  </si>
  <si>
    <t>056-65.01.11</t>
  </si>
  <si>
    <t>GO! middenschool Avelgem</t>
  </si>
  <si>
    <t>GO! middenschool Maerlant</t>
  </si>
  <si>
    <t>050-43.25.25</t>
  </si>
  <si>
    <t>GO! atheneum Maerlant</t>
  </si>
  <si>
    <t>Atheneum Brugge</t>
  </si>
  <si>
    <t>050-33.20.19</t>
  </si>
  <si>
    <t>050-36.68.80</t>
  </si>
  <si>
    <t>GO! technisch atheneum Brugge</t>
  </si>
  <si>
    <t>Rijselstraat 7</t>
  </si>
  <si>
    <t>050-38.82.88</t>
  </si>
  <si>
    <t>GO! middenschool Brugge-centrum</t>
  </si>
  <si>
    <t>050-33.09.64</t>
  </si>
  <si>
    <t>Kaaskerkestraat 22</t>
  </si>
  <si>
    <t>051-51.92.51</t>
  </si>
  <si>
    <t>GO! Atlas atheneum Gistel</t>
  </si>
  <si>
    <t>Callaertswalledreef 8</t>
  </si>
  <si>
    <t>059-27.89.44</t>
  </si>
  <si>
    <t>GO! athena campus Heule</t>
  </si>
  <si>
    <t>Guido Gezellelaan 10</t>
  </si>
  <si>
    <t>056-35.13.82</t>
  </si>
  <si>
    <t>GO! atheneum Ieper</t>
  </si>
  <si>
    <t>Plumerlaan 26</t>
  </si>
  <si>
    <t>057-20.07.29</t>
  </si>
  <si>
    <t>GO! middenschool Ieper</t>
  </si>
  <si>
    <t>Plumerlaan 24</t>
  </si>
  <si>
    <t>057-20.00.38</t>
  </si>
  <si>
    <t>GO! technisch atheneum Ieper</t>
  </si>
  <si>
    <t>057-20.16.20</t>
  </si>
  <si>
    <t>GO! Atheneum Bellevue</t>
  </si>
  <si>
    <t>051-30.15.44</t>
  </si>
  <si>
    <t>GO! atheneum Zwinstede</t>
  </si>
  <si>
    <t>Alfred Verweeplein 25</t>
  </si>
  <si>
    <t>050-63.17.70</t>
  </si>
  <si>
    <t>GO! middenschool Zwinstede Knokke</t>
  </si>
  <si>
    <t>GO!Da Vinci Atheneum Koekelare</t>
  </si>
  <si>
    <t>Moerestraat 20</t>
  </si>
  <si>
    <t>051-59.12.10</t>
  </si>
  <si>
    <t>GO! Atheneum Pottelberg 2de en 3de graad</t>
  </si>
  <si>
    <t>Pottelberg 4</t>
  </si>
  <si>
    <t>056-22.25.33</t>
  </si>
  <si>
    <t>GO!athena Drie Hofsteden 2/3grd Kortrijk</t>
  </si>
  <si>
    <t>Minister De Taeyelaan 13</t>
  </si>
  <si>
    <t>056-22.34.81</t>
  </si>
  <si>
    <t>GO! Athena Campus Pottelberg 1ste graad</t>
  </si>
  <si>
    <t>Burgemeester Felix de Bethunelaa 4</t>
  </si>
  <si>
    <t>056-22.18.20</t>
  </si>
  <si>
    <t>GO! athena Drie Hofsteden 1egrd Kortrijk</t>
  </si>
  <si>
    <t>Hugo Verriestlaan 155</t>
  </si>
  <si>
    <t>056-21.40.79</t>
  </si>
  <si>
    <t>GO! Futura 2de en 3de graad</t>
  </si>
  <si>
    <t>Vander Merschplein 54</t>
  </si>
  <si>
    <t>056-51.14.55</t>
  </si>
  <si>
    <t>GO! Futura 1ste graad</t>
  </si>
  <si>
    <t>GO! Atheneum Nieuwpoort</t>
  </si>
  <si>
    <t>Arsenaalstraat 20</t>
  </si>
  <si>
    <t>058-23.33.50</t>
  </si>
  <si>
    <t>GO! technisch atheneum Vesaliusinstituut</t>
  </si>
  <si>
    <t>Leffingestraat 1</t>
  </si>
  <si>
    <t>059-70.68.70</t>
  </si>
  <si>
    <t>GO! Atheneum Oostende</t>
  </si>
  <si>
    <t>Steensedijk 495</t>
  </si>
  <si>
    <t>059-50.52.61</t>
  </si>
  <si>
    <t>GO!Atheneum Calmeyn De Panne</t>
  </si>
  <si>
    <t>St.-Elisabethlaan 4</t>
  </si>
  <si>
    <t>058-41.26.71</t>
  </si>
  <si>
    <t>GO!MSKA Roeselare</t>
  </si>
  <si>
    <t>Groenestraat 170</t>
  </si>
  <si>
    <t>051-27.27.70</t>
  </si>
  <si>
    <t>GO! MSKA Roeselare</t>
  </si>
  <si>
    <t>Hugo Verrieststraat 68</t>
  </si>
  <si>
    <t>051-22.62.39</t>
  </si>
  <si>
    <t>GO! atheneum Campus De Reynaert</t>
  </si>
  <si>
    <t>Stationstraat 67</t>
  </si>
  <si>
    <t>051-42.63.63</t>
  </si>
  <si>
    <t>GO! Atheneum Eureka</t>
  </si>
  <si>
    <t>GO! atheneum Veurne Centrum</t>
  </si>
  <si>
    <t>Smissestraat 3</t>
  </si>
  <si>
    <t>058-31.10.89</t>
  </si>
  <si>
    <t>GO! secundair onderwijs Groenhove CMS</t>
  </si>
  <si>
    <t>Jozef Duthoystraat 34</t>
  </si>
  <si>
    <t>056-60.37.09</t>
  </si>
  <si>
    <t>GO! secundair onderwijs Groenhove CAT</t>
  </si>
  <si>
    <t>Westerlaan 69</t>
  </si>
  <si>
    <t>056-60.73.74</t>
  </si>
  <si>
    <t>GO! Atheneum Aalst</t>
  </si>
  <si>
    <t>053-46.64.00</t>
  </si>
  <si>
    <t>GO! lyceum Aalst</t>
  </si>
  <si>
    <t>Pontstraat 51</t>
  </si>
  <si>
    <t>053-46.65.00</t>
  </si>
  <si>
    <t>GO! Handelsschool Aalst</t>
  </si>
  <si>
    <t>Keizersplein 19</t>
  </si>
  <si>
    <t>053-46.72.00</t>
  </si>
  <si>
    <t>TechniGO! campus De Voorstad Aalst</t>
  </si>
  <si>
    <t>053-46.70.00</t>
  </si>
  <si>
    <t>TechniGO! middenschool Aalst</t>
  </si>
  <si>
    <t>Ledebaan 101</t>
  </si>
  <si>
    <t>TechniGO! campus Ledebaan Aalst</t>
  </si>
  <si>
    <t>GO! Secundaire School De Beuk Aalter</t>
  </si>
  <si>
    <t>09-374.12.15</t>
  </si>
  <si>
    <t>GO! atheneum Denderleeuw</t>
  </si>
  <si>
    <t>Kouterbaan 20</t>
  </si>
  <si>
    <t>053-64.59.50</t>
  </si>
  <si>
    <t>GO! atheneum Dendermonde</t>
  </si>
  <si>
    <t>052-25.17.86</t>
  </si>
  <si>
    <t>GO! talent Dendermonde</t>
  </si>
  <si>
    <t>Begijnhoflaan 1</t>
  </si>
  <si>
    <t>052-25.88.10</t>
  </si>
  <si>
    <t>GO! Middenschool Athenea Dendermonde</t>
  </si>
  <si>
    <t>052-25.17.76</t>
  </si>
  <si>
    <t>GO! middenschool Athenea Dendermonde</t>
  </si>
  <si>
    <t>Einstein Atheneum,ASO Talen,Wet.&amp; Kunst</t>
  </si>
  <si>
    <t>Hofbilkstraat 21</t>
  </si>
  <si>
    <t>09-394.30.70</t>
  </si>
  <si>
    <t>GO! atheneum Geraardsbergen</t>
  </si>
  <si>
    <t>Papiermolenstraat 103</t>
  </si>
  <si>
    <t>GO! middenschool Geraardsbergen</t>
  </si>
  <si>
    <t>Wegvoeringstraat 7</t>
  </si>
  <si>
    <t>054-41.31.37</t>
  </si>
  <si>
    <t>GO! atheneum Voskenslaan</t>
  </si>
  <si>
    <t>09-240.00.60</t>
  </si>
  <si>
    <t>GO! lyceum Gent</t>
  </si>
  <si>
    <t>Kortrijksesteenweg 12</t>
  </si>
  <si>
    <t>09-220.10.70</t>
  </si>
  <si>
    <t>Tectura Gent-centrum</t>
  </si>
  <si>
    <t>Coupure Rechts 312</t>
  </si>
  <si>
    <t>09-225.33.04</t>
  </si>
  <si>
    <t>GO! Middenschool Lyceum Gent</t>
  </si>
  <si>
    <t>Kortrijksesteenweg 32</t>
  </si>
  <si>
    <t>09-222.16.02</t>
  </si>
  <si>
    <t>Loystraat 70</t>
  </si>
  <si>
    <t>052-49.99.70</t>
  </si>
  <si>
    <t>GO! technisch atheneum Lokeren</t>
  </si>
  <si>
    <t>Azalealaan 21</t>
  </si>
  <si>
    <t>09-348.22.12</t>
  </si>
  <si>
    <t>GO! middenschool Mevrouw Courtmans</t>
  </si>
  <si>
    <t>Mevrouw Courtmanslaan 80</t>
  </si>
  <si>
    <t>050-72.88.80</t>
  </si>
  <si>
    <t>GO! atheneum Courtmanslaan Maldegem</t>
  </si>
  <si>
    <t>GO! atheneum Mariakerke</t>
  </si>
  <si>
    <t>Amand Casier de ter Bekenlaan 26</t>
  </si>
  <si>
    <t>09-216.84.44</t>
  </si>
  <si>
    <t>Tectura Tuinbouwschool Melle</t>
  </si>
  <si>
    <t>Brusselsesteenweg 165</t>
  </si>
  <si>
    <t>09-210.45.40</t>
  </si>
  <si>
    <t>GO! middenschool De Moerbei</t>
  </si>
  <si>
    <t>Hospicestraat 16</t>
  </si>
  <si>
    <t>09-346.82.04</t>
  </si>
  <si>
    <t>GO! atheneum Ninove</t>
  </si>
  <si>
    <t>Dreefstraat 31</t>
  </si>
  <si>
    <t>054-33.26.93</t>
  </si>
  <si>
    <t>GO! middenschool Ninove</t>
  </si>
  <si>
    <t>Astridlaan 33</t>
  </si>
  <si>
    <t>054-33.28.96</t>
  </si>
  <si>
    <t>Scholen Da Vinci</t>
  </si>
  <si>
    <t>Parklaan 89</t>
  </si>
  <si>
    <t>03-780.79.00</t>
  </si>
  <si>
    <t>Terra</t>
  </si>
  <si>
    <t>Theo De Deckerlaan 2</t>
  </si>
  <si>
    <t>03-771.03.56</t>
  </si>
  <si>
    <t>GO! atheneum Campus Kompas Wetteren</t>
  </si>
  <si>
    <t>09-365.60.60</t>
  </si>
  <si>
    <t>GO! middenschool Campus Kompas Wetteren</t>
  </si>
  <si>
    <t>09-365.60.25</t>
  </si>
  <si>
    <t>09-345.59.10</t>
  </si>
  <si>
    <t>GO! atheneum Brakel</t>
  </si>
  <si>
    <t>055-42.34.08</t>
  </si>
  <si>
    <t>GO! Atheneum Martinus Bilzen</t>
  </si>
  <si>
    <t>089-41.16.18</t>
  </si>
  <si>
    <t>GO! Atheneum Bree</t>
  </si>
  <si>
    <t>Millenstraat 14</t>
  </si>
  <si>
    <t>089-46.16.22</t>
  </si>
  <si>
    <t>GO! Nikola Tesla middenschool</t>
  </si>
  <si>
    <t>Daalstraat 4</t>
  </si>
  <si>
    <t>089-73.93.45</t>
  </si>
  <si>
    <t>GO! campus Genk Middenschool</t>
  </si>
  <si>
    <t>Mosselerlaan 62</t>
  </si>
  <si>
    <t>089-35.16.31</t>
  </si>
  <si>
    <t>GO! Campus Genk ALTEA</t>
  </si>
  <si>
    <t>Sint-Lodewijkstraat 26</t>
  </si>
  <si>
    <t>089-32.38.39</t>
  </si>
  <si>
    <t>GO! campus Genk Techn Atheneum De Wijzer</t>
  </si>
  <si>
    <t>Mosselerlaan 94</t>
  </si>
  <si>
    <t>089-32.38.32</t>
  </si>
  <si>
    <t>GO! Next het atheneum</t>
  </si>
  <si>
    <t>Capucienenstraat 28</t>
  </si>
  <si>
    <t>011-28.64.40</t>
  </si>
  <si>
    <t>GO! Next sportschool 1ste graad</t>
  </si>
  <si>
    <t>Elfde-Liniestraat 14</t>
  </si>
  <si>
    <t>011-85.05.20</t>
  </si>
  <si>
    <t>GO! Next Level X</t>
  </si>
  <si>
    <t>Vildersstraat 28</t>
  </si>
  <si>
    <t>011-21.10.10</t>
  </si>
  <si>
    <t>Vildersstraat 3</t>
  </si>
  <si>
    <t>GO! Next sportschool 2de en 3de graad</t>
  </si>
  <si>
    <t>011-21.03.64</t>
  </si>
  <si>
    <t>GO! Next van Veldeke - Herx</t>
  </si>
  <si>
    <t>011-93.32.77</t>
  </si>
  <si>
    <t>089-71.49.49</t>
  </si>
  <si>
    <t>Campus FLX</t>
  </si>
  <si>
    <t>Campus FLX middenschool</t>
  </si>
  <si>
    <t>X plus Lommel</t>
  </si>
  <si>
    <t>011-54.41.94</t>
  </si>
  <si>
    <t>X plus</t>
  </si>
  <si>
    <t>GO! Atheneum Campus Van Eyck Maaseik</t>
  </si>
  <si>
    <t>089-56.04.80</t>
  </si>
  <si>
    <t>GO! Technisch Atheneum Campus Van Eyck</t>
  </si>
  <si>
    <t>089-56.04.95</t>
  </si>
  <si>
    <t>GO! Middenschool Campus Van Eyck Maaseik</t>
  </si>
  <si>
    <t>Burgemeester Philipslaan 20</t>
  </si>
  <si>
    <t>089-56.04.85</t>
  </si>
  <si>
    <t>GO! Maxwell</t>
  </si>
  <si>
    <t>089-76.42.21</t>
  </si>
  <si>
    <t>GO! atheneum VOX Pelt</t>
  </si>
  <si>
    <t>GO! Tienerschool VOX Pelt</t>
  </si>
  <si>
    <t>011-68.21.24</t>
  </si>
  <si>
    <t>012-39.89.30</t>
  </si>
  <si>
    <t>Speelhoflaan 9</t>
  </si>
  <si>
    <t>011-68.43.47</t>
  </si>
  <si>
    <t>012-67.14.35</t>
  </si>
  <si>
    <t>Keversstraat 26</t>
  </si>
  <si>
    <t>012-23.24.26</t>
  </si>
  <si>
    <t>GO! middenschool Voskenslaan</t>
  </si>
  <si>
    <t>09-240.00.57</t>
  </si>
  <si>
    <t>GO! atheneum Schoten</t>
  </si>
  <si>
    <t>Emiel Blangenoisstraat 2</t>
  </si>
  <si>
    <t>03-658.52.31</t>
  </si>
  <si>
    <t>GO! De Prins Diest Weerstandsplein</t>
  </si>
  <si>
    <t>Sint-Annacollege -Middenschool</t>
  </si>
  <si>
    <t>03-219.02.60</t>
  </si>
  <si>
    <t>Vrije Israelitische school Sec.On. Yavne</t>
  </si>
  <si>
    <t>Prizma - Middenschool Izegem 2</t>
  </si>
  <si>
    <t>Richtpunt campus Gent Abdisstraat</t>
  </si>
  <si>
    <t>Abdisstraat 56</t>
  </si>
  <si>
    <t>09-267.12.40</t>
  </si>
  <si>
    <t>IVG-School</t>
  </si>
  <si>
    <t>Instituut Sint-Lutgardis</t>
  </si>
  <si>
    <t>09-372.77.18</t>
  </si>
  <si>
    <t>Sint-Vincentiuscollege - Middenschool</t>
  </si>
  <si>
    <t>Luitenant Dobbelaerestraat 16</t>
  </si>
  <si>
    <t>09-372.78.38</t>
  </si>
  <si>
    <t>Hasseltweg 383</t>
  </si>
  <si>
    <t>011-26.40.30</t>
  </si>
  <si>
    <t>Scheppersinstituut 1 Deurne &amp; Antwerpen</t>
  </si>
  <si>
    <t>03-217.42.42</t>
  </si>
  <si>
    <t>Sint-Annacollege</t>
  </si>
  <si>
    <t>Oscar De Gruyterlaan 4</t>
  </si>
  <si>
    <t>03-219.01.13</t>
  </si>
  <si>
    <t>Middelbare Steinerschool Vlaanderen</t>
  </si>
  <si>
    <t>09-235.78.10</t>
  </si>
  <si>
    <t>09-369.04.09</t>
  </si>
  <si>
    <t>Moretus 2</t>
  </si>
  <si>
    <t>Biotechnicum</t>
  </si>
  <si>
    <t>Kaulillerweg 3</t>
  </si>
  <si>
    <t>089-46.14.90</t>
  </si>
  <si>
    <t>Berthoutinstituut - Klein Seminarie 2</t>
  </si>
  <si>
    <t>015-20.35.30</t>
  </si>
  <si>
    <t>GO! atheneum en leefschool De Tandem</t>
  </si>
  <si>
    <t>Eikelstraat 41</t>
  </si>
  <si>
    <t>09-377.13.66</t>
  </si>
  <si>
    <t>Leonardo College</t>
  </si>
  <si>
    <t>Middenstraat 10</t>
  </si>
  <si>
    <t>053-66.60.29</t>
  </si>
  <si>
    <t>Instituut Zusters Maricolen - Middensch.</t>
  </si>
  <si>
    <t>050-72.98.86</t>
  </si>
  <si>
    <t>Campus MAX Middenschool</t>
  </si>
  <si>
    <t>Stationsstraat 38</t>
  </si>
  <si>
    <t>013-66.22.27</t>
  </si>
  <si>
    <t>Campus MAX College</t>
  </si>
  <si>
    <t>Stationsstraat 125</t>
  </si>
  <si>
    <t>013-67.03.90</t>
  </si>
  <si>
    <t>Parklaan 52</t>
  </si>
  <si>
    <t>014-43.80.00</t>
  </si>
  <si>
    <t>H. Pius X-instituut - Middenschool</t>
  </si>
  <si>
    <t>03-820.66.00</t>
  </si>
  <si>
    <t>Sint-Lambertus 5</t>
  </si>
  <si>
    <t>Denis Voetsstraat 21</t>
  </si>
  <si>
    <t>014-54.50.75</t>
  </si>
  <si>
    <t>GO! Next Hotelschool</t>
  </si>
  <si>
    <t>Elfde-Liniestraat 22</t>
  </si>
  <si>
    <t>011-30.77.30</t>
  </si>
  <si>
    <t>Sint-Willebrord-H.Familie</t>
  </si>
  <si>
    <t>Ter Groene Poorte (brood- &amp; banketbakk.)</t>
  </si>
  <si>
    <t>Groene-Poortdreef 17</t>
  </si>
  <si>
    <t>Campus Glorieux Secundair</t>
  </si>
  <si>
    <t>Stefaan Modest Glorieuxlaan 30</t>
  </si>
  <si>
    <t>055-61.25.20</t>
  </si>
  <si>
    <t>Vrij Instituut voor Sec. Ond. Cor Mariae</t>
  </si>
  <si>
    <t>Kasteelstraat 44</t>
  </si>
  <si>
    <t>055-42.23.20</t>
  </si>
  <si>
    <t>Gitok eerste graad</t>
  </si>
  <si>
    <t>Kapellensteenweg 501</t>
  </si>
  <si>
    <t>03-666.48.86</t>
  </si>
  <si>
    <t>GO! kunsthumaniora Brussel-Stad</t>
  </si>
  <si>
    <t>Chrysantenstraat 26</t>
  </si>
  <si>
    <t>02-502.05.04</t>
  </si>
  <si>
    <t>Sint-Lukas Kunsthumaniora</t>
  </si>
  <si>
    <t>de! Kunsthumaniora van het GO!</t>
  </si>
  <si>
    <t>Karel Oomsstraat 24</t>
  </si>
  <si>
    <t>03-216.02.36</t>
  </si>
  <si>
    <t>Provinciale Secundaire School Hasselt</t>
  </si>
  <si>
    <t>Gouverneur Verwilghensingel 3</t>
  </si>
  <si>
    <t>011-26.72.72</t>
  </si>
  <si>
    <t>Atlas College Genk 4</t>
  </si>
  <si>
    <t>Collegelaan 9</t>
  </si>
  <si>
    <t>089-33.35.00</t>
  </si>
  <si>
    <t>Stedelijke Academie voor Schone Kunsten</t>
  </si>
  <si>
    <t>Katelijnestraat 86</t>
  </si>
  <si>
    <t>050-44.11.60</t>
  </si>
  <si>
    <t>GO! MUDA Kunstsecundair</t>
  </si>
  <si>
    <t>09-394.30.80</t>
  </si>
  <si>
    <t>Secundair Kunstinstituut</t>
  </si>
  <si>
    <t>Ottogracht 4</t>
  </si>
  <si>
    <t>09-269.43.51</t>
  </si>
  <si>
    <t>Kunsthumaniora Sint-Lucas</t>
  </si>
  <si>
    <t>Oude Houtlei 44</t>
  </si>
  <si>
    <t>09-224.08.76</t>
  </si>
  <si>
    <t>Lemmensinstituut Secundair Onderwijs</t>
  </si>
  <si>
    <t>Lemmensberg 3</t>
  </si>
  <si>
    <t>016-79.90.05</t>
  </si>
  <si>
    <t>Sted.Academie vr Beeldende Kunsten (KSO)</t>
  </si>
  <si>
    <t>Capucienenlaan 8</t>
  </si>
  <si>
    <t>053-72.39.65</t>
  </si>
  <si>
    <t>Koninklijk Werk IBIS</t>
  </si>
  <si>
    <t>OLV Pulhof</t>
  </si>
  <si>
    <t>H. Pius X-instituut - Bovenbouw</t>
  </si>
  <si>
    <t>Secundaire Handelsschool Sint-Lodewijk</t>
  </si>
  <si>
    <t>Lombardenvest 52</t>
  </si>
  <si>
    <t>03-231.83.46</t>
  </si>
  <si>
    <t>GO! Busleyden Atheneum-campus Stassart</t>
  </si>
  <si>
    <t>Wollemarkt 36</t>
  </si>
  <si>
    <t>015-28.62.60</t>
  </si>
  <si>
    <t>Stella Matutinacollege</t>
  </si>
  <si>
    <t>Bellaertstraat 11</t>
  </si>
  <si>
    <t>053-80.16.56</t>
  </si>
  <si>
    <t>GO! K.A. Hoboken</t>
  </si>
  <si>
    <t>Distelvinklaan 22</t>
  </si>
  <si>
    <t>03-827.27.99</t>
  </si>
  <si>
    <t>Sint-Maarten Middenschool</t>
  </si>
  <si>
    <t>03-775.83.08</t>
  </si>
  <si>
    <t>Sint-Maarten Bovenschool</t>
  </si>
  <si>
    <t>Kallobaan 1</t>
  </si>
  <si>
    <t>03-750.94.94</t>
  </si>
  <si>
    <t>ZOWE Verpleegkunde</t>
  </si>
  <si>
    <t>050-97.75.55</t>
  </si>
  <si>
    <t>Sint-Jan Berchmansinstituut ASO-TSO-BSO</t>
  </si>
  <si>
    <t>Begijnhofstraat 3</t>
  </si>
  <si>
    <t>03-890.63.30</t>
  </si>
  <si>
    <t>Kerkplein 15</t>
  </si>
  <si>
    <t>03-890.63.20</t>
  </si>
  <si>
    <t>ZAVO</t>
  </si>
  <si>
    <t>Groenstraat 13</t>
  </si>
  <si>
    <t>02-720.00.91</t>
  </si>
  <si>
    <t>GO! Maritiem Instituut Mercator Oostende</t>
  </si>
  <si>
    <t>Mercatorlaan 15</t>
  </si>
  <si>
    <t>059-70.40.19</t>
  </si>
  <si>
    <t>Onze-Lieve-Vrouwe-Instituut</t>
  </si>
  <si>
    <t>Tweebruggenstraat 55</t>
  </si>
  <si>
    <t>09-225.46.44</t>
  </si>
  <si>
    <t>Groenendaal 1</t>
  </si>
  <si>
    <t>Sint-Bernarduscollege</t>
  </si>
  <si>
    <t>Marktplein 5</t>
  </si>
  <si>
    <t>058-23.31.03</t>
  </si>
  <si>
    <t>Sint-Laurens secundair onderwijs 2</t>
  </si>
  <si>
    <t>Patronagestraat 51</t>
  </si>
  <si>
    <t>09-345.53.19</t>
  </si>
  <si>
    <t>Sint-Laurens secundair onderwijs 1</t>
  </si>
  <si>
    <t>Hartencollege Sec . Weggevoerdenstraat</t>
  </si>
  <si>
    <t>054-31.74.90</t>
  </si>
  <si>
    <t>Sint-Gertrudiscollege</t>
  </si>
  <si>
    <t>Wegvoeringstraat 21</t>
  </si>
  <si>
    <t>09-369.10.63</t>
  </si>
  <si>
    <t>Leiepoort Deinze campus Sint-Vincentius</t>
  </si>
  <si>
    <t>Peter Benoitlaan 40</t>
  </si>
  <si>
    <t>09-381.63.63</t>
  </si>
  <si>
    <t>Leiepoort Deinze Sint-Hendrik, bovenbouw</t>
  </si>
  <si>
    <t>Guido Gezellelaan 105</t>
  </si>
  <si>
    <t>09-386.13.76</t>
  </si>
  <si>
    <t>Mosa-RT Coll.H.Kr.St-Ursula A</t>
  </si>
  <si>
    <t>089-56.41.73</t>
  </si>
  <si>
    <t>Mosa-RT E.G.S.1</t>
  </si>
  <si>
    <t>Pelserstraat 33</t>
  </si>
  <si>
    <t>089-56.32.32</t>
  </si>
  <si>
    <t>GO! atheneum Tervuren</t>
  </si>
  <si>
    <t>02-766.11.11</t>
  </si>
  <si>
    <t>Sint-Ursula-Instituut</t>
  </si>
  <si>
    <t>Sint-Bavostraat 41</t>
  </si>
  <si>
    <t>03-828.03.86</t>
  </si>
  <si>
    <t>Technische Scholen Mechelen</t>
  </si>
  <si>
    <t>Jef Denynplein 2</t>
  </si>
  <si>
    <t>015-64.69.00</t>
  </si>
  <si>
    <t>Sint-Lievenscollege</t>
  </si>
  <si>
    <t>JOMA 1</t>
  </si>
  <si>
    <t>campus de helix¹</t>
  </si>
  <si>
    <t>Boogschutterslaan 25</t>
  </si>
  <si>
    <t>050-35.11.69</t>
  </si>
  <si>
    <t>RHIZO 5</t>
  </si>
  <si>
    <t>Sint-Niklaasstraat 22</t>
  </si>
  <si>
    <t>056-82.82.20</t>
  </si>
  <si>
    <t>Eikenstraat 8</t>
  </si>
  <si>
    <t>Atlas College Genk 7</t>
  </si>
  <si>
    <t>Mosselerlaan 110</t>
  </si>
  <si>
    <t>089-33.37.00</t>
  </si>
  <si>
    <t>GO! De scheepvaartschool Cenflumarin</t>
  </si>
  <si>
    <t>Gloriantlaan 75</t>
  </si>
  <si>
    <t>03-570.97.30</t>
  </si>
  <si>
    <t>VIA-3</t>
  </si>
  <si>
    <t>Waaibergstraat 45</t>
  </si>
  <si>
    <t>016-81.14.09</t>
  </si>
  <si>
    <t>VIA-1</t>
  </si>
  <si>
    <t>Waaibergstraat 43</t>
  </si>
  <si>
    <t>016-81.28.15</t>
  </si>
  <si>
    <t>EDUGO campus Glorieux Techn.Instituut</t>
  </si>
  <si>
    <t>Sint-Jozefstraat 7</t>
  </si>
  <si>
    <t>09-255.91.15</t>
  </si>
  <si>
    <t>TSM Middenschool</t>
  </si>
  <si>
    <t>015-64.69.02</t>
  </si>
  <si>
    <t>V.T.I.-2</t>
  </si>
  <si>
    <t>053-73.92.11</t>
  </si>
  <si>
    <t>Sint-Agnesinstituut</t>
  </si>
  <si>
    <t>Kloosterstraat 72</t>
  </si>
  <si>
    <t>03-830.08.81</t>
  </si>
  <si>
    <t>Sint-Agnesinstituut MS</t>
  </si>
  <si>
    <t>03-827.54.26</t>
  </si>
  <si>
    <t>Technicum Noord-Antwerpen Bovenbouw</t>
  </si>
  <si>
    <t>03-202.45.30</t>
  </si>
  <si>
    <t>Virga Jessecollege</t>
  </si>
  <si>
    <t>Guffenslaan 27</t>
  </si>
  <si>
    <t>011-22.79.13</t>
  </si>
  <si>
    <t>Mosa-RT E.G.S.3</t>
  </si>
  <si>
    <t>089-70.25.43</t>
  </si>
  <si>
    <t>Atlas College Genk 5</t>
  </si>
  <si>
    <t>089-33.32.00</t>
  </si>
  <si>
    <t>V.T.I. 2</t>
  </si>
  <si>
    <t>Leenstraat 32</t>
  </si>
  <si>
    <t>051-20.02.88</t>
  </si>
  <si>
    <t>Guldensporencollege 10</t>
  </si>
  <si>
    <t>056-21.23.01</t>
  </si>
  <si>
    <t>De Bron</t>
  </si>
  <si>
    <t>Hulstplein 32</t>
  </si>
  <si>
    <t>051-42.49.00</t>
  </si>
  <si>
    <t>MS Sint-Rembert 1</t>
  </si>
  <si>
    <t>050-23.15.13</t>
  </si>
  <si>
    <t>VTI Ieper eerste graad</t>
  </si>
  <si>
    <t>Vrij Technisch Instituut-Brugge MS</t>
  </si>
  <si>
    <t>Sint-Paulusschool campus VTI 2</t>
  </si>
  <si>
    <t>KOBOS Secundair I</t>
  </si>
  <si>
    <t>Atheneum Wispelberg</t>
  </si>
  <si>
    <t>Wispelbergstraat 2</t>
  </si>
  <si>
    <t>09-268.72.10</t>
  </si>
  <si>
    <t>Leiepoort Deinze camp. St-Hendrik,1e gr.</t>
  </si>
  <si>
    <t>Don Boscocollege Eerste graad</t>
  </si>
  <si>
    <t>Sint-Bavohumaniora MS</t>
  </si>
  <si>
    <t>GO! atheneum Leuven</t>
  </si>
  <si>
    <t>016-31.97.10</t>
  </si>
  <si>
    <t>De Nova</t>
  </si>
  <si>
    <t>016-25.32.12</t>
  </si>
  <si>
    <t>Provinciaal Technisch Instituut</t>
  </si>
  <si>
    <t>Graaf Karel de Goedelaan 7</t>
  </si>
  <si>
    <t>056-22.13.41</t>
  </si>
  <si>
    <t>avAnt Provinciaal Onderwijs</t>
  </si>
  <si>
    <t>Brialmontlei 45</t>
  </si>
  <si>
    <t>03-286.41.40</t>
  </si>
  <si>
    <t>Regina-Caelilyceum E.G.</t>
  </si>
  <si>
    <t>GO! atheneum Zottegem</t>
  </si>
  <si>
    <t>09-326.78.40</t>
  </si>
  <si>
    <t>Sint-Franciscuscollege 1</t>
  </si>
  <si>
    <t>Minderbroedersstraat 11</t>
  </si>
  <si>
    <t>011-52.07.20</t>
  </si>
  <si>
    <t>Sint-Franciscuscollege 2</t>
  </si>
  <si>
    <t>Sint-Franciscuscollege 3</t>
  </si>
  <si>
    <t>Sint-Franciscuscollege 4</t>
  </si>
  <si>
    <t>Sint-Franciscuscollege 5</t>
  </si>
  <si>
    <t>Scheppersinstituut 2 Deurne &amp; Antwerpen</t>
  </si>
  <si>
    <t>Van Helmontstraat 27</t>
  </si>
  <si>
    <t>Scheppersinstituut 3 Deurne &amp; Antwerpen</t>
  </si>
  <si>
    <t>Don Bosco-Instituut EG</t>
  </si>
  <si>
    <t>Brusselstraat 283</t>
  </si>
  <si>
    <t>02-466.55.79</t>
  </si>
  <si>
    <t>Don Bosco-Instituut ASO/TSO/BSO</t>
  </si>
  <si>
    <t>Visitatiestraat 5</t>
  </si>
  <si>
    <t>09-228.34.62</t>
  </si>
  <si>
    <t>Sint-Janscollege eerste graad</t>
  </si>
  <si>
    <t>09-228.32.40</t>
  </si>
  <si>
    <t>Sint-Andreas Middenschool</t>
  </si>
  <si>
    <t>GO! atheneum Gentbrugge</t>
  </si>
  <si>
    <t>Ooievaarsnest 3</t>
  </si>
  <si>
    <t>09-210.51.51</t>
  </si>
  <si>
    <t>Middenschool Sint-Rembert 2</t>
  </si>
  <si>
    <t>Het Spectrum Gent</t>
  </si>
  <si>
    <t>Martelaarslaan 13</t>
  </si>
  <si>
    <t>09-269.23.00</t>
  </si>
  <si>
    <t>GO! atheneum Da Vinci Campus</t>
  </si>
  <si>
    <t>Gustave Royerslaan 39</t>
  </si>
  <si>
    <t>055-23.06.60</t>
  </si>
  <si>
    <t>GO! Spectrumschool</t>
  </si>
  <si>
    <t>03-328.05.00</t>
  </si>
  <si>
    <t>Sint-Vincentius</t>
  </si>
  <si>
    <t>College Hagelstein 2</t>
  </si>
  <si>
    <t>015-55.19.79</t>
  </si>
  <si>
    <t>GO! atheneum De Ring</t>
  </si>
  <si>
    <t>Tiensevest 62</t>
  </si>
  <si>
    <t>016-27.03.90</t>
  </si>
  <si>
    <t>KOGEKA 2</t>
  </si>
  <si>
    <t>Technische-Schoolstraat 52</t>
  </si>
  <si>
    <t>014-57.85.50</t>
  </si>
  <si>
    <t>KOGEKA 4</t>
  </si>
  <si>
    <t>Onze-Lieve-Vrouwe-instituut</t>
  </si>
  <si>
    <t>Boeschepestraat 20</t>
  </si>
  <si>
    <t>057-33.46.45</t>
  </si>
  <si>
    <t>Sint-Janscollege 1</t>
  </si>
  <si>
    <t>Óscar Romerocollege 1</t>
  </si>
  <si>
    <t>052-69.01.40</t>
  </si>
  <si>
    <t>STM</t>
  </si>
  <si>
    <t>Zandstraat 101</t>
  </si>
  <si>
    <t>014-41.69.51</t>
  </si>
  <si>
    <t>Onze-Lieve-Vrouwinstituut MS 1</t>
  </si>
  <si>
    <t>Brandstraat 44</t>
  </si>
  <si>
    <t>03-880.26.70</t>
  </si>
  <si>
    <t>Onze-Lieve-Vrouwinstituut MS 2</t>
  </si>
  <si>
    <t>Onze-Lieve-Vrouwinstituut Bovenbouw ASO</t>
  </si>
  <si>
    <t>O.L. Vrouwstraat 9</t>
  </si>
  <si>
    <t>03-880.27.30</t>
  </si>
  <si>
    <t>Onze-Lieve-Vrouwinstituut Bovenb.TSO-BSO</t>
  </si>
  <si>
    <t>Bassinstraat 15</t>
  </si>
  <si>
    <t>03-880.27.35</t>
  </si>
  <si>
    <t>Sint-Willebrord-H.Familie 1e graad</t>
  </si>
  <si>
    <t>MS Sint-Rembert 3</t>
  </si>
  <si>
    <t>GO! Atheneum Heist</t>
  </si>
  <si>
    <t>Boudewijnlaan 61</t>
  </si>
  <si>
    <t>015-24.18.45</t>
  </si>
  <si>
    <t>GO! atheneum Herzele</t>
  </si>
  <si>
    <t>053-62.23.71</t>
  </si>
  <si>
    <t>avAnt Provinciale Middenschool</t>
  </si>
  <si>
    <t>Turnhoutsebaan 250</t>
  </si>
  <si>
    <t>03-360.59.00</t>
  </si>
  <si>
    <t>GO! atheneum Vilvoorde</t>
  </si>
  <si>
    <t>Van Helmontstraat 6</t>
  </si>
  <si>
    <t>02-251.06.76</t>
  </si>
  <si>
    <t>GO! atheneum Grimbergen</t>
  </si>
  <si>
    <t>Lagesteenweg 77</t>
  </si>
  <si>
    <t>02-269.03.61</t>
  </si>
  <si>
    <t>GO! technisch atheneum Campus De Brug</t>
  </si>
  <si>
    <t>Vaartstraat 1</t>
  </si>
  <si>
    <t>02-257.03.90</t>
  </si>
  <si>
    <t>Heilig-Grafinstituut</t>
  </si>
  <si>
    <t>Jazz Bilzenplein 5</t>
  </si>
  <si>
    <t>089-41.32.01</t>
  </si>
  <si>
    <t>Instituut voor Katholiek Secundair Ond.</t>
  </si>
  <si>
    <t>Bruiloftstraat 10</t>
  </si>
  <si>
    <t>089-41.44.24</t>
  </si>
  <si>
    <t>Sint-Lambertuscollege 1</t>
  </si>
  <si>
    <t>Sint Lambertuslaan 15</t>
  </si>
  <si>
    <t>089-41.11.05</t>
  </si>
  <si>
    <t>Sint-Pauluscollege</t>
  </si>
  <si>
    <t>056-41.42.76</t>
  </si>
  <si>
    <t>viio 1</t>
  </si>
  <si>
    <t>012-67.06.70</t>
  </si>
  <si>
    <t>Scheppersinstituut 1</t>
  </si>
  <si>
    <t>Sint-Gertrudiscollege Eerste Graad</t>
  </si>
  <si>
    <t>Klein Seminarie Hoogstraten eerste graad</t>
  </si>
  <si>
    <t>Sint-Martinusscholen 118315</t>
  </si>
  <si>
    <t>Veearts Strauvenlaan 5</t>
  </si>
  <si>
    <t>013-55.11.78</t>
  </si>
  <si>
    <t>Sint-Martinusscholen 118323</t>
  </si>
  <si>
    <t>Sint-Martinusscholen 118331</t>
  </si>
  <si>
    <t>Ursulinenstraat 2</t>
  </si>
  <si>
    <t>013-35.54.30</t>
  </si>
  <si>
    <t>Sint-Martinusscholen 118349</t>
  </si>
  <si>
    <t>Heilig Hart van Maria Berlaar</t>
  </si>
  <si>
    <t>03-482.41.94</t>
  </si>
  <si>
    <t>03-482.15.50</t>
  </si>
  <si>
    <t>KSOM 6</t>
  </si>
  <si>
    <t>KSOM 7</t>
  </si>
  <si>
    <t>Atlas College Genk 1</t>
  </si>
  <si>
    <t>Collegelaan 1</t>
  </si>
  <si>
    <t>Atlas College Genk 3</t>
  </si>
  <si>
    <t>089-33.34.00</t>
  </si>
  <si>
    <t>Vrije Nederlandst.school Lucerna College</t>
  </si>
  <si>
    <t>Industrielaan 31</t>
  </si>
  <si>
    <t>02-520.95.50</t>
  </si>
  <si>
    <t>GO! atheneum Oudenaarde</t>
  </si>
  <si>
    <t>Fortstraat 47</t>
  </si>
  <si>
    <t>055-31.11.34</t>
  </si>
  <si>
    <t>Onze-Lieve-Vrouwcollege II</t>
  </si>
  <si>
    <t>Zavel 19</t>
  </si>
  <si>
    <t>09-360.12.29</t>
  </si>
  <si>
    <t>Onze-Lieve-Vrouwcollege III</t>
  </si>
  <si>
    <t>Parkstraat 2</t>
  </si>
  <si>
    <t>09-361.31.32</t>
  </si>
  <si>
    <t>Mariagaarde Instituut MS</t>
  </si>
  <si>
    <t>Ursulinen Mechelen 1</t>
  </si>
  <si>
    <t>Sint-Carolus Secundair Onderwijs - 1</t>
  </si>
  <si>
    <t>Kardinaal van Roey-Instituut AEG</t>
  </si>
  <si>
    <t>RHIZO 6</t>
  </si>
  <si>
    <t>Heilig Graf 122788</t>
  </si>
  <si>
    <t>Berthoutinstituut - Klein Seminarie 1</t>
  </si>
  <si>
    <t>V.T.I. Spijker eerste graad</t>
  </si>
  <si>
    <t>Don Bosco Instituut eerste graad</t>
  </si>
  <si>
    <t>Sint-Gummaruscollege EG-1</t>
  </si>
  <si>
    <t>Sint-Jozefinstituut eerste graad</t>
  </si>
  <si>
    <t>Sint-Jorisschool</t>
  </si>
  <si>
    <t>056-51.36.82</t>
  </si>
  <si>
    <t>Sint-Pietersinstituut</t>
  </si>
  <si>
    <t>014-63.99.11</t>
  </si>
  <si>
    <t>Sint-Pietersinstituut H.S.O.</t>
  </si>
  <si>
    <t>Sint-Jozef-2</t>
  </si>
  <si>
    <t>Damiaaninstituut A</t>
  </si>
  <si>
    <t>Sint-Jozefscollege 2</t>
  </si>
  <si>
    <t>016-55.11.30</t>
  </si>
  <si>
    <t>Sint-Jozefscollege 3</t>
  </si>
  <si>
    <t>Sint-Gummaruscollege EG-2</t>
  </si>
  <si>
    <t>KOGEKA 3</t>
  </si>
  <si>
    <t>KOGEKA 6</t>
  </si>
  <si>
    <t>Gasthuisstraat 2</t>
  </si>
  <si>
    <t>014-58.02.04</t>
  </si>
  <si>
    <t>KOGEKA 7</t>
  </si>
  <si>
    <t>KOGEKA 8</t>
  </si>
  <si>
    <t>Pas 110</t>
  </si>
  <si>
    <t>014-58.86.72</t>
  </si>
  <si>
    <t>Guldensporencollege 4</t>
  </si>
  <si>
    <t>Ballingenweg 34</t>
  </si>
  <si>
    <t>056-36.12.80</t>
  </si>
  <si>
    <t>Guldensporencollege 3</t>
  </si>
  <si>
    <t>Diksmuidekaai 6</t>
  </si>
  <si>
    <t>056-36.12.11</t>
  </si>
  <si>
    <t>Sint-Gabriëlcollege</t>
  </si>
  <si>
    <t>03-460.32.00</t>
  </si>
  <si>
    <t>Sint-Gabriëlcollege-Middenschool 1</t>
  </si>
  <si>
    <t>KSOM 8</t>
  </si>
  <si>
    <t>Kruisven 25</t>
  </si>
  <si>
    <t>014-20.20.07</t>
  </si>
  <si>
    <t>KSOM 9</t>
  </si>
  <si>
    <t>Sint-Lodewijkscollege</t>
  </si>
  <si>
    <t>Magdalenastraat 30</t>
  </si>
  <si>
    <t>050-40.68.40</t>
  </si>
  <si>
    <t>Sint-Lodewijkscollege Eerste Graad</t>
  </si>
  <si>
    <t>Hasp-O 5</t>
  </si>
  <si>
    <t>Diestersteenweg 146</t>
  </si>
  <si>
    <t>011-68.23.39</t>
  </si>
  <si>
    <t>Hasp-O 6</t>
  </si>
  <si>
    <t>Sint-Lambertus 3</t>
  </si>
  <si>
    <t>Sint-Lambertus 1</t>
  </si>
  <si>
    <t>Sint-Lambertusstraat 8</t>
  </si>
  <si>
    <t>014-54.50.74</t>
  </si>
  <si>
    <t>Sint-Lambertus 2</t>
  </si>
  <si>
    <t>Sint-Lambertus 4</t>
  </si>
  <si>
    <t>051-26.47.26</t>
  </si>
  <si>
    <t>Klein Seminarie eerste graad</t>
  </si>
  <si>
    <t>BARNUM</t>
  </si>
  <si>
    <t>Stokerijstraat 9</t>
  </si>
  <si>
    <t>051-21.05.02</t>
  </si>
  <si>
    <t>Barnum eerste graad</t>
  </si>
  <si>
    <t>VISO</t>
  </si>
  <si>
    <t>Polenplein 23</t>
  </si>
  <si>
    <t>051-20.14.57</t>
  </si>
  <si>
    <t>VISO eerste graad</t>
  </si>
  <si>
    <t>Mariagaard Eerste Graad</t>
  </si>
  <si>
    <t>Sint-Jan Berchmanscollege MS</t>
  </si>
  <si>
    <t>Sint-Gabriëlcollege-Middenschool 2</t>
  </si>
  <si>
    <t>Sint-Godelieve-Instituut ASO</t>
  </si>
  <si>
    <t>02-532.58.36</t>
  </si>
  <si>
    <t>Sint-Godelieve-Instituut AEG</t>
  </si>
  <si>
    <t>Instituut Sancta Maria - A</t>
  </si>
  <si>
    <t>016-56.61.04</t>
  </si>
  <si>
    <t>Instituut Sancta Maria - B</t>
  </si>
  <si>
    <t>viio 4</t>
  </si>
  <si>
    <t>Sint-Truidersteenweg 17</t>
  </si>
  <si>
    <t>012-24.20.70</t>
  </si>
  <si>
    <t>viio 3</t>
  </si>
  <si>
    <t>viio 5</t>
  </si>
  <si>
    <t>Rode Kruislaan 27</t>
  </si>
  <si>
    <t>012-24.20.75</t>
  </si>
  <si>
    <t>viio 2</t>
  </si>
  <si>
    <t>Stedelijk Lyceum Zuid</t>
  </si>
  <si>
    <t>August Leyweg 3</t>
  </si>
  <si>
    <t>03-241.07.50</t>
  </si>
  <si>
    <t>Sint-Lambertuscollege 2</t>
  </si>
  <si>
    <t>Guldensporencollege 5</t>
  </si>
  <si>
    <t>Plein 14</t>
  </si>
  <si>
    <t>056-36.12.50</t>
  </si>
  <si>
    <t>Guldensporencollege 6</t>
  </si>
  <si>
    <t>Onze-Lieve-Vrouwlyceum - eerste graad</t>
  </si>
  <si>
    <t>Collegelaan 30</t>
  </si>
  <si>
    <t>089-35.22.30</t>
  </si>
  <si>
    <t>Onze-Lieve-Vrouwlyceum</t>
  </si>
  <si>
    <t>Stommestraat 2</t>
  </si>
  <si>
    <t>Hasp-O Centrum 1</t>
  </si>
  <si>
    <t>Diesterstraat 1</t>
  </si>
  <si>
    <t>011-70.50.00</t>
  </si>
  <si>
    <t>Hasp-O Centrum 2</t>
  </si>
  <si>
    <t>Hasp-O Centrum 3</t>
  </si>
  <si>
    <t>KSOM 1</t>
  </si>
  <si>
    <t>014-31.33.43</t>
  </si>
  <si>
    <t>KSOM 2</t>
  </si>
  <si>
    <t>KSOM 3</t>
  </si>
  <si>
    <t>KSOM 4</t>
  </si>
  <si>
    <t>Atlas College Genk 2</t>
  </si>
  <si>
    <t>GO! techn. Atheneum Victor Hortaschool</t>
  </si>
  <si>
    <t>Oud-Strijderslaan 200</t>
  </si>
  <si>
    <t>02-726.18.89</t>
  </si>
  <si>
    <t>GO! atheneum Lokeren</t>
  </si>
  <si>
    <t>09-348.18.18</t>
  </si>
  <si>
    <t>GO! K.A. Berchem</t>
  </si>
  <si>
    <t>Uitbreidingstraat 246</t>
  </si>
  <si>
    <t>03-239.00.23</t>
  </si>
  <si>
    <t>Talentenschool Turnhout camp BoomgaardKA</t>
  </si>
  <si>
    <t>014-47.05.10</t>
  </si>
  <si>
    <t>Sint-Norbertusinstituut 1</t>
  </si>
  <si>
    <t>Stationsstraat 6</t>
  </si>
  <si>
    <t>015-30.38.58</t>
  </si>
  <si>
    <t>Sint-Norbertusinstituut 2</t>
  </si>
  <si>
    <t>Sint-Niklaasinstituut</t>
  </si>
  <si>
    <t>Sint-Niklaasinstituut autonome 1e graad</t>
  </si>
  <si>
    <t>Guldensporencollege 2</t>
  </si>
  <si>
    <t>Guldensporencollege 1</t>
  </si>
  <si>
    <t>Broederscholen Hiëronymus 3</t>
  </si>
  <si>
    <t>Nieuwstraat 91</t>
  </si>
  <si>
    <t>03-780.92.20</t>
  </si>
  <si>
    <t>H. Drievuldigheidscollege Eerstegrschool</t>
  </si>
  <si>
    <t>Don Bosco Technisch Instituut 1</t>
  </si>
  <si>
    <t>Instituut Sint-Vincentius a Paulo 1</t>
  </si>
  <si>
    <t>Sint-Pieterscollege Eerste graadschool</t>
  </si>
  <si>
    <t>Don Bosco Technisch Instituut E.G.</t>
  </si>
  <si>
    <t>TSM-Bovenbouw</t>
  </si>
  <si>
    <t>WICO - 126193</t>
  </si>
  <si>
    <t>011-60.91.60</t>
  </si>
  <si>
    <t>WICO - 126201</t>
  </si>
  <si>
    <t>WICO - 126219</t>
  </si>
  <si>
    <t>Pieter Breugheldreef 4</t>
  </si>
  <si>
    <t>011-54.44.34</t>
  </si>
  <si>
    <t>WICO - 126227</t>
  </si>
  <si>
    <t>WICO - 126235</t>
  </si>
  <si>
    <t>011-64.07.01</t>
  </si>
  <si>
    <t>WICO - 126243</t>
  </si>
  <si>
    <t>WICO - 126251</t>
  </si>
  <si>
    <t>Stationsstraat 74</t>
  </si>
  <si>
    <t>011-64.21.13</t>
  </si>
  <si>
    <t>WICO - 126268</t>
  </si>
  <si>
    <t>Eerste graad Voorzienigheid</t>
  </si>
  <si>
    <t>Humaniora Voorzienigheid</t>
  </si>
  <si>
    <t>V.T.I. Voorzienigheid</t>
  </si>
  <si>
    <t>Hundelgemsesteenweg 93</t>
  </si>
  <si>
    <t>09-222.37.82</t>
  </si>
  <si>
    <t>BenedictusPoort campus Ledeberg</t>
  </si>
  <si>
    <t>09-231.23.48</t>
  </si>
  <si>
    <t>Heilig Hartcollege</t>
  </si>
  <si>
    <t>02-767.35.49</t>
  </si>
  <si>
    <t>Sint-Barbaracollege I</t>
  </si>
  <si>
    <t>Pedagogische Human. H.Hartinstituut MS</t>
  </si>
  <si>
    <t>Heilig Hartinstituut TO MS</t>
  </si>
  <si>
    <t>H.-Hartinstituut Lyceum MS</t>
  </si>
  <si>
    <t>Sint-Godelievecollege MS</t>
  </si>
  <si>
    <t>Sint-Martinuscollege</t>
  </si>
  <si>
    <t>Waversesteenweg 96</t>
  </si>
  <si>
    <t>02-687.82.46</t>
  </si>
  <si>
    <t>Sint-Martinuscollege 1e graad</t>
  </si>
  <si>
    <t>Sint-Augustinusinstituut ASO</t>
  </si>
  <si>
    <t>College Middenschool</t>
  </si>
  <si>
    <t>Bernardusscholen 3</t>
  </si>
  <si>
    <t>College Hagelstein 1</t>
  </si>
  <si>
    <t>Paridaensinstituut SO</t>
  </si>
  <si>
    <t>016-20.26.55</t>
  </si>
  <si>
    <t>Paridaensinstituut Eerstegraadsschool</t>
  </si>
  <si>
    <t>Don Bosco Groenveld</t>
  </si>
  <si>
    <t>Groenveldstraat 44</t>
  </si>
  <si>
    <t>016-23.16.35</t>
  </si>
  <si>
    <t>V.T.I.-3</t>
  </si>
  <si>
    <t>Vakschoolstraat 41</t>
  </si>
  <si>
    <t>V.T.I.-1</t>
  </si>
  <si>
    <t>Sinte Annalaan 198</t>
  </si>
  <si>
    <t>Sint-Ursula-Instituut 1</t>
  </si>
  <si>
    <t>Bosstraat 9</t>
  </si>
  <si>
    <t>015-76.78.60</t>
  </si>
  <si>
    <t>Sint-Ursula-Instituut 2</t>
  </si>
  <si>
    <t>Sint-Ursula-Instituut 3</t>
  </si>
  <si>
    <t>Sint-Maarteninstituut 1</t>
  </si>
  <si>
    <t>Sint-Maarteninstituut 2</t>
  </si>
  <si>
    <t>Margareta-Maria-Instituut-TSO-BSO 1e gr</t>
  </si>
  <si>
    <t>COLOMAplus 3</t>
  </si>
  <si>
    <t>Sint-Jorisschool eerste graad</t>
  </si>
  <si>
    <t>Xaveriuscollege2</t>
  </si>
  <si>
    <t>Jan-van-Ruusbroeckollege Eerste Graad</t>
  </si>
  <si>
    <t>Sint-Ludgardis Belpaire</t>
  </si>
  <si>
    <t>Sint-Jozefcollege Turnhout</t>
  </si>
  <si>
    <t>014-41.30.21</t>
  </si>
  <si>
    <t>Sint-Jozefcollege Turnhout 1</t>
  </si>
  <si>
    <t>Sint-Paulusinstituut 1</t>
  </si>
  <si>
    <t>Patijntjestraat 45</t>
  </si>
  <si>
    <t>09-222.38.22</t>
  </si>
  <si>
    <t>Sint-Paulusinstituut 2</t>
  </si>
  <si>
    <t>Inspirocollege</t>
  </si>
  <si>
    <t>Herebaan-West 41</t>
  </si>
  <si>
    <t>011-52.22.10</t>
  </si>
  <si>
    <t>Maris Stella Instituut 1</t>
  </si>
  <si>
    <t>Sint-Paulusschool campus College 2</t>
  </si>
  <si>
    <t>Virga-Jessecollege - eerste graad 1</t>
  </si>
  <si>
    <t>Virga-Jessecollege - eerste graad 2</t>
  </si>
  <si>
    <t>Middenschool Kindsheid Jesu</t>
  </si>
  <si>
    <t>Mosa-RT E.G.S.2</t>
  </si>
  <si>
    <t>Mosa-RT Coll.H.Kr.St-Ursula B</t>
  </si>
  <si>
    <t>Mosa-RT T.I. St-Jansberg B</t>
  </si>
  <si>
    <t>Mosa-RT E.G.S.4</t>
  </si>
  <si>
    <t>Sint-Lievenscollege 1</t>
  </si>
  <si>
    <t>Zilverenberg 1</t>
  </si>
  <si>
    <t>09-225.11.47</t>
  </si>
  <si>
    <t>EDUGO campus De Toren</t>
  </si>
  <si>
    <t>Sint-Jozefstraat 10</t>
  </si>
  <si>
    <t>09-255.91.14</t>
  </si>
  <si>
    <t>EDUGO campus De Brug 1</t>
  </si>
  <si>
    <t>09-255.91.13</t>
  </si>
  <si>
    <t>EDUGO campus De Brug 2</t>
  </si>
  <si>
    <t>O.L.V. van Vreugde</t>
  </si>
  <si>
    <t>Mandellaan 170</t>
  </si>
  <si>
    <t>051-20.03.03</t>
  </si>
  <si>
    <t>O.L.V. van Vreugde eerste graad</t>
  </si>
  <si>
    <t>VMS</t>
  </si>
  <si>
    <t>Arme-Klarenstraat 40</t>
  </si>
  <si>
    <t>051-20.42.48</t>
  </si>
  <si>
    <t>VMS eerste graad</t>
  </si>
  <si>
    <t>V.T.I. 1</t>
  </si>
  <si>
    <t>V.T.I. eerste graad</t>
  </si>
  <si>
    <t>H. Kindsheid</t>
  </si>
  <si>
    <t>Wezestraat 2</t>
  </si>
  <si>
    <t>051-74.46.84</t>
  </si>
  <si>
    <t>H. Kindsheid eerste graad</t>
  </si>
  <si>
    <t>Sancta Maria Leuven</t>
  </si>
  <si>
    <t>Charles Deberiotstraat 14</t>
  </si>
  <si>
    <t>016-23.56.77</t>
  </si>
  <si>
    <t>Sancta Maria Instituut</t>
  </si>
  <si>
    <t>WICO - 127837</t>
  </si>
  <si>
    <t>Ursulinenstraat 17</t>
  </si>
  <si>
    <t>011-64.26.42</t>
  </si>
  <si>
    <t>WICO - 127845</t>
  </si>
  <si>
    <t>Ursulinenstraat 13</t>
  </si>
  <si>
    <t>Sint-Michielscollege Brasschaat 1</t>
  </si>
  <si>
    <t>Sint-Norbertusinstituut 3</t>
  </si>
  <si>
    <t>Maria Assumptalyceum</t>
  </si>
  <si>
    <t>Stalkruidlaan 9</t>
  </si>
  <si>
    <t>VIA-2</t>
  </si>
  <si>
    <t>Tectura Groenkouter</t>
  </si>
  <si>
    <t>09-228.42.22</t>
  </si>
  <si>
    <t>Berkenboom Humaniora eerste graad</t>
  </si>
  <si>
    <t>Sint-Michielscollege 1</t>
  </si>
  <si>
    <t>Onze-Lieve-Vrouw van Lourdescollege</t>
  </si>
  <si>
    <t>03-449.56.25</t>
  </si>
  <si>
    <t>Onze-Lieve-Vrouw van Lourdescollege MS</t>
  </si>
  <si>
    <t>Emmaüsinstituut@1</t>
  </si>
  <si>
    <t>Sint-Gerolflaan 20</t>
  </si>
  <si>
    <t>09-398.78.00</t>
  </si>
  <si>
    <t>Emmaüsinstituut@2</t>
  </si>
  <si>
    <t>GO! Erasmusatheneum Deinze</t>
  </si>
  <si>
    <t>Volhardingslaan 11</t>
  </si>
  <si>
    <t>09-381.56.00</t>
  </si>
  <si>
    <t>GO! atheneum Erasmus De Pinte</t>
  </si>
  <si>
    <t>Polderdreef 42</t>
  </si>
  <si>
    <t>09-321.21.70</t>
  </si>
  <si>
    <t>Lyceum Ieper eerste graad</t>
  </si>
  <si>
    <t>Sint-Pietersinstituut eerstegraadsschool</t>
  </si>
  <si>
    <t>02-720.00.58</t>
  </si>
  <si>
    <t>Guldensporencollege 7</t>
  </si>
  <si>
    <t>PTS,Prov.Scholen vr Tuinbouw en Techniek</t>
  </si>
  <si>
    <t>Antwerpsesteenweg 145</t>
  </si>
  <si>
    <t>015-28.53.20</t>
  </si>
  <si>
    <t>TISM</t>
  </si>
  <si>
    <t>Baron de Taxislaan 4</t>
  </si>
  <si>
    <t>089-46.11.63</t>
  </si>
  <si>
    <t>TISM 1e gr</t>
  </si>
  <si>
    <t>GO! atheneum Tienen</t>
  </si>
  <si>
    <t>Gilainstraat 70</t>
  </si>
  <si>
    <t>016-78.18.30</t>
  </si>
  <si>
    <t>Onze-Lieve-Vrouw-van-Lourdescollege 2</t>
  </si>
  <si>
    <t>Eduard Arsenstraat 40</t>
  </si>
  <si>
    <t>03-449.95.53</t>
  </si>
  <si>
    <t>Koestraat 26</t>
  </si>
  <si>
    <t>056-31.16.38</t>
  </si>
  <si>
    <t>Leon Spilliaertstraat 31</t>
  </si>
  <si>
    <t>059-70.16.92</t>
  </si>
  <si>
    <t>Pastoor Dergentlaan 47</t>
  </si>
  <si>
    <t>016-55.34.00</t>
  </si>
  <si>
    <t>GO! Ath. Russelberg Tessenderlo</t>
  </si>
  <si>
    <t>Gerhagenstraat 58</t>
  </si>
  <si>
    <t>013-66.14.41</t>
  </si>
  <si>
    <t>VTI Zeebrugge</t>
  </si>
  <si>
    <t>Ploegstraat 38</t>
  </si>
  <si>
    <t>050-55.96.10</t>
  </si>
  <si>
    <t>SLHD - Bovenbouw</t>
  </si>
  <si>
    <t>Potterierei 11</t>
  </si>
  <si>
    <t>050-44.59.33</t>
  </si>
  <si>
    <t>SLHD - Eerste graad</t>
  </si>
  <si>
    <t>Guldensporencollege 11</t>
  </si>
  <si>
    <t>Guldensporencollege 9</t>
  </si>
  <si>
    <t>RHIZO 4</t>
  </si>
  <si>
    <t>Beheerstraat 10</t>
  </si>
  <si>
    <t>056-82.82.30</t>
  </si>
  <si>
    <t>RHIZO 2</t>
  </si>
  <si>
    <t>Senator Coolestraat 1</t>
  </si>
  <si>
    <t>056-82.82.60</t>
  </si>
  <si>
    <t>LAB</t>
  </si>
  <si>
    <t>Hekkestraat 26</t>
  </si>
  <si>
    <t>03-369.59.57</t>
  </si>
  <si>
    <t>Stroom Leuven</t>
  </si>
  <si>
    <t>Jan-Pieter Minckelersstraat 192</t>
  </si>
  <si>
    <t>016-79.79.35</t>
  </si>
  <si>
    <t>De Met</t>
  </si>
  <si>
    <t>Tiensesteenweg 2</t>
  </si>
  <si>
    <t>Freinetschool Keerpunt</t>
  </si>
  <si>
    <t>de Haveskerckelaan 25</t>
  </si>
  <si>
    <t>Provinciaal Instituut voor Techn. Onderw</t>
  </si>
  <si>
    <t>Laageind 19</t>
  </si>
  <si>
    <t>03-561.05.00</t>
  </si>
  <si>
    <t>Broederscholen Hiëronymus 4</t>
  </si>
  <si>
    <t>Kroonmolenstraat 8</t>
  </si>
  <si>
    <t>03-361.16.61</t>
  </si>
  <si>
    <t>Middenschool Lucerna</t>
  </si>
  <si>
    <t>0484-14.80.65</t>
  </si>
  <si>
    <t>Eerstegraadsschool Heilige Familie</t>
  </si>
  <si>
    <t>Broederscholen Hiëronymus 5</t>
  </si>
  <si>
    <t>03-779.67.94</t>
  </si>
  <si>
    <t>Onze-Lieve-Vrouw-Presentatie SecundOnd 2</t>
  </si>
  <si>
    <t>Sint-Carolus Secundair Onderwijs - 2</t>
  </si>
  <si>
    <t>ZAVO brede eerste graad</t>
  </si>
  <si>
    <t>Campus Kompas</t>
  </si>
  <si>
    <t>Gallaitstraat 58_60</t>
  </si>
  <si>
    <t>Óscar Romerocollege 6</t>
  </si>
  <si>
    <r>
      <t xml:space="preserve">totaal aantal extra </t>
    </r>
    <r>
      <rPr>
        <b/>
        <sz val="11"/>
        <color theme="1"/>
        <rFont val="Calibri"/>
        <family val="2"/>
        <scheme val="minor"/>
      </rPr>
      <t>uren-leraar voor niet-levensbeschouwelijke vakken</t>
    </r>
  </si>
  <si>
    <r>
      <t xml:space="preserve">totaal aantal extra </t>
    </r>
    <r>
      <rPr>
        <b/>
        <sz val="11"/>
        <color theme="1"/>
        <rFont val="Calibri"/>
        <family val="2"/>
        <scheme val="minor"/>
      </rPr>
      <t>uren-leraar levens- beschouwelijke vakken</t>
    </r>
  </si>
  <si>
    <t>Afdeling Secundair Onderwijs</t>
  </si>
  <si>
    <t>Pater Dupierreuxlaan 1</t>
  </si>
  <si>
    <t>jessica.asselman@ond.vlaanderen.be</t>
  </si>
  <si>
    <t>Kruibekestraat 55</t>
  </si>
  <si>
    <t>Weertersteenweg 135</t>
  </si>
  <si>
    <t>Lindestraat 123</t>
  </si>
  <si>
    <t>Leerwijzer</t>
  </si>
  <si>
    <t>Noordzeedreef 3</t>
  </si>
  <si>
    <t>058-23.06.53</t>
  </si>
  <si>
    <t>Eureka</t>
  </si>
  <si>
    <t>Diestsesteenweg 722</t>
  </si>
  <si>
    <t>Deken Jonckheerestraat 16</t>
  </si>
  <si>
    <t>Grootloonstraat 1</t>
  </si>
  <si>
    <t>Arkades</t>
  </si>
  <si>
    <t>Watervoort 6</t>
  </si>
  <si>
    <t>0468-10.30.30</t>
  </si>
  <si>
    <r>
      <t>Het Agentschap voor Onderwijsdiensten (AGODI) stelt deze tool ter beschikking als hulpmiddel zodat u zelf uw extra middelen kunt berekenen voor de opvang van anderstalige nieuwkomers en vluchtelingen uit Oekraïne (leerlingen met het statuut tijdelijke bescherming).</t>
    </r>
    <r>
      <rPr>
        <b/>
        <i/>
        <sz val="11"/>
        <rFont val="Calibri"/>
        <family val="2"/>
        <scheme val="minor"/>
      </rPr>
      <t>U hoeft deze berekeningen niet aan AGODI te bezorgen.</t>
    </r>
  </si>
  <si>
    <t>Van Wilder Irène</t>
  </si>
  <si>
    <t>Kunstkaai</t>
  </si>
  <si>
    <t>Panorama</t>
  </si>
  <si>
    <t>Cortebeeck Ann</t>
  </si>
  <si>
    <t>kOsh A</t>
  </si>
  <si>
    <t>kOsh B</t>
  </si>
  <si>
    <t>kOsh C</t>
  </si>
  <si>
    <t>kOsh D</t>
  </si>
  <si>
    <t>kOsh E</t>
  </si>
  <si>
    <t>Sint-Rita Campus Technologie</t>
  </si>
  <si>
    <t>Vandeborght Naomi</t>
  </si>
  <si>
    <t>Sint-Martinusscholen Asse Koensborre</t>
  </si>
  <si>
    <t>Pastoor Pitetlaan 24</t>
  </si>
  <si>
    <t>Stfran.</t>
  </si>
  <si>
    <t>Virgo Plus</t>
  </si>
  <si>
    <t>Het College EG</t>
  </si>
  <si>
    <t>Asselman Jessica</t>
  </si>
  <si>
    <t>Vaartdijkstraat 3</t>
  </si>
  <si>
    <t>VTI Petrus en Paulus</t>
  </si>
  <si>
    <t>Cox Eva</t>
  </si>
  <si>
    <t>eva.cox@ond.vlaanderen.be</t>
  </si>
  <si>
    <t>02 553 25 43</t>
  </si>
  <si>
    <t>Godshuizenlaan 65</t>
  </si>
  <si>
    <t>09-323.57.50</t>
  </si>
  <si>
    <t>011-49.32.50</t>
  </si>
  <si>
    <t>011-49.33.80</t>
  </si>
  <si>
    <t>011-49.33.90</t>
  </si>
  <si>
    <t>GO! atheneum Diksmuide</t>
  </si>
  <si>
    <t>054-43.34.40</t>
  </si>
  <si>
    <t>GO! Methodeschool het Kompas St-Truiden</t>
  </si>
  <si>
    <t>GO! Ath. Tungrorum campus Ambiorix 1e gr</t>
  </si>
  <si>
    <t>GO!Ath.St-Truiden campus Speelhof 2-3egr</t>
  </si>
  <si>
    <t>GO! Atheneum Borgloon 1ste graad SO</t>
  </si>
  <si>
    <t>GO! Atheneum Borgloon 2de-3de graad SO</t>
  </si>
  <si>
    <t>GO!Ath. Tungrorum campus Plinius 2e-3egr</t>
  </si>
  <si>
    <t>Virgo Plus EG</t>
  </si>
  <si>
    <t>Halewijnlaan 88</t>
  </si>
  <si>
    <t>Steenweg op Etterbeek 182</t>
  </si>
  <si>
    <t>CAMPOS</t>
  </si>
  <si>
    <t>KNMC JOMA2</t>
  </si>
  <si>
    <t>kOsh F</t>
  </si>
  <si>
    <t>MIA-Brugge</t>
  </si>
  <si>
    <t>03-432.70.50</t>
  </si>
  <si>
    <t>Onder-den-Toren 14</t>
  </si>
  <si>
    <t>August Michielsstraat 19</t>
  </si>
  <si>
    <t>BenedictusPoort campus De Deyne</t>
  </si>
  <si>
    <t>GO! Kompaz</t>
  </si>
  <si>
    <t>Parklaan 39</t>
  </si>
  <si>
    <t>Sint-Ignatius</t>
  </si>
  <si>
    <t>Terhulpensesteenweg 708</t>
  </si>
  <si>
    <t>0486-29.53.68</t>
  </si>
  <si>
    <t>GO!Ath.St-Truiden campus Tichelrij 1egr</t>
  </si>
  <si>
    <t>0485-58.85.05</t>
  </si>
  <si>
    <t>02-751.50.27</t>
  </si>
  <si>
    <t>LAB Sint-Niklaas</t>
  </si>
  <si>
    <t>Kleibeekstraat 138</t>
  </si>
  <si>
    <t>0498-46.37.78</t>
  </si>
  <si>
    <t>Pastoor De Clerckstraat 1</t>
  </si>
  <si>
    <t>Don Bosco TI Hoboken Middenschool</t>
  </si>
  <si>
    <t>Don Bosco</t>
  </si>
  <si>
    <t>instapdatum</t>
  </si>
  <si>
    <r>
      <t>aantal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leerlingen uit het </t>
    </r>
    <r>
      <rPr>
        <b/>
        <sz val="11"/>
        <color theme="1"/>
        <rFont val="Calibri"/>
        <family val="2"/>
        <scheme val="minor"/>
      </rPr>
      <t>voltijds gewoon secundair onderwijs</t>
    </r>
    <r>
      <rPr>
        <sz val="11"/>
        <color theme="1"/>
        <rFont val="Calibri"/>
        <family val="2"/>
        <scheme val="minor"/>
      </rPr>
      <t xml:space="preserve"> dat in aanmerking komt</t>
    </r>
  </si>
  <si>
    <r>
      <rPr>
        <i/>
        <sz val="11"/>
        <rFont val="Calibri"/>
        <family val="2"/>
        <scheme val="minor"/>
      </rPr>
      <t xml:space="preserve">Hieronder vindt u een overzicht van het aantal extra uren-leraar en het extra werkingsbudget waarop de leerlingen die in aanmerking komen, recht hebben volgens </t>
    </r>
    <r>
      <rPr>
        <i/>
        <u/>
        <sz val="11"/>
        <color theme="10"/>
        <rFont val="Calibri"/>
        <family val="2"/>
        <scheme val="minor"/>
      </rPr>
      <t>punt 2.1.2.2.2. van de omzendbrief</t>
    </r>
    <r>
      <rPr>
        <i/>
        <sz val="11"/>
        <rFont val="Calibri"/>
        <family val="2"/>
        <scheme val="minor"/>
      </rPr>
      <t>.</t>
    </r>
  </si>
  <si>
    <r>
      <t xml:space="preserve">periode van de toekenning van de </t>
    </r>
    <r>
      <rPr>
        <b/>
        <sz val="11"/>
        <color theme="1"/>
        <rFont val="Calibri"/>
        <family val="2"/>
        <scheme val="minor"/>
      </rPr>
      <t>extra uren-leraar en het extra werkingsbudget</t>
    </r>
  </si>
  <si>
    <r>
      <rPr>
        <b/>
        <i/>
        <u/>
        <sz val="11"/>
        <rFont val="Calibri"/>
        <family val="2"/>
        <scheme val="minor"/>
      </rPr>
      <t>De berekeningen worden pas volledig correct uitgevoerd als er geen foutmeldingen meer worden getoond</t>
    </r>
    <r>
      <rPr>
        <b/>
        <i/>
        <sz val="11"/>
        <rFont val="Calibri"/>
        <family val="2"/>
        <scheme val="minor"/>
      </rPr>
      <t>.</t>
    </r>
  </si>
  <si>
    <t>Berekening van de extra uren-leraar en het extra werkingsbudget in het voltijds gewoon secundair onderwijs</t>
  </si>
  <si>
    <r>
      <rPr>
        <i/>
        <sz val="11"/>
        <rFont val="Calibri"/>
        <family val="2"/>
        <scheme val="minor"/>
      </rPr>
      <t xml:space="preserve">De voorwaarden zijn opgenomen in </t>
    </r>
    <r>
      <rPr>
        <i/>
        <u/>
        <sz val="11"/>
        <color theme="10"/>
        <rFont val="Calibri"/>
        <family val="2"/>
        <scheme val="minor"/>
      </rPr>
      <t>punt 2.1.1. van de omzendbrief</t>
    </r>
    <r>
      <rPr>
        <i/>
        <sz val="11"/>
        <rFont val="Calibri"/>
        <family val="2"/>
        <scheme val="minor"/>
      </rPr>
      <t>. Bij aanwijzing 3 vindt u een automatisch overzicht van de middelen waarop uw instelling recht heeft. Sla dit ingevulde Exceldocument na elke herberekening op zodat u bij een volgende herberekening met de juiste gegevens aan de slag kunt gaan.</t>
    </r>
  </si>
  <si>
    <t>Berekening van de extra uren-leraar en het extra werkingsbudget</t>
  </si>
  <si>
    <r>
      <t xml:space="preserve">totaalbedrag van het extra </t>
    </r>
    <r>
      <rPr>
        <b/>
        <sz val="11"/>
        <color theme="1"/>
        <rFont val="Calibri"/>
        <family val="2"/>
        <scheme val="minor"/>
      </rPr>
      <t>werkingsbudget</t>
    </r>
  </si>
  <si>
    <r>
      <rPr>
        <b/>
        <sz val="11"/>
        <color theme="1"/>
        <rFont val="Calibri"/>
        <family val="2"/>
        <scheme val="minor"/>
      </rPr>
      <t>totaal</t>
    </r>
    <r>
      <rPr>
        <sz val="11"/>
        <color theme="1"/>
        <rFont val="Calibri"/>
        <family val="2"/>
        <scheme val="minor"/>
      </rPr>
      <t xml:space="preserve"> aantal leerlingen uit het voltijds secundair onderwijs dat in aanmerking komt op de datum van de herberekening</t>
    </r>
  </si>
  <si>
    <t>Simulatietool voor de berekening van de extra uren-leraar en het extra werkingsbudget in het voltijds gewoon secundair onderwijs naar aanleiding van de Oekraïnecrisis voor het schooljaar 2023-2024 op basis van de instroom na de eerste schooldag van oktober</t>
  </si>
  <si>
    <t>Vul voor de periode vanaf 3 oktober 2023 chronologisch per instapdatum het aantal nieuwe leerlingen in dat voldoet aan de voorwaarden uit de omzendbrief.</t>
  </si>
  <si>
    <t>1210 BRUSSEL</t>
  </si>
  <si>
    <t>Koning Albert II-laan 15 bus 138</t>
  </si>
  <si>
    <t>ANTWERPEN</t>
  </si>
  <si>
    <t>Merit</t>
  </si>
  <si>
    <t>De Resonant</t>
  </si>
  <si>
    <t>03-432.70.00</t>
  </si>
  <si>
    <t>Perspectief I</t>
  </si>
  <si>
    <t>03-500.71.00</t>
  </si>
  <si>
    <t>Het Gymnasion</t>
  </si>
  <si>
    <t>Onyx</t>
  </si>
  <si>
    <t>BORGERHOUT</t>
  </si>
  <si>
    <t>ARENDONK</t>
  </si>
  <si>
    <t>BERCHEM</t>
  </si>
  <si>
    <t>BORNEM</t>
  </si>
  <si>
    <t>BORSBEEK</t>
  </si>
  <si>
    <t>BRASSCHAAT</t>
  </si>
  <si>
    <t>DEURNE</t>
  </si>
  <si>
    <t>DUFFEL</t>
  </si>
  <si>
    <t>EKEREN</t>
  </si>
  <si>
    <t>ESSEN</t>
  </si>
  <si>
    <t>GEEL</t>
  </si>
  <si>
    <t>HEIST-OP-DEN-BERG</t>
  </si>
  <si>
    <t>HERENTALS</t>
  </si>
  <si>
    <t>HOBOKEN</t>
  </si>
  <si>
    <t>HOOGSTRATEN</t>
  </si>
  <si>
    <t>HOVE</t>
  </si>
  <si>
    <t>KALMTHOUT</t>
  </si>
  <si>
    <t>KAPELLEN</t>
  </si>
  <si>
    <t>KASTERLEE</t>
  </si>
  <si>
    <t>KONTICH</t>
  </si>
  <si>
    <t>Sint-Rita Campus College</t>
  </si>
  <si>
    <t>LIER</t>
  </si>
  <si>
    <t>MECHELEN</t>
  </si>
  <si>
    <t>MERKSEM</t>
  </si>
  <si>
    <t>MOL</t>
  </si>
  <si>
    <t>MORTSEL</t>
  </si>
  <si>
    <t>NIJLEN</t>
  </si>
  <si>
    <t>OOSTMALLE</t>
  </si>
  <si>
    <t>MALLE</t>
  </si>
  <si>
    <t>SCHOTEN</t>
  </si>
  <si>
    <t>SCHILDE</t>
  </si>
  <si>
    <t>TURNHOUT</t>
  </si>
  <si>
    <t>VORSELAAR</t>
  </si>
  <si>
    <t>WESTMALLE</t>
  </si>
  <si>
    <t>WIJNEGEM</t>
  </si>
  <si>
    <t>WUUSTWEZEL</t>
  </si>
  <si>
    <t>ZANDHOVEN</t>
  </si>
  <si>
    <t>AARSCHOT</t>
  </si>
  <si>
    <t>GO! Site-A rode campus</t>
  </si>
  <si>
    <t>GO! Site-A groene campus</t>
  </si>
  <si>
    <t>ALSEMBERG</t>
  </si>
  <si>
    <t>ANDERLECHT</t>
  </si>
  <si>
    <t>ASSE</t>
  </si>
  <si>
    <t>OUDERGEM</t>
  </si>
  <si>
    <t>BETEKOM</t>
  </si>
  <si>
    <t>LAKEN</t>
  </si>
  <si>
    <t>BRUSSEL</t>
  </si>
  <si>
    <t>DIEST</t>
  </si>
  <si>
    <t>DILBEEK</t>
  </si>
  <si>
    <t>HAACHT</t>
  </si>
  <si>
    <t>HEVERLEE</t>
  </si>
  <si>
    <t>HALLE</t>
  </si>
  <si>
    <t>JETTE</t>
  </si>
  <si>
    <t>KAPELLE-OP-DEN-BOS</t>
  </si>
  <si>
    <t>KEERBERGEN</t>
  </si>
  <si>
    <t>KESSEL-LO</t>
  </si>
  <si>
    <t>LEMBEEK</t>
  </si>
  <si>
    <t>LEUVEN</t>
  </si>
  <si>
    <t>LONDERZEEL</t>
  </si>
  <si>
    <t>DIEGEM</t>
  </si>
  <si>
    <t>Sint-Donatus Secundair Campus Markt</t>
  </si>
  <si>
    <t>MERCHTEM</t>
  </si>
  <si>
    <t>Sint-Donatus SO Campus Dendermondestraat</t>
  </si>
  <si>
    <t>SINT-JANS-MOLENBEEK</t>
  </si>
  <si>
    <t>OPWIJK</t>
  </si>
  <si>
    <t>OVERIJSE</t>
  </si>
  <si>
    <t>ROTSELAAR</t>
  </si>
  <si>
    <t>SINT-GENESIUS-RODE</t>
  </si>
  <si>
    <t>TERNAT</t>
  </si>
  <si>
    <t>TERVUREN</t>
  </si>
  <si>
    <t>TIENEN</t>
  </si>
  <si>
    <t>TILDONK</t>
  </si>
  <si>
    <t>VILVOORDE</t>
  </si>
  <si>
    <t>SINT-PIETERS-WOLUWE</t>
  </si>
  <si>
    <t>ZOUTLEEUW</t>
  </si>
  <si>
    <t>LANDEN</t>
  </si>
  <si>
    <t>ROOSDAAL</t>
  </si>
  <si>
    <t>HOEGAARDEN</t>
  </si>
  <si>
    <t>ANZEGEM</t>
  </si>
  <si>
    <t>AVELGEM</t>
  </si>
  <si>
    <t>BEERNEM</t>
  </si>
  <si>
    <t>BLANKENBERGE</t>
  </si>
  <si>
    <t>BRUGGE</t>
  </si>
  <si>
    <t>SINT-MICHIELS</t>
  </si>
  <si>
    <t>Sint-Andreas Brugge</t>
  </si>
  <si>
    <t>ASSEBROEK</t>
  </si>
  <si>
    <t>SINT-ANDRIES</t>
  </si>
  <si>
    <t>SINT-KRUIS</t>
  </si>
  <si>
    <t>DIKSMUIDE</t>
  </si>
  <si>
    <t>GISTEL</t>
  </si>
  <si>
    <t>KORTRIJK</t>
  </si>
  <si>
    <t>HEULE</t>
  </si>
  <si>
    <t>IEPER</t>
  </si>
  <si>
    <t>INGELMUNSTER</t>
  </si>
  <si>
    <t>IZEGEM</t>
  </si>
  <si>
    <t>KNOKKE-HEIST</t>
  </si>
  <si>
    <t>KNOKKE</t>
  </si>
  <si>
    <t>KOEKELARE</t>
  </si>
  <si>
    <t>KOKSIJDE</t>
  </si>
  <si>
    <t>KORTEMARK</t>
  </si>
  <si>
    <t>KUURNE</t>
  </si>
  <si>
    <t>LENDELEDE</t>
  </si>
  <si>
    <t>MENEN</t>
  </si>
  <si>
    <t>MEULEBEKE</t>
  </si>
  <si>
    <t>OEDELEM</t>
  </si>
  <si>
    <t>OOSTENDE</t>
  </si>
  <si>
    <t>OOSTKAMP</t>
  </si>
  <si>
    <t>DE PANNE</t>
  </si>
  <si>
    <t>POPERINGE</t>
  </si>
  <si>
    <t>ROESELARE</t>
  </si>
  <si>
    <t>TIELT</t>
  </si>
  <si>
    <t>TORHOUT</t>
  </si>
  <si>
    <t>VEURNE</t>
  </si>
  <si>
    <t>WAREGEM</t>
  </si>
  <si>
    <t>ZEDELGEM</t>
  </si>
  <si>
    <t>AALST</t>
  </si>
  <si>
    <t>BAZEL</t>
  </si>
  <si>
    <t>BEVEREN-WAAS</t>
  </si>
  <si>
    <t>BUGGENHOUT</t>
  </si>
  <si>
    <t>DEINZE</t>
  </si>
  <si>
    <t>DENDERMONDE</t>
  </si>
  <si>
    <t>EEKLO</t>
  </si>
  <si>
    <t>EKSAARDE</t>
  </si>
  <si>
    <t>EVERGEM</t>
  </si>
  <si>
    <t>GERAARDSBERGEN</t>
  </si>
  <si>
    <t>GENT</t>
  </si>
  <si>
    <t>MARIAKERKE</t>
  </si>
  <si>
    <t>GIJZEGEM</t>
  </si>
  <si>
    <t>HAMME</t>
  </si>
  <si>
    <t>HERZELE</t>
  </si>
  <si>
    <t>LOKEREN</t>
  </si>
  <si>
    <t>MALDEGEM</t>
  </si>
  <si>
    <t>MELLE</t>
  </si>
  <si>
    <t>MERE</t>
  </si>
  <si>
    <t>MERELBEKE</t>
  </si>
  <si>
    <t>Hartencollege Sec o Onderwijslaan</t>
  </si>
  <si>
    <t>NINOVE</t>
  </si>
  <si>
    <t>OUDENAARDE</t>
  </si>
  <si>
    <t>SINT-DENIJS-WESTREM</t>
  </si>
  <si>
    <t>BRAKEL</t>
  </si>
  <si>
    <t>SINT-NIKLAAS</t>
  </si>
  <si>
    <t>WETTEREN</t>
  </si>
  <si>
    <t>ZELE</t>
  </si>
  <si>
    <t>ZOTTEGEM</t>
  </si>
  <si>
    <t>ZWIJNAARDE</t>
  </si>
  <si>
    <t>BERINGEN</t>
  </si>
  <si>
    <t>BILZEN</t>
  </si>
  <si>
    <t>BREE</t>
  </si>
  <si>
    <t>DIEPENBEEK</t>
  </si>
  <si>
    <t>DILSEN-STOKKEM</t>
  </si>
  <si>
    <t>GENK</t>
  </si>
  <si>
    <t>HAMONT-ACHEL</t>
  </si>
  <si>
    <t>HASSELT</t>
  </si>
  <si>
    <t>HECHTEL</t>
  </si>
  <si>
    <t>HELCHTEREN</t>
  </si>
  <si>
    <t>HERK-DE-STAD</t>
  </si>
  <si>
    <t>MAASEIK</t>
  </si>
  <si>
    <t>LANAKEN</t>
  </si>
  <si>
    <t>LEOPOLDSBURG</t>
  </si>
  <si>
    <t>LOMMEL</t>
  </si>
  <si>
    <t>LUMMEN</t>
  </si>
  <si>
    <t>MAASMECHELEN</t>
  </si>
  <si>
    <t>MUNSTERBILZEN</t>
  </si>
  <si>
    <t>PAAL</t>
  </si>
  <si>
    <t>PEER</t>
  </si>
  <si>
    <t>SINT-TRUIDEN</t>
  </si>
  <si>
    <t>STEVOORT</t>
  </si>
  <si>
    <t>TESSENDERLO</t>
  </si>
  <si>
    <t>TONGEREN</t>
  </si>
  <si>
    <t>ZONHOVEN</t>
  </si>
  <si>
    <t>'S GRAVENVOEREN</t>
  </si>
  <si>
    <t>BOOM</t>
  </si>
  <si>
    <t>EDEGEM</t>
  </si>
  <si>
    <t>NIEL</t>
  </si>
  <si>
    <t>WESTERLO</t>
  </si>
  <si>
    <t>WILLEBROEK</t>
  </si>
  <si>
    <t>ETTERBEEK</t>
  </si>
  <si>
    <t>GO! Campus Atheneum Keerbergen I</t>
  </si>
  <si>
    <t>GO! Campus Atheneum Keerbergen II</t>
  </si>
  <si>
    <t>KOEKELBERG</t>
  </si>
  <si>
    <t>LIEDEKERKE</t>
  </si>
  <si>
    <t>SCHAARBEEK</t>
  </si>
  <si>
    <t>SINT-AGATHA-BERCHEM</t>
  </si>
  <si>
    <t>LENNIK</t>
  </si>
  <si>
    <t>02-342.03.03</t>
  </si>
  <si>
    <t>UKKEL</t>
  </si>
  <si>
    <t>WEMMEL</t>
  </si>
  <si>
    <t>NIEUWPOORT</t>
  </si>
  <si>
    <t>AALTER</t>
  </si>
  <si>
    <t>DENDERLEEUW</t>
  </si>
  <si>
    <t>GO! atheneum MIRA</t>
  </si>
  <si>
    <t>MOERBEKE-WAAS</t>
  </si>
  <si>
    <t>TEMSE</t>
  </si>
  <si>
    <t>atheneum GO! Erasmus</t>
  </si>
  <si>
    <t>ZELZATE</t>
  </si>
  <si>
    <t>middenschool GO! Erasmus</t>
  </si>
  <si>
    <t>GO] Linc Parc Atheneum</t>
  </si>
  <si>
    <t>PELT</t>
  </si>
  <si>
    <t>BORGLOON</t>
  </si>
  <si>
    <t>LIEVEGEM</t>
  </si>
  <si>
    <t>BOCHOLT</t>
  </si>
  <si>
    <t>RONSE</t>
  </si>
  <si>
    <t>BREDENE</t>
  </si>
  <si>
    <t>LEDE</t>
  </si>
  <si>
    <t>OOSTDUINKERKE</t>
  </si>
  <si>
    <t/>
  </si>
  <si>
    <t>PUURS-SINT-AMANDS</t>
  </si>
  <si>
    <t>Sint-Jan Berchmansinstituut 1ste Graad</t>
  </si>
  <si>
    <t>ZAVENTEM</t>
  </si>
  <si>
    <t>WILRIJK</t>
  </si>
  <si>
    <t>ZWEVEGEM</t>
  </si>
  <si>
    <t>De Stemstroom</t>
  </si>
  <si>
    <t>OOSTAKKER</t>
  </si>
  <si>
    <t>KINROOI</t>
  </si>
  <si>
    <t>HEUSDEN-ZOLDER</t>
  </si>
  <si>
    <t>GROOT-BIJGAARDEN</t>
  </si>
  <si>
    <t>SINT-AMANDSBERG</t>
  </si>
  <si>
    <t>GENTBRUGGE</t>
  </si>
  <si>
    <t>SINT-KATELIJNE-WAVER</t>
  </si>
  <si>
    <t>GRIMBERGEN</t>
  </si>
  <si>
    <t>HOESELT</t>
  </si>
  <si>
    <t>WEVELGEM</t>
  </si>
  <si>
    <t>BERLAAR</t>
  </si>
  <si>
    <t>Sint-Rita Campus College Autonome Eerste</t>
  </si>
  <si>
    <t>HARELBEKE</t>
  </si>
  <si>
    <t>BOECHOUT</t>
  </si>
  <si>
    <t>SINT-MARTENS-LENNIK</t>
  </si>
  <si>
    <t>EVERE</t>
  </si>
  <si>
    <t>LEDEBERG</t>
  </si>
  <si>
    <t>WEZEMBEEK-OPPEM</t>
  </si>
  <si>
    <t>Perspectief II</t>
  </si>
  <si>
    <t>ONZE-LIEVE-VROUW-WAVER</t>
  </si>
  <si>
    <t>HOUTHALEN-HELCHTEREN</t>
  </si>
  <si>
    <t>ARDOOIE</t>
  </si>
  <si>
    <t>DE PINTE</t>
  </si>
  <si>
    <t>WERVIK</t>
  </si>
  <si>
    <t>GO! Site-A blauwe en oranje campus</t>
  </si>
  <si>
    <t>ZEEBRUGGE</t>
  </si>
  <si>
    <t>SINT-JORIS-WINGE</t>
  </si>
  <si>
    <t>0456-62.54.84</t>
  </si>
  <si>
    <t>VORST</t>
  </si>
  <si>
    <t>STABROEK</t>
  </si>
  <si>
    <t>STEKENE</t>
  </si>
  <si>
    <t>Veld-Veltem</t>
  </si>
  <si>
    <t>HERENT</t>
  </si>
  <si>
    <t>GO! atheneum Comenius</t>
  </si>
  <si>
    <t>02-361.65.43</t>
  </si>
  <si>
    <t>Virgo Sapiens Secundair</t>
  </si>
  <si>
    <t>Sint-Jan Berchmansc. eerstegraadsschool</t>
  </si>
  <si>
    <t>Campus Glorieux Secundair 2</t>
  </si>
  <si>
    <t>055-61.25.29</t>
  </si>
  <si>
    <t>Safe College</t>
  </si>
  <si>
    <t>015-29.84.38</t>
  </si>
  <si>
    <t>Richtpunt campus Ninove-Zottegem</t>
  </si>
  <si>
    <t>Berkenboom eerste graad</t>
  </si>
  <si>
    <t>Broederscholen Hiëronymus 6</t>
  </si>
  <si>
    <t>ASO Spijker1</t>
  </si>
  <si>
    <t>Sint-Jozef 3</t>
  </si>
  <si>
    <t>VITO eerstegraad</t>
  </si>
  <si>
    <t>Campus De Opstroom Vilvoorde</t>
  </si>
  <si>
    <t>0486-47.57.81</t>
  </si>
  <si>
    <t>Hartencollege Sec . Eerste graad 1</t>
  </si>
  <si>
    <t>Hartencollege Sec . Eerste Graad 2</t>
  </si>
  <si>
    <t>Leonardo College 1</t>
  </si>
  <si>
    <t>DVM Humaniora - Eerste Graad</t>
  </si>
  <si>
    <t>Óscar Romerocollege 7</t>
  </si>
  <si>
    <t>Sint-Gabriëlcollege-Middenschool 3</t>
  </si>
  <si>
    <t>Sint-Jan Berchmansinstituut 1ste Graad 2</t>
  </si>
  <si>
    <t>Middenschool Heilig Hart CSF</t>
  </si>
  <si>
    <t>Lucien Hendrickxlei 2_B</t>
  </si>
  <si>
    <t>Rouwmoer 7_B</t>
  </si>
  <si>
    <t>Schuttershof 2_B</t>
  </si>
  <si>
    <t>Boechoutsesteenweg 87_A</t>
  </si>
  <si>
    <t>Engelselei 8</t>
  </si>
  <si>
    <t>Oudaen 76_2</t>
  </si>
  <si>
    <t>Pastoor Dergentlaan 62_A</t>
  </si>
  <si>
    <t>Rozengaard z/n</t>
  </si>
  <si>
    <t>Spiegelstraat 12</t>
  </si>
  <si>
    <t>Bethaniastraat 1_A</t>
  </si>
  <si>
    <t>Groenendael 2_A</t>
  </si>
  <si>
    <t>Kasteelstraat 14</t>
  </si>
  <si>
    <t>Molenstraat 1_E</t>
  </si>
  <si>
    <t>Jakobinessenstraat 4</t>
  </si>
  <si>
    <t>Heulsekasteelstraat 2_A</t>
  </si>
  <si>
    <t>Ichtegemstraat 14_2</t>
  </si>
  <si>
    <t>Ingelmunstersteenweg 1_A</t>
  </si>
  <si>
    <t>Papebrugstraat 8_A</t>
  </si>
  <si>
    <t>Eksaarde-dorp 1_A</t>
  </si>
  <si>
    <t>H.-Hartlaan 1_A</t>
  </si>
  <si>
    <t>Gouverneur Verwilghensingel 1_A</t>
  </si>
  <si>
    <t>Kleine Hemmenweg 4_A</t>
  </si>
  <si>
    <t>Affligemsestraat 100</t>
  </si>
  <si>
    <t>Sint-Clarastraat 46_B</t>
  </si>
  <si>
    <t>Sint-Clarastraat 46_A</t>
  </si>
  <si>
    <t>Welvaartstraat 70_1</t>
  </si>
  <si>
    <t>Nieuw Kwartier 2</t>
  </si>
  <si>
    <t>Onteigeningsstraat 41_B</t>
  </si>
  <si>
    <t>Onteigeningsstraat 41_D</t>
  </si>
  <si>
    <t>Gazometerstraat 4</t>
  </si>
  <si>
    <t>Burgemeester Philipslaan 19_A</t>
  </si>
  <si>
    <t>Burgemeester Philipslaan 19_B</t>
  </si>
  <si>
    <t>Wegvoeringstraat 59_A</t>
  </si>
  <si>
    <t>Kallobaan 3_A</t>
  </si>
  <si>
    <t>Barrièrestraat 2_D</t>
  </si>
  <si>
    <t>Sinte Annalaan 99_B</t>
  </si>
  <si>
    <t>August Van de Wielelei 136</t>
  </si>
  <si>
    <t>Sollevelden 3_A</t>
  </si>
  <si>
    <t>Simone Duboisstraat 15</t>
  </si>
  <si>
    <t>Félix Vande Sandestraat 11</t>
  </si>
  <si>
    <t>Frederik de Merodestraat 18</t>
  </si>
  <si>
    <t>Kalkstraat 28</t>
  </si>
  <si>
    <t>Mechelsesteenweg 255</t>
  </si>
  <si>
    <t>Nieuwstraat 1</t>
  </si>
  <si>
    <t>1F3C8F-18121-01-231004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</si>
</sst>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protection hidden="1"/>
    </xf>
    <xf numFmtId="14" fontId="0" fillId="0" borderId="0" xfId="0" applyNumberFormat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Border="1" applyAlignment="1" applyProtection="1">
      <protection hidden="1"/>
    </xf>
    <xf numFmtId="0" fontId="8" fillId="0" borderId="0" xfId="1" applyFont="1" applyAlignment="1" applyProtection="1">
      <alignment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4" borderId="0" xfId="0" applyFill="1" applyProtection="1"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4" fontId="1" fillId="0" borderId="2" xfId="0" applyNumberFormat="1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1" fillId="0" borderId="2" xfId="0" applyFont="1" applyFill="1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15" fillId="0" borderId="0" xfId="1" applyFont="1" applyAlignment="1" applyProtection="1">
      <alignment horizontal="left" vertical="top" wrapText="1"/>
      <protection hidden="1"/>
    </xf>
    <xf numFmtId="0" fontId="15" fillId="0" borderId="0" xfId="1" applyFont="1" applyAlignment="1" applyProtection="1">
      <alignment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top" wrapText="1"/>
      <protection hidden="1"/>
    </xf>
    <xf numFmtId="0" fontId="0" fillId="0" borderId="3" xfId="0" applyBorder="1" applyAlignment="1" applyProtection="1">
      <alignment horizontal="center" vertical="top" wrapText="1"/>
      <protection hidden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14" fontId="0" fillId="0" borderId="2" xfId="0" applyNumberFormat="1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15" fillId="0" borderId="0" xfId="1" quotePrefix="1" applyFont="1" applyAlignment="1" applyProtection="1">
      <alignment vertical="top" wrapText="1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5" fillId="3" borderId="0" xfId="0" applyFont="1" applyFill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 wrapText="1"/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" fontId="1" fillId="0" borderId="2" xfId="0" applyNumberFormat="1" applyFont="1" applyFill="1" applyBorder="1" applyAlignment="1" applyProtection="1">
      <alignment wrapText="1"/>
      <protection hidden="1"/>
    </xf>
    <xf numFmtId="0" fontId="17" fillId="0" borderId="10" xfId="1" applyFont="1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10" xfId="0" applyBorder="1" applyAlignment="1">
      <alignment vertical="top"/>
    </xf>
    <xf numFmtId="0" fontId="15" fillId="0" borderId="0" xfId="1" applyFont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</cellXfs>
  <cellStyles count="2">
    <cellStyle name="Hyperlink" xfId="1" builtinId="8"/>
    <cellStyle name="Standaard" xfId="0" builtinId="0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onderwijs.vlaanderen.be/edulex/document.aspx?docid=15955" TargetMode="External"/><Relationship Id="rId2" Type="http://schemas.openxmlformats.org/officeDocument/2006/relationships/hyperlink" Target="https://data-onderwijs.vlaanderen.be/edulex/document.aspx?docid=15955" TargetMode="External"/><Relationship Id="rId1" Type="http://schemas.openxmlformats.org/officeDocument/2006/relationships/hyperlink" Target="https://data-onderwijs.vlaanderen.be/edulex/document.aspx?docid=15955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6B5F-3AC1-4BE7-90B0-794D3F87D1AA}">
  <dimension ref="A1:BS87"/>
  <sheetViews>
    <sheetView showGridLines="0" tabSelected="1" zoomScaleNormal="100" workbookViewId="0">
      <selection activeCell="M23" sqref="M23:Q23"/>
    </sheetView>
  </sheetViews>
  <sheetFormatPr defaultRowHeight="14.4" x14ac:dyDescent="0.3"/>
  <cols>
    <col min="1" max="5" width="2.109375" style="1" customWidth="1"/>
    <col min="6" max="6" width="2.5546875" style="1" customWidth="1"/>
    <col min="7" max="7" width="2.44140625" style="1" customWidth="1"/>
    <col min="8" max="8" width="2.6640625" style="1" customWidth="1"/>
    <col min="9" max="11" width="2.109375" style="1" customWidth="1"/>
    <col min="12" max="14" width="2.6640625" style="1" customWidth="1"/>
    <col min="15" max="17" width="2.109375" style="1" customWidth="1"/>
    <col min="18" max="20" width="2.6640625" style="1" customWidth="1"/>
    <col min="21" max="23" width="2.109375" style="1" customWidth="1"/>
    <col min="24" max="26" width="2.6640625" style="1" customWidth="1"/>
    <col min="27" max="29" width="2.109375" style="1" customWidth="1"/>
    <col min="30" max="32" width="2.77734375" style="1" customWidth="1"/>
    <col min="33" max="35" width="2.109375" style="1" customWidth="1"/>
    <col min="36" max="38" width="2.77734375" style="1" customWidth="1"/>
    <col min="39" max="40" width="2.109375" style="1" customWidth="1"/>
    <col min="41" max="44" width="2.77734375" style="1" customWidth="1"/>
    <col min="45" max="50" width="2.6640625" style="1" customWidth="1"/>
    <col min="51" max="68" width="2.109375" style="1" customWidth="1"/>
    <col min="69" max="69" width="2.21875" style="1" customWidth="1"/>
    <col min="70" max="70" width="2.109375" style="1" customWidth="1"/>
    <col min="71" max="71" width="12.109375" style="1" hidden="1" customWidth="1"/>
    <col min="72" max="135" width="2.109375" style="1" customWidth="1"/>
    <col min="136" max="16384" width="8.88671875" style="1"/>
  </cols>
  <sheetData>
    <row r="1" spans="3:70" ht="14.4" customHeight="1" x14ac:dyDescent="0.3">
      <c r="BE1" s="36" t="s">
        <v>2615</v>
      </c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3:70" ht="69.599999999999994" customHeight="1" x14ac:dyDescent="0.3">
      <c r="C2" s="60" t="s">
        <v>2290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27"/>
    </row>
    <row r="3" spans="3:70" ht="24" customHeight="1" x14ac:dyDescent="0.3">
      <c r="C3" s="65" t="s">
        <v>167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30"/>
    </row>
    <row r="4" spans="3:70" x14ac:dyDescent="0.3">
      <c r="C4" s="30" t="s">
        <v>2</v>
      </c>
      <c r="D4" s="30"/>
      <c r="E4" s="30"/>
      <c r="F4" s="30"/>
      <c r="G4" s="30"/>
      <c r="H4" s="30"/>
      <c r="I4" s="30"/>
      <c r="J4" s="30"/>
      <c r="AD4" s="71" t="str">
        <f ca="1">IF(TODAY()&gt;45519,"Deze simulatietool is alleen geldig voor het schooljaar 2023-2024!","")</f>
        <v/>
      </c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</row>
    <row r="5" spans="3:70" x14ac:dyDescent="0.3">
      <c r="C5" s="7" t="s">
        <v>2203</v>
      </c>
      <c r="D5" s="30"/>
      <c r="E5" s="30"/>
      <c r="F5" s="30"/>
      <c r="G5" s="30"/>
      <c r="H5" s="30"/>
      <c r="I5" s="30"/>
      <c r="J5" s="30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</row>
    <row r="6" spans="3:70" x14ac:dyDescent="0.3">
      <c r="C6" s="30" t="s">
        <v>3</v>
      </c>
      <c r="D6" s="30"/>
      <c r="E6" s="30"/>
      <c r="F6" s="30"/>
      <c r="G6" s="30"/>
      <c r="H6" s="30"/>
      <c r="I6" s="30"/>
      <c r="J6" s="30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</row>
    <row r="7" spans="3:70" x14ac:dyDescent="0.3">
      <c r="C7" s="30" t="s">
        <v>2293</v>
      </c>
      <c r="D7" s="30"/>
      <c r="E7" s="30"/>
      <c r="F7" s="30"/>
      <c r="G7" s="30"/>
      <c r="H7" s="30"/>
      <c r="I7" s="30"/>
      <c r="J7" s="30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</row>
    <row r="8" spans="3:70" ht="18" x14ac:dyDescent="0.3">
      <c r="C8" s="34" t="s">
        <v>2292</v>
      </c>
      <c r="D8" s="34"/>
      <c r="E8" s="34"/>
      <c r="F8" s="34"/>
      <c r="G8" s="34"/>
      <c r="H8" s="34"/>
      <c r="I8" s="34"/>
      <c r="J8" s="34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</row>
    <row r="9" spans="3:70" x14ac:dyDescent="0.3">
      <c r="C9" s="10" t="str">
        <f>IF(M23="","","T")</f>
        <v/>
      </c>
      <c r="D9" s="30" t="str">
        <f>IF(M23="","",VLOOKUP(M23,'instellingen voltijds gewoon SO'!$A$2:$L$5000,10,FALSE)&amp;" ("&amp;VLOOKUP(M23,'instellingen voltijds gewoon SO'!$A$1:$L$5000,8,FALSE)&amp;")")</f>
        <v/>
      </c>
      <c r="E9" s="30"/>
      <c r="F9" s="30"/>
      <c r="G9" s="30"/>
      <c r="H9" s="30"/>
      <c r="I9" s="30"/>
      <c r="J9" s="30"/>
    </row>
    <row r="10" spans="3:70" ht="9" customHeight="1" x14ac:dyDescent="0.3">
      <c r="C10" s="30"/>
      <c r="D10" s="30"/>
      <c r="E10" s="30"/>
      <c r="F10" s="30"/>
      <c r="G10" s="30"/>
      <c r="H10" s="30"/>
      <c r="I10" s="30"/>
      <c r="J10" s="30"/>
    </row>
    <row r="11" spans="3:70" ht="18" customHeight="1" x14ac:dyDescent="0.3">
      <c r="C11" s="4" t="s">
        <v>0</v>
      </c>
      <c r="D11" s="30"/>
      <c r="E11" s="30"/>
      <c r="F11" s="30"/>
      <c r="G11" s="30"/>
      <c r="H11" s="30"/>
      <c r="I11" s="30"/>
      <c r="J11" s="30"/>
    </row>
    <row r="12" spans="3:70" ht="31.8" customHeight="1" x14ac:dyDescent="0.3">
      <c r="C12" s="61" t="s">
        <v>2219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27"/>
    </row>
    <row r="13" spans="3:70" ht="18" customHeight="1" x14ac:dyDescent="0.3">
      <c r="C13" s="4" t="s">
        <v>166</v>
      </c>
      <c r="D13" s="30"/>
      <c r="E13" s="8"/>
      <c r="F13" s="8"/>
      <c r="G13" s="8"/>
      <c r="H13" s="8"/>
      <c r="I13" s="8"/>
      <c r="J13" s="8"/>
    </row>
    <row r="14" spans="3:70" ht="31.2" customHeight="1" x14ac:dyDescent="0.3">
      <c r="C14" s="44" t="s">
        <v>175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</row>
    <row r="15" spans="3:70" ht="14.4" hidden="1" customHeight="1" x14ac:dyDescent="0.3">
      <c r="C15" s="30"/>
      <c r="D15" s="8"/>
      <c r="E15" s="8"/>
      <c r="F15" s="8"/>
      <c r="G15" s="8"/>
      <c r="H15" s="8"/>
      <c r="I15" s="8"/>
      <c r="J15" s="8"/>
    </row>
    <row r="16" spans="3:70" ht="18" customHeight="1" x14ac:dyDescent="0.3">
      <c r="C16" s="4" t="s">
        <v>1</v>
      </c>
      <c r="D16" s="30"/>
      <c r="E16" s="30"/>
      <c r="F16" s="30"/>
      <c r="G16" s="30"/>
      <c r="H16" s="30"/>
      <c r="I16" s="30"/>
      <c r="J16" s="30"/>
    </row>
    <row r="17" spans="2:71" ht="14.4" customHeight="1" x14ac:dyDescent="0.3">
      <c r="C17" s="63" t="s">
        <v>174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27"/>
    </row>
    <row r="18" spans="2:71" x14ac:dyDescent="0.3">
      <c r="C18" s="30"/>
      <c r="D18" s="30"/>
      <c r="E18" s="30"/>
      <c r="F18" s="30"/>
      <c r="G18" s="30"/>
      <c r="H18" s="30"/>
      <c r="I18" s="30"/>
      <c r="J18" s="30"/>
    </row>
    <row r="19" spans="2:71" ht="22.8" customHeight="1" x14ac:dyDescent="0.3">
      <c r="C19" s="67" t="s">
        <v>4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30"/>
      <c r="BS19" s="19" t="str">
        <f>_xlfn.IFNA(M25,"X")</f>
        <v/>
      </c>
    </row>
    <row r="20" spans="2:71" ht="4.05" customHeight="1" x14ac:dyDescent="0.3"/>
    <row r="21" spans="2:71" ht="19.95" customHeight="1" x14ac:dyDescent="0.3">
      <c r="B21" s="3">
        <v>1</v>
      </c>
      <c r="C21" s="3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8" t="str">
        <f>IF(AND(M23="",COUNTA(C33:R52)&gt;0),"U hebt het nummer van de school niet ingevuld!","")</f>
        <v/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71" ht="18" customHeight="1" x14ac:dyDescent="0.3">
      <c r="C22" s="5" t="s">
        <v>6</v>
      </c>
    </row>
    <row r="23" spans="2:71" x14ac:dyDescent="0.3">
      <c r="K23" s="6" t="s">
        <v>7</v>
      </c>
      <c r="M23" s="68"/>
      <c r="N23" s="69"/>
      <c r="O23" s="69"/>
      <c r="P23" s="69"/>
      <c r="Q23" s="70"/>
      <c r="R23" s="48" t="str">
        <f>IF(BS19="X"," &lt;= Het instellingsnummer dat u hebt ingevuld bestaat niet of is geen nummer van een school voor voltijds gewoon secundair onderwijs!","")</f>
        <v/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</row>
    <row r="24" spans="2:71" ht="4.05" customHeight="1" x14ac:dyDescent="0.3"/>
    <row r="25" spans="2:71" s="9" customFormat="1" ht="18" customHeight="1" x14ac:dyDescent="0.3">
      <c r="K25" s="6" t="s">
        <v>8</v>
      </c>
      <c r="M25" s="58" t="str">
        <f>IF(M23="","",VLOOKUP(M23,'instellingen voltijds gewoon SO'!A2:L5000,11,FALSE))</f>
        <v/>
      </c>
      <c r="N25" s="58"/>
      <c r="O25" s="58"/>
      <c r="P25" s="58"/>
      <c r="Q25" s="58"/>
      <c r="R25" s="58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29"/>
    </row>
    <row r="26" spans="2:71" s="9" customFormat="1" ht="14.4" customHeight="1" x14ac:dyDescent="0.3">
      <c r="K26" s="6"/>
      <c r="M26" s="28"/>
      <c r="N26" s="28"/>
      <c r="O26" s="28"/>
      <c r="P26" s="28"/>
      <c r="Q26" s="28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</row>
    <row r="27" spans="2:71" ht="22.8" customHeight="1" x14ac:dyDescent="0.3">
      <c r="C27" s="78" t="s">
        <v>2285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30"/>
      <c r="BS27" s="19">
        <f>_xlfn.IFNA(M49,"X")</f>
        <v>0</v>
      </c>
    </row>
    <row r="28" spans="2:71" s="9" customFormat="1" ht="4.05" customHeight="1" x14ac:dyDescent="0.3">
      <c r="K28" s="6"/>
      <c r="M28" s="28"/>
      <c r="N28" s="28"/>
      <c r="O28" s="28"/>
      <c r="P28" s="28"/>
      <c r="Q28" s="28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</row>
    <row r="29" spans="2:71" ht="15" customHeight="1" x14ac:dyDescent="0.3">
      <c r="B29" s="3">
        <v>2</v>
      </c>
      <c r="C29" s="10" t="s">
        <v>2291</v>
      </c>
      <c r="BR29" s="21"/>
    </row>
    <row r="30" spans="2:71" ht="32.4" customHeight="1" x14ac:dyDescent="0.3">
      <c r="B30" s="3"/>
      <c r="C30" s="75" t="s">
        <v>2286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1"/>
    </row>
    <row r="31" spans="2:71" s="9" customFormat="1" ht="4.05" customHeight="1" x14ac:dyDescent="0.3">
      <c r="K31" s="6"/>
      <c r="M31" s="28"/>
      <c r="N31" s="28"/>
      <c r="O31" s="28"/>
      <c r="P31" s="28"/>
      <c r="Q31" s="28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2:71" s="9" customFormat="1" ht="60" customHeight="1" x14ac:dyDescent="0.3">
      <c r="C32" s="76" t="s">
        <v>2280</v>
      </c>
      <c r="D32" s="77"/>
      <c r="E32" s="77"/>
      <c r="F32" s="77"/>
      <c r="G32" s="77"/>
      <c r="H32" s="77"/>
      <c r="I32" s="53" t="s">
        <v>2281</v>
      </c>
      <c r="J32" s="54"/>
      <c r="K32" s="54"/>
      <c r="L32" s="54"/>
      <c r="M32" s="54"/>
      <c r="N32" s="54"/>
      <c r="O32" s="42"/>
      <c r="P32" s="42"/>
      <c r="Q32" s="42"/>
      <c r="R32" s="43"/>
      <c r="S32" s="46" t="str">
        <f>IF(COUNTIF(A33:A52,"!")&gt;0," U hebt minstens één datum ingevuld die niet chronologisch is of u hebt tussen twee datums minstens één datum blanco gelaten! Daardoor worden de berekeningen bij punt "&amp;B56&amp;" niet correct uitgevoerd. Doe de nodige aanpassingen.","")</f>
        <v/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29"/>
      <c r="BS32" s="23" t="s">
        <v>171</v>
      </c>
    </row>
    <row r="33" spans="1:71" s="9" customFormat="1" ht="14.4" customHeight="1" x14ac:dyDescent="0.3">
      <c r="B33" s="25" t="str">
        <f>IF(AND(C33="",I33&lt;&gt;""),"!","")</f>
        <v/>
      </c>
      <c r="C33" s="50"/>
      <c r="D33" s="51"/>
      <c r="E33" s="51"/>
      <c r="F33" s="51"/>
      <c r="G33" s="51"/>
      <c r="H33" s="52"/>
      <c r="I33" s="55"/>
      <c r="J33" s="56"/>
      <c r="K33" s="56"/>
      <c r="L33" s="56"/>
      <c r="M33" s="56"/>
      <c r="N33" s="56"/>
      <c r="O33" s="56"/>
      <c r="P33" s="56"/>
      <c r="Q33" s="56"/>
      <c r="R33" s="57"/>
      <c r="S33" s="24" t="str">
        <f t="shared" ref="S33:S52" si="0">IF(AND($C33&lt;&gt;"",$I33="")," &lt;= Vul het aantal leerlingen in.",IF($B33="!"," &lt;= U hebt de instapdatum nog niet ingevuld!",""))</f>
        <v/>
      </c>
      <c r="T33" s="31"/>
      <c r="U33" s="31"/>
      <c r="V33" s="31"/>
      <c r="W33" s="31"/>
      <c r="X33" s="31"/>
      <c r="Y33" s="31"/>
      <c r="Z33" s="31"/>
      <c r="AA33" s="31"/>
      <c r="AB33" s="31"/>
      <c r="AD33" s="29"/>
      <c r="AE33" s="29"/>
      <c r="AF33" s="22"/>
      <c r="AG33" s="22"/>
      <c r="AH33" s="22"/>
      <c r="AI33" s="22"/>
      <c r="AJ33" s="22"/>
      <c r="AL33" s="22"/>
      <c r="AM33" s="22"/>
      <c r="AN33" s="22"/>
      <c r="AO33" s="22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9">
        <f>I33</f>
        <v>0</v>
      </c>
    </row>
    <row r="34" spans="1:71" s="9" customFormat="1" ht="14.4" customHeight="1" x14ac:dyDescent="0.3">
      <c r="A34" s="25" t="str">
        <f>IF(OR(AND(C33="",C34=""),AND(C33&lt;&gt;"",C34="")),"",IF(OR(C34&lt;=C33,AND(C34&lt;&gt;"",C33="")),"!",""))</f>
        <v/>
      </c>
      <c r="B34" s="25" t="str">
        <f>IF(AND(C34="",I34&lt;&gt;""),"!","")</f>
        <v/>
      </c>
      <c r="C34" s="50"/>
      <c r="D34" s="51"/>
      <c r="E34" s="51"/>
      <c r="F34" s="51"/>
      <c r="G34" s="51"/>
      <c r="H34" s="52"/>
      <c r="I34" s="55"/>
      <c r="J34" s="56"/>
      <c r="K34" s="56"/>
      <c r="L34" s="56"/>
      <c r="M34" s="56"/>
      <c r="N34" s="56"/>
      <c r="O34" s="56"/>
      <c r="P34" s="56"/>
      <c r="Q34" s="56"/>
      <c r="R34" s="57"/>
      <c r="S34" s="24" t="str">
        <f t="shared" si="0"/>
        <v/>
      </c>
      <c r="T34" s="31"/>
      <c r="U34" s="31"/>
      <c r="V34" s="31"/>
      <c r="W34" s="31"/>
      <c r="X34" s="31"/>
      <c r="Y34" s="31"/>
      <c r="Z34" s="31"/>
      <c r="AA34" s="31"/>
      <c r="AB34" s="31"/>
      <c r="AD34" s="29"/>
      <c r="AE34" s="29"/>
      <c r="AF34" s="22"/>
      <c r="AG34" s="22"/>
      <c r="AH34" s="22"/>
      <c r="AI34" s="22"/>
      <c r="AJ34" s="22"/>
      <c r="AL34" s="22"/>
      <c r="AM34" s="22"/>
      <c r="AN34" s="22"/>
      <c r="AO34" s="22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9">
        <f>BS33+I34</f>
        <v>0</v>
      </c>
    </row>
    <row r="35" spans="1:71" s="9" customFormat="1" ht="14.4" customHeight="1" x14ac:dyDescent="0.3">
      <c r="A35" s="25" t="str">
        <f t="shared" ref="A35:A52" si="1">IF(OR(AND(C34="",C35=""),AND(C34&lt;&gt;"",C35="")),"",IF(OR(C35&lt;=C34,AND(C35&lt;&gt;"",C34="")),"!",""))</f>
        <v/>
      </c>
      <c r="B35" s="25" t="str">
        <f t="shared" ref="B35:B52" si="2">IF(AND(C35="",I35&lt;&gt;""),"!","")</f>
        <v/>
      </c>
      <c r="C35" s="50"/>
      <c r="D35" s="51"/>
      <c r="E35" s="51"/>
      <c r="F35" s="51"/>
      <c r="G35" s="51"/>
      <c r="H35" s="52"/>
      <c r="I35" s="55"/>
      <c r="J35" s="56"/>
      <c r="K35" s="56"/>
      <c r="L35" s="56"/>
      <c r="M35" s="56"/>
      <c r="N35" s="56"/>
      <c r="O35" s="56"/>
      <c r="P35" s="56"/>
      <c r="Q35" s="56"/>
      <c r="R35" s="57"/>
      <c r="S35" s="24" t="str">
        <f t="shared" si="0"/>
        <v/>
      </c>
      <c r="T35" s="31"/>
      <c r="U35" s="31"/>
      <c r="V35" s="31"/>
      <c r="W35" s="31"/>
      <c r="X35" s="31"/>
      <c r="Y35" s="31"/>
      <c r="Z35" s="31"/>
      <c r="AA35" s="31"/>
      <c r="AB35" s="31"/>
      <c r="AD35" s="29"/>
      <c r="AE35" s="29"/>
      <c r="AF35" s="22"/>
      <c r="AG35" s="22"/>
      <c r="AH35" s="22"/>
      <c r="AI35" s="22"/>
      <c r="AJ35" s="22"/>
      <c r="AL35" s="22"/>
      <c r="AM35" s="22"/>
      <c r="AN35" s="22"/>
      <c r="AO35" s="22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9">
        <f t="shared" ref="BS35:BS52" si="3">BS34+I35</f>
        <v>0</v>
      </c>
    </row>
    <row r="36" spans="1:71" s="9" customFormat="1" ht="14.4" customHeight="1" x14ac:dyDescent="0.3">
      <c r="A36" s="25" t="str">
        <f t="shared" si="1"/>
        <v/>
      </c>
      <c r="B36" s="25" t="str">
        <f t="shared" si="2"/>
        <v/>
      </c>
      <c r="C36" s="50"/>
      <c r="D36" s="51"/>
      <c r="E36" s="51"/>
      <c r="F36" s="51"/>
      <c r="G36" s="51"/>
      <c r="H36" s="52"/>
      <c r="I36" s="55"/>
      <c r="J36" s="56"/>
      <c r="K36" s="56"/>
      <c r="L36" s="56"/>
      <c r="M36" s="56"/>
      <c r="N36" s="56"/>
      <c r="O36" s="56"/>
      <c r="P36" s="56"/>
      <c r="Q36" s="56"/>
      <c r="R36" s="57"/>
      <c r="S36" s="24" t="str">
        <f t="shared" si="0"/>
        <v/>
      </c>
      <c r="T36" s="31"/>
      <c r="U36" s="31"/>
      <c r="V36" s="31"/>
      <c r="W36" s="31"/>
      <c r="X36" s="31"/>
      <c r="Y36" s="31"/>
      <c r="Z36" s="31"/>
      <c r="AA36" s="31"/>
      <c r="AB36" s="31"/>
      <c r="AD36" s="29"/>
      <c r="AE36" s="29"/>
      <c r="AF36" s="22"/>
      <c r="AG36" s="22"/>
      <c r="AH36" s="22"/>
      <c r="AI36" s="22"/>
      <c r="AJ36" s="22"/>
      <c r="AL36" s="22"/>
      <c r="AM36" s="22"/>
      <c r="AN36" s="22"/>
      <c r="AO36" s="22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9">
        <f t="shared" si="3"/>
        <v>0</v>
      </c>
    </row>
    <row r="37" spans="1:71" s="9" customFormat="1" ht="14.4" customHeight="1" x14ac:dyDescent="0.3">
      <c r="A37" s="25" t="str">
        <f t="shared" si="1"/>
        <v/>
      </c>
      <c r="B37" s="25" t="str">
        <f t="shared" si="2"/>
        <v/>
      </c>
      <c r="C37" s="50"/>
      <c r="D37" s="51"/>
      <c r="E37" s="51"/>
      <c r="F37" s="51"/>
      <c r="G37" s="51"/>
      <c r="H37" s="52"/>
      <c r="I37" s="55"/>
      <c r="J37" s="56"/>
      <c r="K37" s="56"/>
      <c r="L37" s="56"/>
      <c r="M37" s="56"/>
      <c r="N37" s="56"/>
      <c r="O37" s="56"/>
      <c r="P37" s="56"/>
      <c r="Q37" s="56"/>
      <c r="R37" s="57"/>
      <c r="S37" s="24" t="str">
        <f t="shared" si="0"/>
        <v/>
      </c>
      <c r="T37" s="31"/>
      <c r="U37" s="31"/>
      <c r="V37" s="31"/>
      <c r="W37" s="31"/>
      <c r="X37" s="31"/>
      <c r="Y37" s="31"/>
      <c r="Z37" s="31"/>
      <c r="AA37" s="31"/>
      <c r="AB37" s="31"/>
      <c r="AD37" s="29"/>
      <c r="AE37" s="29"/>
      <c r="AF37" s="22"/>
      <c r="AG37" s="22"/>
      <c r="AH37" s="22"/>
      <c r="AI37" s="22"/>
      <c r="AJ37" s="22"/>
      <c r="AL37" s="22"/>
      <c r="AM37" s="22"/>
      <c r="AN37" s="22"/>
      <c r="AO37" s="22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9">
        <f t="shared" si="3"/>
        <v>0</v>
      </c>
    </row>
    <row r="38" spans="1:71" s="9" customFormat="1" ht="14.4" customHeight="1" x14ac:dyDescent="0.3">
      <c r="A38" s="25" t="str">
        <f t="shared" si="1"/>
        <v/>
      </c>
      <c r="B38" s="25" t="str">
        <f t="shared" si="2"/>
        <v/>
      </c>
      <c r="C38" s="50"/>
      <c r="D38" s="51"/>
      <c r="E38" s="51"/>
      <c r="F38" s="51"/>
      <c r="G38" s="51"/>
      <c r="H38" s="52"/>
      <c r="I38" s="55"/>
      <c r="J38" s="56"/>
      <c r="K38" s="56"/>
      <c r="L38" s="56"/>
      <c r="M38" s="56"/>
      <c r="N38" s="56"/>
      <c r="O38" s="56"/>
      <c r="P38" s="56"/>
      <c r="Q38" s="56"/>
      <c r="R38" s="57"/>
      <c r="S38" s="24" t="str">
        <f t="shared" si="0"/>
        <v/>
      </c>
      <c r="T38" s="31"/>
      <c r="U38" s="31"/>
      <c r="V38" s="31"/>
      <c r="W38" s="31"/>
      <c r="X38" s="31"/>
      <c r="Y38" s="31"/>
      <c r="Z38" s="31"/>
      <c r="AA38" s="31"/>
      <c r="AB38" s="31"/>
      <c r="AD38" s="29"/>
      <c r="AE38" s="29"/>
      <c r="AF38" s="22"/>
      <c r="AG38" s="22"/>
      <c r="AH38" s="22"/>
      <c r="AI38" s="22"/>
      <c r="AJ38" s="22"/>
      <c r="AL38" s="22"/>
      <c r="AM38" s="22"/>
      <c r="AN38" s="22"/>
      <c r="AO38" s="22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9">
        <f t="shared" si="3"/>
        <v>0</v>
      </c>
    </row>
    <row r="39" spans="1:71" s="9" customFormat="1" ht="14.4" customHeight="1" x14ac:dyDescent="0.3">
      <c r="A39" s="25" t="str">
        <f t="shared" si="1"/>
        <v/>
      </c>
      <c r="B39" s="25" t="str">
        <f t="shared" si="2"/>
        <v/>
      </c>
      <c r="C39" s="50"/>
      <c r="D39" s="51"/>
      <c r="E39" s="51"/>
      <c r="F39" s="51"/>
      <c r="G39" s="51"/>
      <c r="H39" s="52"/>
      <c r="I39" s="55"/>
      <c r="J39" s="56"/>
      <c r="K39" s="56"/>
      <c r="L39" s="56"/>
      <c r="M39" s="56"/>
      <c r="N39" s="56"/>
      <c r="O39" s="56"/>
      <c r="P39" s="56"/>
      <c r="Q39" s="56"/>
      <c r="R39" s="57"/>
      <c r="S39" s="24" t="str">
        <f t="shared" si="0"/>
        <v/>
      </c>
      <c r="T39" s="31"/>
      <c r="U39" s="31"/>
      <c r="V39" s="31"/>
      <c r="W39" s="31"/>
      <c r="X39" s="31"/>
      <c r="Y39" s="31"/>
      <c r="Z39" s="31"/>
      <c r="AA39" s="31"/>
      <c r="AB39" s="31"/>
      <c r="AD39" s="29"/>
      <c r="AE39" s="29"/>
      <c r="AF39" s="22"/>
      <c r="AG39" s="22"/>
      <c r="AH39" s="22"/>
      <c r="AI39" s="22"/>
      <c r="AJ39" s="22"/>
      <c r="AL39" s="22"/>
      <c r="AM39" s="22"/>
      <c r="AN39" s="22"/>
      <c r="AO39" s="22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9">
        <f t="shared" si="3"/>
        <v>0</v>
      </c>
    </row>
    <row r="40" spans="1:71" s="9" customFormat="1" ht="14.4" customHeight="1" x14ac:dyDescent="0.3">
      <c r="A40" s="25" t="str">
        <f t="shared" si="1"/>
        <v/>
      </c>
      <c r="B40" s="25" t="str">
        <f t="shared" si="2"/>
        <v/>
      </c>
      <c r="C40" s="50"/>
      <c r="D40" s="51"/>
      <c r="E40" s="51"/>
      <c r="F40" s="51"/>
      <c r="G40" s="51"/>
      <c r="H40" s="52"/>
      <c r="I40" s="55"/>
      <c r="J40" s="56"/>
      <c r="K40" s="56"/>
      <c r="L40" s="56"/>
      <c r="M40" s="56"/>
      <c r="N40" s="56"/>
      <c r="O40" s="56"/>
      <c r="P40" s="56"/>
      <c r="Q40" s="56"/>
      <c r="R40" s="57"/>
      <c r="S40" s="24" t="str">
        <f t="shared" si="0"/>
        <v/>
      </c>
      <c r="T40" s="31"/>
      <c r="U40" s="31"/>
      <c r="V40" s="31"/>
      <c r="W40" s="31"/>
      <c r="X40" s="31"/>
      <c r="Y40" s="31"/>
      <c r="Z40" s="31"/>
      <c r="AA40" s="31"/>
      <c r="AB40" s="31"/>
      <c r="AD40" s="29"/>
      <c r="AE40" s="29"/>
      <c r="AF40" s="22"/>
      <c r="AG40" s="22"/>
      <c r="AH40" s="22"/>
      <c r="AI40" s="22"/>
      <c r="AJ40" s="22"/>
      <c r="AL40" s="22"/>
      <c r="AM40" s="22"/>
      <c r="AN40" s="22"/>
      <c r="AO40" s="22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9">
        <f t="shared" si="3"/>
        <v>0</v>
      </c>
    </row>
    <row r="41" spans="1:71" s="9" customFormat="1" ht="14.4" customHeight="1" x14ac:dyDescent="0.3">
      <c r="A41" s="25" t="str">
        <f t="shared" si="1"/>
        <v/>
      </c>
      <c r="B41" s="25" t="str">
        <f t="shared" si="2"/>
        <v/>
      </c>
      <c r="C41" s="50"/>
      <c r="D41" s="51"/>
      <c r="E41" s="51"/>
      <c r="F41" s="51"/>
      <c r="G41" s="51"/>
      <c r="H41" s="52"/>
      <c r="I41" s="55"/>
      <c r="J41" s="56"/>
      <c r="K41" s="56"/>
      <c r="L41" s="56"/>
      <c r="M41" s="56"/>
      <c r="N41" s="56"/>
      <c r="O41" s="56"/>
      <c r="P41" s="56"/>
      <c r="Q41" s="56"/>
      <c r="R41" s="57"/>
      <c r="S41" s="24" t="str">
        <f t="shared" si="0"/>
        <v/>
      </c>
      <c r="T41" s="31"/>
      <c r="U41" s="31"/>
      <c r="V41" s="31"/>
      <c r="W41" s="31"/>
      <c r="X41" s="31"/>
      <c r="Y41" s="31"/>
      <c r="Z41" s="31"/>
      <c r="AA41" s="31"/>
      <c r="AB41" s="31"/>
      <c r="AD41" s="29"/>
      <c r="AE41" s="29"/>
      <c r="AF41" s="22"/>
      <c r="AG41" s="22"/>
      <c r="AH41" s="22"/>
      <c r="AI41" s="22"/>
      <c r="AJ41" s="22"/>
      <c r="AL41" s="22"/>
      <c r="AM41" s="22"/>
      <c r="AN41" s="22"/>
      <c r="AO41" s="22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9">
        <f t="shared" si="3"/>
        <v>0</v>
      </c>
    </row>
    <row r="42" spans="1:71" s="9" customFormat="1" ht="14.4" customHeight="1" x14ac:dyDescent="0.3">
      <c r="A42" s="25" t="str">
        <f t="shared" si="1"/>
        <v/>
      </c>
      <c r="B42" s="25" t="str">
        <f t="shared" si="2"/>
        <v/>
      </c>
      <c r="C42" s="50"/>
      <c r="D42" s="51"/>
      <c r="E42" s="51"/>
      <c r="F42" s="51"/>
      <c r="G42" s="51"/>
      <c r="H42" s="52"/>
      <c r="I42" s="55"/>
      <c r="J42" s="56"/>
      <c r="K42" s="56"/>
      <c r="L42" s="56"/>
      <c r="M42" s="56"/>
      <c r="N42" s="56"/>
      <c r="O42" s="56"/>
      <c r="P42" s="56"/>
      <c r="Q42" s="56"/>
      <c r="R42" s="57"/>
      <c r="S42" s="24" t="str">
        <f t="shared" si="0"/>
        <v/>
      </c>
      <c r="T42" s="31"/>
      <c r="U42" s="31"/>
      <c r="V42" s="31"/>
      <c r="W42" s="31"/>
      <c r="X42" s="31"/>
      <c r="Y42" s="31"/>
      <c r="Z42" s="31"/>
      <c r="AA42" s="31"/>
      <c r="AB42" s="31"/>
      <c r="AD42" s="29"/>
      <c r="AE42" s="29"/>
      <c r="AF42" s="22"/>
      <c r="AG42" s="22"/>
      <c r="AH42" s="22"/>
      <c r="AI42" s="22"/>
      <c r="AJ42" s="22"/>
      <c r="AL42" s="22"/>
      <c r="AM42" s="22"/>
      <c r="AN42" s="22"/>
      <c r="AO42" s="22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9">
        <f t="shared" si="3"/>
        <v>0</v>
      </c>
    </row>
    <row r="43" spans="1:71" s="9" customFormat="1" ht="14.4" customHeight="1" x14ac:dyDescent="0.3">
      <c r="A43" s="25" t="str">
        <f t="shared" si="1"/>
        <v/>
      </c>
      <c r="B43" s="25" t="str">
        <f t="shared" si="2"/>
        <v/>
      </c>
      <c r="C43" s="50"/>
      <c r="D43" s="51"/>
      <c r="E43" s="51"/>
      <c r="F43" s="51"/>
      <c r="G43" s="51"/>
      <c r="H43" s="52"/>
      <c r="I43" s="55"/>
      <c r="J43" s="56"/>
      <c r="K43" s="56"/>
      <c r="L43" s="56"/>
      <c r="M43" s="56"/>
      <c r="N43" s="56"/>
      <c r="O43" s="56"/>
      <c r="P43" s="56"/>
      <c r="Q43" s="56"/>
      <c r="R43" s="57"/>
      <c r="S43" s="24" t="str">
        <f t="shared" si="0"/>
        <v/>
      </c>
      <c r="T43" s="31"/>
      <c r="U43" s="31"/>
      <c r="V43" s="31"/>
      <c r="W43" s="31"/>
      <c r="X43" s="31"/>
      <c r="Y43" s="31"/>
      <c r="Z43" s="31"/>
      <c r="AA43" s="31"/>
      <c r="AB43" s="31"/>
      <c r="AD43" s="29"/>
      <c r="AE43" s="29"/>
      <c r="AF43" s="22"/>
      <c r="AG43" s="22"/>
      <c r="AH43" s="22"/>
      <c r="AI43" s="22"/>
      <c r="AJ43" s="22"/>
      <c r="AL43" s="22"/>
      <c r="AM43" s="22"/>
      <c r="AN43" s="22"/>
      <c r="AO43" s="22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9">
        <f t="shared" si="3"/>
        <v>0</v>
      </c>
    </row>
    <row r="44" spans="1:71" s="9" customFormat="1" ht="14.4" customHeight="1" x14ac:dyDescent="0.3">
      <c r="A44" s="25" t="str">
        <f t="shared" si="1"/>
        <v/>
      </c>
      <c r="B44" s="25" t="str">
        <f t="shared" si="2"/>
        <v/>
      </c>
      <c r="C44" s="50"/>
      <c r="D44" s="51"/>
      <c r="E44" s="51"/>
      <c r="F44" s="51"/>
      <c r="G44" s="51"/>
      <c r="H44" s="52"/>
      <c r="I44" s="55"/>
      <c r="J44" s="56"/>
      <c r="K44" s="56"/>
      <c r="L44" s="56"/>
      <c r="M44" s="56"/>
      <c r="N44" s="56"/>
      <c r="O44" s="56"/>
      <c r="P44" s="56"/>
      <c r="Q44" s="56"/>
      <c r="R44" s="57"/>
      <c r="S44" s="24" t="str">
        <f t="shared" si="0"/>
        <v/>
      </c>
      <c r="T44" s="31"/>
      <c r="U44" s="31"/>
      <c r="V44" s="31"/>
      <c r="W44" s="31"/>
      <c r="X44" s="31"/>
      <c r="Y44" s="31"/>
      <c r="Z44" s="31"/>
      <c r="AA44" s="31"/>
      <c r="AB44" s="31"/>
      <c r="AD44" s="29"/>
      <c r="AE44" s="29"/>
      <c r="AF44" s="22"/>
      <c r="AG44" s="22"/>
      <c r="AH44" s="22"/>
      <c r="AI44" s="22"/>
      <c r="AJ44" s="22"/>
      <c r="AL44" s="22"/>
      <c r="AM44" s="22"/>
      <c r="AN44" s="22"/>
      <c r="AO44" s="22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9">
        <f t="shared" si="3"/>
        <v>0</v>
      </c>
    </row>
    <row r="45" spans="1:71" s="9" customFormat="1" ht="14.4" customHeight="1" x14ac:dyDescent="0.3">
      <c r="A45" s="25" t="str">
        <f t="shared" si="1"/>
        <v/>
      </c>
      <c r="B45" s="25" t="str">
        <f t="shared" si="2"/>
        <v/>
      </c>
      <c r="C45" s="50"/>
      <c r="D45" s="51"/>
      <c r="E45" s="51"/>
      <c r="F45" s="51"/>
      <c r="G45" s="51"/>
      <c r="H45" s="52"/>
      <c r="I45" s="55"/>
      <c r="J45" s="56"/>
      <c r="K45" s="56"/>
      <c r="L45" s="56"/>
      <c r="M45" s="56"/>
      <c r="N45" s="56"/>
      <c r="O45" s="56"/>
      <c r="P45" s="56"/>
      <c r="Q45" s="56"/>
      <c r="R45" s="57"/>
      <c r="S45" s="24" t="str">
        <f t="shared" si="0"/>
        <v/>
      </c>
      <c r="T45" s="31"/>
      <c r="U45" s="31"/>
      <c r="V45" s="31"/>
      <c r="W45" s="31"/>
      <c r="X45" s="31"/>
      <c r="Y45" s="31"/>
      <c r="Z45" s="31"/>
      <c r="AA45" s="31"/>
      <c r="AB45" s="31"/>
      <c r="AD45" s="29"/>
      <c r="AE45" s="29"/>
      <c r="AF45" s="22"/>
      <c r="AG45" s="22"/>
      <c r="AH45" s="22"/>
      <c r="AI45" s="22"/>
      <c r="AJ45" s="22"/>
      <c r="AL45" s="22"/>
      <c r="AM45" s="22"/>
      <c r="AN45" s="22"/>
      <c r="AO45" s="22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9">
        <f t="shared" si="3"/>
        <v>0</v>
      </c>
    </row>
    <row r="46" spans="1:71" s="9" customFormat="1" ht="14.4" customHeight="1" x14ac:dyDescent="0.3">
      <c r="A46" s="25" t="str">
        <f t="shared" si="1"/>
        <v/>
      </c>
      <c r="B46" s="25" t="str">
        <f t="shared" si="2"/>
        <v/>
      </c>
      <c r="C46" s="50"/>
      <c r="D46" s="51"/>
      <c r="E46" s="51"/>
      <c r="F46" s="51"/>
      <c r="G46" s="51"/>
      <c r="H46" s="52"/>
      <c r="I46" s="55"/>
      <c r="J46" s="56"/>
      <c r="K46" s="56"/>
      <c r="L46" s="56"/>
      <c r="M46" s="56"/>
      <c r="N46" s="56"/>
      <c r="O46" s="56"/>
      <c r="P46" s="56"/>
      <c r="Q46" s="56"/>
      <c r="R46" s="57"/>
      <c r="S46" s="24" t="str">
        <f t="shared" si="0"/>
        <v/>
      </c>
      <c r="T46" s="31"/>
      <c r="U46" s="31"/>
      <c r="V46" s="31"/>
      <c r="W46" s="31"/>
      <c r="X46" s="31"/>
      <c r="Y46" s="31"/>
      <c r="Z46" s="31"/>
      <c r="AA46" s="31"/>
      <c r="AB46" s="31"/>
      <c r="AD46" s="29"/>
      <c r="AE46" s="29"/>
      <c r="AF46" s="22"/>
      <c r="AG46" s="22"/>
      <c r="AH46" s="22"/>
      <c r="AI46" s="22"/>
      <c r="AJ46" s="22"/>
      <c r="AL46" s="22"/>
      <c r="AM46" s="22"/>
      <c r="AN46" s="22"/>
      <c r="AO46" s="22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9">
        <f t="shared" si="3"/>
        <v>0</v>
      </c>
    </row>
    <row r="47" spans="1:71" s="9" customFormat="1" ht="14.4" customHeight="1" x14ac:dyDescent="0.3">
      <c r="A47" s="25" t="str">
        <f t="shared" si="1"/>
        <v/>
      </c>
      <c r="B47" s="25" t="str">
        <f t="shared" si="2"/>
        <v/>
      </c>
      <c r="C47" s="50"/>
      <c r="D47" s="51"/>
      <c r="E47" s="51"/>
      <c r="F47" s="51"/>
      <c r="G47" s="51"/>
      <c r="H47" s="52"/>
      <c r="I47" s="55"/>
      <c r="J47" s="56"/>
      <c r="K47" s="56"/>
      <c r="L47" s="56"/>
      <c r="M47" s="56"/>
      <c r="N47" s="56"/>
      <c r="O47" s="56"/>
      <c r="P47" s="56"/>
      <c r="Q47" s="56"/>
      <c r="R47" s="57"/>
      <c r="S47" s="24" t="str">
        <f t="shared" si="0"/>
        <v/>
      </c>
      <c r="T47" s="31"/>
      <c r="U47" s="31"/>
      <c r="V47" s="31"/>
      <c r="W47" s="31"/>
      <c r="X47" s="31"/>
      <c r="Y47" s="31"/>
      <c r="Z47" s="31"/>
      <c r="AA47" s="31"/>
      <c r="AB47" s="31"/>
      <c r="AD47" s="29"/>
      <c r="AE47" s="29"/>
      <c r="AF47" s="22"/>
      <c r="AG47" s="22"/>
      <c r="AH47" s="22"/>
      <c r="AI47" s="22"/>
      <c r="AJ47" s="22"/>
      <c r="AL47" s="22"/>
      <c r="AM47" s="22"/>
      <c r="AN47" s="22"/>
      <c r="AO47" s="22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9">
        <f t="shared" si="3"/>
        <v>0</v>
      </c>
    </row>
    <row r="48" spans="1:71" s="9" customFormat="1" ht="14.4" customHeight="1" x14ac:dyDescent="0.3">
      <c r="A48" s="25" t="str">
        <f t="shared" si="1"/>
        <v/>
      </c>
      <c r="B48" s="25" t="str">
        <f t="shared" si="2"/>
        <v/>
      </c>
      <c r="C48" s="50"/>
      <c r="D48" s="51"/>
      <c r="E48" s="51"/>
      <c r="F48" s="51"/>
      <c r="G48" s="51"/>
      <c r="H48" s="52"/>
      <c r="I48" s="55"/>
      <c r="J48" s="56"/>
      <c r="K48" s="56"/>
      <c r="L48" s="56"/>
      <c r="M48" s="56"/>
      <c r="N48" s="56"/>
      <c r="O48" s="56"/>
      <c r="P48" s="56"/>
      <c r="Q48" s="56"/>
      <c r="R48" s="57"/>
      <c r="S48" s="24" t="str">
        <f t="shared" si="0"/>
        <v/>
      </c>
      <c r="T48" s="31"/>
      <c r="U48" s="31"/>
      <c r="V48" s="31"/>
      <c r="W48" s="31"/>
      <c r="X48" s="31"/>
      <c r="Y48" s="31"/>
      <c r="Z48" s="31"/>
      <c r="AA48" s="31"/>
      <c r="AB48" s="31"/>
      <c r="AD48" s="29"/>
      <c r="AE48" s="29"/>
      <c r="AF48" s="22"/>
      <c r="AG48" s="22"/>
      <c r="AH48" s="22"/>
      <c r="AI48" s="22"/>
      <c r="AJ48" s="22"/>
      <c r="AL48" s="22"/>
      <c r="AM48" s="22"/>
      <c r="AN48" s="22"/>
      <c r="AO48" s="22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9">
        <f t="shared" si="3"/>
        <v>0</v>
      </c>
    </row>
    <row r="49" spans="1:71" s="9" customFormat="1" ht="14.4" customHeight="1" x14ac:dyDescent="0.3">
      <c r="A49" s="25" t="str">
        <f t="shared" si="1"/>
        <v/>
      </c>
      <c r="B49" s="25" t="str">
        <f t="shared" si="2"/>
        <v/>
      </c>
      <c r="C49" s="50"/>
      <c r="D49" s="51"/>
      <c r="E49" s="51"/>
      <c r="F49" s="51"/>
      <c r="G49" s="51"/>
      <c r="H49" s="52"/>
      <c r="I49" s="55"/>
      <c r="J49" s="56"/>
      <c r="K49" s="56"/>
      <c r="L49" s="56"/>
      <c r="M49" s="56"/>
      <c r="N49" s="56"/>
      <c r="O49" s="56"/>
      <c r="P49" s="56"/>
      <c r="Q49" s="56"/>
      <c r="R49" s="57"/>
      <c r="S49" s="24" t="str">
        <f t="shared" si="0"/>
        <v/>
      </c>
      <c r="T49" s="31"/>
      <c r="U49" s="31"/>
      <c r="V49" s="31"/>
      <c r="W49" s="31"/>
      <c r="X49" s="31"/>
      <c r="Y49" s="31"/>
      <c r="Z49" s="31"/>
      <c r="AA49" s="31"/>
      <c r="AB49" s="31"/>
      <c r="AD49" s="29"/>
      <c r="AE49" s="29"/>
      <c r="AF49" s="22"/>
      <c r="AG49" s="22"/>
      <c r="AH49" s="22"/>
      <c r="AI49" s="22"/>
      <c r="AJ49" s="22"/>
      <c r="AL49" s="22"/>
      <c r="AM49" s="22"/>
      <c r="AN49" s="22"/>
      <c r="AO49" s="22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9">
        <f t="shared" si="3"/>
        <v>0</v>
      </c>
    </row>
    <row r="50" spans="1:71" s="9" customFormat="1" ht="14.4" customHeight="1" x14ac:dyDescent="0.3">
      <c r="A50" s="25" t="str">
        <f t="shared" si="1"/>
        <v/>
      </c>
      <c r="B50" s="25" t="str">
        <f t="shared" si="2"/>
        <v/>
      </c>
      <c r="C50" s="50"/>
      <c r="D50" s="51"/>
      <c r="E50" s="51"/>
      <c r="F50" s="51"/>
      <c r="G50" s="51"/>
      <c r="H50" s="52"/>
      <c r="I50" s="55"/>
      <c r="J50" s="56"/>
      <c r="K50" s="56"/>
      <c r="L50" s="56"/>
      <c r="M50" s="56"/>
      <c r="N50" s="56"/>
      <c r="O50" s="56"/>
      <c r="P50" s="56"/>
      <c r="Q50" s="56"/>
      <c r="R50" s="57"/>
      <c r="S50" s="24" t="str">
        <f t="shared" si="0"/>
        <v/>
      </c>
      <c r="T50" s="31"/>
      <c r="U50" s="31"/>
      <c r="V50" s="31"/>
      <c r="W50" s="31"/>
      <c r="X50" s="31"/>
      <c r="Y50" s="31"/>
      <c r="Z50" s="31"/>
      <c r="AA50" s="31"/>
      <c r="AB50" s="31"/>
      <c r="AD50" s="29"/>
      <c r="AE50" s="29"/>
      <c r="AF50" s="22"/>
      <c r="AG50" s="22"/>
      <c r="AH50" s="22"/>
      <c r="AI50" s="22"/>
      <c r="AJ50" s="22"/>
      <c r="AL50" s="22"/>
      <c r="AM50" s="22"/>
      <c r="AN50" s="22"/>
      <c r="AO50" s="22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9">
        <f t="shared" si="3"/>
        <v>0</v>
      </c>
    </row>
    <row r="51" spans="1:71" s="9" customFormat="1" ht="14.4" customHeight="1" x14ac:dyDescent="0.3">
      <c r="A51" s="25" t="str">
        <f t="shared" si="1"/>
        <v/>
      </c>
      <c r="B51" s="25" t="str">
        <f t="shared" si="2"/>
        <v/>
      </c>
      <c r="C51" s="50"/>
      <c r="D51" s="51"/>
      <c r="E51" s="51"/>
      <c r="F51" s="51"/>
      <c r="G51" s="51"/>
      <c r="H51" s="52"/>
      <c r="I51" s="55"/>
      <c r="J51" s="56"/>
      <c r="K51" s="56"/>
      <c r="L51" s="56"/>
      <c r="M51" s="56"/>
      <c r="N51" s="56"/>
      <c r="O51" s="56"/>
      <c r="P51" s="56"/>
      <c r="Q51" s="56"/>
      <c r="R51" s="57"/>
      <c r="S51" s="24" t="str">
        <f t="shared" si="0"/>
        <v/>
      </c>
      <c r="T51" s="31"/>
      <c r="U51" s="31"/>
      <c r="V51" s="31"/>
      <c r="W51" s="31"/>
      <c r="X51" s="31"/>
      <c r="Y51" s="31"/>
      <c r="Z51" s="31"/>
      <c r="AA51" s="31"/>
      <c r="AB51" s="31"/>
      <c r="AD51" s="29"/>
      <c r="AE51" s="29"/>
      <c r="AF51" s="22"/>
      <c r="AG51" s="22"/>
      <c r="AH51" s="22"/>
      <c r="AI51" s="22"/>
      <c r="AJ51" s="22"/>
      <c r="AL51" s="22"/>
      <c r="AM51" s="22"/>
      <c r="AN51" s="22"/>
      <c r="AO51" s="22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9">
        <f t="shared" si="3"/>
        <v>0</v>
      </c>
    </row>
    <row r="52" spans="1:71" s="9" customFormat="1" ht="14.4" customHeight="1" x14ac:dyDescent="0.3">
      <c r="A52" s="25" t="str">
        <f t="shared" si="1"/>
        <v/>
      </c>
      <c r="B52" s="25" t="str">
        <f t="shared" si="2"/>
        <v/>
      </c>
      <c r="C52" s="50"/>
      <c r="D52" s="51"/>
      <c r="E52" s="51"/>
      <c r="F52" s="51"/>
      <c r="G52" s="51"/>
      <c r="H52" s="52"/>
      <c r="I52" s="55"/>
      <c r="J52" s="56"/>
      <c r="K52" s="56"/>
      <c r="L52" s="56"/>
      <c r="M52" s="56"/>
      <c r="N52" s="56"/>
      <c r="O52" s="56"/>
      <c r="P52" s="56"/>
      <c r="Q52" s="56"/>
      <c r="R52" s="57"/>
      <c r="S52" s="24" t="str">
        <f t="shared" si="0"/>
        <v/>
      </c>
      <c r="T52" s="31"/>
      <c r="U52" s="31"/>
      <c r="V52" s="31"/>
      <c r="W52" s="31"/>
      <c r="X52" s="31"/>
      <c r="Y52" s="31"/>
      <c r="Z52" s="31"/>
      <c r="AA52" s="31"/>
      <c r="AB52" s="31"/>
      <c r="AD52" s="29"/>
      <c r="AE52" s="29"/>
      <c r="AF52" s="22"/>
      <c r="AG52" s="22"/>
      <c r="AH52" s="22"/>
      <c r="AI52" s="22"/>
      <c r="AJ52" s="22"/>
      <c r="AL52" s="22"/>
      <c r="AM52" s="22"/>
      <c r="AN52" s="22"/>
      <c r="AO52" s="2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9">
        <f t="shared" si="3"/>
        <v>0</v>
      </c>
    </row>
    <row r="54" spans="1:71" ht="22.8" customHeight="1" x14ac:dyDescent="0.3">
      <c r="C54" s="78" t="s">
        <v>2287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27"/>
    </row>
    <row r="55" spans="1:71" ht="4.05" customHeight="1" x14ac:dyDescent="0.3"/>
    <row r="56" spans="1:71" ht="30.6" customHeight="1" x14ac:dyDescent="0.3">
      <c r="B56" s="3">
        <v>3</v>
      </c>
      <c r="C56" s="87" t="s">
        <v>2282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</row>
    <row r="57" spans="1:71" ht="18" customHeight="1" x14ac:dyDescent="0.3">
      <c r="B57" s="3"/>
      <c r="C57" s="84" t="str">
        <f>IF(BS57="X","De berekeningen zijn pas volledig correct als er in de rubriek 'Foutmeldingen' geen foutmeldingen meer worden getoond!","")</f>
        <v/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S57" s="6" t="str">
        <f>IF(AND(C85="",C86="",C87=""),"","X")</f>
        <v/>
      </c>
    </row>
    <row r="58" spans="1:71" s="2" customFormat="1" ht="137.4" customHeight="1" x14ac:dyDescent="0.3">
      <c r="C58" s="76" t="s">
        <v>170</v>
      </c>
      <c r="D58" s="77"/>
      <c r="E58" s="77"/>
      <c r="F58" s="77"/>
      <c r="G58" s="77"/>
      <c r="H58" s="77"/>
      <c r="I58" s="53" t="s">
        <v>2289</v>
      </c>
      <c r="J58" s="79"/>
      <c r="K58" s="79"/>
      <c r="L58" s="79"/>
      <c r="M58" s="79"/>
      <c r="N58" s="79"/>
      <c r="O58" s="79"/>
      <c r="P58" s="79"/>
      <c r="Q58" s="80"/>
      <c r="R58" s="53" t="s">
        <v>2201</v>
      </c>
      <c r="S58" s="79"/>
      <c r="T58" s="79"/>
      <c r="U58" s="79"/>
      <c r="V58" s="79"/>
      <c r="W58" s="79"/>
      <c r="X58" s="79"/>
      <c r="Y58" s="79"/>
      <c r="Z58" s="80"/>
      <c r="AA58" s="53" t="s">
        <v>2202</v>
      </c>
      <c r="AB58" s="79"/>
      <c r="AC58" s="79"/>
      <c r="AD58" s="79"/>
      <c r="AE58" s="79"/>
      <c r="AF58" s="79"/>
      <c r="AG58" s="79"/>
      <c r="AH58" s="79"/>
      <c r="AI58" s="79"/>
      <c r="AJ58" s="80"/>
      <c r="AK58" s="53" t="s">
        <v>2288</v>
      </c>
      <c r="AL58" s="79"/>
      <c r="AM58" s="79"/>
      <c r="AN58" s="79"/>
      <c r="AO58" s="79"/>
      <c r="AP58" s="79"/>
      <c r="AQ58" s="79"/>
      <c r="AR58" s="79"/>
      <c r="AS58" s="80"/>
      <c r="AT58" s="96" t="s">
        <v>2283</v>
      </c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12"/>
    </row>
    <row r="59" spans="1:71" x14ac:dyDescent="0.3">
      <c r="C59" s="72" t="str">
        <f>IF(C33="","",C33)</f>
        <v/>
      </c>
      <c r="D59" s="73"/>
      <c r="E59" s="73"/>
      <c r="F59" s="73"/>
      <c r="G59" s="73"/>
      <c r="H59" s="74"/>
      <c r="I59" s="81" t="str">
        <f t="shared" ref="I59" si="4">IF(C59="","",BS33)</f>
        <v/>
      </c>
      <c r="J59" s="82"/>
      <c r="K59" s="82"/>
      <c r="L59" s="82"/>
      <c r="M59" s="82"/>
      <c r="N59" s="82"/>
      <c r="O59" s="42"/>
      <c r="P59" s="42"/>
      <c r="Q59" s="43"/>
      <c r="R59" s="41" t="str">
        <f>IF(C33="","",ROUNDDOWN(I59*data1!$B$5,0))</f>
        <v/>
      </c>
      <c r="S59" s="42"/>
      <c r="T59" s="42"/>
      <c r="U59" s="42"/>
      <c r="V59" s="42"/>
      <c r="W59" s="42"/>
      <c r="X59" s="42"/>
      <c r="Y59" s="42"/>
      <c r="Z59" s="43"/>
      <c r="AA59" s="41" t="str">
        <f>IF(C33="","",ROUNDDOWN(I59*data1!$B$10,0))</f>
        <v/>
      </c>
      <c r="AB59" s="42"/>
      <c r="AC59" s="42"/>
      <c r="AD59" s="42"/>
      <c r="AE59" s="42"/>
      <c r="AF59" s="42"/>
      <c r="AG59" s="42"/>
      <c r="AH59" s="42"/>
      <c r="AI59" s="42"/>
      <c r="AJ59" s="43"/>
      <c r="AK59" s="83" t="str">
        <f>IF(C33="","",ROUND(I59*data1!$B$20,2))</f>
        <v/>
      </c>
      <c r="AL59" s="42"/>
      <c r="AM59" s="42"/>
      <c r="AN59" s="42"/>
      <c r="AO59" s="42"/>
      <c r="AP59" s="42"/>
      <c r="AQ59" s="42"/>
      <c r="AR59" s="42"/>
      <c r="AS59" s="43"/>
      <c r="AT59" s="83" t="str">
        <f>IF(C59="",""," vanaf "&amp;TEXT(C59,"DD/MM/JJJJ")&amp;IF(C60=""," tot en met 30/06/2024"," tot en met "&amp;TEXT(C60-1,"DD/MM/JJJJ")))</f>
        <v/>
      </c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3"/>
      <c r="BR59" s="11"/>
    </row>
    <row r="60" spans="1:71" x14ac:dyDescent="0.3">
      <c r="C60" s="72" t="str">
        <f t="shared" ref="C60:C78" si="5">IF(C34="","",C34)</f>
        <v/>
      </c>
      <c r="D60" s="73"/>
      <c r="E60" s="73"/>
      <c r="F60" s="73"/>
      <c r="G60" s="73"/>
      <c r="H60" s="74"/>
      <c r="I60" s="81" t="str">
        <f t="shared" ref="I60:I78" si="6">IF(C60="","",BS34)</f>
        <v/>
      </c>
      <c r="J60" s="82"/>
      <c r="K60" s="82"/>
      <c r="L60" s="82"/>
      <c r="M60" s="82"/>
      <c r="N60" s="82"/>
      <c r="O60" s="42"/>
      <c r="P60" s="42"/>
      <c r="Q60" s="43"/>
      <c r="R60" s="41" t="str">
        <f>IF(C34="","",ROUNDDOWN(I60*data1!$B$5,0))</f>
        <v/>
      </c>
      <c r="S60" s="42"/>
      <c r="T60" s="42"/>
      <c r="U60" s="42"/>
      <c r="V60" s="42"/>
      <c r="W60" s="42"/>
      <c r="X60" s="42"/>
      <c r="Y60" s="42"/>
      <c r="Z60" s="43"/>
      <c r="AA60" s="41" t="str">
        <f>IF(C34="","",ROUNDDOWN(I60*data1!$B$10,0))</f>
        <v/>
      </c>
      <c r="AB60" s="42"/>
      <c r="AC60" s="42"/>
      <c r="AD60" s="42"/>
      <c r="AE60" s="42"/>
      <c r="AF60" s="42"/>
      <c r="AG60" s="42"/>
      <c r="AH60" s="42"/>
      <c r="AI60" s="42"/>
      <c r="AJ60" s="43"/>
      <c r="AK60" s="83" t="str">
        <f>IF(C34="","",ROUND(I60*data1!$B$20,2))</f>
        <v/>
      </c>
      <c r="AL60" s="42"/>
      <c r="AM60" s="42"/>
      <c r="AN60" s="42"/>
      <c r="AO60" s="42"/>
      <c r="AP60" s="42"/>
      <c r="AQ60" s="42"/>
      <c r="AR60" s="42"/>
      <c r="AS60" s="43"/>
      <c r="AT60" s="38" t="str">
        <f>IF(A34="!"," Zie foutmelding bij vraag "&amp;B29&amp;"!",IF(C60="",""," vanaf "&amp;TEXT(C60,"DD/MM/JJJJ")&amp;IF(C61=""," tot en met 30/06/2024"," tot en met "&amp;TEXT(C61-1,"DD/MM/JJJJ"))))</f>
        <v/>
      </c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40"/>
      <c r="BR60" s="13"/>
    </row>
    <row r="61" spans="1:71" x14ac:dyDescent="0.3">
      <c r="C61" s="72" t="str">
        <f t="shared" si="5"/>
        <v/>
      </c>
      <c r="D61" s="73"/>
      <c r="E61" s="73"/>
      <c r="F61" s="73"/>
      <c r="G61" s="73"/>
      <c r="H61" s="74"/>
      <c r="I61" s="81" t="str">
        <f t="shared" si="6"/>
        <v/>
      </c>
      <c r="J61" s="82"/>
      <c r="K61" s="82"/>
      <c r="L61" s="82"/>
      <c r="M61" s="82"/>
      <c r="N61" s="82"/>
      <c r="O61" s="42"/>
      <c r="P61" s="42"/>
      <c r="Q61" s="43"/>
      <c r="R61" s="41" t="str">
        <f>IF(C35="","",ROUNDDOWN(I61*data1!$B$5,0))</f>
        <v/>
      </c>
      <c r="S61" s="42"/>
      <c r="T61" s="42"/>
      <c r="U61" s="42"/>
      <c r="V61" s="42"/>
      <c r="W61" s="42"/>
      <c r="X61" s="42"/>
      <c r="Y61" s="42"/>
      <c r="Z61" s="43"/>
      <c r="AA61" s="41" t="str">
        <f>IF(C35="","",ROUNDDOWN(I61*data1!$B$10,0))</f>
        <v/>
      </c>
      <c r="AB61" s="42"/>
      <c r="AC61" s="42"/>
      <c r="AD61" s="42"/>
      <c r="AE61" s="42"/>
      <c r="AF61" s="42"/>
      <c r="AG61" s="42"/>
      <c r="AH61" s="42"/>
      <c r="AI61" s="42"/>
      <c r="AJ61" s="43"/>
      <c r="AK61" s="83" t="str">
        <f>IF(C35="","",ROUND(I61*data1!$B$20,2))</f>
        <v/>
      </c>
      <c r="AL61" s="42"/>
      <c r="AM61" s="42"/>
      <c r="AN61" s="42"/>
      <c r="AO61" s="42"/>
      <c r="AP61" s="42"/>
      <c r="AQ61" s="42"/>
      <c r="AR61" s="42"/>
      <c r="AS61" s="43"/>
      <c r="AT61" s="38" t="str">
        <f>IF(A35="!"," Zie foutmelding bij vraag "&amp;B29&amp;"!",IF(C61="",""," vanaf "&amp;TEXT(C61,"DD/MM/JJJJ")&amp;IF(C62=""," tot en met 30/06/2024"," tot en met "&amp;TEXT(C62-1,"DD/MM/JJJJ"))))</f>
        <v/>
      </c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40"/>
      <c r="BR61" s="20"/>
    </row>
    <row r="62" spans="1:71" x14ac:dyDescent="0.3">
      <c r="C62" s="72" t="str">
        <f t="shared" si="5"/>
        <v/>
      </c>
      <c r="D62" s="73"/>
      <c r="E62" s="73"/>
      <c r="F62" s="73"/>
      <c r="G62" s="73"/>
      <c r="H62" s="74"/>
      <c r="I62" s="81" t="str">
        <f t="shared" si="6"/>
        <v/>
      </c>
      <c r="J62" s="82"/>
      <c r="K62" s="82"/>
      <c r="L62" s="82"/>
      <c r="M62" s="82"/>
      <c r="N62" s="82"/>
      <c r="O62" s="42"/>
      <c r="P62" s="42"/>
      <c r="Q62" s="43"/>
      <c r="R62" s="41" t="str">
        <f>IF(C36="","",ROUNDDOWN(I62*data1!$B$5,0))</f>
        <v/>
      </c>
      <c r="S62" s="42"/>
      <c r="T62" s="42"/>
      <c r="U62" s="42"/>
      <c r="V62" s="42"/>
      <c r="W62" s="42"/>
      <c r="X62" s="42"/>
      <c r="Y62" s="42"/>
      <c r="Z62" s="43"/>
      <c r="AA62" s="41" t="str">
        <f>IF(C36="","",ROUNDDOWN(I62*data1!$B$10,0))</f>
        <v/>
      </c>
      <c r="AB62" s="42"/>
      <c r="AC62" s="42"/>
      <c r="AD62" s="42"/>
      <c r="AE62" s="42"/>
      <c r="AF62" s="42"/>
      <c r="AG62" s="42"/>
      <c r="AH62" s="42"/>
      <c r="AI62" s="42"/>
      <c r="AJ62" s="43"/>
      <c r="AK62" s="83" t="str">
        <f>IF(C36="","",ROUND(I62*data1!$B$20,2))</f>
        <v/>
      </c>
      <c r="AL62" s="42"/>
      <c r="AM62" s="42"/>
      <c r="AN62" s="42"/>
      <c r="AO62" s="42"/>
      <c r="AP62" s="42"/>
      <c r="AQ62" s="42"/>
      <c r="AR62" s="42"/>
      <c r="AS62" s="43"/>
      <c r="AT62" s="38" t="str">
        <f>IF(A36="!"," Zie foutmelding bij vraag "&amp;B29&amp;"!",IF(C62="",""," vanaf "&amp;TEXT(C62,"DD/MM/JJJJ")&amp;IF(C63=""," tot en met 30/06/2024"," tot en met "&amp;TEXT(C63-1,"DD/MM/JJJJ"))))</f>
        <v/>
      </c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40"/>
      <c r="BR62" s="20"/>
    </row>
    <row r="63" spans="1:71" x14ac:dyDescent="0.3">
      <c r="C63" s="72" t="str">
        <f t="shared" si="5"/>
        <v/>
      </c>
      <c r="D63" s="73"/>
      <c r="E63" s="73"/>
      <c r="F63" s="73"/>
      <c r="G63" s="73"/>
      <c r="H63" s="74"/>
      <c r="I63" s="81" t="str">
        <f t="shared" si="6"/>
        <v/>
      </c>
      <c r="J63" s="82"/>
      <c r="K63" s="82"/>
      <c r="L63" s="82"/>
      <c r="M63" s="82"/>
      <c r="N63" s="82"/>
      <c r="O63" s="42"/>
      <c r="P63" s="42"/>
      <c r="Q63" s="43"/>
      <c r="R63" s="41" t="str">
        <f>IF(C37="","",ROUNDDOWN(I63*data1!$B$5,0))</f>
        <v/>
      </c>
      <c r="S63" s="42"/>
      <c r="T63" s="42"/>
      <c r="U63" s="42"/>
      <c r="V63" s="42"/>
      <c r="W63" s="42"/>
      <c r="X63" s="42"/>
      <c r="Y63" s="42"/>
      <c r="Z63" s="43"/>
      <c r="AA63" s="41" t="str">
        <f>IF(C37="","",ROUNDDOWN(I63*data1!$B$10,0))</f>
        <v/>
      </c>
      <c r="AB63" s="42"/>
      <c r="AC63" s="42"/>
      <c r="AD63" s="42"/>
      <c r="AE63" s="42"/>
      <c r="AF63" s="42"/>
      <c r="AG63" s="42"/>
      <c r="AH63" s="42"/>
      <c r="AI63" s="42"/>
      <c r="AJ63" s="43"/>
      <c r="AK63" s="83" t="str">
        <f>IF(C37="","",ROUND(I63*data1!$B$20,2))</f>
        <v/>
      </c>
      <c r="AL63" s="42"/>
      <c r="AM63" s="42"/>
      <c r="AN63" s="42"/>
      <c r="AO63" s="42"/>
      <c r="AP63" s="42"/>
      <c r="AQ63" s="42"/>
      <c r="AR63" s="42"/>
      <c r="AS63" s="43"/>
      <c r="AT63" s="38" t="str">
        <f>IF(A37="!"," Zie foutmelding bij vraag "&amp;B29&amp;"!",IF(C63="",""," vanaf "&amp;TEXT(C63,"DD/MM/JJJJ")&amp;IF(C64=""," tot en met 30/06/2024"," tot en met "&amp;TEXT(C64-1,"DD/MM/JJJJ"))))</f>
        <v/>
      </c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40"/>
      <c r="BR63" s="20"/>
    </row>
    <row r="64" spans="1:71" x14ac:dyDescent="0.3">
      <c r="C64" s="72" t="str">
        <f t="shared" si="5"/>
        <v/>
      </c>
      <c r="D64" s="73"/>
      <c r="E64" s="73"/>
      <c r="F64" s="73"/>
      <c r="G64" s="73"/>
      <c r="H64" s="74"/>
      <c r="I64" s="81" t="str">
        <f t="shared" si="6"/>
        <v/>
      </c>
      <c r="J64" s="82"/>
      <c r="K64" s="82"/>
      <c r="L64" s="82"/>
      <c r="M64" s="82"/>
      <c r="N64" s="82"/>
      <c r="O64" s="42"/>
      <c r="P64" s="42"/>
      <c r="Q64" s="43"/>
      <c r="R64" s="41" t="str">
        <f>IF(C38="","",ROUNDDOWN(I64*data1!$B$5,0))</f>
        <v/>
      </c>
      <c r="S64" s="42"/>
      <c r="T64" s="42"/>
      <c r="U64" s="42"/>
      <c r="V64" s="42"/>
      <c r="W64" s="42"/>
      <c r="X64" s="42"/>
      <c r="Y64" s="42"/>
      <c r="Z64" s="43"/>
      <c r="AA64" s="41" t="str">
        <f>IF(C38="","",ROUNDDOWN(I64*data1!$B$10,0))</f>
        <v/>
      </c>
      <c r="AB64" s="42"/>
      <c r="AC64" s="42"/>
      <c r="AD64" s="42"/>
      <c r="AE64" s="42"/>
      <c r="AF64" s="42"/>
      <c r="AG64" s="42"/>
      <c r="AH64" s="42"/>
      <c r="AI64" s="42"/>
      <c r="AJ64" s="43"/>
      <c r="AK64" s="83" t="str">
        <f>IF(C38="","",ROUND(I64*data1!$B$20,2))</f>
        <v/>
      </c>
      <c r="AL64" s="42"/>
      <c r="AM64" s="42"/>
      <c r="AN64" s="42"/>
      <c r="AO64" s="42"/>
      <c r="AP64" s="42"/>
      <c r="AQ64" s="42"/>
      <c r="AR64" s="42"/>
      <c r="AS64" s="43"/>
      <c r="AT64" s="38" t="str">
        <f>IF(A38="!"," Zie foutmelding bij vraag "&amp;B29&amp;"!",IF(C64="",""," vanaf "&amp;TEXT(C64,"DD/MM/JJJJ")&amp;IF(C65=""," tot en met 30/06/2024"," tot en met "&amp;TEXT(C65-1,"DD/MM/JJJJ"))))</f>
        <v/>
      </c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40"/>
      <c r="BR64" s="20"/>
    </row>
    <row r="65" spans="3:70" x14ac:dyDescent="0.3">
      <c r="C65" s="72" t="str">
        <f t="shared" si="5"/>
        <v/>
      </c>
      <c r="D65" s="73"/>
      <c r="E65" s="73"/>
      <c r="F65" s="73"/>
      <c r="G65" s="73"/>
      <c r="H65" s="74"/>
      <c r="I65" s="81" t="str">
        <f t="shared" si="6"/>
        <v/>
      </c>
      <c r="J65" s="82"/>
      <c r="K65" s="82"/>
      <c r="L65" s="82"/>
      <c r="M65" s="82"/>
      <c r="N65" s="82"/>
      <c r="O65" s="42"/>
      <c r="P65" s="42"/>
      <c r="Q65" s="43"/>
      <c r="R65" s="41" t="str">
        <f>IF(C39="","",ROUNDDOWN(I65*data1!$B$5,0))</f>
        <v/>
      </c>
      <c r="S65" s="42"/>
      <c r="T65" s="42"/>
      <c r="U65" s="42"/>
      <c r="V65" s="42"/>
      <c r="W65" s="42"/>
      <c r="X65" s="42"/>
      <c r="Y65" s="42"/>
      <c r="Z65" s="43"/>
      <c r="AA65" s="41" t="str">
        <f>IF(C39="","",ROUNDDOWN(I65*data1!$B$10,0))</f>
        <v/>
      </c>
      <c r="AB65" s="42"/>
      <c r="AC65" s="42"/>
      <c r="AD65" s="42"/>
      <c r="AE65" s="42"/>
      <c r="AF65" s="42"/>
      <c r="AG65" s="42"/>
      <c r="AH65" s="42"/>
      <c r="AI65" s="42"/>
      <c r="AJ65" s="43"/>
      <c r="AK65" s="83" t="str">
        <f>IF(C39="","",ROUND(I65*data1!$B$20,2))</f>
        <v/>
      </c>
      <c r="AL65" s="42"/>
      <c r="AM65" s="42"/>
      <c r="AN65" s="42"/>
      <c r="AO65" s="42"/>
      <c r="AP65" s="42"/>
      <c r="AQ65" s="42"/>
      <c r="AR65" s="42"/>
      <c r="AS65" s="43"/>
      <c r="AT65" s="38" t="str">
        <f>IF(A39="!"," Zie foutmelding bij vraag "&amp;B29&amp;"!",IF(C65="",""," vanaf "&amp;TEXT(C65,"DD/MM/JJJJ")&amp;IF(C66=""," tot en met 30/06/2024"," tot en met "&amp;TEXT(C66-1,"DD/MM/JJJJ"))))</f>
        <v/>
      </c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40"/>
      <c r="BR65" s="20"/>
    </row>
    <row r="66" spans="3:70" x14ac:dyDescent="0.3">
      <c r="C66" s="72" t="str">
        <f t="shared" si="5"/>
        <v/>
      </c>
      <c r="D66" s="73"/>
      <c r="E66" s="73"/>
      <c r="F66" s="73"/>
      <c r="G66" s="73"/>
      <c r="H66" s="74"/>
      <c r="I66" s="81" t="str">
        <f t="shared" si="6"/>
        <v/>
      </c>
      <c r="J66" s="82"/>
      <c r="K66" s="82"/>
      <c r="L66" s="82"/>
      <c r="M66" s="82"/>
      <c r="N66" s="82"/>
      <c r="O66" s="42"/>
      <c r="P66" s="42"/>
      <c r="Q66" s="43"/>
      <c r="R66" s="41" t="str">
        <f>IF(C40="","",ROUNDDOWN(I66*data1!$B$5,0))</f>
        <v/>
      </c>
      <c r="S66" s="42"/>
      <c r="T66" s="42"/>
      <c r="U66" s="42"/>
      <c r="V66" s="42"/>
      <c r="W66" s="42"/>
      <c r="X66" s="42"/>
      <c r="Y66" s="42"/>
      <c r="Z66" s="43"/>
      <c r="AA66" s="41" t="str">
        <f>IF(C40="","",ROUNDDOWN(I66*data1!$B$10,0))</f>
        <v/>
      </c>
      <c r="AB66" s="42"/>
      <c r="AC66" s="42"/>
      <c r="AD66" s="42"/>
      <c r="AE66" s="42"/>
      <c r="AF66" s="42"/>
      <c r="AG66" s="42"/>
      <c r="AH66" s="42"/>
      <c r="AI66" s="42"/>
      <c r="AJ66" s="43"/>
      <c r="AK66" s="83" t="str">
        <f>IF(C40="","",ROUND(I66*data1!$B$20,2))</f>
        <v/>
      </c>
      <c r="AL66" s="42"/>
      <c r="AM66" s="42"/>
      <c r="AN66" s="42"/>
      <c r="AO66" s="42"/>
      <c r="AP66" s="42"/>
      <c r="AQ66" s="42"/>
      <c r="AR66" s="42"/>
      <c r="AS66" s="43"/>
      <c r="AT66" s="38" t="str">
        <f>IF(A40="!"," Zie foutmelding bij vraag "&amp;B29&amp;"!",IF(C66="",""," vanaf "&amp;TEXT(C66,"DD/MM/JJJJ")&amp;IF(C67=""," tot en met 30/06/2024"," tot en met "&amp;TEXT(C67-1,"DD/MM/JJJJ"))))</f>
        <v/>
      </c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40"/>
      <c r="BR66" s="20"/>
    </row>
    <row r="67" spans="3:70" x14ac:dyDescent="0.3">
      <c r="C67" s="72" t="str">
        <f t="shared" si="5"/>
        <v/>
      </c>
      <c r="D67" s="73"/>
      <c r="E67" s="73"/>
      <c r="F67" s="73"/>
      <c r="G67" s="73"/>
      <c r="H67" s="74"/>
      <c r="I67" s="81" t="str">
        <f t="shared" si="6"/>
        <v/>
      </c>
      <c r="J67" s="82"/>
      <c r="K67" s="82"/>
      <c r="L67" s="82"/>
      <c r="M67" s="82"/>
      <c r="N67" s="82"/>
      <c r="O67" s="42"/>
      <c r="P67" s="42"/>
      <c r="Q67" s="43"/>
      <c r="R67" s="41" t="str">
        <f>IF(C41="","",ROUNDDOWN(I67*data1!$B$5,0))</f>
        <v/>
      </c>
      <c r="S67" s="42"/>
      <c r="T67" s="42"/>
      <c r="U67" s="42"/>
      <c r="V67" s="42"/>
      <c r="W67" s="42"/>
      <c r="X67" s="42"/>
      <c r="Y67" s="42"/>
      <c r="Z67" s="43"/>
      <c r="AA67" s="41" t="str">
        <f>IF(C41="","",ROUNDDOWN(I67*data1!$B$10,0))</f>
        <v/>
      </c>
      <c r="AB67" s="42"/>
      <c r="AC67" s="42"/>
      <c r="AD67" s="42"/>
      <c r="AE67" s="42"/>
      <c r="AF67" s="42"/>
      <c r="AG67" s="42"/>
      <c r="AH67" s="42"/>
      <c r="AI67" s="42"/>
      <c r="AJ67" s="43"/>
      <c r="AK67" s="83" t="str">
        <f>IF(C41="","",ROUND(I67*data1!$B$20,2))</f>
        <v/>
      </c>
      <c r="AL67" s="42"/>
      <c r="AM67" s="42"/>
      <c r="AN67" s="42"/>
      <c r="AO67" s="42"/>
      <c r="AP67" s="42"/>
      <c r="AQ67" s="42"/>
      <c r="AR67" s="42"/>
      <c r="AS67" s="43"/>
      <c r="AT67" s="38" t="str">
        <f>IF(A41="!"," Zie foutmelding bij vraag "&amp;B29&amp;"!",IF(C67="",""," vanaf "&amp;TEXT(C67,"DD/MM/JJJJ")&amp;IF(C68=""," tot en met 30/06/2024"," tot en met "&amp;TEXT(C68-1,"DD/MM/JJJJ"))))</f>
        <v/>
      </c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40"/>
      <c r="BR67" s="20"/>
    </row>
    <row r="68" spans="3:70" x14ac:dyDescent="0.3">
      <c r="C68" s="72" t="str">
        <f t="shared" si="5"/>
        <v/>
      </c>
      <c r="D68" s="73"/>
      <c r="E68" s="73"/>
      <c r="F68" s="73"/>
      <c r="G68" s="73"/>
      <c r="H68" s="74"/>
      <c r="I68" s="81" t="str">
        <f t="shared" si="6"/>
        <v/>
      </c>
      <c r="J68" s="82"/>
      <c r="K68" s="82"/>
      <c r="L68" s="82"/>
      <c r="M68" s="82"/>
      <c r="N68" s="82"/>
      <c r="O68" s="42"/>
      <c r="P68" s="42"/>
      <c r="Q68" s="43"/>
      <c r="R68" s="41" t="str">
        <f>IF(C42="","",ROUNDDOWN(I68*data1!$B$5,0))</f>
        <v/>
      </c>
      <c r="S68" s="42"/>
      <c r="T68" s="42"/>
      <c r="U68" s="42"/>
      <c r="V68" s="42"/>
      <c r="W68" s="42"/>
      <c r="X68" s="42"/>
      <c r="Y68" s="42"/>
      <c r="Z68" s="43"/>
      <c r="AA68" s="41" t="str">
        <f>IF(C42="","",ROUNDDOWN(I68*data1!$B$10,0))</f>
        <v/>
      </c>
      <c r="AB68" s="42"/>
      <c r="AC68" s="42"/>
      <c r="AD68" s="42"/>
      <c r="AE68" s="42"/>
      <c r="AF68" s="42"/>
      <c r="AG68" s="42"/>
      <c r="AH68" s="42"/>
      <c r="AI68" s="42"/>
      <c r="AJ68" s="43"/>
      <c r="AK68" s="83" t="str">
        <f>IF(C42="","",ROUND(I68*data1!$B$20,2))</f>
        <v/>
      </c>
      <c r="AL68" s="42"/>
      <c r="AM68" s="42"/>
      <c r="AN68" s="42"/>
      <c r="AO68" s="42"/>
      <c r="AP68" s="42"/>
      <c r="AQ68" s="42"/>
      <c r="AR68" s="42"/>
      <c r="AS68" s="43"/>
      <c r="AT68" s="38" t="str">
        <f>IF(A42="!"," Zie foutmelding bij vraag "&amp;B29&amp;"!",IF(C68="",""," vanaf "&amp;TEXT(C68,"DD/MM/JJJJ")&amp;IF(C69=""," tot en met 30/06/2024"," tot en met "&amp;TEXT(C69-1,"DD/MM/JJJJ"))))</f>
        <v/>
      </c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40"/>
      <c r="BR68" s="20"/>
    </row>
    <row r="69" spans="3:70" x14ac:dyDescent="0.3">
      <c r="C69" s="72" t="str">
        <f t="shared" si="5"/>
        <v/>
      </c>
      <c r="D69" s="73"/>
      <c r="E69" s="73"/>
      <c r="F69" s="73"/>
      <c r="G69" s="73"/>
      <c r="H69" s="74"/>
      <c r="I69" s="81" t="str">
        <f t="shared" si="6"/>
        <v/>
      </c>
      <c r="J69" s="82"/>
      <c r="K69" s="82"/>
      <c r="L69" s="82"/>
      <c r="M69" s="82"/>
      <c r="N69" s="82"/>
      <c r="O69" s="42"/>
      <c r="P69" s="42"/>
      <c r="Q69" s="43"/>
      <c r="R69" s="41" t="str">
        <f>IF(C43="","",ROUNDDOWN(I69*data1!$B$5,0))</f>
        <v/>
      </c>
      <c r="S69" s="42"/>
      <c r="T69" s="42"/>
      <c r="U69" s="42"/>
      <c r="V69" s="42"/>
      <c r="W69" s="42"/>
      <c r="X69" s="42"/>
      <c r="Y69" s="42"/>
      <c r="Z69" s="43"/>
      <c r="AA69" s="41" t="str">
        <f>IF(C43="","",ROUNDDOWN(I69*data1!$B$10,0))</f>
        <v/>
      </c>
      <c r="AB69" s="42"/>
      <c r="AC69" s="42"/>
      <c r="AD69" s="42"/>
      <c r="AE69" s="42"/>
      <c r="AF69" s="42"/>
      <c r="AG69" s="42"/>
      <c r="AH69" s="42"/>
      <c r="AI69" s="42"/>
      <c r="AJ69" s="43"/>
      <c r="AK69" s="83" t="str">
        <f>IF(C43="","",ROUND(I69*data1!$B$20,2))</f>
        <v/>
      </c>
      <c r="AL69" s="42"/>
      <c r="AM69" s="42"/>
      <c r="AN69" s="42"/>
      <c r="AO69" s="42"/>
      <c r="AP69" s="42"/>
      <c r="AQ69" s="42"/>
      <c r="AR69" s="42"/>
      <c r="AS69" s="43"/>
      <c r="AT69" s="38" t="str">
        <f>IF(A43="!"," Zie foutmelding bij vraag "&amp;B29&amp;"!",IF(C69="",""," vanaf "&amp;TEXT(C69,"DD/MM/JJJJ")&amp;IF(C70=""," tot en met 30/06/2024"," tot en met "&amp;TEXT(C70-1,"DD/MM/JJJJ"))))</f>
        <v/>
      </c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40"/>
      <c r="BR69" s="20"/>
    </row>
    <row r="70" spans="3:70" x14ac:dyDescent="0.3">
      <c r="C70" s="72" t="str">
        <f t="shared" si="5"/>
        <v/>
      </c>
      <c r="D70" s="73"/>
      <c r="E70" s="73"/>
      <c r="F70" s="73"/>
      <c r="G70" s="73"/>
      <c r="H70" s="74"/>
      <c r="I70" s="81" t="str">
        <f t="shared" si="6"/>
        <v/>
      </c>
      <c r="J70" s="82"/>
      <c r="K70" s="82"/>
      <c r="L70" s="82"/>
      <c r="M70" s="82"/>
      <c r="N70" s="82"/>
      <c r="O70" s="42"/>
      <c r="P70" s="42"/>
      <c r="Q70" s="43"/>
      <c r="R70" s="41" t="str">
        <f>IF(C44="","",ROUNDDOWN(I70*data1!$B$5,0))</f>
        <v/>
      </c>
      <c r="S70" s="42"/>
      <c r="T70" s="42"/>
      <c r="U70" s="42"/>
      <c r="V70" s="42"/>
      <c r="W70" s="42"/>
      <c r="X70" s="42"/>
      <c r="Y70" s="42"/>
      <c r="Z70" s="43"/>
      <c r="AA70" s="41" t="str">
        <f>IF(C44="","",ROUNDDOWN(I70*data1!$B$10,0))</f>
        <v/>
      </c>
      <c r="AB70" s="42"/>
      <c r="AC70" s="42"/>
      <c r="AD70" s="42"/>
      <c r="AE70" s="42"/>
      <c r="AF70" s="42"/>
      <c r="AG70" s="42"/>
      <c r="AH70" s="42"/>
      <c r="AI70" s="42"/>
      <c r="AJ70" s="43"/>
      <c r="AK70" s="83" t="str">
        <f>IF(C44="","",ROUND(I70*data1!$B$20,2))</f>
        <v/>
      </c>
      <c r="AL70" s="42"/>
      <c r="AM70" s="42"/>
      <c r="AN70" s="42"/>
      <c r="AO70" s="42"/>
      <c r="AP70" s="42"/>
      <c r="AQ70" s="42"/>
      <c r="AR70" s="42"/>
      <c r="AS70" s="43"/>
      <c r="AT70" s="38" t="str">
        <f>IF(A44="!"," Zie foutmelding bij vraag "&amp;B29&amp;"!",IF(C70="",""," vanaf "&amp;TEXT(C70,"DD/MM/JJJJ")&amp;IF(C71=""," tot en met 30/06/2024"," tot en met "&amp;TEXT(C71-1,"DD/MM/JJJJ"))))</f>
        <v/>
      </c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40"/>
      <c r="BR70" s="20"/>
    </row>
    <row r="71" spans="3:70" x14ac:dyDescent="0.3">
      <c r="C71" s="72" t="str">
        <f t="shared" si="5"/>
        <v/>
      </c>
      <c r="D71" s="73"/>
      <c r="E71" s="73"/>
      <c r="F71" s="73"/>
      <c r="G71" s="73"/>
      <c r="H71" s="74"/>
      <c r="I71" s="81" t="str">
        <f t="shared" si="6"/>
        <v/>
      </c>
      <c r="J71" s="82"/>
      <c r="K71" s="82"/>
      <c r="L71" s="82"/>
      <c r="M71" s="82"/>
      <c r="N71" s="82"/>
      <c r="O71" s="42"/>
      <c r="P71" s="42"/>
      <c r="Q71" s="43"/>
      <c r="R71" s="41" t="str">
        <f>IF(C45="","",ROUNDDOWN(I71*data1!$B$5,0))</f>
        <v/>
      </c>
      <c r="S71" s="42"/>
      <c r="T71" s="42"/>
      <c r="U71" s="42"/>
      <c r="V71" s="42"/>
      <c r="W71" s="42"/>
      <c r="X71" s="42"/>
      <c r="Y71" s="42"/>
      <c r="Z71" s="43"/>
      <c r="AA71" s="41" t="str">
        <f>IF(C45="","",ROUNDDOWN(I71*data1!$B$10,0))</f>
        <v/>
      </c>
      <c r="AB71" s="42"/>
      <c r="AC71" s="42"/>
      <c r="AD71" s="42"/>
      <c r="AE71" s="42"/>
      <c r="AF71" s="42"/>
      <c r="AG71" s="42"/>
      <c r="AH71" s="42"/>
      <c r="AI71" s="42"/>
      <c r="AJ71" s="43"/>
      <c r="AK71" s="83" t="str">
        <f>IF(C45="","",ROUND(I71*data1!$B$20,2))</f>
        <v/>
      </c>
      <c r="AL71" s="42"/>
      <c r="AM71" s="42"/>
      <c r="AN71" s="42"/>
      <c r="AO71" s="42"/>
      <c r="AP71" s="42"/>
      <c r="AQ71" s="42"/>
      <c r="AR71" s="42"/>
      <c r="AS71" s="43"/>
      <c r="AT71" s="38" t="str">
        <f>IF(A45="!"," Zie foutmelding bij vraag "&amp;B29&amp;"!",IF(C71="",""," vanaf "&amp;TEXT(C71,"DD/MM/JJJJ")&amp;IF(C72=""," tot en met 30/06/2024"," tot en met "&amp;TEXT(C72-1,"DD/MM/JJJJ"))))</f>
        <v/>
      </c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40"/>
      <c r="BR71" s="20"/>
    </row>
    <row r="72" spans="3:70" x14ac:dyDescent="0.3">
      <c r="C72" s="72" t="str">
        <f t="shared" si="5"/>
        <v/>
      </c>
      <c r="D72" s="73"/>
      <c r="E72" s="73"/>
      <c r="F72" s="73"/>
      <c r="G72" s="73"/>
      <c r="H72" s="74"/>
      <c r="I72" s="81" t="str">
        <f t="shared" si="6"/>
        <v/>
      </c>
      <c r="J72" s="82"/>
      <c r="K72" s="82"/>
      <c r="L72" s="82"/>
      <c r="M72" s="82"/>
      <c r="N72" s="82"/>
      <c r="O72" s="42"/>
      <c r="P72" s="42"/>
      <c r="Q72" s="43"/>
      <c r="R72" s="41" t="str">
        <f>IF(C46="","",ROUNDDOWN(I72*data1!$B$5,0))</f>
        <v/>
      </c>
      <c r="S72" s="42"/>
      <c r="T72" s="42"/>
      <c r="U72" s="42"/>
      <c r="V72" s="42"/>
      <c r="W72" s="42"/>
      <c r="X72" s="42"/>
      <c r="Y72" s="42"/>
      <c r="Z72" s="43"/>
      <c r="AA72" s="41" t="str">
        <f>IF(C46="","",ROUNDDOWN(I72*data1!$B$10,0))</f>
        <v/>
      </c>
      <c r="AB72" s="42"/>
      <c r="AC72" s="42"/>
      <c r="AD72" s="42"/>
      <c r="AE72" s="42"/>
      <c r="AF72" s="42"/>
      <c r="AG72" s="42"/>
      <c r="AH72" s="42"/>
      <c r="AI72" s="42"/>
      <c r="AJ72" s="43"/>
      <c r="AK72" s="83" t="str">
        <f>IF(C46="","",ROUND(I72*data1!$B$20,2))</f>
        <v/>
      </c>
      <c r="AL72" s="42"/>
      <c r="AM72" s="42"/>
      <c r="AN72" s="42"/>
      <c r="AO72" s="42"/>
      <c r="AP72" s="42"/>
      <c r="AQ72" s="42"/>
      <c r="AR72" s="42"/>
      <c r="AS72" s="43"/>
      <c r="AT72" s="38" t="str">
        <f>IF(A46="!"," Zie foutmelding bij vraag "&amp;B29&amp;"!",IF(C72="",""," vanaf "&amp;TEXT(C72,"DD/MM/JJJJ")&amp;IF(C73=""," tot en met 30/06/2024"," tot en met "&amp;TEXT(C73-1,"DD/MM/JJJJ"))))</f>
        <v/>
      </c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40"/>
      <c r="BR72" s="20"/>
    </row>
    <row r="73" spans="3:70" x14ac:dyDescent="0.3">
      <c r="C73" s="72" t="str">
        <f t="shared" si="5"/>
        <v/>
      </c>
      <c r="D73" s="73"/>
      <c r="E73" s="73"/>
      <c r="F73" s="73"/>
      <c r="G73" s="73"/>
      <c r="H73" s="74"/>
      <c r="I73" s="81" t="str">
        <f t="shared" si="6"/>
        <v/>
      </c>
      <c r="J73" s="82"/>
      <c r="K73" s="82"/>
      <c r="L73" s="82"/>
      <c r="M73" s="82"/>
      <c r="N73" s="82"/>
      <c r="O73" s="42"/>
      <c r="P73" s="42"/>
      <c r="Q73" s="43"/>
      <c r="R73" s="41" t="str">
        <f>IF(C47="","",ROUNDDOWN(I73*data1!$B$5,0))</f>
        <v/>
      </c>
      <c r="S73" s="42"/>
      <c r="T73" s="42"/>
      <c r="U73" s="42"/>
      <c r="V73" s="42"/>
      <c r="W73" s="42"/>
      <c r="X73" s="42"/>
      <c r="Y73" s="42"/>
      <c r="Z73" s="43"/>
      <c r="AA73" s="41" t="str">
        <f>IF(C47="","",ROUNDDOWN(I73*data1!$B$10,0))</f>
        <v/>
      </c>
      <c r="AB73" s="42"/>
      <c r="AC73" s="42"/>
      <c r="AD73" s="42"/>
      <c r="AE73" s="42"/>
      <c r="AF73" s="42"/>
      <c r="AG73" s="42"/>
      <c r="AH73" s="42"/>
      <c r="AI73" s="42"/>
      <c r="AJ73" s="43"/>
      <c r="AK73" s="83" t="str">
        <f>IF(C47="","",ROUND(I73*data1!$B$20,2))</f>
        <v/>
      </c>
      <c r="AL73" s="42"/>
      <c r="AM73" s="42"/>
      <c r="AN73" s="42"/>
      <c r="AO73" s="42"/>
      <c r="AP73" s="42"/>
      <c r="AQ73" s="42"/>
      <c r="AR73" s="42"/>
      <c r="AS73" s="43"/>
      <c r="AT73" s="38" t="str">
        <f>IF(A47="!"," Zie foutmelding bij vraag "&amp;B29&amp;"!",IF(C73="",""," vanaf "&amp;TEXT(C73,"DD/MM/JJJJ")&amp;IF(C74=""," tot en met 30/06/2024"," tot en met "&amp;TEXT(C74-1,"DD/MM/JJJJ"))))</f>
        <v/>
      </c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40"/>
      <c r="BR73" s="20"/>
    </row>
    <row r="74" spans="3:70" x14ac:dyDescent="0.3">
      <c r="C74" s="72" t="str">
        <f t="shared" si="5"/>
        <v/>
      </c>
      <c r="D74" s="73"/>
      <c r="E74" s="73"/>
      <c r="F74" s="73"/>
      <c r="G74" s="73"/>
      <c r="H74" s="74"/>
      <c r="I74" s="81" t="str">
        <f t="shared" si="6"/>
        <v/>
      </c>
      <c r="J74" s="82"/>
      <c r="K74" s="82"/>
      <c r="L74" s="82"/>
      <c r="M74" s="82"/>
      <c r="N74" s="82"/>
      <c r="O74" s="42"/>
      <c r="P74" s="42"/>
      <c r="Q74" s="43"/>
      <c r="R74" s="41" t="str">
        <f>IF(C48="","",ROUNDDOWN(I74*data1!$B$5,0))</f>
        <v/>
      </c>
      <c r="S74" s="42"/>
      <c r="T74" s="42"/>
      <c r="U74" s="42"/>
      <c r="V74" s="42"/>
      <c r="W74" s="42"/>
      <c r="X74" s="42"/>
      <c r="Y74" s="42"/>
      <c r="Z74" s="43"/>
      <c r="AA74" s="41" t="str">
        <f>IF(C48="","",ROUNDDOWN(I74*data1!$B$10,0))</f>
        <v/>
      </c>
      <c r="AB74" s="42"/>
      <c r="AC74" s="42"/>
      <c r="AD74" s="42"/>
      <c r="AE74" s="42"/>
      <c r="AF74" s="42"/>
      <c r="AG74" s="42"/>
      <c r="AH74" s="42"/>
      <c r="AI74" s="42"/>
      <c r="AJ74" s="43"/>
      <c r="AK74" s="83" t="str">
        <f>IF(C48="","",ROUND(I74*data1!$B$20,2))</f>
        <v/>
      </c>
      <c r="AL74" s="42"/>
      <c r="AM74" s="42"/>
      <c r="AN74" s="42"/>
      <c r="AO74" s="42"/>
      <c r="AP74" s="42"/>
      <c r="AQ74" s="42"/>
      <c r="AR74" s="42"/>
      <c r="AS74" s="43"/>
      <c r="AT74" s="38" t="str">
        <f>IF(A48="!"," Zie foutmelding bij vraag "&amp;B29&amp;"!",IF(C74="",""," vanaf "&amp;TEXT(C74,"DD/MM/JJJJ")&amp;IF(C75=""," tot en met 30/06/2024"," tot en met "&amp;TEXT(C75-1,"DD/MM/JJJJ"))))</f>
        <v/>
      </c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40"/>
      <c r="BR74" s="20"/>
    </row>
    <row r="75" spans="3:70" x14ac:dyDescent="0.3">
      <c r="C75" s="72" t="str">
        <f t="shared" si="5"/>
        <v/>
      </c>
      <c r="D75" s="73"/>
      <c r="E75" s="73"/>
      <c r="F75" s="73"/>
      <c r="G75" s="73"/>
      <c r="H75" s="74"/>
      <c r="I75" s="81" t="str">
        <f t="shared" si="6"/>
        <v/>
      </c>
      <c r="J75" s="82"/>
      <c r="K75" s="82"/>
      <c r="L75" s="82"/>
      <c r="M75" s="82"/>
      <c r="N75" s="82"/>
      <c r="O75" s="42"/>
      <c r="P75" s="42"/>
      <c r="Q75" s="43"/>
      <c r="R75" s="41" t="str">
        <f>IF(C49="","",ROUNDDOWN(I75*data1!$B$5,0))</f>
        <v/>
      </c>
      <c r="S75" s="42"/>
      <c r="T75" s="42"/>
      <c r="U75" s="42"/>
      <c r="V75" s="42"/>
      <c r="W75" s="42"/>
      <c r="X75" s="42"/>
      <c r="Y75" s="42"/>
      <c r="Z75" s="43"/>
      <c r="AA75" s="41" t="str">
        <f>IF(C49="","",ROUNDDOWN(I75*data1!$B$10,0))</f>
        <v/>
      </c>
      <c r="AB75" s="42"/>
      <c r="AC75" s="42"/>
      <c r="AD75" s="42"/>
      <c r="AE75" s="42"/>
      <c r="AF75" s="42"/>
      <c r="AG75" s="42"/>
      <c r="AH75" s="42"/>
      <c r="AI75" s="42"/>
      <c r="AJ75" s="43"/>
      <c r="AK75" s="83" t="str">
        <f>IF(C49="","",ROUND(I75*data1!$B$20,2))</f>
        <v/>
      </c>
      <c r="AL75" s="42"/>
      <c r="AM75" s="42"/>
      <c r="AN75" s="42"/>
      <c r="AO75" s="42"/>
      <c r="AP75" s="42"/>
      <c r="AQ75" s="42"/>
      <c r="AR75" s="42"/>
      <c r="AS75" s="43"/>
      <c r="AT75" s="38" t="str">
        <f>IF(A49="!"," Zie foutmelding bij vraag "&amp;B29&amp;"!",IF(C75="",""," vanaf "&amp;TEXT(C75,"DD/MM/JJJJ")&amp;IF(C76=""," tot en met 30/06/2024"," tot en met "&amp;TEXT(C76-1,"DD/MM/JJJJ"))))</f>
        <v/>
      </c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40"/>
      <c r="BR75" s="20"/>
    </row>
    <row r="76" spans="3:70" x14ac:dyDescent="0.3">
      <c r="C76" s="72" t="str">
        <f t="shared" si="5"/>
        <v/>
      </c>
      <c r="D76" s="73"/>
      <c r="E76" s="73"/>
      <c r="F76" s="73"/>
      <c r="G76" s="73"/>
      <c r="H76" s="74"/>
      <c r="I76" s="81" t="str">
        <f t="shared" si="6"/>
        <v/>
      </c>
      <c r="J76" s="82"/>
      <c r="K76" s="82"/>
      <c r="L76" s="82"/>
      <c r="M76" s="82"/>
      <c r="N76" s="82"/>
      <c r="O76" s="42"/>
      <c r="P76" s="42"/>
      <c r="Q76" s="43"/>
      <c r="R76" s="41" t="str">
        <f>IF(C50="","",ROUNDDOWN(I76*data1!$B$5,0))</f>
        <v/>
      </c>
      <c r="S76" s="42"/>
      <c r="T76" s="42"/>
      <c r="U76" s="42"/>
      <c r="V76" s="42"/>
      <c r="W76" s="42"/>
      <c r="X76" s="42"/>
      <c r="Y76" s="42"/>
      <c r="Z76" s="43"/>
      <c r="AA76" s="41" t="str">
        <f>IF(C50="","",ROUNDDOWN(I76*data1!$B$10,0))</f>
        <v/>
      </c>
      <c r="AB76" s="42"/>
      <c r="AC76" s="42"/>
      <c r="AD76" s="42"/>
      <c r="AE76" s="42"/>
      <c r="AF76" s="42"/>
      <c r="AG76" s="42"/>
      <c r="AH76" s="42"/>
      <c r="AI76" s="42"/>
      <c r="AJ76" s="43"/>
      <c r="AK76" s="83" t="str">
        <f>IF(C50="","",ROUND(I76*data1!$B$20,2))</f>
        <v/>
      </c>
      <c r="AL76" s="42"/>
      <c r="AM76" s="42"/>
      <c r="AN76" s="42"/>
      <c r="AO76" s="42"/>
      <c r="AP76" s="42"/>
      <c r="AQ76" s="42"/>
      <c r="AR76" s="42"/>
      <c r="AS76" s="43"/>
      <c r="AT76" s="38" t="str">
        <f>IF(A50="!"," Zie foutmelding bij vraag "&amp;B29&amp;"!",IF(C76="",""," vanaf "&amp;TEXT(C76,"DD/MM/JJJJ")&amp;IF(C77=""," tot en met 30/06/2024"," tot en met "&amp;TEXT(C77-1,"DD/MM/JJJJ"))))</f>
        <v/>
      </c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40"/>
      <c r="BR76" s="20"/>
    </row>
    <row r="77" spans="3:70" x14ac:dyDescent="0.3">
      <c r="C77" s="72" t="str">
        <f t="shared" si="5"/>
        <v/>
      </c>
      <c r="D77" s="73"/>
      <c r="E77" s="73"/>
      <c r="F77" s="73"/>
      <c r="G77" s="73"/>
      <c r="H77" s="74"/>
      <c r="I77" s="81" t="str">
        <f t="shared" si="6"/>
        <v/>
      </c>
      <c r="J77" s="82"/>
      <c r="K77" s="82"/>
      <c r="L77" s="82"/>
      <c r="M77" s="82"/>
      <c r="N77" s="82"/>
      <c r="O77" s="42"/>
      <c r="P77" s="42"/>
      <c r="Q77" s="43"/>
      <c r="R77" s="41" t="str">
        <f>IF(C51="","",ROUNDDOWN(I77*data1!$B$5,0))</f>
        <v/>
      </c>
      <c r="S77" s="42"/>
      <c r="T77" s="42"/>
      <c r="U77" s="42"/>
      <c r="V77" s="42"/>
      <c r="W77" s="42"/>
      <c r="X77" s="42"/>
      <c r="Y77" s="42"/>
      <c r="Z77" s="43"/>
      <c r="AA77" s="41" t="str">
        <f>IF(C51="","",ROUNDDOWN(I77*data1!$B$10,0))</f>
        <v/>
      </c>
      <c r="AB77" s="42"/>
      <c r="AC77" s="42"/>
      <c r="AD77" s="42"/>
      <c r="AE77" s="42"/>
      <c r="AF77" s="42"/>
      <c r="AG77" s="42"/>
      <c r="AH77" s="42"/>
      <c r="AI77" s="42"/>
      <c r="AJ77" s="43"/>
      <c r="AK77" s="83" t="str">
        <f>IF(C51="","",ROUND(I77*data1!$B$20,2))</f>
        <v/>
      </c>
      <c r="AL77" s="42"/>
      <c r="AM77" s="42"/>
      <c r="AN77" s="42"/>
      <c r="AO77" s="42"/>
      <c r="AP77" s="42"/>
      <c r="AQ77" s="42"/>
      <c r="AR77" s="42"/>
      <c r="AS77" s="43"/>
      <c r="AT77" s="38" t="str">
        <f>IF(A51="!"," Zie foutmelding bij vraag "&amp;B29&amp;"!",IF(C77="",""," vanaf "&amp;TEXT(C77,"DD/MM/JJJJ")&amp;IF(C78=""," tot en met 30/06/2024"," tot en met "&amp;TEXT(C78-1,"DD/MM/JJJJ"))))</f>
        <v/>
      </c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40"/>
      <c r="BR77" s="20"/>
    </row>
    <row r="78" spans="3:70" x14ac:dyDescent="0.3">
      <c r="C78" s="72" t="str">
        <f t="shared" si="5"/>
        <v/>
      </c>
      <c r="D78" s="73"/>
      <c r="E78" s="73"/>
      <c r="F78" s="73"/>
      <c r="G78" s="73"/>
      <c r="H78" s="74"/>
      <c r="I78" s="81" t="str">
        <f t="shared" si="6"/>
        <v/>
      </c>
      <c r="J78" s="82"/>
      <c r="K78" s="82"/>
      <c r="L78" s="82"/>
      <c r="M78" s="82"/>
      <c r="N78" s="82"/>
      <c r="O78" s="42"/>
      <c r="P78" s="42"/>
      <c r="Q78" s="43"/>
      <c r="R78" s="41" t="str">
        <f>IF(C52="","",ROUNDDOWN(I78*data1!$B$5,0))</f>
        <v/>
      </c>
      <c r="S78" s="42"/>
      <c r="T78" s="42"/>
      <c r="U78" s="42"/>
      <c r="V78" s="42"/>
      <c r="W78" s="42"/>
      <c r="X78" s="42"/>
      <c r="Y78" s="42"/>
      <c r="Z78" s="43"/>
      <c r="AA78" s="41" t="str">
        <f>IF(C52="","",ROUNDDOWN(I78*data1!$B$10,0))</f>
        <v/>
      </c>
      <c r="AB78" s="42"/>
      <c r="AC78" s="42"/>
      <c r="AD78" s="42"/>
      <c r="AE78" s="42"/>
      <c r="AF78" s="42"/>
      <c r="AG78" s="42"/>
      <c r="AH78" s="42"/>
      <c r="AI78" s="42"/>
      <c r="AJ78" s="43"/>
      <c r="AK78" s="83" t="str">
        <f>IF(C52="","",ROUND(I78*data1!$B$20,2))</f>
        <v/>
      </c>
      <c r="AL78" s="42"/>
      <c r="AM78" s="42"/>
      <c r="AN78" s="42"/>
      <c r="AO78" s="42"/>
      <c r="AP78" s="42"/>
      <c r="AQ78" s="42"/>
      <c r="AR78" s="42"/>
      <c r="AS78" s="43"/>
      <c r="AT78" s="38" t="str">
        <f>IF(C78="",""," vanaf "&amp;TEXT(C78,"DD/MM/JJJJ")&amp;IF(C79=""," tot en met 30/06/2024"," tot en met "&amp;TEXT(C79-1,"DD/MM/JJJJ")))</f>
        <v/>
      </c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40"/>
      <c r="BR78" s="20"/>
    </row>
    <row r="80" spans="3:70" ht="22.8" customHeight="1" x14ac:dyDescent="0.3">
      <c r="C80" s="78" t="s">
        <v>172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27"/>
    </row>
    <row r="81" spans="2:69" ht="4.05" customHeight="1" x14ac:dyDescent="0.3"/>
    <row r="82" spans="2:69" x14ac:dyDescent="0.3">
      <c r="B82" s="10">
        <v>4</v>
      </c>
      <c r="C82" s="26" t="s">
        <v>173</v>
      </c>
    </row>
    <row r="83" spans="2:69" x14ac:dyDescent="0.3">
      <c r="C83" s="32" t="s">
        <v>2284</v>
      </c>
    </row>
    <row r="84" spans="2:69" ht="4.05" customHeight="1" x14ac:dyDescent="0.3"/>
    <row r="85" spans="2:69" ht="15" customHeight="1" x14ac:dyDescent="0.3">
      <c r="C85" s="90" t="str">
        <f>IF(AND(S21="",R23=""),"",IF(S21&lt;&gt;"","U hebt het nummer van uw school niet ingevuld!",IF(R23&lt;&gt;"","Het instellingsnummer dat u hebt ingevuld bestaat niet of is geen nummer van een school voor voltijds gewoon secundair onderwijs!","")))</f>
        <v/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2"/>
    </row>
    <row r="86" spans="2:69" ht="15" customHeight="1" x14ac:dyDescent="0.3">
      <c r="C86" s="48" t="str">
        <f>IF(AND(S33="",S34="",S35="",S36="",S37="",S38="",S39="",S40="",S41="",S42="",S43="",S44="",S45="",S46="",S47="",S48="",S49="",S50="",S51="",S52=""),"","U hebt bij vraag "&amp;B29&amp;" op minstens één rij het leerlingenaantal of de instapdatum niet ingevuld!")</f>
        <v/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9"/>
    </row>
    <row r="87" spans="2:69" ht="28.8" customHeight="1" x14ac:dyDescent="0.3">
      <c r="C87" s="93" t="str">
        <f>IF(COUNTIF(A33:A52,"!")&gt;0,"U hebt bij vraag 2 op minstens één rij een datum ingevuld die vroeger valt dan de datum van de vorige herberekening of u hebt tussen twee herberekeningen minstens één datum blanco gelaten! Zie '!' voor de betrokken datum(s).","")</f>
        <v/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</row>
  </sheetData>
  <sheetProtection algorithmName="SHA-512" hashValue="Ta7cqnWILpvOVNRFAdfnFgYXJeLx5wY5EuB/JDG2xbrQJ4rVXfl42/79xPj/MvY/ZmtbAKSBN8bYn9z4BUHbtg==" saltValue="I3atjsuga4Uk2TvSf2Wqrg==" spinCount="100000" sheet="1" objects="1" scenarios="1"/>
  <mergeCells count="189">
    <mergeCell ref="I74:Q74"/>
    <mergeCell ref="R74:Z74"/>
    <mergeCell ref="AA74:AJ74"/>
    <mergeCell ref="AK74:AS74"/>
    <mergeCell ref="I75:Q75"/>
    <mergeCell ref="R75:Z75"/>
    <mergeCell ref="AA75:AJ75"/>
    <mergeCell ref="AK75:AS75"/>
    <mergeCell ref="I73:Q73"/>
    <mergeCell ref="AT72:BQ72"/>
    <mergeCell ref="AT73:BQ73"/>
    <mergeCell ref="AT74:BQ74"/>
    <mergeCell ref="AT75:BQ75"/>
    <mergeCell ref="AT76:BQ76"/>
    <mergeCell ref="R73:Z73"/>
    <mergeCell ref="AA73:AJ73"/>
    <mergeCell ref="AK73:AS73"/>
    <mergeCell ref="AK70:AS70"/>
    <mergeCell ref="R71:Z71"/>
    <mergeCell ref="AA71:AJ71"/>
    <mergeCell ref="AK71:AS71"/>
    <mergeCell ref="C65:H65"/>
    <mergeCell ref="C64:H64"/>
    <mergeCell ref="C67:H67"/>
    <mergeCell ref="C66:H66"/>
    <mergeCell ref="I64:Q64"/>
    <mergeCell ref="C63:H63"/>
    <mergeCell ref="AT69:BQ69"/>
    <mergeCell ref="AT70:BQ70"/>
    <mergeCell ref="AT71:BQ71"/>
    <mergeCell ref="I71:Q71"/>
    <mergeCell ref="I65:Q65"/>
    <mergeCell ref="R65:Z65"/>
    <mergeCell ref="AA65:AJ65"/>
    <mergeCell ref="I66:Q66"/>
    <mergeCell ref="R66:Z66"/>
    <mergeCell ref="AA66:AJ66"/>
    <mergeCell ref="AA70:AJ70"/>
    <mergeCell ref="I67:Q67"/>
    <mergeCell ref="R67:Z67"/>
    <mergeCell ref="AA67:AJ67"/>
    <mergeCell ref="I68:Q68"/>
    <mergeCell ref="R68:Z68"/>
    <mergeCell ref="AA68:AJ68"/>
    <mergeCell ref="I69:Q69"/>
    <mergeCell ref="AT62:BQ62"/>
    <mergeCell ref="AT63:BQ63"/>
    <mergeCell ref="AT64:BQ64"/>
    <mergeCell ref="AT65:BQ65"/>
    <mergeCell ref="AT66:BQ66"/>
    <mergeCell ref="AT67:BQ67"/>
    <mergeCell ref="AT68:BQ68"/>
    <mergeCell ref="AK64:AS64"/>
    <mergeCell ref="AK65:AS65"/>
    <mergeCell ref="AK66:AS66"/>
    <mergeCell ref="AK67:AS67"/>
    <mergeCell ref="AK68:AS68"/>
    <mergeCell ref="R69:Z69"/>
    <mergeCell ref="AA69:AJ69"/>
    <mergeCell ref="AK69:AS69"/>
    <mergeCell ref="C75:H75"/>
    <mergeCell ref="C74:H74"/>
    <mergeCell ref="C73:H73"/>
    <mergeCell ref="I59:Q59"/>
    <mergeCell ref="AA59:AJ59"/>
    <mergeCell ref="AK58:AS58"/>
    <mergeCell ref="I62:Q62"/>
    <mergeCell ref="R62:Z62"/>
    <mergeCell ref="AA62:AJ62"/>
    <mergeCell ref="AK62:AS62"/>
    <mergeCell ref="I63:Q63"/>
    <mergeCell ref="R63:Z63"/>
    <mergeCell ref="AA63:AJ63"/>
    <mergeCell ref="C72:H72"/>
    <mergeCell ref="C71:H71"/>
    <mergeCell ref="C70:H70"/>
    <mergeCell ref="I70:Q70"/>
    <mergeCell ref="R70:Z70"/>
    <mergeCell ref="AK63:AS63"/>
    <mergeCell ref="R64:Z64"/>
    <mergeCell ref="AA64:AJ64"/>
    <mergeCell ref="AT58:BQ58"/>
    <mergeCell ref="AK59:AS59"/>
    <mergeCell ref="AT59:BQ59"/>
    <mergeCell ref="I60:Q60"/>
    <mergeCell ref="R60:Z60"/>
    <mergeCell ref="AA60:AJ60"/>
    <mergeCell ref="AK60:AS60"/>
    <mergeCell ref="I61:Q61"/>
    <mergeCell ref="R61:Z61"/>
    <mergeCell ref="AA61:AJ61"/>
    <mergeCell ref="AK61:AS61"/>
    <mergeCell ref="AT61:BQ61"/>
    <mergeCell ref="C56:BQ56"/>
    <mergeCell ref="C52:H52"/>
    <mergeCell ref="I52:R52"/>
    <mergeCell ref="C80:BQ80"/>
    <mergeCell ref="C86:BQ86"/>
    <mergeCell ref="C85:BQ85"/>
    <mergeCell ref="C87:BQ87"/>
    <mergeCell ref="C78:H78"/>
    <mergeCell ref="C77:H77"/>
    <mergeCell ref="C76:H76"/>
    <mergeCell ref="I76:Q76"/>
    <mergeCell ref="R76:Z76"/>
    <mergeCell ref="AA76:AJ76"/>
    <mergeCell ref="AK76:AS76"/>
    <mergeCell ref="I77:Q77"/>
    <mergeCell ref="R77:Z77"/>
    <mergeCell ref="AA77:AJ77"/>
    <mergeCell ref="AK77:AS77"/>
    <mergeCell ref="I78:Q78"/>
    <mergeCell ref="R78:Z78"/>
    <mergeCell ref="AA78:AJ78"/>
    <mergeCell ref="AK78:AS78"/>
    <mergeCell ref="AT78:BQ78"/>
    <mergeCell ref="AT77:BQ77"/>
    <mergeCell ref="I72:Q72"/>
    <mergeCell ref="R72:Z72"/>
    <mergeCell ref="AA72:AJ72"/>
    <mergeCell ref="AK72:AS72"/>
    <mergeCell ref="C40:H40"/>
    <mergeCell ref="C27:BQ27"/>
    <mergeCell ref="I37:R37"/>
    <mergeCell ref="I38:R38"/>
    <mergeCell ref="I39:R39"/>
    <mergeCell ref="I46:R46"/>
    <mergeCell ref="I48:R48"/>
    <mergeCell ref="I35:R35"/>
    <mergeCell ref="I36:R36"/>
    <mergeCell ref="C61:H61"/>
    <mergeCell ref="C60:H60"/>
    <mergeCell ref="C58:H58"/>
    <mergeCell ref="C59:H59"/>
    <mergeCell ref="I58:Q58"/>
    <mergeCell ref="R58:Z58"/>
    <mergeCell ref="C57:BQ57"/>
    <mergeCell ref="C49:H49"/>
    <mergeCell ref="I49:R49"/>
    <mergeCell ref="C50:H50"/>
    <mergeCell ref="I50:R50"/>
    <mergeCell ref="AD4:BQ7"/>
    <mergeCell ref="C69:H69"/>
    <mergeCell ref="C68:H68"/>
    <mergeCell ref="I40:R40"/>
    <mergeCell ref="I41:R41"/>
    <mergeCell ref="I42:R42"/>
    <mergeCell ref="I43:R43"/>
    <mergeCell ref="C47:H47"/>
    <mergeCell ref="C30:BQ30"/>
    <mergeCell ref="C46:H46"/>
    <mergeCell ref="C32:H32"/>
    <mergeCell ref="C33:H33"/>
    <mergeCell ref="C34:H34"/>
    <mergeCell ref="C35:H35"/>
    <mergeCell ref="C36:H36"/>
    <mergeCell ref="C37:H37"/>
    <mergeCell ref="C38:H38"/>
    <mergeCell ref="C39:H39"/>
    <mergeCell ref="I47:R47"/>
    <mergeCell ref="C62:H62"/>
    <mergeCell ref="C54:BQ54"/>
    <mergeCell ref="AA58:AJ58"/>
    <mergeCell ref="C51:H51"/>
    <mergeCell ref="I51:R51"/>
    <mergeCell ref="BE1:BQ1"/>
    <mergeCell ref="AT60:BQ60"/>
    <mergeCell ref="R59:Z59"/>
    <mergeCell ref="C14:BQ14"/>
    <mergeCell ref="S32:BQ32"/>
    <mergeCell ref="R23:BQ23"/>
    <mergeCell ref="C48:H48"/>
    <mergeCell ref="I32:R32"/>
    <mergeCell ref="I33:R33"/>
    <mergeCell ref="I34:R34"/>
    <mergeCell ref="C41:H41"/>
    <mergeCell ref="C42:H42"/>
    <mergeCell ref="C43:H43"/>
    <mergeCell ref="C44:H44"/>
    <mergeCell ref="C45:H45"/>
    <mergeCell ref="I44:R44"/>
    <mergeCell ref="I45:R45"/>
    <mergeCell ref="M25:BQ25"/>
    <mergeCell ref="C2:BQ2"/>
    <mergeCell ref="C12:BQ12"/>
    <mergeCell ref="C17:BQ17"/>
    <mergeCell ref="C3:BQ3"/>
    <mergeCell ref="C19:BQ19"/>
    <mergeCell ref="M23:Q23"/>
  </mergeCells>
  <conditionalFormatting sqref="R23:BF23">
    <cfRule type="expression" dxfId="16" priority="56">
      <formula>#REF!&lt;&gt;""</formula>
    </cfRule>
  </conditionalFormatting>
  <conditionalFormatting sqref="C57">
    <cfRule type="expression" dxfId="15" priority="54">
      <formula>$BS$57="X"</formula>
    </cfRule>
  </conditionalFormatting>
  <conditionalFormatting sqref="S34:S39">
    <cfRule type="expression" dxfId="14" priority="66">
      <formula>B34="!"</formula>
    </cfRule>
  </conditionalFormatting>
  <conditionalFormatting sqref="S40">
    <cfRule type="expression" dxfId="13" priority="13">
      <formula>B40="!"</formula>
    </cfRule>
  </conditionalFormatting>
  <conditionalFormatting sqref="S41">
    <cfRule type="expression" dxfId="12" priority="12">
      <formula>B41="!"</formula>
    </cfRule>
  </conditionalFormatting>
  <conditionalFormatting sqref="S42">
    <cfRule type="expression" dxfId="11" priority="11">
      <formula>B42="!"</formula>
    </cfRule>
  </conditionalFormatting>
  <conditionalFormatting sqref="S43">
    <cfRule type="expression" dxfId="10" priority="10">
      <formula>B43="!"</formula>
    </cfRule>
  </conditionalFormatting>
  <conditionalFormatting sqref="S44">
    <cfRule type="expression" dxfId="9" priority="9">
      <formula>B44="!"</formula>
    </cfRule>
  </conditionalFormatting>
  <conditionalFormatting sqref="S45">
    <cfRule type="expression" dxfId="8" priority="8">
      <formula>B45="!"</formula>
    </cfRule>
  </conditionalFormatting>
  <conditionalFormatting sqref="S46">
    <cfRule type="expression" dxfId="7" priority="7">
      <formula>B46="!"</formula>
    </cfRule>
  </conditionalFormatting>
  <conditionalFormatting sqref="S47">
    <cfRule type="expression" dxfId="6" priority="6">
      <formula>B47="!"</formula>
    </cfRule>
  </conditionalFormatting>
  <conditionalFormatting sqref="S48">
    <cfRule type="expression" dxfId="5" priority="5">
      <formula>B48="!"</formula>
    </cfRule>
  </conditionalFormatting>
  <conditionalFormatting sqref="S49">
    <cfRule type="expression" dxfId="4" priority="4">
      <formula>B49="!"</formula>
    </cfRule>
  </conditionalFormatting>
  <conditionalFormatting sqref="S50">
    <cfRule type="expression" dxfId="3" priority="3">
      <formula>B50="!"</formula>
    </cfRule>
  </conditionalFormatting>
  <conditionalFormatting sqref="S51">
    <cfRule type="expression" dxfId="2" priority="2">
      <formula>B51="!"</formula>
    </cfRule>
  </conditionalFormatting>
  <conditionalFormatting sqref="S52">
    <cfRule type="expression" dxfId="1" priority="1">
      <formula>B52="!"</formula>
    </cfRule>
  </conditionalFormatting>
  <conditionalFormatting sqref="S33">
    <cfRule type="expression" dxfId="0" priority="68">
      <formula>B33="!"</formula>
    </cfRule>
  </conditionalFormatting>
  <dataValidations disablePrompts="1" count="2">
    <dataValidation type="date" allowBlank="1" showInputMessage="1" showErrorMessage="1" error="De datum moet vallen in de periode van 3 oktober 2023 tot en met 30 juni 2024!" prompt="Vul de datum in waarop u een nieuwe simulatie wilt uitvoeren." sqref="C33:H52" xr:uid="{6BB03C02-C4B5-4D49-97B0-F0B144CE8530}">
      <formula1>45202</formula1>
      <formula2>45473</formula2>
    </dataValidation>
    <dataValidation type="whole" allowBlank="1" showInputMessage="1" showErrorMessage="1" error="Vul geen nul-waarden of cijfers na de komma in!" prompt="Vul het aantal leerlingen uit het VOLTIJDS GEWOON secundair onderwijs in dat in de periode van 3 oktober 2023 tot 30 juni 2024 instapt en in aanmerking komt volgens de voorwaarden beschreven in punt 2. Vul alleen het aantal BIJKOMENDE inschrijvingen in!" sqref="I34:R52 I33:R33" xr:uid="{59FBF477-2070-47D0-B294-062E94319D28}">
      <formula1>1</formula1>
      <formula2>1000</formula2>
    </dataValidation>
  </dataValidations>
  <hyperlinks>
    <hyperlink ref="C30:BQ30" r:id="rId1" location="2-1-1" display="- Ga na hoeveel leerlingen vanaf 4 maart 2022 voldoen aan de voorwaarden zoals beschreven onder punt 2.2.1. van de omzendbrief." xr:uid="{39766A0F-01F4-4EAE-877B-A50BC2184F86}"/>
    <hyperlink ref="C56:BQ56" r:id="rId2" location="2-1-2-2-2" display="Het aantal extra uren-leraar en extra werkingsbudget waarop de in aanmerking komende leerlingen recht hebben, vindt u terug onder punt 2.1.2.2.2. van de omzendbrief. U vindt daar ook enkele praktisch uitgewerkte voorbeelden van de berekeningen." xr:uid="{75C217CE-FEFA-40C5-B06B-5575E0D3489E}"/>
    <hyperlink ref="C14:BQ14" r:id="rId3" display="Meer informatie over deze simulatietool en de wijze van berekening vindt u in de omzendbrief Bao/2022/01 van 31 maart 2022 over de dringende maatregelen voor het basisonderwijs naar aanleiding van de Oekraïnecrisis." xr:uid="{EBA810A5-E89F-4D3C-B026-333737358938}"/>
  </hyperlinks>
  <pageMargins left="0.70866141732283472" right="0.70866141732283472" top="0" bottom="0.15748031496062992" header="0.31496062992125984" footer="0"/>
  <pageSetup paperSize="9" scale="72" orientation="landscape" useFirstPageNumber="1" r:id="rId4"/>
  <headerFooter differentFirst="1">
    <oddFooter>&amp;LSimulatietool berekening van de extra uren-leraar en het extra werkingsbudget in het voltijds gewoon secundair onderwijs n.a.v. de Oekraïnecrisis voor het schooljaar 2023-2024 o.b.v. de instroom na de 1e schooldag van oktober&amp; - pagina &amp;P van &amp;N</oddFooter>
    <firstFooter>&amp;L&amp;G</firstFooter>
  </headerFooter>
  <rowBreaks count="2" manualBreakCount="2">
    <brk id="39" max="68" man="1"/>
    <brk id="78" max="68" man="1"/>
  </rowBreaks>
  <colBreaks count="1" manualBreakCount="1">
    <brk id="69" max="1048575" man="1"/>
  </col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F9CB-592D-46C0-B441-7CFA64996344}">
  <dimension ref="A1:B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0" sqref="B20"/>
    </sheetView>
  </sheetViews>
  <sheetFormatPr defaultRowHeight="14.4" x14ac:dyDescent="0.3"/>
  <cols>
    <col min="1" max="1" width="31.21875" customWidth="1"/>
    <col min="2" max="2" width="29" bestFit="1" customWidth="1"/>
    <col min="3" max="3" width="31.5546875" bestFit="1" customWidth="1"/>
    <col min="4" max="4" width="14.44140625" bestFit="1" customWidth="1"/>
    <col min="5" max="5" width="14.33203125" customWidth="1"/>
    <col min="6" max="6" width="28.44140625" bestFit="1" customWidth="1"/>
  </cols>
  <sheetData>
    <row r="1" spans="1:2" ht="23.4" x14ac:dyDescent="0.45">
      <c r="A1" s="17" t="s">
        <v>176</v>
      </c>
    </row>
    <row r="2" spans="1:2" ht="6" customHeight="1" x14ac:dyDescent="0.3">
      <c r="A2" s="15"/>
    </row>
    <row r="3" spans="1:2" x14ac:dyDescent="0.3">
      <c r="A3" s="16" t="s">
        <v>177</v>
      </c>
    </row>
    <row r="4" spans="1:2" ht="6" customHeight="1" x14ac:dyDescent="0.3">
      <c r="A4" s="15"/>
    </row>
    <row r="5" spans="1:2" x14ac:dyDescent="0.3">
      <c r="A5" s="15" t="s">
        <v>178</v>
      </c>
      <c r="B5" s="15">
        <v>1.98527443</v>
      </c>
    </row>
    <row r="6" spans="1:2" x14ac:dyDescent="0.3">
      <c r="A6" s="15"/>
      <c r="B6" s="15"/>
    </row>
    <row r="7" spans="1:2" x14ac:dyDescent="0.3">
      <c r="A7" s="14"/>
    </row>
    <row r="8" spans="1:2" x14ac:dyDescent="0.3">
      <c r="A8" s="16" t="s">
        <v>179</v>
      </c>
    </row>
    <row r="9" spans="1:2" ht="6" customHeight="1" x14ac:dyDescent="0.3">
      <c r="A9" s="15"/>
    </row>
    <row r="10" spans="1:2" x14ac:dyDescent="0.3">
      <c r="A10" s="15" t="s">
        <v>168</v>
      </c>
      <c r="B10" s="15">
        <v>0.11803880999999999</v>
      </c>
    </row>
    <row r="11" spans="1:2" x14ac:dyDescent="0.3">
      <c r="A11" s="15"/>
      <c r="B11" s="15"/>
    </row>
    <row r="13" spans="1:2" x14ac:dyDescent="0.3">
      <c r="A13" s="16"/>
    </row>
    <row r="14" spans="1:2" ht="6" customHeight="1" x14ac:dyDescent="0.3">
      <c r="A14" s="15"/>
    </row>
    <row r="15" spans="1:2" x14ac:dyDescent="0.3">
      <c r="A15" s="15"/>
      <c r="B15" s="15"/>
    </row>
    <row r="16" spans="1:2" x14ac:dyDescent="0.3">
      <c r="A16" s="15"/>
      <c r="B16" s="15"/>
    </row>
    <row r="18" spans="1:2" x14ac:dyDescent="0.3">
      <c r="A18" s="16" t="s">
        <v>165</v>
      </c>
    </row>
    <row r="19" spans="1:2" ht="6" customHeight="1" x14ac:dyDescent="0.3">
      <c r="A19" s="15"/>
    </row>
    <row r="20" spans="1:2" x14ac:dyDescent="0.3">
      <c r="A20" s="15" t="s">
        <v>169</v>
      </c>
      <c r="B20" s="15">
        <v>889.23</v>
      </c>
    </row>
  </sheetData>
  <sheetProtection algorithmName="SHA-512" hashValue="0xsnhntEOp43ZLSKOF3Ke9xknvoJonnripvqjRtXZJJNOHMu0+G12dwxVfSM1T0vETCXFE94xpPcTLUiTv6ArQ==" saltValue="GBUZaIvtPLJ8Eb/N4X6t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4ACD-28A1-40BB-ABF6-85971B570C6B}">
  <dimension ref="A1:L2718"/>
  <sheetViews>
    <sheetView topLeftCell="A7" workbookViewId="0">
      <selection activeCell="D26" sqref="D26"/>
    </sheetView>
  </sheetViews>
  <sheetFormatPr defaultRowHeight="14.4" x14ac:dyDescent="0.3"/>
  <cols>
    <col min="1" max="1" width="17.6640625" bestFit="1" customWidth="1"/>
    <col min="2" max="2" width="14" bestFit="1" customWidth="1"/>
    <col min="3" max="3" width="40.21875" bestFit="1" customWidth="1"/>
    <col min="4" max="4" width="38.21875" bestFit="1" customWidth="1"/>
    <col min="5" max="5" width="12.109375" bestFit="1" customWidth="1"/>
    <col min="6" max="6" width="26.77734375" bestFit="1" customWidth="1"/>
    <col min="7" max="7" width="12.77734375" bestFit="1" customWidth="1"/>
    <col min="8" max="8" width="21" bestFit="1" customWidth="1"/>
    <col min="9" max="9" width="39" bestFit="1" customWidth="1"/>
    <col min="10" max="10" width="11.33203125" bestFit="1" customWidth="1"/>
    <col min="11" max="11" width="93.44140625" style="35" bestFit="1" customWidth="1"/>
    <col min="12" max="12" width="7.21875" bestFit="1" customWidth="1"/>
  </cols>
  <sheetData>
    <row r="1" spans="1:12" x14ac:dyDescent="0.3">
      <c r="A1" t="s">
        <v>9</v>
      </c>
      <c r="B1" t="s">
        <v>163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s="35" t="s">
        <v>164</v>
      </c>
      <c r="L1" t="s">
        <v>162</v>
      </c>
    </row>
    <row r="2" spans="1:12" x14ac:dyDescent="0.3">
      <c r="A2">
        <v>28514</v>
      </c>
      <c r="B2">
        <v>1</v>
      </c>
      <c r="C2" t="s">
        <v>181</v>
      </c>
      <c r="D2" t="s">
        <v>182</v>
      </c>
      <c r="E2">
        <v>2018</v>
      </c>
      <c r="F2" t="s">
        <v>2294</v>
      </c>
      <c r="G2" t="s">
        <v>183</v>
      </c>
      <c r="H2" t="s">
        <v>2220</v>
      </c>
      <c r="I2" t="s">
        <v>184</v>
      </c>
      <c r="J2" t="s">
        <v>185</v>
      </c>
      <c r="K2" s="35" t="str">
        <f>IF(A2="","",C2&amp;", "&amp;D2&amp;", "&amp;E2&amp;" "&amp;F2)</f>
        <v>Provinciaal Instituut PIVA, Desguinlei 244, 2018 ANTWERPEN</v>
      </c>
      <c r="L2" t="s">
        <v>180</v>
      </c>
    </row>
    <row r="3" spans="1:12" x14ac:dyDescent="0.3">
      <c r="A3">
        <v>28589</v>
      </c>
      <c r="B3">
        <v>1</v>
      </c>
      <c r="C3" t="s">
        <v>186</v>
      </c>
      <c r="D3" t="s">
        <v>187</v>
      </c>
      <c r="E3">
        <v>2060</v>
      </c>
      <c r="F3" t="s">
        <v>2294</v>
      </c>
      <c r="G3" t="s">
        <v>188</v>
      </c>
      <c r="H3" t="s">
        <v>2220</v>
      </c>
      <c r="I3" t="s">
        <v>184</v>
      </c>
      <c r="J3" t="s">
        <v>185</v>
      </c>
      <c r="K3" s="35" t="str">
        <f t="shared" ref="K3:K66" si="0">IF(A3="","",C3&amp;", "&amp;D3&amp;", "&amp;E3&amp;" "&amp;F3)</f>
        <v>Instituut Sint-Maria, Lovelingstraat 8, 2060 ANTWERPEN</v>
      </c>
      <c r="L3" t="s">
        <v>180</v>
      </c>
    </row>
    <row r="4" spans="1:12" x14ac:dyDescent="0.3">
      <c r="A4">
        <v>28613</v>
      </c>
      <c r="B4">
        <v>1</v>
      </c>
      <c r="C4" t="s">
        <v>2295</v>
      </c>
      <c r="D4" t="s">
        <v>189</v>
      </c>
      <c r="E4">
        <v>2020</v>
      </c>
      <c r="F4" t="s">
        <v>2294</v>
      </c>
      <c r="G4" t="s">
        <v>190</v>
      </c>
      <c r="H4" t="s">
        <v>2220</v>
      </c>
      <c r="I4" t="s">
        <v>184</v>
      </c>
      <c r="J4" t="s">
        <v>185</v>
      </c>
      <c r="K4" s="35" t="str">
        <f t="shared" si="0"/>
        <v>Merit, VIIde-Olympiadelaan 2, 2020 ANTWERPEN</v>
      </c>
      <c r="L4" t="s">
        <v>180</v>
      </c>
    </row>
    <row r="5" spans="1:12" x14ac:dyDescent="0.3">
      <c r="A5">
        <v>28639</v>
      </c>
      <c r="B5">
        <v>1</v>
      </c>
      <c r="C5" t="s">
        <v>2296</v>
      </c>
      <c r="D5" t="s">
        <v>191</v>
      </c>
      <c r="E5">
        <v>2018</v>
      </c>
      <c r="F5" t="s">
        <v>2294</v>
      </c>
      <c r="G5" t="s">
        <v>192</v>
      </c>
      <c r="H5" t="s">
        <v>2220</v>
      </c>
      <c r="I5" t="s">
        <v>184</v>
      </c>
      <c r="J5" t="s">
        <v>185</v>
      </c>
      <c r="K5" s="35" t="str">
        <f t="shared" si="0"/>
        <v>De Resonant, Lamorinièrestraat 248, 2018 ANTWERPEN</v>
      </c>
      <c r="L5" t="s">
        <v>180</v>
      </c>
    </row>
    <row r="6" spans="1:12" x14ac:dyDescent="0.3">
      <c r="A6">
        <v>28721</v>
      </c>
      <c r="B6">
        <v>1</v>
      </c>
      <c r="C6" t="s">
        <v>2221</v>
      </c>
      <c r="D6" t="s">
        <v>193</v>
      </c>
      <c r="E6">
        <v>2000</v>
      </c>
      <c r="F6" t="s">
        <v>2294</v>
      </c>
      <c r="G6" t="s">
        <v>2297</v>
      </c>
      <c r="H6" t="s">
        <v>2220</v>
      </c>
      <c r="I6" t="s">
        <v>184</v>
      </c>
      <c r="J6" t="s">
        <v>185</v>
      </c>
      <c r="K6" s="35" t="str">
        <f t="shared" si="0"/>
        <v>Kunstkaai, Cadixstraat 2, 2000 ANTWERPEN</v>
      </c>
      <c r="L6" t="s">
        <v>180</v>
      </c>
    </row>
    <row r="7" spans="1:12" x14ac:dyDescent="0.3">
      <c r="A7">
        <v>28845</v>
      </c>
      <c r="B7">
        <v>1</v>
      </c>
      <c r="C7" t="s">
        <v>194</v>
      </c>
      <c r="D7" t="s">
        <v>195</v>
      </c>
      <c r="E7">
        <v>2000</v>
      </c>
      <c r="F7" t="s">
        <v>2294</v>
      </c>
      <c r="G7" t="s">
        <v>196</v>
      </c>
      <c r="H7" t="s">
        <v>2220</v>
      </c>
      <c r="I7" t="s">
        <v>184</v>
      </c>
      <c r="J7" t="s">
        <v>185</v>
      </c>
      <c r="K7" s="35" t="str">
        <f t="shared" si="0"/>
        <v>Sint-Norbertusinstituut, Amerikalei 47, 2000 ANTWERPEN</v>
      </c>
      <c r="L7" t="s">
        <v>180</v>
      </c>
    </row>
    <row r="8" spans="1:12" x14ac:dyDescent="0.3">
      <c r="A8">
        <v>28852</v>
      </c>
      <c r="B8">
        <v>1</v>
      </c>
      <c r="C8" t="s">
        <v>197</v>
      </c>
      <c r="D8" t="s">
        <v>71</v>
      </c>
      <c r="E8">
        <v>2000</v>
      </c>
      <c r="F8" t="s">
        <v>2294</v>
      </c>
      <c r="G8" t="s">
        <v>72</v>
      </c>
      <c r="H8" t="s">
        <v>2220</v>
      </c>
      <c r="I8" t="s">
        <v>184</v>
      </c>
      <c r="J8" t="s">
        <v>185</v>
      </c>
      <c r="K8" s="35" t="str">
        <f t="shared" si="0"/>
        <v>Onze-Lieve-Vrouwecollege_Plus, Frankrijklei 91, 2000 ANTWERPEN</v>
      </c>
      <c r="L8" t="s">
        <v>180</v>
      </c>
    </row>
    <row r="9" spans="1:12" x14ac:dyDescent="0.3">
      <c r="A9">
        <v>28878</v>
      </c>
      <c r="B9">
        <v>1</v>
      </c>
      <c r="C9" t="s">
        <v>198</v>
      </c>
      <c r="D9" t="s">
        <v>199</v>
      </c>
      <c r="E9">
        <v>2018</v>
      </c>
      <c r="F9" t="s">
        <v>2294</v>
      </c>
      <c r="G9" t="s">
        <v>72</v>
      </c>
      <c r="H9" t="s">
        <v>2220</v>
      </c>
      <c r="I9" t="s">
        <v>184</v>
      </c>
      <c r="J9" t="s">
        <v>185</v>
      </c>
      <c r="K9" s="35" t="str">
        <f t="shared" si="0"/>
        <v>Onze-Lieve-Vrouwecollege Plus, Louiza-Marialei 5, 2018 ANTWERPEN</v>
      </c>
      <c r="L9" t="s">
        <v>180</v>
      </c>
    </row>
    <row r="10" spans="1:12" x14ac:dyDescent="0.3">
      <c r="A10">
        <v>28951</v>
      </c>
      <c r="B10">
        <v>1</v>
      </c>
      <c r="C10" t="s">
        <v>200</v>
      </c>
      <c r="D10" t="s">
        <v>67</v>
      </c>
      <c r="E10">
        <v>2018</v>
      </c>
      <c r="F10" t="s">
        <v>2294</v>
      </c>
      <c r="G10" t="s">
        <v>201</v>
      </c>
      <c r="H10" t="s">
        <v>2220</v>
      </c>
      <c r="I10" t="s">
        <v>184</v>
      </c>
      <c r="J10" t="s">
        <v>185</v>
      </c>
      <c r="K10" s="35" t="str">
        <f t="shared" si="0"/>
        <v>Tachkemoni Secundair, Lange Leemstraat 313, 2018 ANTWERPEN</v>
      </c>
      <c r="L10" t="s">
        <v>180</v>
      </c>
    </row>
    <row r="11" spans="1:12" x14ac:dyDescent="0.3">
      <c r="A11">
        <v>29017</v>
      </c>
      <c r="B11">
        <v>1</v>
      </c>
      <c r="C11" t="s">
        <v>2298</v>
      </c>
      <c r="D11" t="s">
        <v>202</v>
      </c>
      <c r="E11">
        <v>2020</v>
      </c>
      <c r="F11" t="s">
        <v>2294</v>
      </c>
      <c r="G11" t="s">
        <v>203</v>
      </c>
      <c r="H11" t="s">
        <v>2220</v>
      </c>
      <c r="I11" t="s">
        <v>184</v>
      </c>
      <c r="J11" t="s">
        <v>185</v>
      </c>
      <c r="K11" s="35" t="str">
        <f t="shared" si="0"/>
        <v>Perspectief I, Jan De Voslei 6, 2020 ANTWERPEN</v>
      </c>
      <c r="L11" t="s">
        <v>180</v>
      </c>
    </row>
    <row r="12" spans="1:12" x14ac:dyDescent="0.3">
      <c r="A12">
        <v>29041</v>
      </c>
      <c r="B12">
        <v>1</v>
      </c>
      <c r="C12" t="s">
        <v>204</v>
      </c>
      <c r="D12" t="s">
        <v>205</v>
      </c>
      <c r="E12">
        <v>2018</v>
      </c>
      <c r="F12" t="s">
        <v>2294</v>
      </c>
      <c r="G12" t="s">
        <v>2299</v>
      </c>
      <c r="H12" t="s">
        <v>2220</v>
      </c>
      <c r="I12" t="s">
        <v>184</v>
      </c>
      <c r="J12" t="s">
        <v>185</v>
      </c>
      <c r="K12" s="35" t="str">
        <f t="shared" si="0"/>
        <v>Israelitisch Atheneum Jesode-Hatora-B-J, Steenbokstraat 14, 2018 ANTWERPEN</v>
      </c>
      <c r="L12" t="s">
        <v>180</v>
      </c>
    </row>
    <row r="13" spans="1:12" x14ac:dyDescent="0.3">
      <c r="A13">
        <v>29058</v>
      </c>
      <c r="B13">
        <v>1</v>
      </c>
      <c r="C13" t="s">
        <v>206</v>
      </c>
      <c r="D13" t="s">
        <v>207</v>
      </c>
      <c r="E13">
        <v>2018</v>
      </c>
      <c r="F13" t="s">
        <v>2294</v>
      </c>
      <c r="G13" t="s">
        <v>208</v>
      </c>
      <c r="H13" t="s">
        <v>2220</v>
      </c>
      <c r="I13" t="s">
        <v>184</v>
      </c>
      <c r="J13" t="s">
        <v>185</v>
      </c>
      <c r="K13" s="35" t="str">
        <f t="shared" si="0"/>
        <v>Sint-Lucas Kunstsecundair, Sint-Jozefstraat 35, 2018 ANTWERPEN</v>
      </c>
      <c r="L13" t="s">
        <v>180</v>
      </c>
    </row>
    <row r="14" spans="1:12" x14ac:dyDescent="0.3">
      <c r="A14">
        <v>29281</v>
      </c>
      <c r="B14">
        <v>1</v>
      </c>
      <c r="C14" t="s">
        <v>209</v>
      </c>
      <c r="D14" t="s">
        <v>210</v>
      </c>
      <c r="E14">
        <v>2000</v>
      </c>
      <c r="F14" t="s">
        <v>2294</v>
      </c>
      <c r="G14" t="s">
        <v>211</v>
      </c>
      <c r="H14" t="s">
        <v>2220</v>
      </c>
      <c r="I14" t="s">
        <v>184</v>
      </c>
      <c r="J14" t="s">
        <v>185</v>
      </c>
      <c r="K14" s="35" t="str">
        <f t="shared" si="0"/>
        <v>Koninklijke Balletschool Antwerpen, Maria Pijpelincxstraat 1, 2000 ANTWERPEN</v>
      </c>
      <c r="L14" t="s">
        <v>180</v>
      </c>
    </row>
    <row r="15" spans="1:12" x14ac:dyDescent="0.3">
      <c r="A15">
        <v>29306</v>
      </c>
      <c r="B15">
        <v>1</v>
      </c>
      <c r="C15" t="s">
        <v>2300</v>
      </c>
      <c r="D15" t="s">
        <v>212</v>
      </c>
      <c r="E15">
        <v>2050</v>
      </c>
      <c r="F15" t="s">
        <v>2294</v>
      </c>
      <c r="G15" t="s">
        <v>213</v>
      </c>
      <c r="H15" t="s">
        <v>2220</v>
      </c>
      <c r="I15" t="s">
        <v>184</v>
      </c>
      <c r="J15" t="s">
        <v>185</v>
      </c>
      <c r="K15" s="35" t="str">
        <f t="shared" si="0"/>
        <v>Het Gymnasion, Gloriantlaan 60, 2050 ANTWERPEN</v>
      </c>
      <c r="L15" t="s">
        <v>180</v>
      </c>
    </row>
    <row r="16" spans="1:12" x14ac:dyDescent="0.3">
      <c r="A16">
        <v>29331</v>
      </c>
      <c r="B16">
        <v>1</v>
      </c>
      <c r="C16" t="s">
        <v>2301</v>
      </c>
      <c r="D16" t="s">
        <v>214</v>
      </c>
      <c r="E16">
        <v>2060</v>
      </c>
      <c r="F16" t="s">
        <v>2294</v>
      </c>
      <c r="G16" t="s">
        <v>215</v>
      </c>
      <c r="H16" t="s">
        <v>2220</v>
      </c>
      <c r="I16" t="s">
        <v>184</v>
      </c>
      <c r="J16" t="s">
        <v>185</v>
      </c>
      <c r="K16" s="35" t="str">
        <f t="shared" si="0"/>
        <v>Onyx, Lange Beeldekensstraat 264, 2060 ANTWERPEN</v>
      </c>
      <c r="L16" t="s">
        <v>180</v>
      </c>
    </row>
    <row r="17" spans="1:12" x14ac:dyDescent="0.3">
      <c r="A17">
        <v>29348</v>
      </c>
      <c r="B17">
        <v>1</v>
      </c>
      <c r="C17" t="s">
        <v>2222</v>
      </c>
      <c r="D17" t="s">
        <v>73</v>
      </c>
      <c r="E17">
        <v>2018</v>
      </c>
      <c r="F17" t="s">
        <v>2294</v>
      </c>
      <c r="G17" t="s">
        <v>216</v>
      </c>
      <c r="H17" t="s">
        <v>2220</v>
      </c>
      <c r="I17" t="s">
        <v>184</v>
      </c>
      <c r="J17" t="s">
        <v>185</v>
      </c>
      <c r="K17" s="35" t="str">
        <f t="shared" si="0"/>
        <v>Panorama, Quellinstraat 31, 2018 ANTWERPEN</v>
      </c>
      <c r="L17" t="s">
        <v>180</v>
      </c>
    </row>
    <row r="18" spans="1:12" x14ac:dyDescent="0.3">
      <c r="A18">
        <v>29421</v>
      </c>
      <c r="B18">
        <v>1</v>
      </c>
      <c r="C18" t="s">
        <v>217</v>
      </c>
      <c r="D18" t="s">
        <v>218</v>
      </c>
      <c r="E18">
        <v>2000</v>
      </c>
      <c r="F18" t="s">
        <v>2294</v>
      </c>
      <c r="G18" t="s">
        <v>74</v>
      </c>
      <c r="H18" t="s">
        <v>2220</v>
      </c>
      <c r="I18" t="s">
        <v>184</v>
      </c>
      <c r="J18" t="s">
        <v>185</v>
      </c>
      <c r="K18" s="35" t="str">
        <f t="shared" si="0"/>
        <v>Sint-Lievenscollege Middenschool, Amerikalei 32, 2000 ANTWERPEN</v>
      </c>
      <c r="L18" t="s">
        <v>180</v>
      </c>
    </row>
    <row r="19" spans="1:12" x14ac:dyDescent="0.3">
      <c r="A19">
        <v>29447</v>
      </c>
      <c r="B19">
        <v>1</v>
      </c>
      <c r="C19" t="s">
        <v>219</v>
      </c>
      <c r="D19" t="s">
        <v>220</v>
      </c>
      <c r="E19">
        <v>2140</v>
      </c>
      <c r="F19" t="s">
        <v>2302</v>
      </c>
      <c r="G19" t="s">
        <v>221</v>
      </c>
      <c r="H19" t="s">
        <v>2220</v>
      </c>
      <c r="I19" t="s">
        <v>184</v>
      </c>
      <c r="J19" t="s">
        <v>185</v>
      </c>
      <c r="K19" s="35" t="str">
        <f t="shared" si="0"/>
        <v>Instituut Maris Stella - Sint-Agnes, Turnhoutsebaan 226, 2140 BORGERHOUT</v>
      </c>
      <c r="L19" t="s">
        <v>180</v>
      </c>
    </row>
    <row r="20" spans="1:12" x14ac:dyDescent="0.3">
      <c r="A20">
        <v>29454</v>
      </c>
      <c r="B20">
        <v>1</v>
      </c>
      <c r="C20" t="s">
        <v>222</v>
      </c>
      <c r="D20" t="s">
        <v>223</v>
      </c>
      <c r="E20">
        <v>2370</v>
      </c>
      <c r="F20" t="s">
        <v>2303</v>
      </c>
      <c r="G20" t="s">
        <v>224</v>
      </c>
      <c r="H20" t="s">
        <v>2220</v>
      </c>
      <c r="I20" t="s">
        <v>184</v>
      </c>
      <c r="J20" t="s">
        <v>185</v>
      </c>
      <c r="K20" s="35" t="str">
        <f t="shared" si="0"/>
        <v>Sint-Claracollege, Kloosterbaan 5, 2370 ARENDONK</v>
      </c>
      <c r="L20" t="s">
        <v>180</v>
      </c>
    </row>
    <row r="21" spans="1:12" x14ac:dyDescent="0.3">
      <c r="A21">
        <v>29521</v>
      </c>
      <c r="B21">
        <v>1</v>
      </c>
      <c r="C21" t="s">
        <v>225</v>
      </c>
      <c r="D21" t="s">
        <v>226</v>
      </c>
      <c r="E21">
        <v>2600</v>
      </c>
      <c r="F21" t="s">
        <v>2304</v>
      </c>
      <c r="G21" t="s">
        <v>227</v>
      </c>
      <c r="H21" t="s">
        <v>2220</v>
      </c>
      <c r="I21" t="s">
        <v>184</v>
      </c>
      <c r="J21" t="s">
        <v>185</v>
      </c>
      <c r="K21" s="35" t="str">
        <f t="shared" si="0"/>
        <v>Sec. Ond. Schoonheidszorgen D. Grésiac, Koninklijkelaan 9, 2600 BERCHEM</v>
      </c>
      <c r="L21" t="s">
        <v>180</v>
      </c>
    </row>
    <row r="22" spans="1:12" x14ac:dyDescent="0.3">
      <c r="A22">
        <v>29553</v>
      </c>
      <c r="B22">
        <v>1</v>
      </c>
      <c r="C22" t="s">
        <v>228</v>
      </c>
      <c r="D22" t="s">
        <v>135</v>
      </c>
      <c r="E22">
        <v>2000</v>
      </c>
      <c r="F22" t="s">
        <v>2294</v>
      </c>
      <c r="G22" t="s">
        <v>229</v>
      </c>
      <c r="H22" t="s">
        <v>2223</v>
      </c>
      <c r="I22" t="s">
        <v>230</v>
      </c>
      <c r="J22" t="s">
        <v>231</v>
      </c>
      <c r="K22" s="35" t="str">
        <f t="shared" si="0"/>
        <v>Hiberniaschool Mid Steinersch Antwerpen, Volkstraat 40, 2000 ANTWERPEN</v>
      </c>
      <c r="L22" t="s">
        <v>180</v>
      </c>
    </row>
    <row r="23" spans="1:12" x14ac:dyDescent="0.3">
      <c r="A23">
        <v>29751</v>
      </c>
      <c r="B23">
        <v>1</v>
      </c>
      <c r="C23" t="s">
        <v>232</v>
      </c>
      <c r="D23" t="s">
        <v>84</v>
      </c>
      <c r="E23">
        <v>2140</v>
      </c>
      <c r="F23" t="s">
        <v>2302</v>
      </c>
      <c r="G23" t="s">
        <v>85</v>
      </c>
      <c r="H23" t="s">
        <v>2220</v>
      </c>
      <c r="I23" t="s">
        <v>184</v>
      </c>
      <c r="J23" t="s">
        <v>185</v>
      </c>
      <c r="K23" s="35" t="str">
        <f t="shared" si="0"/>
        <v>Xaveriuscollege, Collegelaan 36, 2140 BORGERHOUT</v>
      </c>
      <c r="L23" t="s">
        <v>180</v>
      </c>
    </row>
    <row r="24" spans="1:12" x14ac:dyDescent="0.3">
      <c r="A24">
        <v>29777</v>
      </c>
      <c r="B24">
        <v>1</v>
      </c>
      <c r="C24" t="s">
        <v>233</v>
      </c>
      <c r="D24" t="s">
        <v>234</v>
      </c>
      <c r="E24">
        <v>2880</v>
      </c>
      <c r="F24" t="s">
        <v>2305</v>
      </c>
      <c r="G24" t="s">
        <v>235</v>
      </c>
      <c r="H24" t="s">
        <v>2220</v>
      </c>
      <c r="I24" t="s">
        <v>184</v>
      </c>
      <c r="J24" t="s">
        <v>185</v>
      </c>
      <c r="K24" s="35" t="str">
        <f t="shared" si="0"/>
        <v>Onze-Lieve-Vrouw-Presentatie, Kardinaal Cardijnplein 11, 2880 BORNEM</v>
      </c>
      <c r="L24" t="s">
        <v>180</v>
      </c>
    </row>
    <row r="25" spans="1:12" x14ac:dyDescent="0.3">
      <c r="A25">
        <v>29785</v>
      </c>
      <c r="B25">
        <v>1</v>
      </c>
      <c r="C25" t="s">
        <v>236</v>
      </c>
      <c r="D25" t="s">
        <v>237</v>
      </c>
      <c r="E25">
        <v>2880</v>
      </c>
      <c r="F25" t="s">
        <v>2305</v>
      </c>
      <c r="G25" t="s">
        <v>235</v>
      </c>
      <c r="H25" t="s">
        <v>2220</v>
      </c>
      <c r="I25" t="s">
        <v>184</v>
      </c>
      <c r="J25" t="s">
        <v>185</v>
      </c>
      <c r="K25" s="35" t="str">
        <f t="shared" si="0"/>
        <v>Onze-Lieve-Vrouw-Presentatie -Middensch., Driesstraat 10, 2880 BORNEM</v>
      </c>
      <c r="L25" t="s">
        <v>180</v>
      </c>
    </row>
    <row r="26" spans="1:12" x14ac:dyDescent="0.3">
      <c r="A26">
        <v>29793</v>
      </c>
      <c r="B26">
        <v>1</v>
      </c>
      <c r="C26" t="s">
        <v>238</v>
      </c>
      <c r="D26" t="s">
        <v>2571</v>
      </c>
      <c r="E26">
        <v>2150</v>
      </c>
      <c r="F26" t="s">
        <v>2306</v>
      </c>
      <c r="G26" t="s">
        <v>239</v>
      </c>
      <c r="H26" t="s">
        <v>2220</v>
      </c>
      <c r="I26" t="s">
        <v>184</v>
      </c>
      <c r="J26" t="s">
        <v>185</v>
      </c>
      <c r="K26" s="35" t="str">
        <f t="shared" si="0"/>
        <v>Sint-Jozefsinstituut, Lucien Hendrickxlei 2_B, 2150 BORSBEEK</v>
      </c>
      <c r="L26" t="s">
        <v>180</v>
      </c>
    </row>
    <row r="27" spans="1:12" x14ac:dyDescent="0.3">
      <c r="A27">
        <v>29827</v>
      </c>
      <c r="B27">
        <v>1</v>
      </c>
      <c r="C27" t="s">
        <v>240</v>
      </c>
      <c r="D27" t="s">
        <v>241</v>
      </c>
      <c r="E27">
        <v>2930</v>
      </c>
      <c r="F27" t="s">
        <v>2307</v>
      </c>
      <c r="G27" t="s">
        <v>242</v>
      </c>
      <c r="H27" t="s">
        <v>2220</v>
      </c>
      <c r="I27" t="s">
        <v>184</v>
      </c>
      <c r="J27" t="s">
        <v>185</v>
      </c>
      <c r="K27" s="35" t="str">
        <f t="shared" si="0"/>
        <v>Mater Dei Instituut, Bredabaan 394, 2930 BRASSCHAAT</v>
      </c>
      <c r="L27" t="s">
        <v>180</v>
      </c>
    </row>
    <row r="28" spans="1:12" x14ac:dyDescent="0.3">
      <c r="A28">
        <v>29843</v>
      </c>
      <c r="B28">
        <v>1</v>
      </c>
      <c r="C28" t="s">
        <v>243</v>
      </c>
      <c r="D28" t="s">
        <v>244</v>
      </c>
      <c r="E28">
        <v>2930</v>
      </c>
      <c r="F28" t="s">
        <v>2307</v>
      </c>
      <c r="G28" t="s">
        <v>245</v>
      </c>
      <c r="H28" t="s">
        <v>2220</v>
      </c>
      <c r="I28" t="s">
        <v>184</v>
      </c>
      <c r="J28" t="s">
        <v>185</v>
      </c>
      <c r="K28" s="35" t="str">
        <f t="shared" si="0"/>
        <v>Sint-Michielscollege Brasschaat, Kapelsesteenweg 72, 2930 BRASSCHAAT</v>
      </c>
      <c r="L28" t="s">
        <v>180</v>
      </c>
    </row>
    <row r="29" spans="1:12" x14ac:dyDescent="0.3">
      <c r="A29">
        <v>29851</v>
      </c>
      <c r="B29">
        <v>1</v>
      </c>
      <c r="C29" t="s">
        <v>246</v>
      </c>
      <c r="D29" t="s">
        <v>241</v>
      </c>
      <c r="E29">
        <v>2930</v>
      </c>
      <c r="F29" t="s">
        <v>2307</v>
      </c>
      <c r="G29" t="s">
        <v>242</v>
      </c>
      <c r="H29" t="s">
        <v>2220</v>
      </c>
      <c r="I29" t="s">
        <v>184</v>
      </c>
      <c r="J29" t="s">
        <v>185</v>
      </c>
      <c r="K29" s="35" t="str">
        <f t="shared" si="0"/>
        <v>Mater Dei-Instituut, Bredabaan 394, 2930 BRASSCHAAT</v>
      </c>
      <c r="L29" t="s">
        <v>180</v>
      </c>
    </row>
    <row r="30" spans="1:12" x14ac:dyDescent="0.3">
      <c r="A30">
        <v>29868</v>
      </c>
      <c r="B30">
        <v>1</v>
      </c>
      <c r="C30" t="s">
        <v>247</v>
      </c>
      <c r="D30" t="s">
        <v>248</v>
      </c>
      <c r="E30">
        <v>2930</v>
      </c>
      <c r="F30" t="s">
        <v>2307</v>
      </c>
      <c r="G30" t="s">
        <v>249</v>
      </c>
      <c r="H30" t="s">
        <v>2220</v>
      </c>
      <c r="I30" t="s">
        <v>184</v>
      </c>
      <c r="J30" t="s">
        <v>185</v>
      </c>
      <c r="K30" s="35" t="str">
        <f t="shared" si="0"/>
        <v>Gemeentelijk Inst. Brasschaat Sec. Ond., Door Verstraetelei 50, 2930 BRASSCHAAT</v>
      </c>
      <c r="L30" t="s">
        <v>180</v>
      </c>
    </row>
    <row r="31" spans="1:12" x14ac:dyDescent="0.3">
      <c r="A31">
        <v>29876</v>
      </c>
      <c r="B31">
        <v>1</v>
      </c>
      <c r="C31" t="s">
        <v>250</v>
      </c>
      <c r="D31" t="s">
        <v>251</v>
      </c>
      <c r="E31">
        <v>2930</v>
      </c>
      <c r="F31" t="s">
        <v>2307</v>
      </c>
      <c r="G31" t="s">
        <v>249</v>
      </c>
      <c r="H31" t="s">
        <v>2220</v>
      </c>
      <c r="I31" t="s">
        <v>184</v>
      </c>
      <c r="J31" t="s">
        <v>185</v>
      </c>
      <c r="K31" s="35" t="str">
        <f t="shared" si="0"/>
        <v>Gemeentelijke Middenschool, Miksebaan 47, 2930 BRASSCHAAT</v>
      </c>
      <c r="L31" t="s">
        <v>180</v>
      </c>
    </row>
    <row r="32" spans="1:12" x14ac:dyDescent="0.3">
      <c r="A32">
        <v>29901</v>
      </c>
      <c r="B32">
        <v>1</v>
      </c>
      <c r="C32" t="s">
        <v>252</v>
      </c>
      <c r="D32" t="s">
        <v>253</v>
      </c>
      <c r="E32">
        <v>2100</v>
      </c>
      <c r="F32" t="s">
        <v>2308</v>
      </c>
      <c r="G32" t="s">
        <v>254</v>
      </c>
      <c r="H32" t="s">
        <v>2220</v>
      </c>
      <c r="I32" t="s">
        <v>184</v>
      </c>
      <c r="J32" t="s">
        <v>185</v>
      </c>
      <c r="K32" s="35" t="str">
        <f t="shared" si="0"/>
        <v>Stedelijk Lyceum Lakbors, Confortalei 173, 2100 DEURNE</v>
      </c>
      <c r="L32" t="s">
        <v>180</v>
      </c>
    </row>
    <row r="33" spans="1:12" x14ac:dyDescent="0.3">
      <c r="A33">
        <v>29942</v>
      </c>
      <c r="B33">
        <v>1</v>
      </c>
      <c r="C33" t="s">
        <v>255</v>
      </c>
      <c r="D33" t="s">
        <v>256</v>
      </c>
      <c r="E33">
        <v>2100</v>
      </c>
      <c r="F33" t="s">
        <v>2308</v>
      </c>
      <c r="G33" t="s">
        <v>257</v>
      </c>
      <c r="H33" t="s">
        <v>2220</v>
      </c>
      <c r="I33" t="s">
        <v>184</v>
      </c>
      <c r="J33" t="s">
        <v>185</v>
      </c>
      <c r="K33" s="35" t="str">
        <f t="shared" si="0"/>
        <v>Stedelijk Lyceum Waterbaan, Waterbaan 159, 2100 DEURNE</v>
      </c>
      <c r="L33" t="s">
        <v>180</v>
      </c>
    </row>
    <row r="34" spans="1:12" x14ac:dyDescent="0.3">
      <c r="A34">
        <v>29983</v>
      </c>
      <c r="B34">
        <v>1</v>
      </c>
      <c r="C34" t="s">
        <v>258</v>
      </c>
      <c r="D34" t="s">
        <v>259</v>
      </c>
      <c r="E34">
        <v>2570</v>
      </c>
      <c r="F34" t="s">
        <v>2309</v>
      </c>
      <c r="G34" t="s">
        <v>260</v>
      </c>
      <c r="H34" t="s">
        <v>2220</v>
      </c>
      <c r="I34" t="s">
        <v>184</v>
      </c>
      <c r="J34" t="s">
        <v>185</v>
      </c>
      <c r="K34" s="35" t="str">
        <f t="shared" si="0"/>
        <v>Gemeentelijk Technisch Instituut, Rooienberg 20, 2570 DUFFEL</v>
      </c>
      <c r="L34" t="s">
        <v>180</v>
      </c>
    </row>
    <row r="35" spans="1:12" x14ac:dyDescent="0.3">
      <c r="A35">
        <v>30007</v>
      </c>
      <c r="B35">
        <v>1</v>
      </c>
      <c r="C35" t="s">
        <v>261</v>
      </c>
      <c r="D35" t="s">
        <v>81</v>
      </c>
      <c r="E35">
        <v>2180</v>
      </c>
      <c r="F35" t="s">
        <v>2310</v>
      </c>
      <c r="G35" t="s">
        <v>262</v>
      </c>
      <c r="H35" t="s">
        <v>2220</v>
      </c>
      <c r="I35" t="s">
        <v>184</v>
      </c>
      <c r="J35" t="s">
        <v>185</v>
      </c>
      <c r="K35" s="35" t="str">
        <f t="shared" si="0"/>
        <v>Moretus 3, Oorderseweg 8, 2180 EKEREN</v>
      </c>
      <c r="L35" t="s">
        <v>180</v>
      </c>
    </row>
    <row r="36" spans="1:12" x14ac:dyDescent="0.3">
      <c r="A36">
        <v>30015</v>
      </c>
      <c r="B36">
        <v>1</v>
      </c>
      <c r="C36" t="s">
        <v>263</v>
      </c>
      <c r="D36" t="s">
        <v>139</v>
      </c>
      <c r="E36">
        <v>2180</v>
      </c>
      <c r="F36" t="s">
        <v>2310</v>
      </c>
      <c r="G36" t="s">
        <v>264</v>
      </c>
      <c r="H36" t="s">
        <v>2220</v>
      </c>
      <c r="I36" t="s">
        <v>184</v>
      </c>
      <c r="J36" t="s">
        <v>185</v>
      </c>
      <c r="K36" s="35" t="str">
        <f t="shared" si="0"/>
        <v>Moretus 1, Kloosterstraat 82, 2180 EKEREN</v>
      </c>
      <c r="L36" t="s">
        <v>180</v>
      </c>
    </row>
    <row r="37" spans="1:12" x14ac:dyDescent="0.3">
      <c r="A37">
        <v>30023</v>
      </c>
      <c r="B37">
        <v>1</v>
      </c>
      <c r="C37" t="s">
        <v>265</v>
      </c>
      <c r="D37" t="s">
        <v>139</v>
      </c>
      <c r="E37">
        <v>2180</v>
      </c>
      <c r="F37" t="s">
        <v>2310</v>
      </c>
      <c r="G37" t="s">
        <v>264</v>
      </c>
      <c r="H37" t="s">
        <v>2220</v>
      </c>
      <c r="I37" t="s">
        <v>184</v>
      </c>
      <c r="J37" t="s">
        <v>185</v>
      </c>
      <c r="K37" s="35" t="str">
        <f t="shared" si="0"/>
        <v>Moretus 4, Kloosterstraat 82, 2180 EKEREN</v>
      </c>
      <c r="L37" t="s">
        <v>180</v>
      </c>
    </row>
    <row r="38" spans="1:12" x14ac:dyDescent="0.3">
      <c r="A38">
        <v>30031</v>
      </c>
      <c r="B38">
        <v>1</v>
      </c>
      <c r="C38" t="s">
        <v>266</v>
      </c>
      <c r="D38" t="s">
        <v>2572</v>
      </c>
      <c r="E38">
        <v>2910</v>
      </c>
      <c r="F38" t="s">
        <v>2311</v>
      </c>
      <c r="G38" t="s">
        <v>267</v>
      </c>
      <c r="H38" t="s">
        <v>2220</v>
      </c>
      <c r="I38" t="s">
        <v>184</v>
      </c>
      <c r="J38" t="s">
        <v>185</v>
      </c>
      <c r="K38" s="35" t="str">
        <f t="shared" si="0"/>
        <v>College van het Eucharistisch Hart, Rouwmoer 7_B, 2910 ESSEN</v>
      </c>
      <c r="L38" t="s">
        <v>180</v>
      </c>
    </row>
    <row r="39" spans="1:12" x14ac:dyDescent="0.3">
      <c r="A39">
        <v>30049</v>
      </c>
      <c r="B39">
        <v>1</v>
      </c>
      <c r="C39" t="s">
        <v>268</v>
      </c>
      <c r="D39" t="s">
        <v>269</v>
      </c>
      <c r="E39">
        <v>2910</v>
      </c>
      <c r="F39" t="s">
        <v>2311</v>
      </c>
      <c r="G39" t="s">
        <v>270</v>
      </c>
      <c r="H39" t="s">
        <v>2220</v>
      </c>
      <c r="I39" t="s">
        <v>184</v>
      </c>
      <c r="J39" t="s">
        <v>185</v>
      </c>
      <c r="K39" s="35" t="str">
        <f t="shared" si="0"/>
        <v>Sint-Jozefinstituut ASO, Hofstraat 56, 2910 ESSEN</v>
      </c>
      <c r="L39" t="s">
        <v>180</v>
      </c>
    </row>
    <row r="40" spans="1:12" x14ac:dyDescent="0.3">
      <c r="A40">
        <v>30056</v>
      </c>
      <c r="B40">
        <v>1</v>
      </c>
      <c r="C40" t="s">
        <v>271</v>
      </c>
      <c r="D40" t="s">
        <v>272</v>
      </c>
      <c r="E40">
        <v>2910</v>
      </c>
      <c r="F40" t="s">
        <v>2311</v>
      </c>
      <c r="G40" t="s">
        <v>273</v>
      </c>
      <c r="H40" t="s">
        <v>2220</v>
      </c>
      <c r="I40" t="s">
        <v>184</v>
      </c>
      <c r="J40" t="s">
        <v>185</v>
      </c>
      <c r="K40" s="35" t="str">
        <f t="shared" si="0"/>
        <v>Don Bosco-Mariaberginstituut, Kloosterstraat 70, 2910 ESSEN</v>
      </c>
      <c r="L40" t="s">
        <v>180</v>
      </c>
    </row>
    <row r="41" spans="1:12" x14ac:dyDescent="0.3">
      <c r="A41">
        <v>30098</v>
      </c>
      <c r="B41">
        <v>1</v>
      </c>
      <c r="C41" t="s">
        <v>274</v>
      </c>
      <c r="D41" t="s">
        <v>2573</v>
      </c>
      <c r="E41">
        <v>2440</v>
      </c>
      <c r="F41" t="s">
        <v>2312</v>
      </c>
      <c r="G41" t="s">
        <v>275</v>
      </c>
      <c r="H41" t="s">
        <v>2220</v>
      </c>
      <c r="I41" t="s">
        <v>184</v>
      </c>
      <c r="J41" t="s">
        <v>185</v>
      </c>
      <c r="K41" s="35" t="str">
        <f t="shared" si="0"/>
        <v>KOGEKA 5, Schuttershof 2_B, 2440 GEEL</v>
      </c>
      <c r="L41" t="s">
        <v>180</v>
      </c>
    </row>
    <row r="42" spans="1:12" x14ac:dyDescent="0.3">
      <c r="A42">
        <v>30155</v>
      </c>
      <c r="B42">
        <v>1</v>
      </c>
      <c r="C42" t="s">
        <v>276</v>
      </c>
      <c r="D42" t="s">
        <v>277</v>
      </c>
      <c r="E42">
        <v>2220</v>
      </c>
      <c r="F42" t="s">
        <v>2313</v>
      </c>
      <c r="G42" t="s">
        <v>278</v>
      </c>
      <c r="H42" t="s">
        <v>2220</v>
      </c>
      <c r="I42" t="s">
        <v>184</v>
      </c>
      <c r="J42" t="s">
        <v>185</v>
      </c>
      <c r="K42" s="35" t="str">
        <f t="shared" si="0"/>
        <v>Sint-Lambertusinstituut, Kerkplein 14, 2220 HEIST-OP-DEN-BERG</v>
      </c>
      <c r="L42" t="s">
        <v>180</v>
      </c>
    </row>
    <row r="43" spans="1:12" x14ac:dyDescent="0.3">
      <c r="A43">
        <v>30163</v>
      </c>
      <c r="B43">
        <v>1</v>
      </c>
      <c r="C43" t="s">
        <v>279</v>
      </c>
      <c r="D43" t="s">
        <v>111</v>
      </c>
      <c r="E43">
        <v>2220</v>
      </c>
      <c r="F43" t="s">
        <v>2313</v>
      </c>
      <c r="G43" t="s">
        <v>112</v>
      </c>
      <c r="H43" t="s">
        <v>2220</v>
      </c>
      <c r="I43" t="s">
        <v>184</v>
      </c>
      <c r="J43" t="s">
        <v>185</v>
      </c>
      <c r="K43" s="35" t="str">
        <f t="shared" si="0"/>
        <v>Heilig Hart - Middenschool 1, Biekorfstraat 8, 2220 HEIST-OP-DEN-BERG</v>
      </c>
      <c r="L43" t="s">
        <v>180</v>
      </c>
    </row>
    <row r="44" spans="1:12" x14ac:dyDescent="0.3">
      <c r="A44">
        <v>30171</v>
      </c>
      <c r="B44">
        <v>1</v>
      </c>
      <c r="C44" t="s">
        <v>280</v>
      </c>
      <c r="D44" t="s">
        <v>111</v>
      </c>
      <c r="E44">
        <v>2220</v>
      </c>
      <c r="F44" t="s">
        <v>2313</v>
      </c>
      <c r="G44" t="s">
        <v>112</v>
      </c>
      <c r="H44" t="s">
        <v>2220</v>
      </c>
      <c r="I44" t="s">
        <v>184</v>
      </c>
      <c r="J44" t="s">
        <v>185</v>
      </c>
      <c r="K44" s="35" t="str">
        <f t="shared" si="0"/>
        <v>Heilig Hart - Bovenbouw 1, Biekorfstraat 8, 2220 HEIST-OP-DEN-BERG</v>
      </c>
      <c r="L44" t="s">
        <v>180</v>
      </c>
    </row>
    <row r="45" spans="1:12" x14ac:dyDescent="0.3">
      <c r="A45">
        <v>30189</v>
      </c>
      <c r="B45">
        <v>1</v>
      </c>
      <c r="C45" t="s">
        <v>281</v>
      </c>
      <c r="D45" t="s">
        <v>282</v>
      </c>
      <c r="E45">
        <v>2220</v>
      </c>
      <c r="F45" t="s">
        <v>2313</v>
      </c>
      <c r="G45" t="s">
        <v>112</v>
      </c>
      <c r="H45" t="s">
        <v>2220</v>
      </c>
      <c r="I45" t="s">
        <v>184</v>
      </c>
      <c r="J45" t="s">
        <v>185</v>
      </c>
      <c r="K45" s="35" t="str">
        <f t="shared" si="0"/>
        <v>Heilig Hart - Middenschool 2, Biekorfstraat 10, 2220 HEIST-OP-DEN-BERG</v>
      </c>
      <c r="L45" t="s">
        <v>180</v>
      </c>
    </row>
    <row r="46" spans="1:12" x14ac:dyDescent="0.3">
      <c r="A46">
        <v>30197</v>
      </c>
      <c r="B46">
        <v>1</v>
      </c>
      <c r="C46" t="s">
        <v>283</v>
      </c>
      <c r="D46" t="s">
        <v>282</v>
      </c>
      <c r="E46">
        <v>2220</v>
      </c>
      <c r="F46" t="s">
        <v>2313</v>
      </c>
      <c r="G46" t="s">
        <v>112</v>
      </c>
      <c r="H46" t="s">
        <v>2220</v>
      </c>
      <c r="I46" t="s">
        <v>184</v>
      </c>
      <c r="J46" t="s">
        <v>185</v>
      </c>
      <c r="K46" s="35" t="str">
        <f t="shared" si="0"/>
        <v>Heilig Hart - Bovenbouw 2, Biekorfstraat 10, 2220 HEIST-OP-DEN-BERG</v>
      </c>
      <c r="L46" t="s">
        <v>180</v>
      </c>
    </row>
    <row r="47" spans="1:12" x14ac:dyDescent="0.3">
      <c r="A47">
        <v>30205</v>
      </c>
      <c r="B47">
        <v>1</v>
      </c>
      <c r="C47" t="s">
        <v>2224</v>
      </c>
      <c r="D47" t="s">
        <v>284</v>
      </c>
      <c r="E47">
        <v>2200</v>
      </c>
      <c r="F47" t="s">
        <v>2314</v>
      </c>
      <c r="G47" t="s">
        <v>285</v>
      </c>
      <c r="H47" t="s">
        <v>2220</v>
      </c>
      <c r="I47" t="s">
        <v>184</v>
      </c>
      <c r="J47" t="s">
        <v>185</v>
      </c>
      <c r="K47" s="35" t="str">
        <f t="shared" si="0"/>
        <v>kOsh A, Scheppersstraat 9, 2200 HERENTALS</v>
      </c>
      <c r="L47" t="s">
        <v>180</v>
      </c>
    </row>
    <row r="48" spans="1:12" x14ac:dyDescent="0.3">
      <c r="A48">
        <v>30213</v>
      </c>
      <c r="B48">
        <v>1</v>
      </c>
      <c r="C48" t="s">
        <v>2225</v>
      </c>
      <c r="D48" t="s">
        <v>284</v>
      </c>
      <c r="E48">
        <v>2200</v>
      </c>
      <c r="F48" t="s">
        <v>2314</v>
      </c>
      <c r="G48" t="s">
        <v>285</v>
      </c>
      <c r="H48" t="s">
        <v>2220</v>
      </c>
      <c r="I48" t="s">
        <v>184</v>
      </c>
      <c r="J48" t="s">
        <v>185</v>
      </c>
      <c r="K48" s="35" t="str">
        <f t="shared" si="0"/>
        <v>kOsh B, Scheppersstraat 9, 2200 HERENTALS</v>
      </c>
      <c r="L48" t="s">
        <v>180</v>
      </c>
    </row>
    <row r="49" spans="1:12" x14ac:dyDescent="0.3">
      <c r="A49">
        <v>30221</v>
      </c>
      <c r="B49">
        <v>1</v>
      </c>
      <c r="C49" t="s">
        <v>2226</v>
      </c>
      <c r="D49" t="s">
        <v>284</v>
      </c>
      <c r="E49">
        <v>2200</v>
      </c>
      <c r="F49" t="s">
        <v>2314</v>
      </c>
      <c r="G49" t="s">
        <v>285</v>
      </c>
      <c r="H49" t="s">
        <v>2220</v>
      </c>
      <c r="I49" t="s">
        <v>184</v>
      </c>
      <c r="J49" t="s">
        <v>185</v>
      </c>
      <c r="K49" s="35" t="str">
        <f t="shared" si="0"/>
        <v>kOsh C, Scheppersstraat 9, 2200 HERENTALS</v>
      </c>
      <c r="L49" t="s">
        <v>180</v>
      </c>
    </row>
    <row r="50" spans="1:12" x14ac:dyDescent="0.3">
      <c r="A50">
        <v>30239</v>
      </c>
      <c r="B50">
        <v>1</v>
      </c>
      <c r="C50" t="s">
        <v>2227</v>
      </c>
      <c r="D50" t="s">
        <v>286</v>
      </c>
      <c r="E50">
        <v>2200</v>
      </c>
      <c r="F50" t="s">
        <v>2314</v>
      </c>
      <c r="G50" t="s">
        <v>287</v>
      </c>
      <c r="H50" t="s">
        <v>2220</v>
      </c>
      <c r="I50" t="s">
        <v>184</v>
      </c>
      <c r="J50" t="s">
        <v>185</v>
      </c>
      <c r="K50" s="35" t="str">
        <f t="shared" si="0"/>
        <v>kOsh D, Collegestraat 46, 2200 HERENTALS</v>
      </c>
      <c r="L50" t="s">
        <v>180</v>
      </c>
    </row>
    <row r="51" spans="1:12" x14ac:dyDescent="0.3">
      <c r="A51">
        <v>30262</v>
      </c>
      <c r="B51">
        <v>1</v>
      </c>
      <c r="C51" t="s">
        <v>2228</v>
      </c>
      <c r="D51" t="s">
        <v>286</v>
      </c>
      <c r="E51">
        <v>2200</v>
      </c>
      <c r="F51" t="s">
        <v>2314</v>
      </c>
      <c r="G51" t="s">
        <v>287</v>
      </c>
      <c r="H51" t="s">
        <v>2220</v>
      </c>
      <c r="I51" t="s">
        <v>184</v>
      </c>
      <c r="J51" t="s">
        <v>185</v>
      </c>
      <c r="K51" s="35" t="str">
        <f t="shared" si="0"/>
        <v>kOsh E, Collegestraat 46, 2200 HERENTALS</v>
      </c>
      <c r="L51" t="s">
        <v>180</v>
      </c>
    </row>
    <row r="52" spans="1:12" x14ac:dyDescent="0.3">
      <c r="A52">
        <v>30312</v>
      </c>
      <c r="B52">
        <v>1</v>
      </c>
      <c r="C52" t="s">
        <v>288</v>
      </c>
      <c r="D52" t="s">
        <v>289</v>
      </c>
      <c r="E52">
        <v>2660</v>
      </c>
      <c r="F52" t="s">
        <v>2315</v>
      </c>
      <c r="G52" t="s">
        <v>290</v>
      </c>
      <c r="H52" t="s">
        <v>2220</v>
      </c>
      <c r="I52" t="s">
        <v>184</v>
      </c>
      <c r="J52" t="s">
        <v>185</v>
      </c>
      <c r="K52" s="35" t="str">
        <f t="shared" si="0"/>
        <v>Don Bosco Technisch Instituut, Salesianenlaan 1, 2660 HOBOKEN</v>
      </c>
      <c r="L52" t="s">
        <v>180</v>
      </c>
    </row>
    <row r="53" spans="1:12" x14ac:dyDescent="0.3">
      <c r="A53">
        <v>30361</v>
      </c>
      <c r="B53">
        <v>1</v>
      </c>
      <c r="C53" t="s">
        <v>291</v>
      </c>
      <c r="D53" t="s">
        <v>292</v>
      </c>
      <c r="E53">
        <v>2320</v>
      </c>
      <c r="F53" t="s">
        <v>2316</v>
      </c>
      <c r="G53" t="s">
        <v>293</v>
      </c>
      <c r="H53" t="s">
        <v>2220</v>
      </c>
      <c r="I53" t="s">
        <v>184</v>
      </c>
      <c r="J53" t="s">
        <v>185</v>
      </c>
      <c r="K53" s="35" t="str">
        <f t="shared" si="0"/>
        <v>Vrij Instituut voor Technisch Onderwijs, Gravin Elisabethlaan 30, 2320 HOOGSTRATEN</v>
      </c>
      <c r="L53" t="s">
        <v>180</v>
      </c>
    </row>
    <row r="54" spans="1:12" x14ac:dyDescent="0.3">
      <c r="A54">
        <v>30379</v>
      </c>
      <c r="B54">
        <v>1</v>
      </c>
      <c r="C54" t="s">
        <v>294</v>
      </c>
      <c r="D54" t="s">
        <v>295</v>
      </c>
      <c r="E54">
        <v>2320</v>
      </c>
      <c r="F54" t="s">
        <v>2316</v>
      </c>
      <c r="G54" t="s">
        <v>296</v>
      </c>
      <c r="H54" t="s">
        <v>2220</v>
      </c>
      <c r="I54" t="s">
        <v>184</v>
      </c>
      <c r="J54" t="s">
        <v>185</v>
      </c>
      <c r="K54" s="35" t="str">
        <f t="shared" si="0"/>
        <v>V.T.I. Spijker, Gelmelstraat 62, 2320 HOOGSTRATEN</v>
      </c>
      <c r="L54" t="s">
        <v>180</v>
      </c>
    </row>
    <row r="55" spans="1:12" x14ac:dyDescent="0.3">
      <c r="A55">
        <v>30395</v>
      </c>
      <c r="B55">
        <v>1</v>
      </c>
      <c r="C55" t="s">
        <v>297</v>
      </c>
      <c r="D55" t="s">
        <v>90</v>
      </c>
      <c r="E55">
        <v>2320</v>
      </c>
      <c r="F55" t="s">
        <v>2316</v>
      </c>
      <c r="G55" t="s">
        <v>298</v>
      </c>
      <c r="H55" t="s">
        <v>2220</v>
      </c>
      <c r="I55" t="s">
        <v>184</v>
      </c>
      <c r="J55" t="s">
        <v>185</v>
      </c>
      <c r="K55" s="35" t="str">
        <f t="shared" si="0"/>
        <v>Klein Seminarie, Vrijheid 234, 2320 HOOGSTRATEN</v>
      </c>
      <c r="L55" t="s">
        <v>180</v>
      </c>
    </row>
    <row r="56" spans="1:12" x14ac:dyDescent="0.3">
      <c r="A56">
        <v>30403</v>
      </c>
      <c r="B56">
        <v>1</v>
      </c>
      <c r="C56" t="s">
        <v>299</v>
      </c>
      <c r="D56" t="s">
        <v>300</v>
      </c>
      <c r="E56">
        <v>2320</v>
      </c>
      <c r="F56" t="s">
        <v>2316</v>
      </c>
      <c r="G56" t="s">
        <v>301</v>
      </c>
      <c r="H56" t="s">
        <v>2220</v>
      </c>
      <c r="I56" t="s">
        <v>184</v>
      </c>
      <c r="J56" t="s">
        <v>185</v>
      </c>
      <c r="K56" s="35" t="str">
        <f t="shared" si="0"/>
        <v>ASO Spijker, Lindendreef 37, 2320 HOOGSTRATEN</v>
      </c>
      <c r="L56" t="s">
        <v>180</v>
      </c>
    </row>
    <row r="57" spans="1:12" x14ac:dyDescent="0.3">
      <c r="A57">
        <v>30411</v>
      </c>
      <c r="B57">
        <v>1</v>
      </c>
      <c r="C57" t="s">
        <v>302</v>
      </c>
      <c r="D57" t="s">
        <v>2574</v>
      </c>
      <c r="E57">
        <v>2540</v>
      </c>
      <c r="F57" t="s">
        <v>2317</v>
      </c>
      <c r="G57" t="s">
        <v>303</v>
      </c>
      <c r="H57" t="s">
        <v>2220</v>
      </c>
      <c r="I57" t="s">
        <v>184</v>
      </c>
      <c r="J57" t="s">
        <v>185</v>
      </c>
      <c r="K57" s="35" t="str">
        <f t="shared" si="0"/>
        <v>Regina Pacisinstituut - ASO, Boechoutsesteenweg 87_A, 2540 HOVE</v>
      </c>
      <c r="L57" t="s">
        <v>180</v>
      </c>
    </row>
    <row r="58" spans="1:12" x14ac:dyDescent="0.3">
      <c r="A58">
        <v>30437</v>
      </c>
      <c r="B58">
        <v>1</v>
      </c>
      <c r="C58" t="s">
        <v>304</v>
      </c>
      <c r="D58" t="s">
        <v>305</v>
      </c>
      <c r="E58">
        <v>2920</v>
      </c>
      <c r="F58" t="s">
        <v>2318</v>
      </c>
      <c r="G58" t="s">
        <v>306</v>
      </c>
      <c r="H58" t="s">
        <v>2220</v>
      </c>
      <c r="I58" t="s">
        <v>184</v>
      </c>
      <c r="J58" t="s">
        <v>185</v>
      </c>
      <c r="K58" s="35" t="str">
        <f t="shared" si="0"/>
        <v>Gitok Bovenbouw, Kapellensteenweg 112, 2920 KALMTHOUT</v>
      </c>
      <c r="L58" t="s">
        <v>180</v>
      </c>
    </row>
    <row r="59" spans="1:12" x14ac:dyDescent="0.3">
      <c r="A59">
        <v>30445</v>
      </c>
      <c r="B59">
        <v>1</v>
      </c>
      <c r="C59" t="s">
        <v>307</v>
      </c>
      <c r="D59" t="s">
        <v>308</v>
      </c>
      <c r="E59">
        <v>2920</v>
      </c>
      <c r="F59" t="s">
        <v>2318</v>
      </c>
      <c r="G59" t="s">
        <v>309</v>
      </c>
      <c r="H59" t="s">
        <v>2220</v>
      </c>
      <c r="I59" t="s">
        <v>184</v>
      </c>
      <c r="J59" t="s">
        <v>185</v>
      </c>
      <c r="K59" s="35" t="str">
        <f t="shared" si="0"/>
        <v>Instituut Heilig Hart, Kapellensteenweg 190, 2920 KALMTHOUT</v>
      </c>
      <c r="L59" t="s">
        <v>180</v>
      </c>
    </row>
    <row r="60" spans="1:12" x14ac:dyDescent="0.3">
      <c r="A60">
        <v>30478</v>
      </c>
      <c r="B60">
        <v>1</v>
      </c>
      <c r="C60" t="s">
        <v>310</v>
      </c>
      <c r="D60" t="s">
        <v>2575</v>
      </c>
      <c r="E60">
        <v>2950</v>
      </c>
      <c r="F60" t="s">
        <v>2319</v>
      </c>
      <c r="G60" t="s">
        <v>312</v>
      </c>
      <c r="H60" t="s">
        <v>2220</v>
      </c>
      <c r="I60" t="s">
        <v>184</v>
      </c>
      <c r="J60" t="s">
        <v>185</v>
      </c>
      <c r="K60" s="35" t="str">
        <f t="shared" si="0"/>
        <v>Mater Salvatorisinstituut, Engelselei 8, 2950 KAPELLEN</v>
      </c>
      <c r="L60" t="s">
        <v>180</v>
      </c>
    </row>
    <row r="61" spans="1:12" x14ac:dyDescent="0.3">
      <c r="A61">
        <v>30486</v>
      </c>
      <c r="B61">
        <v>1</v>
      </c>
      <c r="C61" t="s">
        <v>313</v>
      </c>
      <c r="D61" t="s">
        <v>311</v>
      </c>
      <c r="E61">
        <v>2950</v>
      </c>
      <c r="F61" t="s">
        <v>2319</v>
      </c>
      <c r="G61" t="s">
        <v>312</v>
      </c>
      <c r="H61" t="s">
        <v>2220</v>
      </c>
      <c r="I61" t="s">
        <v>184</v>
      </c>
      <c r="J61" t="s">
        <v>185</v>
      </c>
      <c r="K61" s="35" t="str">
        <f t="shared" si="0"/>
        <v>Instituut Mater Salvatoris, Dorpsstraat 40, 2950 KAPELLEN</v>
      </c>
      <c r="L61" t="s">
        <v>180</v>
      </c>
    </row>
    <row r="62" spans="1:12" x14ac:dyDescent="0.3">
      <c r="A62">
        <v>30494</v>
      </c>
      <c r="B62">
        <v>1</v>
      </c>
      <c r="C62" t="s">
        <v>314</v>
      </c>
      <c r="D62" t="s">
        <v>315</v>
      </c>
      <c r="E62">
        <v>2460</v>
      </c>
      <c r="F62" t="s">
        <v>2320</v>
      </c>
      <c r="G62" t="s">
        <v>316</v>
      </c>
      <c r="H62" t="s">
        <v>2220</v>
      </c>
      <c r="I62" t="s">
        <v>184</v>
      </c>
      <c r="J62" t="s">
        <v>185</v>
      </c>
      <c r="K62" s="35" t="str">
        <f t="shared" si="0"/>
        <v>KOGEKA 1, Mgr. Heylenstraat 37, 2460 KASTERLEE</v>
      </c>
      <c r="L62" t="s">
        <v>180</v>
      </c>
    </row>
    <row r="63" spans="1:12" x14ac:dyDescent="0.3">
      <c r="A63">
        <v>30502</v>
      </c>
      <c r="B63">
        <v>1</v>
      </c>
      <c r="C63" t="s">
        <v>2229</v>
      </c>
      <c r="D63" t="s">
        <v>318</v>
      </c>
      <c r="E63">
        <v>2550</v>
      </c>
      <c r="F63" t="s">
        <v>2321</v>
      </c>
      <c r="G63" t="s">
        <v>319</v>
      </c>
      <c r="H63" t="s">
        <v>2220</v>
      </c>
      <c r="I63" t="s">
        <v>184</v>
      </c>
      <c r="J63" t="s">
        <v>185</v>
      </c>
      <c r="K63" s="35" t="str">
        <f t="shared" si="0"/>
        <v>Sint-Rita Campus Technologie, Edegemsesteenweg 129, 2550 KONTICH</v>
      </c>
      <c r="L63" t="s">
        <v>180</v>
      </c>
    </row>
    <row r="64" spans="1:12" x14ac:dyDescent="0.3">
      <c r="A64">
        <v>30511</v>
      </c>
      <c r="B64">
        <v>1</v>
      </c>
      <c r="C64" t="s">
        <v>320</v>
      </c>
      <c r="D64" t="s">
        <v>321</v>
      </c>
      <c r="E64">
        <v>2550</v>
      </c>
      <c r="F64" t="s">
        <v>2321</v>
      </c>
      <c r="G64" t="s">
        <v>322</v>
      </c>
      <c r="H64" t="s">
        <v>2220</v>
      </c>
      <c r="I64" t="s">
        <v>184</v>
      </c>
      <c r="J64" t="s">
        <v>185</v>
      </c>
      <c r="K64" s="35" t="str">
        <f t="shared" si="0"/>
        <v>Sint-Jozefinstituut, Gemeenteplein 8, 2550 KONTICH</v>
      </c>
      <c r="L64" t="s">
        <v>180</v>
      </c>
    </row>
    <row r="65" spans="1:12" x14ac:dyDescent="0.3">
      <c r="A65">
        <v>30528</v>
      </c>
      <c r="B65">
        <v>1</v>
      </c>
      <c r="C65" t="s">
        <v>2322</v>
      </c>
      <c r="D65" t="s">
        <v>323</v>
      </c>
      <c r="E65">
        <v>2550</v>
      </c>
      <c r="F65" t="s">
        <v>2321</v>
      </c>
      <c r="G65" t="s">
        <v>324</v>
      </c>
      <c r="H65" t="s">
        <v>2220</v>
      </c>
      <c r="I65" t="s">
        <v>184</v>
      </c>
      <c r="J65" t="s">
        <v>185</v>
      </c>
      <c r="K65" s="35" t="str">
        <f t="shared" si="0"/>
        <v>Sint-Rita Campus College, Pierstraat 1, 2550 KONTICH</v>
      </c>
      <c r="L65" t="s">
        <v>180</v>
      </c>
    </row>
    <row r="66" spans="1:12" x14ac:dyDescent="0.3">
      <c r="A66">
        <v>30544</v>
      </c>
      <c r="B66">
        <v>1</v>
      </c>
      <c r="C66" t="s">
        <v>317</v>
      </c>
      <c r="D66" t="s">
        <v>325</v>
      </c>
      <c r="E66">
        <v>2500</v>
      </c>
      <c r="F66" t="s">
        <v>2323</v>
      </c>
      <c r="G66" t="s">
        <v>326</v>
      </c>
      <c r="H66" t="s">
        <v>2220</v>
      </c>
      <c r="I66" t="s">
        <v>184</v>
      </c>
      <c r="J66" t="s">
        <v>185</v>
      </c>
      <c r="K66" s="35" t="str">
        <f t="shared" si="0"/>
        <v>V.T.I., Kruisbogenhofstraat 7, 2500 LIER</v>
      </c>
      <c r="L66" t="s">
        <v>180</v>
      </c>
    </row>
    <row r="67" spans="1:12" x14ac:dyDescent="0.3">
      <c r="A67">
        <v>30569</v>
      </c>
      <c r="B67">
        <v>1</v>
      </c>
      <c r="C67" t="s">
        <v>327</v>
      </c>
      <c r="D67" t="s">
        <v>328</v>
      </c>
      <c r="E67">
        <v>2500</v>
      </c>
      <c r="F67" t="s">
        <v>2323</v>
      </c>
      <c r="G67" t="s">
        <v>329</v>
      </c>
      <c r="H67" t="s">
        <v>2220</v>
      </c>
      <c r="I67" t="s">
        <v>184</v>
      </c>
      <c r="J67" t="s">
        <v>185</v>
      </c>
      <c r="K67" s="35" t="str">
        <f t="shared" ref="K67:K130" si="1">IF(A67="","",C67&amp;", "&amp;D67&amp;", "&amp;E67&amp;" "&amp;F67)</f>
        <v>Sint-Ursula-instituut, Kanunnik Davidlaan 15, 2500 LIER</v>
      </c>
      <c r="L67" t="s">
        <v>180</v>
      </c>
    </row>
    <row r="68" spans="1:12" x14ac:dyDescent="0.3">
      <c r="A68">
        <v>30577</v>
      </c>
      <c r="B68">
        <v>1</v>
      </c>
      <c r="C68" t="s">
        <v>330</v>
      </c>
      <c r="D68" t="s">
        <v>331</v>
      </c>
      <c r="E68">
        <v>2500</v>
      </c>
      <c r="F68" t="s">
        <v>2323</v>
      </c>
      <c r="G68" t="s">
        <v>332</v>
      </c>
      <c r="H68" t="s">
        <v>2220</v>
      </c>
      <c r="I68" t="s">
        <v>184</v>
      </c>
      <c r="J68" t="s">
        <v>185</v>
      </c>
      <c r="K68" s="35" t="str">
        <f t="shared" si="1"/>
        <v>Sint-Aloysiusinstituut vr. Verpleegkunde, Kolveniersvest 24, 2500 LIER</v>
      </c>
      <c r="L68" t="s">
        <v>180</v>
      </c>
    </row>
    <row r="69" spans="1:12" x14ac:dyDescent="0.3">
      <c r="A69">
        <v>30585</v>
      </c>
      <c r="B69">
        <v>1</v>
      </c>
      <c r="C69" t="s">
        <v>333</v>
      </c>
      <c r="D69" t="s">
        <v>334</v>
      </c>
      <c r="E69">
        <v>2500</v>
      </c>
      <c r="F69" t="s">
        <v>2323</v>
      </c>
      <c r="G69" t="s">
        <v>335</v>
      </c>
      <c r="H69" t="s">
        <v>2220</v>
      </c>
      <c r="I69" t="s">
        <v>184</v>
      </c>
      <c r="J69" t="s">
        <v>185</v>
      </c>
      <c r="K69" s="35" t="str">
        <f t="shared" si="1"/>
        <v>Sint-Gummaruscollege, Kanunnik Davidlaan 10, 2500 LIER</v>
      </c>
      <c r="L69" t="s">
        <v>180</v>
      </c>
    </row>
    <row r="70" spans="1:12" x14ac:dyDescent="0.3">
      <c r="A70">
        <v>30593</v>
      </c>
      <c r="B70">
        <v>1</v>
      </c>
      <c r="C70" t="s">
        <v>336</v>
      </c>
      <c r="D70" t="s">
        <v>328</v>
      </c>
      <c r="E70">
        <v>2500</v>
      </c>
      <c r="F70" t="s">
        <v>2323</v>
      </c>
      <c r="G70" t="s">
        <v>337</v>
      </c>
      <c r="H70" t="s">
        <v>2220</v>
      </c>
      <c r="I70" t="s">
        <v>184</v>
      </c>
      <c r="J70" t="s">
        <v>185</v>
      </c>
      <c r="K70" s="35" t="str">
        <f t="shared" si="1"/>
        <v>Sint-Ursulalyceum, Kanunnik Davidlaan 15, 2500 LIER</v>
      </c>
      <c r="L70" t="s">
        <v>180</v>
      </c>
    </row>
    <row r="71" spans="1:12" x14ac:dyDescent="0.3">
      <c r="A71">
        <v>30635</v>
      </c>
      <c r="B71">
        <v>1</v>
      </c>
      <c r="C71" t="s">
        <v>338</v>
      </c>
      <c r="D71" t="s">
        <v>102</v>
      </c>
      <c r="E71">
        <v>2800</v>
      </c>
      <c r="F71" t="s">
        <v>2324</v>
      </c>
      <c r="G71" t="s">
        <v>339</v>
      </c>
      <c r="H71" t="s">
        <v>2220</v>
      </c>
      <c r="I71" t="s">
        <v>184</v>
      </c>
      <c r="J71" t="s">
        <v>185</v>
      </c>
      <c r="K71" s="35" t="str">
        <f t="shared" si="1"/>
        <v>Ursulinen Mechelen 2, Hoogstraat 35, 2800 MECHELEN</v>
      </c>
      <c r="L71" t="s">
        <v>180</v>
      </c>
    </row>
    <row r="72" spans="1:12" x14ac:dyDescent="0.3">
      <c r="A72">
        <v>30742</v>
      </c>
      <c r="B72">
        <v>1</v>
      </c>
      <c r="C72" t="s">
        <v>340</v>
      </c>
      <c r="D72" t="s">
        <v>105</v>
      </c>
      <c r="E72">
        <v>2800</v>
      </c>
      <c r="F72" t="s">
        <v>2324</v>
      </c>
      <c r="G72" t="s">
        <v>106</v>
      </c>
      <c r="H72" t="s">
        <v>2220</v>
      </c>
      <c r="I72" t="s">
        <v>184</v>
      </c>
      <c r="J72" t="s">
        <v>185</v>
      </c>
      <c r="K72" s="35" t="str">
        <f t="shared" si="1"/>
        <v>Scheppersinstituut, Melaan 16, 2800 MECHELEN</v>
      </c>
      <c r="L72" t="s">
        <v>180</v>
      </c>
    </row>
    <row r="73" spans="1:12" x14ac:dyDescent="0.3">
      <c r="A73">
        <v>30759</v>
      </c>
      <c r="B73">
        <v>1</v>
      </c>
      <c r="C73" t="s">
        <v>341</v>
      </c>
      <c r="D73" t="s">
        <v>103</v>
      </c>
      <c r="E73">
        <v>2800</v>
      </c>
      <c r="F73" t="s">
        <v>2324</v>
      </c>
      <c r="G73" t="s">
        <v>104</v>
      </c>
      <c r="H73" t="s">
        <v>2220</v>
      </c>
      <c r="I73" t="s">
        <v>184</v>
      </c>
      <c r="J73" t="s">
        <v>185</v>
      </c>
      <c r="K73" s="35" t="str">
        <f t="shared" si="1"/>
        <v>Sint-Romboutscollege, Veemarkt 56, 2800 MECHELEN</v>
      </c>
      <c r="L73" t="s">
        <v>180</v>
      </c>
    </row>
    <row r="74" spans="1:12" x14ac:dyDescent="0.3">
      <c r="A74">
        <v>30858</v>
      </c>
      <c r="B74">
        <v>1</v>
      </c>
      <c r="C74" t="s">
        <v>342</v>
      </c>
      <c r="D74" t="s">
        <v>343</v>
      </c>
      <c r="E74">
        <v>2800</v>
      </c>
      <c r="F74" t="s">
        <v>2324</v>
      </c>
      <c r="G74" t="s">
        <v>344</v>
      </c>
      <c r="H74" t="s">
        <v>2220</v>
      </c>
      <c r="I74" t="s">
        <v>184</v>
      </c>
      <c r="J74" t="s">
        <v>185</v>
      </c>
      <c r="K74" s="35" t="str">
        <f t="shared" si="1"/>
        <v>Colomaplus eerste graad 1, Tervuursesteenweg 2, 2800 MECHELEN</v>
      </c>
      <c r="L74" t="s">
        <v>180</v>
      </c>
    </row>
    <row r="75" spans="1:12" x14ac:dyDescent="0.3">
      <c r="A75">
        <v>30866</v>
      </c>
      <c r="B75">
        <v>1</v>
      </c>
      <c r="C75" t="s">
        <v>345</v>
      </c>
      <c r="D75" t="s">
        <v>343</v>
      </c>
      <c r="E75">
        <v>2800</v>
      </c>
      <c r="F75" t="s">
        <v>2324</v>
      </c>
      <c r="G75" t="s">
        <v>344</v>
      </c>
      <c r="H75" t="s">
        <v>2220</v>
      </c>
      <c r="I75" t="s">
        <v>184</v>
      </c>
      <c r="J75" t="s">
        <v>185</v>
      </c>
      <c r="K75" s="35" t="str">
        <f t="shared" si="1"/>
        <v>Colomaplus bovenbouw 2, Tervuursesteenweg 2, 2800 MECHELEN</v>
      </c>
      <c r="L75" t="s">
        <v>180</v>
      </c>
    </row>
    <row r="76" spans="1:12" x14ac:dyDescent="0.3">
      <c r="A76">
        <v>30924</v>
      </c>
      <c r="B76">
        <v>1</v>
      </c>
      <c r="C76" t="s">
        <v>346</v>
      </c>
      <c r="D76" t="s">
        <v>347</v>
      </c>
      <c r="E76">
        <v>2170</v>
      </c>
      <c r="F76" t="s">
        <v>2325</v>
      </c>
      <c r="G76" t="s">
        <v>348</v>
      </c>
      <c r="H76" t="s">
        <v>2220</v>
      </c>
      <c r="I76" t="s">
        <v>184</v>
      </c>
      <c r="J76" t="s">
        <v>185</v>
      </c>
      <c r="K76" s="35" t="str">
        <f t="shared" si="1"/>
        <v>Groenendaal 2, Stella Marisstraat 2, 2170 MERKSEM</v>
      </c>
      <c r="L76" t="s">
        <v>180</v>
      </c>
    </row>
    <row r="77" spans="1:12" x14ac:dyDescent="0.3">
      <c r="A77">
        <v>30941</v>
      </c>
      <c r="B77">
        <v>1</v>
      </c>
      <c r="C77" t="s">
        <v>349</v>
      </c>
      <c r="D77" t="s">
        <v>80</v>
      </c>
      <c r="E77">
        <v>2170</v>
      </c>
      <c r="F77" t="s">
        <v>2325</v>
      </c>
      <c r="G77" t="s">
        <v>350</v>
      </c>
      <c r="H77" t="s">
        <v>2220</v>
      </c>
      <c r="I77" t="s">
        <v>184</v>
      </c>
      <c r="J77" t="s">
        <v>185</v>
      </c>
      <c r="K77" s="35" t="str">
        <f t="shared" si="1"/>
        <v>Sint-Eduardusinstituut, Broeder Frederikstraat 3, 2170 MERKSEM</v>
      </c>
      <c r="L77" t="s">
        <v>180</v>
      </c>
    </row>
    <row r="78" spans="1:12" x14ac:dyDescent="0.3">
      <c r="A78">
        <v>30965</v>
      </c>
      <c r="B78">
        <v>1</v>
      </c>
      <c r="C78" t="s">
        <v>351</v>
      </c>
      <c r="D78" t="s">
        <v>78</v>
      </c>
      <c r="E78">
        <v>2170</v>
      </c>
      <c r="F78" t="s">
        <v>2325</v>
      </c>
      <c r="G78" t="s">
        <v>352</v>
      </c>
      <c r="H78" t="s">
        <v>2220</v>
      </c>
      <c r="I78" t="s">
        <v>184</v>
      </c>
      <c r="J78" t="s">
        <v>185</v>
      </c>
      <c r="K78" s="35" t="str">
        <f t="shared" si="1"/>
        <v>Sint-Ludgardisschool, Du Chastellei 48, 2170 MERKSEM</v>
      </c>
      <c r="L78" t="s">
        <v>180</v>
      </c>
    </row>
    <row r="79" spans="1:12" x14ac:dyDescent="0.3">
      <c r="A79">
        <v>31054</v>
      </c>
      <c r="B79">
        <v>1</v>
      </c>
      <c r="C79" t="s">
        <v>353</v>
      </c>
      <c r="D79" t="s">
        <v>354</v>
      </c>
      <c r="E79">
        <v>2400</v>
      </c>
      <c r="F79" t="s">
        <v>2326</v>
      </c>
      <c r="G79" t="s">
        <v>355</v>
      </c>
      <c r="H79" t="s">
        <v>2220</v>
      </c>
      <c r="I79" t="s">
        <v>184</v>
      </c>
      <c r="J79" t="s">
        <v>185</v>
      </c>
      <c r="K79" s="35" t="str">
        <f t="shared" si="1"/>
        <v>KSOM 10, Gasthuisstraat 3, 2400 MOL</v>
      </c>
      <c r="L79" t="s">
        <v>180</v>
      </c>
    </row>
    <row r="80" spans="1:12" x14ac:dyDescent="0.3">
      <c r="A80">
        <v>31062</v>
      </c>
      <c r="B80">
        <v>1</v>
      </c>
      <c r="C80" t="s">
        <v>356</v>
      </c>
      <c r="D80" t="s">
        <v>91</v>
      </c>
      <c r="E80">
        <v>2400</v>
      </c>
      <c r="F80" t="s">
        <v>2326</v>
      </c>
      <c r="G80" t="s">
        <v>357</v>
      </c>
      <c r="H80" t="s">
        <v>2220</v>
      </c>
      <c r="I80" t="s">
        <v>184</v>
      </c>
      <c r="J80" t="s">
        <v>185</v>
      </c>
      <c r="K80" s="35" t="str">
        <f t="shared" si="1"/>
        <v>KSOM 5, Jakob Smitslaan 36, 2400 MOL</v>
      </c>
      <c r="L80" t="s">
        <v>180</v>
      </c>
    </row>
    <row r="81" spans="1:12" x14ac:dyDescent="0.3">
      <c r="A81">
        <v>31161</v>
      </c>
      <c r="B81">
        <v>1</v>
      </c>
      <c r="C81" t="s">
        <v>358</v>
      </c>
      <c r="D81" t="s">
        <v>359</v>
      </c>
      <c r="E81">
        <v>2640</v>
      </c>
      <c r="F81" t="s">
        <v>2327</v>
      </c>
      <c r="G81" t="s">
        <v>360</v>
      </c>
      <c r="H81" t="s">
        <v>2220</v>
      </c>
      <c r="I81" t="s">
        <v>184</v>
      </c>
      <c r="J81" t="s">
        <v>185</v>
      </c>
      <c r="K81" s="35" t="str">
        <f t="shared" si="1"/>
        <v>Gesubsidieerd Technisch Instituut, Dieseghemlei 60, 2640 MORTSEL</v>
      </c>
      <c r="L81" t="s">
        <v>180</v>
      </c>
    </row>
    <row r="82" spans="1:12" x14ac:dyDescent="0.3">
      <c r="A82">
        <v>31179</v>
      </c>
      <c r="B82">
        <v>1</v>
      </c>
      <c r="C82" t="s">
        <v>361</v>
      </c>
      <c r="D82" t="s">
        <v>362</v>
      </c>
      <c r="E82">
        <v>2560</v>
      </c>
      <c r="F82" t="s">
        <v>2328</v>
      </c>
      <c r="G82" t="s">
        <v>363</v>
      </c>
      <c r="H82" t="s">
        <v>2220</v>
      </c>
      <c r="I82" t="s">
        <v>184</v>
      </c>
      <c r="J82" t="s">
        <v>185</v>
      </c>
      <c r="K82" s="35" t="str">
        <f t="shared" si="1"/>
        <v>githo nijlen, Gemeentestraat 41, 2560 NIJLEN</v>
      </c>
      <c r="L82" t="s">
        <v>180</v>
      </c>
    </row>
    <row r="83" spans="1:12" x14ac:dyDescent="0.3">
      <c r="A83">
        <v>31187</v>
      </c>
      <c r="B83">
        <v>1</v>
      </c>
      <c r="C83" t="s">
        <v>364</v>
      </c>
      <c r="D83" t="s">
        <v>86</v>
      </c>
      <c r="E83">
        <v>2560</v>
      </c>
      <c r="F83" t="s">
        <v>2328</v>
      </c>
      <c r="G83" t="s">
        <v>365</v>
      </c>
      <c r="H83" t="s">
        <v>2220</v>
      </c>
      <c r="I83" t="s">
        <v>184</v>
      </c>
      <c r="J83" t="s">
        <v>185</v>
      </c>
      <c r="K83" s="35" t="str">
        <f t="shared" si="1"/>
        <v>Sint-Calasanzinstituut, Nonnenstraat 21, 2560 NIJLEN</v>
      </c>
      <c r="L83" t="s">
        <v>180</v>
      </c>
    </row>
    <row r="84" spans="1:12" x14ac:dyDescent="0.3">
      <c r="A84">
        <v>31245</v>
      </c>
      <c r="B84">
        <v>1</v>
      </c>
      <c r="C84" t="s">
        <v>366</v>
      </c>
      <c r="D84" t="s">
        <v>367</v>
      </c>
      <c r="E84">
        <v>2390</v>
      </c>
      <c r="F84" t="s">
        <v>2329</v>
      </c>
      <c r="G84" t="s">
        <v>368</v>
      </c>
      <c r="H84" t="s">
        <v>2220</v>
      </c>
      <c r="I84" t="s">
        <v>184</v>
      </c>
      <c r="J84" t="s">
        <v>185</v>
      </c>
      <c r="K84" s="35" t="str">
        <f t="shared" si="1"/>
        <v>Immaculata Instituut, Hoogstraatsebaan 2, 2390 OOSTMALLE</v>
      </c>
      <c r="L84" t="s">
        <v>180</v>
      </c>
    </row>
    <row r="85" spans="1:12" x14ac:dyDescent="0.3">
      <c r="A85">
        <v>31252</v>
      </c>
      <c r="B85">
        <v>1</v>
      </c>
      <c r="C85" t="s">
        <v>369</v>
      </c>
      <c r="D85" t="s">
        <v>370</v>
      </c>
      <c r="E85">
        <v>2390</v>
      </c>
      <c r="F85" t="s">
        <v>2330</v>
      </c>
      <c r="G85" t="s">
        <v>371</v>
      </c>
      <c r="H85" t="s">
        <v>2220</v>
      </c>
      <c r="I85" t="s">
        <v>184</v>
      </c>
      <c r="J85" t="s">
        <v>185</v>
      </c>
      <c r="K85" s="35" t="str">
        <f t="shared" si="1"/>
        <v>Maris Stella Instituut, Antwerpsesteenweg 67, 2390 MALLE</v>
      </c>
      <c r="L85" t="s">
        <v>180</v>
      </c>
    </row>
    <row r="86" spans="1:12" x14ac:dyDescent="0.3">
      <c r="A86">
        <v>31311</v>
      </c>
      <c r="B86">
        <v>1</v>
      </c>
      <c r="C86" t="s">
        <v>372</v>
      </c>
      <c r="D86" t="s">
        <v>373</v>
      </c>
      <c r="E86">
        <v>2900</v>
      </c>
      <c r="F86" t="s">
        <v>2331</v>
      </c>
      <c r="G86" t="s">
        <v>374</v>
      </c>
      <c r="H86" t="s">
        <v>2220</v>
      </c>
      <c r="I86" t="s">
        <v>184</v>
      </c>
      <c r="J86" t="s">
        <v>185</v>
      </c>
      <c r="K86" s="35" t="str">
        <f t="shared" si="1"/>
        <v>Vita et Pax College, Victor Frislei 18, 2900 SCHOTEN</v>
      </c>
      <c r="L86" t="s">
        <v>180</v>
      </c>
    </row>
    <row r="87" spans="1:12" x14ac:dyDescent="0.3">
      <c r="A87">
        <v>31328</v>
      </c>
      <c r="B87">
        <v>1</v>
      </c>
      <c r="C87" t="s">
        <v>375</v>
      </c>
      <c r="D87" t="s">
        <v>376</v>
      </c>
      <c r="E87">
        <v>2900</v>
      </c>
      <c r="F87" t="s">
        <v>2331</v>
      </c>
      <c r="G87" t="s">
        <v>377</v>
      </c>
      <c r="H87" t="s">
        <v>2220</v>
      </c>
      <c r="I87" t="s">
        <v>184</v>
      </c>
      <c r="J87" t="s">
        <v>185</v>
      </c>
      <c r="K87" s="35" t="str">
        <f t="shared" si="1"/>
        <v>Sint-Michielscollege, Papenaardekenstraat 53, 2900 SCHOTEN</v>
      </c>
      <c r="L87" t="s">
        <v>180</v>
      </c>
    </row>
    <row r="88" spans="1:12" x14ac:dyDescent="0.3">
      <c r="A88">
        <v>31336</v>
      </c>
      <c r="B88">
        <v>1</v>
      </c>
      <c r="C88" t="s">
        <v>320</v>
      </c>
      <c r="D88" t="s">
        <v>378</v>
      </c>
      <c r="E88">
        <v>2900</v>
      </c>
      <c r="F88" t="s">
        <v>2331</v>
      </c>
      <c r="G88" t="s">
        <v>379</v>
      </c>
      <c r="H88" t="s">
        <v>2220</v>
      </c>
      <c r="I88" t="s">
        <v>184</v>
      </c>
      <c r="J88" t="s">
        <v>185</v>
      </c>
      <c r="K88" s="35" t="str">
        <f t="shared" si="1"/>
        <v>Sint-Jozefinstituut, Jozef Hendrickxstraat 153, 2900 SCHOTEN</v>
      </c>
      <c r="L88" t="s">
        <v>180</v>
      </c>
    </row>
    <row r="89" spans="1:12" x14ac:dyDescent="0.3">
      <c r="A89">
        <v>31344</v>
      </c>
      <c r="B89">
        <v>1</v>
      </c>
      <c r="C89" t="s">
        <v>380</v>
      </c>
      <c r="D89" t="s">
        <v>381</v>
      </c>
      <c r="E89">
        <v>2900</v>
      </c>
      <c r="F89" t="s">
        <v>2331</v>
      </c>
      <c r="G89" t="s">
        <v>382</v>
      </c>
      <c r="H89" t="s">
        <v>2220</v>
      </c>
      <c r="I89" t="s">
        <v>184</v>
      </c>
      <c r="J89" t="s">
        <v>185</v>
      </c>
      <c r="K89" s="35" t="str">
        <f t="shared" si="1"/>
        <v>Sint-Cordula Instituut, Wilgendaalstraat 7, 2900 SCHOTEN</v>
      </c>
      <c r="L89" t="s">
        <v>180</v>
      </c>
    </row>
    <row r="90" spans="1:12" x14ac:dyDescent="0.3">
      <c r="A90">
        <v>31351</v>
      </c>
      <c r="B90">
        <v>1</v>
      </c>
      <c r="C90" t="s">
        <v>383</v>
      </c>
      <c r="D90" t="s">
        <v>2576</v>
      </c>
      <c r="E90">
        <v>2970</v>
      </c>
      <c r="F90" t="s">
        <v>2332</v>
      </c>
      <c r="G90" t="s">
        <v>384</v>
      </c>
      <c r="H90" t="s">
        <v>2220</v>
      </c>
      <c r="I90" t="s">
        <v>184</v>
      </c>
      <c r="J90" t="s">
        <v>185</v>
      </c>
      <c r="K90" s="35" t="str">
        <f t="shared" si="1"/>
        <v>Heilig Hart van Maria-Instituut, Oudaen 76_2, 2970 SCHILDE</v>
      </c>
      <c r="L90" t="s">
        <v>180</v>
      </c>
    </row>
    <row r="91" spans="1:12" x14ac:dyDescent="0.3">
      <c r="A91">
        <v>31427</v>
      </c>
      <c r="B91">
        <v>1</v>
      </c>
      <c r="C91" t="s">
        <v>385</v>
      </c>
      <c r="D91" t="s">
        <v>386</v>
      </c>
      <c r="E91">
        <v>2300</v>
      </c>
      <c r="F91" t="s">
        <v>2333</v>
      </c>
      <c r="G91" t="s">
        <v>387</v>
      </c>
      <c r="H91" t="s">
        <v>2220</v>
      </c>
      <c r="I91" t="s">
        <v>184</v>
      </c>
      <c r="J91" t="s">
        <v>185</v>
      </c>
      <c r="K91" s="35" t="str">
        <f t="shared" si="1"/>
        <v>Heilig Graf 031427, Patersstraat 28, 2300 TURNHOUT</v>
      </c>
      <c r="L91" t="s">
        <v>180</v>
      </c>
    </row>
    <row r="92" spans="1:12" x14ac:dyDescent="0.3">
      <c r="A92">
        <v>31435</v>
      </c>
      <c r="B92">
        <v>1</v>
      </c>
      <c r="C92" t="s">
        <v>388</v>
      </c>
      <c r="D92" t="s">
        <v>87</v>
      </c>
      <c r="E92">
        <v>2300</v>
      </c>
      <c r="F92" t="s">
        <v>2333</v>
      </c>
      <c r="G92" t="s">
        <v>389</v>
      </c>
      <c r="H92" t="s">
        <v>2220</v>
      </c>
      <c r="I92" t="s">
        <v>184</v>
      </c>
      <c r="J92" t="s">
        <v>185</v>
      </c>
      <c r="K92" s="35" t="str">
        <f t="shared" si="1"/>
        <v>Heilig Graf 031435, Apostoliekenstraat 26, 2300 TURNHOUT</v>
      </c>
      <c r="L92" t="s">
        <v>180</v>
      </c>
    </row>
    <row r="93" spans="1:12" x14ac:dyDescent="0.3">
      <c r="A93">
        <v>31468</v>
      </c>
      <c r="B93">
        <v>1</v>
      </c>
      <c r="C93" t="s">
        <v>390</v>
      </c>
      <c r="D93" t="s">
        <v>391</v>
      </c>
      <c r="E93">
        <v>2300</v>
      </c>
      <c r="F93" t="s">
        <v>2333</v>
      </c>
      <c r="G93" t="s">
        <v>392</v>
      </c>
      <c r="H93" t="s">
        <v>2220</v>
      </c>
      <c r="I93" t="s">
        <v>184</v>
      </c>
      <c r="J93" t="s">
        <v>185</v>
      </c>
      <c r="K93" s="35" t="str">
        <f t="shared" si="1"/>
        <v>H.Inst.voor Verpleegkunde Sint-Elisabeth, Herentalsstraat 70, 2300 TURNHOUT</v>
      </c>
      <c r="L93" t="s">
        <v>180</v>
      </c>
    </row>
    <row r="94" spans="1:12" x14ac:dyDescent="0.3">
      <c r="A94">
        <v>31476</v>
      </c>
      <c r="B94">
        <v>1</v>
      </c>
      <c r="C94" t="s">
        <v>393</v>
      </c>
      <c r="D94" t="s">
        <v>394</v>
      </c>
      <c r="E94">
        <v>2300</v>
      </c>
      <c r="F94" t="s">
        <v>2333</v>
      </c>
      <c r="G94" t="s">
        <v>395</v>
      </c>
      <c r="H94" t="s">
        <v>2220</v>
      </c>
      <c r="I94" t="s">
        <v>184</v>
      </c>
      <c r="J94" t="s">
        <v>185</v>
      </c>
      <c r="K94" s="35" t="str">
        <f t="shared" si="1"/>
        <v>Sint-Victorinstituut, Kasteelplein 20, 2300 TURNHOUT</v>
      </c>
      <c r="L94" t="s">
        <v>180</v>
      </c>
    </row>
    <row r="95" spans="1:12" x14ac:dyDescent="0.3">
      <c r="A95">
        <v>31492</v>
      </c>
      <c r="B95">
        <v>1</v>
      </c>
      <c r="C95" t="s">
        <v>396</v>
      </c>
      <c r="D95" t="s">
        <v>386</v>
      </c>
      <c r="E95">
        <v>2300</v>
      </c>
      <c r="F95" t="s">
        <v>2333</v>
      </c>
      <c r="G95" t="s">
        <v>387</v>
      </c>
      <c r="H95" t="s">
        <v>2220</v>
      </c>
      <c r="I95" t="s">
        <v>184</v>
      </c>
      <c r="J95" t="s">
        <v>185</v>
      </c>
      <c r="K95" s="35" t="str">
        <f t="shared" si="1"/>
        <v>Heilig Graf 031492, Patersstraat 28, 2300 TURNHOUT</v>
      </c>
      <c r="L95" t="s">
        <v>180</v>
      </c>
    </row>
    <row r="96" spans="1:12" x14ac:dyDescent="0.3">
      <c r="A96">
        <v>31559</v>
      </c>
      <c r="B96">
        <v>1</v>
      </c>
      <c r="C96" t="s">
        <v>397</v>
      </c>
      <c r="D96" t="s">
        <v>87</v>
      </c>
      <c r="E96">
        <v>2300</v>
      </c>
      <c r="F96" t="s">
        <v>2333</v>
      </c>
      <c r="G96" t="s">
        <v>389</v>
      </c>
      <c r="H96" t="s">
        <v>2220</v>
      </c>
      <c r="I96" t="s">
        <v>184</v>
      </c>
      <c r="J96" t="s">
        <v>185</v>
      </c>
      <c r="K96" s="35" t="str">
        <f t="shared" si="1"/>
        <v>Heilig Graf 031559, Apostoliekenstraat 26, 2300 TURNHOUT</v>
      </c>
      <c r="L96" t="s">
        <v>180</v>
      </c>
    </row>
    <row r="97" spans="1:12" x14ac:dyDescent="0.3">
      <c r="A97">
        <v>31583</v>
      </c>
      <c r="B97">
        <v>1</v>
      </c>
      <c r="C97" t="s">
        <v>398</v>
      </c>
      <c r="D97" t="s">
        <v>399</v>
      </c>
      <c r="E97">
        <v>2290</v>
      </c>
      <c r="F97" t="s">
        <v>2334</v>
      </c>
      <c r="G97" t="s">
        <v>400</v>
      </c>
      <c r="H97" t="s">
        <v>2220</v>
      </c>
      <c r="I97" t="s">
        <v>184</v>
      </c>
      <c r="J97" t="s">
        <v>185</v>
      </c>
      <c r="K97" s="35" t="str">
        <f t="shared" si="1"/>
        <v>Kardinaal van Roey-Instituut ASO, Mgr. Donchelei 7, 2290 VORSELAAR</v>
      </c>
      <c r="L97" t="s">
        <v>180</v>
      </c>
    </row>
    <row r="98" spans="1:12" x14ac:dyDescent="0.3">
      <c r="A98">
        <v>31591</v>
      </c>
      <c r="B98">
        <v>1</v>
      </c>
      <c r="C98" t="s">
        <v>401</v>
      </c>
      <c r="D98" t="s">
        <v>399</v>
      </c>
      <c r="E98">
        <v>2290</v>
      </c>
      <c r="F98" t="s">
        <v>2334</v>
      </c>
      <c r="G98" t="s">
        <v>400</v>
      </c>
      <c r="H98" t="s">
        <v>2220</v>
      </c>
      <c r="I98" t="s">
        <v>184</v>
      </c>
      <c r="J98" t="s">
        <v>185</v>
      </c>
      <c r="K98" s="35" t="str">
        <f t="shared" si="1"/>
        <v>Kardinaal van Roey-Instituut, Mgr. Donchelei 7, 2290 VORSELAAR</v>
      </c>
      <c r="L98" t="s">
        <v>180</v>
      </c>
    </row>
    <row r="99" spans="1:12" x14ac:dyDescent="0.3">
      <c r="A99">
        <v>31666</v>
      </c>
      <c r="B99">
        <v>1</v>
      </c>
      <c r="C99" t="s">
        <v>402</v>
      </c>
      <c r="D99" t="s">
        <v>403</v>
      </c>
      <c r="E99">
        <v>2390</v>
      </c>
      <c r="F99" t="s">
        <v>2335</v>
      </c>
      <c r="G99" t="s">
        <v>404</v>
      </c>
      <c r="H99" t="s">
        <v>2220</v>
      </c>
      <c r="I99" t="s">
        <v>184</v>
      </c>
      <c r="J99" t="s">
        <v>185</v>
      </c>
      <c r="K99" s="35" t="str">
        <f t="shared" si="1"/>
        <v>Mariagaarde Instituut, Oude Molenstraat 13, 2390 WESTMALLE</v>
      </c>
      <c r="L99" t="s">
        <v>180</v>
      </c>
    </row>
    <row r="100" spans="1:12" x14ac:dyDescent="0.3">
      <c r="A100">
        <v>31674</v>
      </c>
      <c r="B100">
        <v>1</v>
      </c>
      <c r="C100" t="s">
        <v>405</v>
      </c>
      <c r="D100" t="s">
        <v>82</v>
      </c>
      <c r="E100">
        <v>2390</v>
      </c>
      <c r="F100" t="s">
        <v>2335</v>
      </c>
      <c r="G100" t="s">
        <v>406</v>
      </c>
      <c r="H100" t="s">
        <v>2220</v>
      </c>
      <c r="I100" t="s">
        <v>184</v>
      </c>
      <c r="J100" t="s">
        <v>185</v>
      </c>
      <c r="K100" s="35" t="str">
        <f t="shared" si="1"/>
        <v>Sint-Jan Berchmanscollege, Kasteellaan 18, 2390 WESTMALLE</v>
      </c>
      <c r="L100" t="s">
        <v>180</v>
      </c>
    </row>
    <row r="101" spans="1:12" x14ac:dyDescent="0.3">
      <c r="A101">
        <v>31682</v>
      </c>
      <c r="B101">
        <v>1</v>
      </c>
      <c r="C101" t="s">
        <v>407</v>
      </c>
      <c r="D101" t="s">
        <v>408</v>
      </c>
      <c r="E101">
        <v>2110</v>
      </c>
      <c r="F101" t="s">
        <v>2336</v>
      </c>
      <c r="G101" t="s">
        <v>409</v>
      </c>
      <c r="H101" t="s">
        <v>2220</v>
      </c>
      <c r="I101" t="s">
        <v>184</v>
      </c>
      <c r="J101" t="s">
        <v>185</v>
      </c>
      <c r="K101" s="35" t="str">
        <f t="shared" si="1"/>
        <v>Annuntia-Instituut, Turnhoutsebaan 430_A, 2110 WIJNEGEM</v>
      </c>
      <c r="L101" t="s">
        <v>180</v>
      </c>
    </row>
    <row r="102" spans="1:12" x14ac:dyDescent="0.3">
      <c r="A102">
        <v>31807</v>
      </c>
      <c r="B102">
        <v>1</v>
      </c>
      <c r="C102" t="s">
        <v>410</v>
      </c>
      <c r="D102" t="s">
        <v>83</v>
      </c>
      <c r="E102">
        <v>2990</v>
      </c>
      <c r="F102" t="s">
        <v>2337</v>
      </c>
      <c r="G102" t="s">
        <v>411</v>
      </c>
      <c r="H102" t="s">
        <v>2220</v>
      </c>
      <c r="I102" t="s">
        <v>184</v>
      </c>
      <c r="J102" t="s">
        <v>185</v>
      </c>
      <c r="K102" s="35" t="str">
        <f t="shared" si="1"/>
        <v>Stella Matutina-Instituut, Kloosterstraat 7, 2990 WUUSTWEZEL</v>
      </c>
      <c r="L102" t="s">
        <v>180</v>
      </c>
    </row>
    <row r="103" spans="1:12" x14ac:dyDescent="0.3">
      <c r="A103">
        <v>31815</v>
      </c>
      <c r="B103">
        <v>1</v>
      </c>
      <c r="C103" t="s">
        <v>317</v>
      </c>
      <c r="D103" t="s">
        <v>412</v>
      </c>
      <c r="E103">
        <v>2240</v>
      </c>
      <c r="F103" t="s">
        <v>2338</v>
      </c>
      <c r="G103" t="s">
        <v>413</v>
      </c>
      <c r="H103" t="s">
        <v>2220</v>
      </c>
      <c r="I103" t="s">
        <v>184</v>
      </c>
      <c r="J103" t="s">
        <v>185</v>
      </c>
      <c r="K103" s="35" t="str">
        <f t="shared" si="1"/>
        <v>V.T.I., Langestraat 199, 2240 ZANDHOVEN</v>
      </c>
      <c r="L103" t="s">
        <v>180</v>
      </c>
    </row>
    <row r="104" spans="1:12" x14ac:dyDescent="0.3">
      <c r="A104">
        <v>31849</v>
      </c>
      <c r="B104">
        <v>1</v>
      </c>
      <c r="C104" t="s">
        <v>414</v>
      </c>
      <c r="D104" t="s">
        <v>415</v>
      </c>
      <c r="E104">
        <v>3200</v>
      </c>
      <c r="F104" t="s">
        <v>2339</v>
      </c>
      <c r="G104" t="s">
        <v>416</v>
      </c>
      <c r="H104" t="s">
        <v>2230</v>
      </c>
      <c r="I104" t="s">
        <v>417</v>
      </c>
      <c r="J104" t="s">
        <v>418</v>
      </c>
      <c r="K104" s="35" t="str">
        <f t="shared" si="1"/>
        <v>Sint-Jozefscollege 1, Schaluin 28, 3200 AARSCHOT</v>
      </c>
      <c r="L104" t="s">
        <v>180</v>
      </c>
    </row>
    <row r="105" spans="1:12" x14ac:dyDescent="0.3">
      <c r="A105">
        <v>31856</v>
      </c>
      <c r="B105">
        <v>1</v>
      </c>
      <c r="C105" t="s">
        <v>419</v>
      </c>
      <c r="D105" t="s">
        <v>420</v>
      </c>
      <c r="E105">
        <v>3200</v>
      </c>
      <c r="F105" t="s">
        <v>2339</v>
      </c>
      <c r="G105" t="s">
        <v>421</v>
      </c>
      <c r="H105" t="s">
        <v>2230</v>
      </c>
      <c r="I105" t="s">
        <v>417</v>
      </c>
      <c r="J105" t="s">
        <v>418</v>
      </c>
      <c r="K105" s="35" t="str">
        <f t="shared" si="1"/>
        <v>Damiaaninstituut C, Pastoor Dergentlaan 220, 3200 AARSCHOT</v>
      </c>
      <c r="L105" t="s">
        <v>180</v>
      </c>
    </row>
    <row r="106" spans="1:12" x14ac:dyDescent="0.3">
      <c r="A106">
        <v>31864</v>
      </c>
      <c r="B106">
        <v>1</v>
      </c>
      <c r="C106" t="s">
        <v>422</v>
      </c>
      <c r="D106" t="s">
        <v>420</v>
      </c>
      <c r="E106">
        <v>3200</v>
      </c>
      <c r="F106" t="s">
        <v>2339</v>
      </c>
      <c r="G106" t="s">
        <v>421</v>
      </c>
      <c r="H106" t="s">
        <v>2230</v>
      </c>
      <c r="I106" t="s">
        <v>417</v>
      </c>
      <c r="J106" t="s">
        <v>418</v>
      </c>
      <c r="K106" s="35" t="str">
        <f t="shared" si="1"/>
        <v>Damiaaninstituut B, Pastoor Dergentlaan 220, 3200 AARSCHOT</v>
      </c>
      <c r="L106" t="s">
        <v>180</v>
      </c>
    </row>
    <row r="107" spans="1:12" x14ac:dyDescent="0.3">
      <c r="A107">
        <v>31881</v>
      </c>
      <c r="B107">
        <v>1</v>
      </c>
      <c r="C107" t="s">
        <v>2340</v>
      </c>
      <c r="D107" t="s">
        <v>423</v>
      </c>
      <c r="E107">
        <v>3200</v>
      </c>
      <c r="F107" t="s">
        <v>2339</v>
      </c>
      <c r="G107" t="s">
        <v>424</v>
      </c>
      <c r="H107" t="s">
        <v>2230</v>
      </c>
      <c r="I107" t="s">
        <v>417</v>
      </c>
      <c r="J107" t="s">
        <v>418</v>
      </c>
      <c r="K107" s="35" t="str">
        <f t="shared" si="1"/>
        <v>GO! Site-A rode campus, Pastoor Dergentlaan 62, 3200 AARSCHOT</v>
      </c>
      <c r="L107" t="s">
        <v>180</v>
      </c>
    </row>
    <row r="108" spans="1:12" x14ac:dyDescent="0.3">
      <c r="A108">
        <v>31906</v>
      </c>
      <c r="B108">
        <v>1</v>
      </c>
      <c r="C108" t="s">
        <v>2341</v>
      </c>
      <c r="D108" t="s">
        <v>2577</v>
      </c>
      <c r="E108">
        <v>3200</v>
      </c>
      <c r="F108" t="s">
        <v>2339</v>
      </c>
      <c r="G108" t="s">
        <v>425</v>
      </c>
      <c r="H108" t="s">
        <v>2230</v>
      </c>
      <c r="I108" t="s">
        <v>417</v>
      </c>
      <c r="J108" t="s">
        <v>418</v>
      </c>
      <c r="K108" s="35" t="str">
        <f t="shared" si="1"/>
        <v>GO! Site-A groene campus, Pastoor Dergentlaan 62_A, 3200 AARSCHOT</v>
      </c>
      <c r="L108" t="s">
        <v>180</v>
      </c>
    </row>
    <row r="109" spans="1:12" x14ac:dyDescent="0.3">
      <c r="A109">
        <v>31922</v>
      </c>
      <c r="B109">
        <v>1</v>
      </c>
      <c r="C109" t="s">
        <v>426</v>
      </c>
      <c r="D109" t="s">
        <v>62</v>
      </c>
      <c r="E109">
        <v>1652</v>
      </c>
      <c r="F109" t="s">
        <v>2342</v>
      </c>
      <c r="G109" t="s">
        <v>427</v>
      </c>
      <c r="H109" t="s">
        <v>2230</v>
      </c>
      <c r="I109" t="s">
        <v>417</v>
      </c>
      <c r="J109" t="s">
        <v>418</v>
      </c>
      <c r="K109" s="35" t="str">
        <f t="shared" si="1"/>
        <v>Sint-Victorinstituut - Bovenbouw, Brusselsesteenweg 20, 1652 ALSEMBERG</v>
      </c>
      <c r="L109" t="s">
        <v>180</v>
      </c>
    </row>
    <row r="110" spans="1:12" x14ac:dyDescent="0.3">
      <c r="A110">
        <v>31931</v>
      </c>
      <c r="B110">
        <v>1</v>
      </c>
      <c r="C110" t="s">
        <v>428</v>
      </c>
      <c r="D110" t="s">
        <v>62</v>
      </c>
      <c r="E110">
        <v>1652</v>
      </c>
      <c r="F110" t="s">
        <v>2342</v>
      </c>
      <c r="G110" t="s">
        <v>427</v>
      </c>
      <c r="H110" t="s">
        <v>2230</v>
      </c>
      <c r="I110" t="s">
        <v>417</v>
      </c>
      <c r="J110" t="s">
        <v>418</v>
      </c>
      <c r="K110" s="35" t="str">
        <f t="shared" si="1"/>
        <v>A.E.G. - Sint-Victorinstituut, Brusselsesteenweg 20, 1652 ALSEMBERG</v>
      </c>
      <c r="L110" t="s">
        <v>180</v>
      </c>
    </row>
    <row r="111" spans="1:12" x14ac:dyDescent="0.3">
      <c r="A111">
        <v>31963</v>
      </c>
      <c r="B111">
        <v>1</v>
      </c>
      <c r="C111" t="s">
        <v>429</v>
      </c>
      <c r="D111" t="s">
        <v>430</v>
      </c>
      <c r="E111">
        <v>1070</v>
      </c>
      <c r="F111" t="s">
        <v>2343</v>
      </c>
      <c r="G111" t="s">
        <v>431</v>
      </c>
      <c r="H111" t="s">
        <v>2223</v>
      </c>
      <c r="I111" t="s">
        <v>230</v>
      </c>
      <c r="J111" t="s">
        <v>231</v>
      </c>
      <c r="K111" s="35" t="str">
        <f t="shared" si="1"/>
        <v>GO! atheneum Anderlecht, Sint-Guidostraat 73, 1070 ANDERLECHT</v>
      </c>
      <c r="L111" t="s">
        <v>180</v>
      </c>
    </row>
    <row r="112" spans="1:12" x14ac:dyDescent="0.3">
      <c r="A112">
        <v>31997</v>
      </c>
      <c r="B112">
        <v>1</v>
      </c>
      <c r="C112" t="s">
        <v>432</v>
      </c>
      <c r="D112" t="s">
        <v>433</v>
      </c>
      <c r="E112">
        <v>1070</v>
      </c>
      <c r="F112" t="s">
        <v>2343</v>
      </c>
      <c r="G112" t="s">
        <v>434</v>
      </c>
      <c r="H112" t="s">
        <v>2223</v>
      </c>
      <c r="I112" t="s">
        <v>230</v>
      </c>
      <c r="J112" t="s">
        <v>231</v>
      </c>
      <c r="K112" s="35" t="str">
        <f t="shared" si="1"/>
        <v>COOVISecundaironderwijs, Emile Grysonlaan 1, 1070 ANDERLECHT</v>
      </c>
      <c r="L112" t="s">
        <v>180</v>
      </c>
    </row>
    <row r="113" spans="1:12" x14ac:dyDescent="0.3">
      <c r="A113">
        <v>32052</v>
      </c>
      <c r="B113">
        <v>1</v>
      </c>
      <c r="C113" t="s">
        <v>435</v>
      </c>
      <c r="D113" t="s">
        <v>55</v>
      </c>
      <c r="E113">
        <v>1070</v>
      </c>
      <c r="F113" t="s">
        <v>2343</v>
      </c>
      <c r="G113" t="s">
        <v>436</v>
      </c>
      <c r="H113" t="s">
        <v>2223</v>
      </c>
      <c r="I113" t="s">
        <v>230</v>
      </c>
      <c r="J113" t="s">
        <v>231</v>
      </c>
      <c r="K113" s="35" t="str">
        <f t="shared" si="1"/>
        <v>Sint-Guido-Instituut, Dokter Jacobsstraat 67, 1070 ANDERLECHT</v>
      </c>
      <c r="L113" t="s">
        <v>180</v>
      </c>
    </row>
    <row r="114" spans="1:12" x14ac:dyDescent="0.3">
      <c r="A114">
        <v>32061</v>
      </c>
      <c r="B114">
        <v>1</v>
      </c>
      <c r="C114" t="s">
        <v>437</v>
      </c>
      <c r="D114" t="s">
        <v>438</v>
      </c>
      <c r="E114">
        <v>1730</v>
      </c>
      <c r="F114" t="s">
        <v>2344</v>
      </c>
      <c r="G114" t="s">
        <v>439</v>
      </c>
      <c r="H114" t="s">
        <v>2230</v>
      </c>
      <c r="I114" t="s">
        <v>417</v>
      </c>
      <c r="J114" t="s">
        <v>418</v>
      </c>
      <c r="K114" s="35" t="str">
        <f t="shared" si="1"/>
        <v>Sint-Martinusscholen Asse Walfergem, Petrus Ascanusplein 1, 1730 ASSE</v>
      </c>
      <c r="L114" t="s">
        <v>180</v>
      </c>
    </row>
    <row r="115" spans="1:12" x14ac:dyDescent="0.3">
      <c r="A115">
        <v>32078</v>
      </c>
      <c r="B115">
        <v>1</v>
      </c>
      <c r="C115" t="s">
        <v>2231</v>
      </c>
      <c r="D115" t="s">
        <v>440</v>
      </c>
      <c r="E115">
        <v>1730</v>
      </c>
      <c r="F115" t="s">
        <v>2344</v>
      </c>
      <c r="G115" t="s">
        <v>441</v>
      </c>
      <c r="H115" t="s">
        <v>2230</v>
      </c>
      <c r="I115" t="s">
        <v>417</v>
      </c>
      <c r="J115" t="s">
        <v>418</v>
      </c>
      <c r="K115" s="35" t="str">
        <f t="shared" si="1"/>
        <v>Sint-Martinusscholen Asse Koensborre, Koensborre 1, 1730 ASSE</v>
      </c>
      <c r="L115" t="s">
        <v>180</v>
      </c>
    </row>
    <row r="116" spans="1:12" x14ac:dyDescent="0.3">
      <c r="A116">
        <v>32086</v>
      </c>
      <c r="B116">
        <v>1</v>
      </c>
      <c r="C116" t="s">
        <v>442</v>
      </c>
      <c r="D116" t="s">
        <v>443</v>
      </c>
      <c r="E116">
        <v>1730</v>
      </c>
      <c r="F116" t="s">
        <v>2344</v>
      </c>
      <c r="G116" t="s">
        <v>444</v>
      </c>
      <c r="H116" t="s">
        <v>2230</v>
      </c>
      <c r="I116" t="s">
        <v>417</v>
      </c>
      <c r="J116" t="s">
        <v>418</v>
      </c>
      <c r="K116" s="35" t="str">
        <f t="shared" si="1"/>
        <v>Sint-Martinusscholen - Middenschool, Parklaan 17, 1730 ASSE</v>
      </c>
      <c r="L116" t="s">
        <v>180</v>
      </c>
    </row>
    <row r="117" spans="1:12" x14ac:dyDescent="0.3">
      <c r="A117">
        <v>32094</v>
      </c>
      <c r="B117">
        <v>1</v>
      </c>
      <c r="C117" t="s">
        <v>445</v>
      </c>
      <c r="D117" t="s">
        <v>446</v>
      </c>
      <c r="E117">
        <v>1160</v>
      </c>
      <c r="F117" t="s">
        <v>2345</v>
      </c>
      <c r="G117" t="s">
        <v>447</v>
      </c>
      <c r="H117" t="s">
        <v>2223</v>
      </c>
      <c r="I117" t="s">
        <v>230</v>
      </c>
      <c r="J117" t="s">
        <v>231</v>
      </c>
      <c r="K117" s="35" t="str">
        <f t="shared" si="1"/>
        <v>Lutgardiscollege, de Wahalaan 11, 1160 OUDERGEM</v>
      </c>
      <c r="L117" t="s">
        <v>180</v>
      </c>
    </row>
    <row r="118" spans="1:12" x14ac:dyDescent="0.3">
      <c r="A118">
        <v>32102</v>
      </c>
      <c r="B118">
        <v>1</v>
      </c>
      <c r="C118" t="s">
        <v>448</v>
      </c>
      <c r="D118" t="s">
        <v>2232</v>
      </c>
      <c r="E118">
        <v>3130</v>
      </c>
      <c r="F118" t="s">
        <v>2346</v>
      </c>
      <c r="G118" t="s">
        <v>449</v>
      </c>
      <c r="H118" t="s">
        <v>2230</v>
      </c>
      <c r="I118" t="s">
        <v>417</v>
      </c>
      <c r="J118" t="s">
        <v>418</v>
      </c>
      <c r="K118" s="35" t="str">
        <f t="shared" si="1"/>
        <v>Sint-Jozefsinstituut - Bovenbouw, Pastoor Pitetlaan 24, 3130 BETEKOM</v>
      </c>
      <c r="L118" t="s">
        <v>180</v>
      </c>
    </row>
    <row r="119" spans="1:12" x14ac:dyDescent="0.3">
      <c r="A119">
        <v>32111</v>
      </c>
      <c r="B119">
        <v>1</v>
      </c>
      <c r="C119" t="s">
        <v>450</v>
      </c>
      <c r="D119" t="s">
        <v>451</v>
      </c>
      <c r="E119">
        <v>3130</v>
      </c>
      <c r="F119" t="s">
        <v>2346</v>
      </c>
      <c r="G119" t="s">
        <v>452</v>
      </c>
      <c r="H119" t="s">
        <v>2230</v>
      </c>
      <c r="I119" t="s">
        <v>417</v>
      </c>
      <c r="J119" t="s">
        <v>418</v>
      </c>
      <c r="K119" s="35" t="str">
        <f t="shared" si="1"/>
        <v>Sint-Jozefsinstituut - Middenschool, Pastoor Pitetlaan 28, 3130 BETEKOM</v>
      </c>
      <c r="L119" t="s">
        <v>180</v>
      </c>
    </row>
    <row r="120" spans="1:12" x14ac:dyDescent="0.3">
      <c r="A120">
        <v>32136</v>
      </c>
      <c r="B120">
        <v>1</v>
      </c>
      <c r="C120" t="s">
        <v>453</v>
      </c>
      <c r="D120" t="s">
        <v>454</v>
      </c>
      <c r="E120">
        <v>1020</v>
      </c>
      <c r="F120" t="s">
        <v>2347</v>
      </c>
      <c r="G120" t="s">
        <v>455</v>
      </c>
      <c r="H120" t="s">
        <v>2223</v>
      </c>
      <c r="I120" t="s">
        <v>230</v>
      </c>
      <c r="J120" t="s">
        <v>231</v>
      </c>
      <c r="K120" s="35" t="str">
        <f t="shared" si="1"/>
        <v>Maria Assumptalyceum ASO-TSO-BSO, Stalkruidlaan 1, 1020 LAKEN</v>
      </c>
      <c r="L120" t="s">
        <v>180</v>
      </c>
    </row>
    <row r="121" spans="1:12" x14ac:dyDescent="0.3">
      <c r="A121">
        <v>32144</v>
      </c>
      <c r="B121">
        <v>1</v>
      </c>
      <c r="C121" t="s">
        <v>405</v>
      </c>
      <c r="D121" t="s">
        <v>456</v>
      </c>
      <c r="E121">
        <v>1000</v>
      </c>
      <c r="F121" t="s">
        <v>2348</v>
      </c>
      <c r="G121" t="s">
        <v>457</v>
      </c>
      <c r="H121" t="s">
        <v>2223</v>
      </c>
      <c r="I121" t="s">
        <v>230</v>
      </c>
      <c r="J121" t="s">
        <v>231</v>
      </c>
      <c r="K121" s="35" t="str">
        <f t="shared" si="1"/>
        <v>Sint-Jan Berchmanscollege, Ursulinenstraat 4, 1000 BRUSSEL</v>
      </c>
      <c r="L121" t="s">
        <v>180</v>
      </c>
    </row>
    <row r="122" spans="1:12" x14ac:dyDescent="0.3">
      <c r="A122">
        <v>32151</v>
      </c>
      <c r="B122">
        <v>1</v>
      </c>
      <c r="C122" t="s">
        <v>458</v>
      </c>
      <c r="D122" t="s">
        <v>459</v>
      </c>
      <c r="E122">
        <v>1000</v>
      </c>
      <c r="F122" t="s">
        <v>2348</v>
      </c>
      <c r="G122" t="s">
        <v>460</v>
      </c>
      <c r="H122" t="s">
        <v>2223</v>
      </c>
      <c r="I122" t="s">
        <v>230</v>
      </c>
      <c r="J122" t="s">
        <v>231</v>
      </c>
      <c r="K122" s="35" t="str">
        <f t="shared" si="1"/>
        <v>Maria-Boodschaplyceum, Moutstraat 22, 1000 BRUSSEL</v>
      </c>
      <c r="L122" t="s">
        <v>180</v>
      </c>
    </row>
    <row r="123" spans="1:12" x14ac:dyDescent="0.3">
      <c r="A123">
        <v>32177</v>
      </c>
      <c r="B123">
        <v>1</v>
      </c>
      <c r="C123" t="s">
        <v>461</v>
      </c>
      <c r="D123" t="s">
        <v>462</v>
      </c>
      <c r="E123">
        <v>1020</v>
      </c>
      <c r="F123" t="s">
        <v>2347</v>
      </c>
      <c r="G123" t="s">
        <v>463</v>
      </c>
      <c r="H123" t="s">
        <v>2223</v>
      </c>
      <c r="I123" t="s">
        <v>230</v>
      </c>
      <c r="J123" t="s">
        <v>231</v>
      </c>
      <c r="K123" s="35" t="str">
        <f t="shared" si="1"/>
        <v>Hoofdstedelijk Atheneum Karel Buls, Bonekruidlaan 88, 1020 LAKEN</v>
      </c>
      <c r="L123" t="s">
        <v>180</v>
      </c>
    </row>
    <row r="124" spans="1:12" x14ac:dyDescent="0.3">
      <c r="A124">
        <v>32185</v>
      </c>
      <c r="B124">
        <v>1</v>
      </c>
      <c r="C124" t="s">
        <v>464</v>
      </c>
      <c r="D124" t="s">
        <v>465</v>
      </c>
      <c r="E124">
        <v>1020</v>
      </c>
      <c r="F124" t="s">
        <v>2347</v>
      </c>
      <c r="G124" t="s">
        <v>466</v>
      </c>
      <c r="H124" t="s">
        <v>2223</v>
      </c>
      <c r="I124" t="s">
        <v>230</v>
      </c>
      <c r="J124" t="s">
        <v>231</v>
      </c>
      <c r="K124" s="35" t="str">
        <f t="shared" si="1"/>
        <v>Regina Pacisinstituut, Magnolialaan 2, 1020 LAKEN</v>
      </c>
      <c r="L124" t="s">
        <v>180</v>
      </c>
    </row>
    <row r="125" spans="1:12" x14ac:dyDescent="0.3">
      <c r="A125">
        <v>32284</v>
      </c>
      <c r="B125">
        <v>1</v>
      </c>
      <c r="C125" t="s">
        <v>467</v>
      </c>
      <c r="D125" t="s">
        <v>468</v>
      </c>
      <c r="E125">
        <v>1000</v>
      </c>
      <c r="F125" t="s">
        <v>2348</v>
      </c>
      <c r="G125" t="s">
        <v>469</v>
      </c>
      <c r="H125" t="s">
        <v>2223</v>
      </c>
      <c r="I125" t="s">
        <v>230</v>
      </c>
      <c r="J125" t="s">
        <v>231</v>
      </c>
      <c r="K125" s="35" t="str">
        <f t="shared" si="1"/>
        <v>Hoofdstedelijk Instituut AnneessensFunck, Groot Eiland 39, 1000 BRUSSEL</v>
      </c>
      <c r="L125" t="s">
        <v>180</v>
      </c>
    </row>
    <row r="126" spans="1:12" x14ac:dyDescent="0.3">
      <c r="A126">
        <v>32342</v>
      </c>
      <c r="B126">
        <v>1</v>
      </c>
      <c r="C126" t="s">
        <v>470</v>
      </c>
      <c r="D126" t="s">
        <v>471</v>
      </c>
      <c r="E126">
        <v>1020</v>
      </c>
      <c r="F126" t="s">
        <v>2347</v>
      </c>
      <c r="G126" t="s">
        <v>472</v>
      </c>
      <c r="H126" t="s">
        <v>2223</v>
      </c>
      <c r="I126" t="s">
        <v>230</v>
      </c>
      <c r="J126" t="s">
        <v>231</v>
      </c>
      <c r="K126" s="35" t="str">
        <f t="shared" si="1"/>
        <v>Jan-van-Ruusbroeckollege, Forumlaan 4, 1020 LAKEN</v>
      </c>
      <c r="L126" t="s">
        <v>180</v>
      </c>
    </row>
    <row r="127" spans="1:12" x14ac:dyDescent="0.3">
      <c r="A127">
        <v>32409</v>
      </c>
      <c r="B127">
        <v>1</v>
      </c>
      <c r="C127" t="s">
        <v>405</v>
      </c>
      <c r="D127" t="s">
        <v>138</v>
      </c>
      <c r="E127">
        <v>3290</v>
      </c>
      <c r="F127" t="s">
        <v>2349</v>
      </c>
      <c r="G127" t="s">
        <v>473</v>
      </c>
      <c r="H127" t="s">
        <v>2230</v>
      </c>
      <c r="I127" t="s">
        <v>417</v>
      </c>
      <c r="J127" t="s">
        <v>418</v>
      </c>
      <c r="K127" s="35" t="str">
        <f t="shared" si="1"/>
        <v>Sint-Jan Berchmanscollege, Peetersstraat 14, 3290 DIEST</v>
      </c>
      <c r="L127" t="s">
        <v>180</v>
      </c>
    </row>
    <row r="128" spans="1:12" x14ac:dyDescent="0.3">
      <c r="A128">
        <v>32417</v>
      </c>
      <c r="B128">
        <v>1</v>
      </c>
      <c r="C128" t="s">
        <v>474</v>
      </c>
      <c r="D128" t="s">
        <v>2578</v>
      </c>
      <c r="E128">
        <v>3290</v>
      </c>
      <c r="F128" t="s">
        <v>2349</v>
      </c>
      <c r="G128" t="s">
        <v>473</v>
      </c>
      <c r="H128" t="s">
        <v>2230</v>
      </c>
      <c r="I128" t="s">
        <v>417</v>
      </c>
      <c r="J128" t="s">
        <v>418</v>
      </c>
      <c r="K128" s="35" t="str">
        <f t="shared" si="1"/>
        <v>V.T.I. Mariëndaal, Rozengaard z/n, 3290 DIEST</v>
      </c>
      <c r="L128" t="s">
        <v>180</v>
      </c>
    </row>
    <row r="129" spans="1:12" x14ac:dyDescent="0.3">
      <c r="A129">
        <v>32425</v>
      </c>
      <c r="B129">
        <v>1</v>
      </c>
      <c r="C129" t="s">
        <v>475</v>
      </c>
      <c r="D129" t="s">
        <v>476</v>
      </c>
      <c r="E129">
        <v>3290</v>
      </c>
      <c r="F129" t="s">
        <v>2349</v>
      </c>
      <c r="G129" t="s">
        <v>473</v>
      </c>
      <c r="H129" t="s">
        <v>2230</v>
      </c>
      <c r="I129" t="s">
        <v>417</v>
      </c>
      <c r="J129" t="s">
        <v>418</v>
      </c>
      <c r="K129" s="35" t="str">
        <f t="shared" si="1"/>
        <v>Diocesane Middenschool, Mariëndaalstraat 44, 3290 DIEST</v>
      </c>
      <c r="L129" t="s">
        <v>180</v>
      </c>
    </row>
    <row r="130" spans="1:12" x14ac:dyDescent="0.3">
      <c r="A130">
        <v>32458</v>
      </c>
      <c r="B130">
        <v>1</v>
      </c>
      <c r="C130" t="s">
        <v>477</v>
      </c>
      <c r="D130" t="s">
        <v>478</v>
      </c>
      <c r="E130">
        <v>1700</v>
      </c>
      <c r="F130" t="s">
        <v>2350</v>
      </c>
      <c r="G130" t="s">
        <v>479</v>
      </c>
      <c r="H130" t="s">
        <v>2230</v>
      </c>
      <c r="I130" t="s">
        <v>417</v>
      </c>
      <c r="J130" t="s">
        <v>418</v>
      </c>
      <c r="K130" s="35" t="str">
        <f t="shared" si="1"/>
        <v>Regina-Caelilyceum, Rozenlaan 45, 1700 DILBEEK</v>
      </c>
      <c r="L130" t="s">
        <v>180</v>
      </c>
    </row>
    <row r="131" spans="1:12" x14ac:dyDescent="0.3">
      <c r="A131">
        <v>32524</v>
      </c>
      <c r="B131">
        <v>1</v>
      </c>
      <c r="C131" t="s">
        <v>480</v>
      </c>
      <c r="D131" t="s">
        <v>481</v>
      </c>
      <c r="E131">
        <v>3150</v>
      </c>
      <c r="F131" t="s">
        <v>2351</v>
      </c>
      <c r="G131" t="s">
        <v>482</v>
      </c>
      <c r="H131" t="s">
        <v>2230</v>
      </c>
      <c r="I131" t="s">
        <v>417</v>
      </c>
      <c r="J131" t="s">
        <v>418</v>
      </c>
      <c r="K131" s="35" t="str">
        <f t="shared" ref="K131:K194" si="2">IF(A131="","",C131&amp;", "&amp;D131&amp;", "&amp;E131&amp;" "&amp;F131)</f>
        <v>Don Bosco-instituut TSO/BSO, Stationsstraat 89, 3150 HAACHT</v>
      </c>
      <c r="L131" t="s">
        <v>180</v>
      </c>
    </row>
    <row r="132" spans="1:12" x14ac:dyDescent="0.3">
      <c r="A132">
        <v>32532</v>
      </c>
      <c r="B132">
        <v>1</v>
      </c>
      <c r="C132" t="s">
        <v>483</v>
      </c>
      <c r="D132" t="s">
        <v>481</v>
      </c>
      <c r="E132">
        <v>3150</v>
      </c>
      <c r="F132" t="s">
        <v>2351</v>
      </c>
      <c r="G132" t="s">
        <v>484</v>
      </c>
      <c r="H132" t="s">
        <v>2230</v>
      </c>
      <c r="I132" t="s">
        <v>417</v>
      </c>
      <c r="J132" t="s">
        <v>418</v>
      </c>
      <c r="K132" s="35" t="str">
        <f t="shared" si="2"/>
        <v>Don Bosco-instituut ASO, Stationsstraat 89, 3150 HAACHT</v>
      </c>
      <c r="L132" t="s">
        <v>180</v>
      </c>
    </row>
    <row r="133" spans="1:12" x14ac:dyDescent="0.3">
      <c r="A133">
        <v>32541</v>
      </c>
      <c r="B133">
        <v>1</v>
      </c>
      <c r="C133" t="s">
        <v>485</v>
      </c>
      <c r="D133" t="s">
        <v>486</v>
      </c>
      <c r="E133">
        <v>3150</v>
      </c>
      <c r="F133" t="s">
        <v>2351</v>
      </c>
      <c r="G133" t="s">
        <v>487</v>
      </c>
      <c r="H133" t="s">
        <v>2230</v>
      </c>
      <c r="I133" t="s">
        <v>417</v>
      </c>
      <c r="J133" t="s">
        <v>418</v>
      </c>
      <c r="K133" s="35" t="str">
        <f t="shared" si="2"/>
        <v>Middenschool Don Bosco, Stationsstraat 91, 3150 HAACHT</v>
      </c>
      <c r="L133" t="s">
        <v>180</v>
      </c>
    </row>
    <row r="134" spans="1:12" x14ac:dyDescent="0.3">
      <c r="A134">
        <v>32557</v>
      </c>
      <c r="B134">
        <v>1</v>
      </c>
      <c r="C134" t="s">
        <v>488</v>
      </c>
      <c r="D134" t="s">
        <v>489</v>
      </c>
      <c r="E134">
        <v>3001</v>
      </c>
      <c r="F134" t="s">
        <v>2352</v>
      </c>
      <c r="G134" t="s">
        <v>490</v>
      </c>
      <c r="H134" t="s">
        <v>2230</v>
      </c>
      <c r="I134" t="s">
        <v>417</v>
      </c>
      <c r="J134" t="s">
        <v>418</v>
      </c>
      <c r="K134" s="35" t="str">
        <f t="shared" si="2"/>
        <v>Sint-Albertuscollege - Haasrode, Geldenaaksebaan 277, 3001 HEVERLEE</v>
      </c>
      <c r="L134" t="s">
        <v>180</v>
      </c>
    </row>
    <row r="135" spans="1:12" x14ac:dyDescent="0.3">
      <c r="A135">
        <v>32573</v>
      </c>
      <c r="B135">
        <v>1</v>
      </c>
      <c r="C135" t="s">
        <v>491</v>
      </c>
      <c r="D135" t="s">
        <v>492</v>
      </c>
      <c r="E135">
        <v>1500</v>
      </c>
      <c r="F135" t="s">
        <v>2353</v>
      </c>
      <c r="G135" t="s">
        <v>493</v>
      </c>
      <c r="H135" t="s">
        <v>2230</v>
      </c>
      <c r="I135" t="s">
        <v>417</v>
      </c>
      <c r="J135" t="s">
        <v>418</v>
      </c>
      <c r="K135" s="35" t="str">
        <f t="shared" si="2"/>
        <v>Heilig-Hart&amp;College 3, Parklaan 7, 1500 HALLE</v>
      </c>
      <c r="L135" t="s">
        <v>180</v>
      </c>
    </row>
    <row r="136" spans="1:12" x14ac:dyDescent="0.3">
      <c r="A136">
        <v>32607</v>
      </c>
      <c r="B136">
        <v>1</v>
      </c>
      <c r="C136" t="s">
        <v>288</v>
      </c>
      <c r="D136" t="s">
        <v>59</v>
      </c>
      <c r="E136">
        <v>1500</v>
      </c>
      <c r="F136" t="s">
        <v>2353</v>
      </c>
      <c r="G136" t="s">
        <v>494</v>
      </c>
      <c r="H136" t="s">
        <v>2230</v>
      </c>
      <c r="I136" t="s">
        <v>417</v>
      </c>
      <c r="J136" t="s">
        <v>418</v>
      </c>
      <c r="K136" s="35" t="str">
        <f t="shared" si="2"/>
        <v>Don Bosco Technisch Instituut, Lenniksesteenweg 2, 1500 HALLE</v>
      </c>
      <c r="L136" t="s">
        <v>180</v>
      </c>
    </row>
    <row r="137" spans="1:12" x14ac:dyDescent="0.3">
      <c r="A137">
        <v>32623</v>
      </c>
      <c r="B137">
        <v>1</v>
      </c>
      <c r="C137" t="s">
        <v>495</v>
      </c>
      <c r="D137" t="s">
        <v>492</v>
      </c>
      <c r="E137">
        <v>1500</v>
      </c>
      <c r="F137" t="s">
        <v>2353</v>
      </c>
      <c r="G137" t="s">
        <v>493</v>
      </c>
      <c r="H137" t="s">
        <v>2230</v>
      </c>
      <c r="I137" t="s">
        <v>417</v>
      </c>
      <c r="J137" t="s">
        <v>418</v>
      </c>
      <c r="K137" s="35" t="str">
        <f t="shared" si="2"/>
        <v>Heilig-Hart&amp;College 2, Parklaan 7, 1500 HALLE</v>
      </c>
      <c r="L137" t="s">
        <v>180</v>
      </c>
    </row>
    <row r="138" spans="1:12" x14ac:dyDescent="0.3">
      <c r="A138">
        <v>32631</v>
      </c>
      <c r="B138">
        <v>1</v>
      </c>
      <c r="C138" t="s">
        <v>496</v>
      </c>
      <c r="D138" t="s">
        <v>492</v>
      </c>
      <c r="E138">
        <v>1500</v>
      </c>
      <c r="F138" t="s">
        <v>2353</v>
      </c>
      <c r="G138" t="s">
        <v>493</v>
      </c>
      <c r="H138" t="s">
        <v>2230</v>
      </c>
      <c r="I138" t="s">
        <v>417</v>
      </c>
      <c r="J138" t="s">
        <v>418</v>
      </c>
      <c r="K138" s="35" t="str">
        <f t="shared" si="2"/>
        <v>Heilig-Hart&amp;College 1, Parklaan 7, 1500 HALLE</v>
      </c>
      <c r="L138" t="s">
        <v>180</v>
      </c>
    </row>
    <row r="139" spans="1:12" x14ac:dyDescent="0.3">
      <c r="A139">
        <v>32664</v>
      </c>
      <c r="B139">
        <v>1</v>
      </c>
      <c r="C139" t="s">
        <v>497</v>
      </c>
      <c r="D139" t="s">
        <v>110</v>
      </c>
      <c r="E139">
        <v>3001</v>
      </c>
      <c r="F139" t="s">
        <v>2352</v>
      </c>
      <c r="G139" t="s">
        <v>498</v>
      </c>
      <c r="H139" t="s">
        <v>2230</v>
      </c>
      <c r="I139" t="s">
        <v>417</v>
      </c>
      <c r="J139" t="s">
        <v>418</v>
      </c>
      <c r="K139" s="35" t="str">
        <f t="shared" si="2"/>
        <v>Pedagogische Humaniora H. Hartinstituut, Naamsesteenweg 355, 3001 HEVERLEE</v>
      </c>
      <c r="L139" t="s">
        <v>180</v>
      </c>
    </row>
    <row r="140" spans="1:12" x14ac:dyDescent="0.3">
      <c r="A140">
        <v>32672</v>
      </c>
      <c r="B140">
        <v>1</v>
      </c>
      <c r="C140" t="s">
        <v>499</v>
      </c>
      <c r="D140" t="s">
        <v>110</v>
      </c>
      <c r="E140">
        <v>3001</v>
      </c>
      <c r="F140" t="s">
        <v>2352</v>
      </c>
      <c r="G140" t="s">
        <v>498</v>
      </c>
      <c r="H140" t="s">
        <v>2230</v>
      </c>
      <c r="I140" t="s">
        <v>417</v>
      </c>
      <c r="J140" t="s">
        <v>418</v>
      </c>
      <c r="K140" s="35" t="str">
        <f t="shared" si="2"/>
        <v>Heilig Hartinstituut - Technisch Onderw., Naamsesteenweg 355, 3001 HEVERLEE</v>
      </c>
      <c r="L140" t="s">
        <v>180</v>
      </c>
    </row>
    <row r="141" spans="1:12" x14ac:dyDescent="0.3">
      <c r="A141">
        <v>32722</v>
      </c>
      <c r="B141">
        <v>1</v>
      </c>
      <c r="C141" t="s">
        <v>500</v>
      </c>
      <c r="D141" t="s">
        <v>110</v>
      </c>
      <c r="E141">
        <v>3001</v>
      </c>
      <c r="F141" t="s">
        <v>2352</v>
      </c>
      <c r="G141" t="s">
        <v>498</v>
      </c>
      <c r="H141" t="s">
        <v>2230</v>
      </c>
      <c r="I141" t="s">
        <v>417</v>
      </c>
      <c r="J141" t="s">
        <v>418</v>
      </c>
      <c r="K141" s="35" t="str">
        <f t="shared" si="2"/>
        <v>Heilig Hartinstituut Lyceum, Naamsesteenweg 355, 3001 HEVERLEE</v>
      </c>
      <c r="L141" t="s">
        <v>180</v>
      </c>
    </row>
    <row r="142" spans="1:12" x14ac:dyDescent="0.3">
      <c r="A142">
        <v>32797</v>
      </c>
      <c r="B142">
        <v>1</v>
      </c>
      <c r="C142" t="s">
        <v>501</v>
      </c>
      <c r="D142" t="s">
        <v>57</v>
      </c>
      <c r="E142">
        <v>1090</v>
      </c>
      <c r="F142" t="s">
        <v>2354</v>
      </c>
      <c r="G142" t="s">
        <v>502</v>
      </c>
      <c r="H142" t="s">
        <v>2223</v>
      </c>
      <c r="I142" t="s">
        <v>230</v>
      </c>
      <c r="J142" t="s">
        <v>231</v>
      </c>
      <c r="K142" s="35" t="str">
        <f t="shared" si="2"/>
        <v>Sint-Pieterscollege, Léon Theodorstraat 167, 1090 JETTE</v>
      </c>
      <c r="L142" t="s">
        <v>180</v>
      </c>
    </row>
    <row r="143" spans="1:12" x14ac:dyDescent="0.3">
      <c r="A143">
        <v>32813</v>
      </c>
      <c r="B143">
        <v>1</v>
      </c>
      <c r="C143" t="s">
        <v>503</v>
      </c>
      <c r="D143" t="s">
        <v>504</v>
      </c>
      <c r="E143">
        <v>1880</v>
      </c>
      <c r="F143" t="s">
        <v>2355</v>
      </c>
      <c r="G143" t="s">
        <v>505</v>
      </c>
      <c r="H143" t="s">
        <v>2230</v>
      </c>
      <c r="I143" t="s">
        <v>417</v>
      </c>
      <c r="J143" t="s">
        <v>418</v>
      </c>
      <c r="K143" s="35" t="str">
        <f t="shared" si="2"/>
        <v>KOBOS Secundair II, Veldstraat 11, 1880 KAPELLE-OP-DEN-BOS</v>
      </c>
      <c r="L143" t="s">
        <v>180</v>
      </c>
    </row>
    <row r="144" spans="1:12" x14ac:dyDescent="0.3">
      <c r="A144">
        <v>32821</v>
      </c>
      <c r="B144">
        <v>1</v>
      </c>
      <c r="C144" t="s">
        <v>506</v>
      </c>
      <c r="D144" t="s">
        <v>504</v>
      </c>
      <c r="E144">
        <v>1880</v>
      </c>
      <c r="F144" t="s">
        <v>2355</v>
      </c>
      <c r="G144" t="s">
        <v>507</v>
      </c>
      <c r="H144" t="s">
        <v>2230</v>
      </c>
      <c r="I144" t="s">
        <v>417</v>
      </c>
      <c r="J144" t="s">
        <v>418</v>
      </c>
      <c r="K144" s="35" t="str">
        <f t="shared" si="2"/>
        <v>KOBOS Secundair III, Veldstraat 11, 1880 KAPELLE-OP-DEN-BOS</v>
      </c>
      <c r="L144" t="s">
        <v>180</v>
      </c>
    </row>
    <row r="145" spans="1:12" x14ac:dyDescent="0.3">
      <c r="A145">
        <v>32839</v>
      </c>
      <c r="B145">
        <v>1</v>
      </c>
      <c r="C145" t="s">
        <v>508</v>
      </c>
      <c r="D145" t="s">
        <v>509</v>
      </c>
      <c r="E145">
        <v>3140</v>
      </c>
      <c r="F145" t="s">
        <v>2356</v>
      </c>
      <c r="G145" t="s">
        <v>510</v>
      </c>
      <c r="H145" t="s">
        <v>2230</v>
      </c>
      <c r="I145" t="s">
        <v>417</v>
      </c>
      <c r="J145" t="s">
        <v>418</v>
      </c>
      <c r="K145" s="35" t="str">
        <f t="shared" si="2"/>
        <v>Sint-Michielsinstituut, Tremelobaan 4, 3140 KEERBERGEN</v>
      </c>
      <c r="L145" t="s">
        <v>180</v>
      </c>
    </row>
    <row r="146" spans="1:12" x14ac:dyDescent="0.3">
      <c r="A146">
        <v>32847</v>
      </c>
      <c r="B146">
        <v>1</v>
      </c>
      <c r="C146" t="s">
        <v>511</v>
      </c>
      <c r="D146" t="s">
        <v>512</v>
      </c>
      <c r="E146">
        <v>3140</v>
      </c>
      <c r="F146" t="s">
        <v>2356</v>
      </c>
      <c r="G146" t="s">
        <v>513</v>
      </c>
      <c r="H146" t="s">
        <v>2220</v>
      </c>
      <c r="I146" t="s">
        <v>184</v>
      </c>
      <c r="J146" t="s">
        <v>185</v>
      </c>
      <c r="K146" s="35" t="str">
        <f t="shared" si="2"/>
        <v>GO! technisch atheneum Keerbergen, Molenstraat 2, 3140 KEERBERGEN</v>
      </c>
      <c r="L146" t="s">
        <v>180</v>
      </c>
    </row>
    <row r="147" spans="1:12" x14ac:dyDescent="0.3">
      <c r="A147">
        <v>32854</v>
      </c>
      <c r="B147">
        <v>1</v>
      </c>
      <c r="C147" t="s">
        <v>514</v>
      </c>
      <c r="D147" t="s">
        <v>515</v>
      </c>
      <c r="E147">
        <v>3010</v>
      </c>
      <c r="F147" t="s">
        <v>2357</v>
      </c>
      <c r="G147" t="s">
        <v>516</v>
      </c>
      <c r="H147" t="s">
        <v>2230</v>
      </c>
      <c r="I147" t="s">
        <v>417</v>
      </c>
      <c r="J147" t="s">
        <v>418</v>
      </c>
      <c r="K147" s="35" t="str">
        <f t="shared" si="2"/>
        <v>Heilig Hartinstituut Kessel-Lo, Jozef Pierrestraat 56, 3010 KESSEL-LO</v>
      </c>
      <c r="L147" t="s">
        <v>180</v>
      </c>
    </row>
    <row r="148" spans="1:12" x14ac:dyDescent="0.3">
      <c r="A148">
        <v>32871</v>
      </c>
      <c r="B148">
        <v>1</v>
      </c>
      <c r="C148" t="s">
        <v>517</v>
      </c>
      <c r="D148" t="s">
        <v>518</v>
      </c>
      <c r="E148">
        <v>1502</v>
      </c>
      <c r="F148" t="s">
        <v>2358</v>
      </c>
      <c r="G148" t="s">
        <v>519</v>
      </c>
      <c r="H148" t="s">
        <v>2230</v>
      </c>
      <c r="I148" t="s">
        <v>417</v>
      </c>
      <c r="J148" t="s">
        <v>418</v>
      </c>
      <c r="K148" s="35" t="str">
        <f t="shared" si="2"/>
        <v>Sancta Mariainstituut, Heerweg 77, 1502 LEMBEEK</v>
      </c>
      <c r="L148" t="s">
        <v>180</v>
      </c>
    </row>
    <row r="149" spans="1:12" x14ac:dyDescent="0.3">
      <c r="A149">
        <v>32904</v>
      </c>
      <c r="B149">
        <v>1</v>
      </c>
      <c r="C149" t="s">
        <v>520</v>
      </c>
      <c r="D149" t="s">
        <v>521</v>
      </c>
      <c r="E149">
        <v>3000</v>
      </c>
      <c r="F149" t="s">
        <v>2359</v>
      </c>
      <c r="G149" t="s">
        <v>522</v>
      </c>
      <c r="H149" t="s">
        <v>2230</v>
      </c>
      <c r="I149" t="s">
        <v>417</v>
      </c>
      <c r="J149" t="s">
        <v>418</v>
      </c>
      <c r="K149" s="35" t="str">
        <f t="shared" si="2"/>
        <v>Miniemeninstituut, Diestsestraat 163, 3000 LEUVEN</v>
      </c>
      <c r="L149" t="s">
        <v>180</v>
      </c>
    </row>
    <row r="150" spans="1:12" x14ac:dyDescent="0.3">
      <c r="A150">
        <v>32921</v>
      </c>
      <c r="B150">
        <v>1</v>
      </c>
      <c r="C150" t="s">
        <v>523</v>
      </c>
      <c r="D150" t="s">
        <v>524</v>
      </c>
      <c r="E150">
        <v>3000</v>
      </c>
      <c r="F150" t="s">
        <v>2359</v>
      </c>
      <c r="G150" t="s">
        <v>525</v>
      </c>
      <c r="H150" t="s">
        <v>2230</v>
      </c>
      <c r="I150" t="s">
        <v>417</v>
      </c>
      <c r="J150" t="s">
        <v>418</v>
      </c>
      <c r="K150" s="35" t="str">
        <f t="shared" si="2"/>
        <v>Vrije Technische School Leuven, Dekenstraat 3, 3000 LEUVEN</v>
      </c>
      <c r="L150" t="s">
        <v>180</v>
      </c>
    </row>
    <row r="151" spans="1:12" x14ac:dyDescent="0.3">
      <c r="A151">
        <v>32938</v>
      </c>
      <c r="B151">
        <v>1</v>
      </c>
      <c r="C151" t="s">
        <v>526</v>
      </c>
      <c r="D151" t="s">
        <v>527</v>
      </c>
      <c r="E151">
        <v>3000</v>
      </c>
      <c r="F151" t="s">
        <v>2359</v>
      </c>
      <c r="G151" t="s">
        <v>528</v>
      </c>
      <c r="H151" t="s">
        <v>2230</v>
      </c>
      <c r="I151" t="s">
        <v>417</v>
      </c>
      <c r="J151" t="s">
        <v>418</v>
      </c>
      <c r="K151" s="35" t="str">
        <f t="shared" si="2"/>
        <v>De Wijnpers - Provinciaal onderw. Leuven, Mechelsevest 72, 3000 LEUVEN</v>
      </c>
      <c r="L151" t="s">
        <v>180</v>
      </c>
    </row>
    <row r="152" spans="1:12" x14ac:dyDescent="0.3">
      <c r="A152">
        <v>32946</v>
      </c>
      <c r="B152">
        <v>1</v>
      </c>
      <c r="C152" t="s">
        <v>2233</v>
      </c>
      <c r="D152" t="s">
        <v>529</v>
      </c>
      <c r="E152">
        <v>3000</v>
      </c>
      <c r="F152" t="s">
        <v>2359</v>
      </c>
      <c r="G152" t="s">
        <v>530</v>
      </c>
      <c r="H152" t="s">
        <v>2230</v>
      </c>
      <c r="I152" t="s">
        <v>417</v>
      </c>
      <c r="J152" t="s">
        <v>418</v>
      </c>
      <c r="K152" s="35" t="str">
        <f t="shared" si="2"/>
        <v>Stfran., Herestraat 49, 3000 LEUVEN</v>
      </c>
      <c r="L152" t="s">
        <v>180</v>
      </c>
    </row>
    <row r="153" spans="1:12" x14ac:dyDescent="0.3">
      <c r="A153">
        <v>32987</v>
      </c>
      <c r="B153">
        <v>1</v>
      </c>
      <c r="C153" t="s">
        <v>501</v>
      </c>
      <c r="D153" t="s">
        <v>531</v>
      </c>
      <c r="E153">
        <v>3000</v>
      </c>
      <c r="F153" t="s">
        <v>2359</v>
      </c>
      <c r="G153" t="s">
        <v>532</v>
      </c>
      <c r="H153" t="s">
        <v>2230</v>
      </c>
      <c r="I153" t="s">
        <v>417</v>
      </c>
      <c r="J153" t="s">
        <v>418</v>
      </c>
      <c r="K153" s="35" t="str">
        <f t="shared" si="2"/>
        <v>Sint-Pieterscollege, Minderbroedersstraat 13, 3000 LEUVEN</v>
      </c>
      <c r="L153" t="s">
        <v>180</v>
      </c>
    </row>
    <row r="154" spans="1:12" x14ac:dyDescent="0.3">
      <c r="A154">
        <v>32995</v>
      </c>
      <c r="B154">
        <v>1</v>
      </c>
      <c r="C154" t="s">
        <v>533</v>
      </c>
      <c r="D154" t="s">
        <v>534</v>
      </c>
      <c r="E154">
        <v>3000</v>
      </c>
      <c r="F154" t="s">
        <v>2359</v>
      </c>
      <c r="G154" t="s">
        <v>535</v>
      </c>
      <c r="H154" t="s">
        <v>2230</v>
      </c>
      <c r="I154" t="s">
        <v>417</v>
      </c>
      <c r="J154" t="s">
        <v>418</v>
      </c>
      <c r="K154" s="35" t="str">
        <f t="shared" si="2"/>
        <v>Heilige-Drievuldigheidscollege, Oude Markt 28, 3000 LEUVEN</v>
      </c>
      <c r="L154" t="s">
        <v>180</v>
      </c>
    </row>
    <row r="155" spans="1:12" x14ac:dyDescent="0.3">
      <c r="A155">
        <v>33076</v>
      </c>
      <c r="B155">
        <v>1</v>
      </c>
      <c r="C155" t="s">
        <v>536</v>
      </c>
      <c r="D155" t="s">
        <v>524</v>
      </c>
      <c r="E155">
        <v>3000</v>
      </c>
      <c r="F155" t="s">
        <v>2359</v>
      </c>
      <c r="G155" t="s">
        <v>537</v>
      </c>
      <c r="H155" t="s">
        <v>2230</v>
      </c>
      <c r="I155" t="s">
        <v>417</v>
      </c>
      <c r="J155" t="s">
        <v>418</v>
      </c>
      <c r="K155" s="35" t="str">
        <f t="shared" si="2"/>
        <v>Vrije Middenschool Leuven, Dekenstraat 3, 3000 LEUVEN</v>
      </c>
      <c r="L155" t="s">
        <v>180</v>
      </c>
    </row>
    <row r="156" spans="1:12" x14ac:dyDescent="0.3">
      <c r="A156">
        <v>33134</v>
      </c>
      <c r="B156">
        <v>1</v>
      </c>
      <c r="C156" t="s">
        <v>538</v>
      </c>
      <c r="D156" t="s">
        <v>539</v>
      </c>
      <c r="E156">
        <v>1840</v>
      </c>
      <c r="F156" t="s">
        <v>2360</v>
      </c>
      <c r="G156" t="s">
        <v>540</v>
      </c>
      <c r="H156" t="s">
        <v>2230</v>
      </c>
      <c r="I156" t="s">
        <v>417</v>
      </c>
      <c r="J156" t="s">
        <v>418</v>
      </c>
      <c r="K156" s="35" t="str">
        <f t="shared" si="2"/>
        <v>Virgo Sapiensinstituut, Heldenplein 6, 1840 LONDERZEEL</v>
      </c>
      <c r="L156" t="s">
        <v>180</v>
      </c>
    </row>
    <row r="157" spans="1:12" x14ac:dyDescent="0.3">
      <c r="A157">
        <v>33142</v>
      </c>
      <c r="B157">
        <v>1</v>
      </c>
      <c r="C157" t="s">
        <v>258</v>
      </c>
      <c r="D157" t="s">
        <v>541</v>
      </c>
      <c r="E157">
        <v>1840</v>
      </c>
      <c r="F157" t="s">
        <v>2360</v>
      </c>
      <c r="G157" t="s">
        <v>542</v>
      </c>
      <c r="H157" t="s">
        <v>2230</v>
      </c>
      <c r="I157" t="s">
        <v>417</v>
      </c>
      <c r="J157" t="s">
        <v>418</v>
      </c>
      <c r="K157" s="35" t="str">
        <f t="shared" si="2"/>
        <v>Gemeentelijk Technisch Instituut, Daalkouter 30, 1840 LONDERZEEL</v>
      </c>
      <c r="L157" t="s">
        <v>180</v>
      </c>
    </row>
    <row r="158" spans="1:12" x14ac:dyDescent="0.3">
      <c r="A158">
        <v>33183</v>
      </c>
      <c r="B158">
        <v>1</v>
      </c>
      <c r="C158" t="s">
        <v>543</v>
      </c>
      <c r="D158" t="s">
        <v>544</v>
      </c>
      <c r="E158">
        <v>1831</v>
      </c>
      <c r="F158" t="s">
        <v>2361</v>
      </c>
      <c r="G158" t="s">
        <v>545</v>
      </c>
      <c r="H158" t="s">
        <v>2230</v>
      </c>
      <c r="I158" t="s">
        <v>417</v>
      </c>
      <c r="J158" t="s">
        <v>418</v>
      </c>
      <c r="K158" s="35" t="str">
        <f t="shared" si="2"/>
        <v>Gemeentelijk Instituut voor Sec. Onderw., Watermolenstraat 33, 1831 DIEGEM</v>
      </c>
      <c r="L158" t="s">
        <v>180</v>
      </c>
    </row>
    <row r="159" spans="1:12" x14ac:dyDescent="0.3">
      <c r="A159">
        <v>33209</v>
      </c>
      <c r="B159">
        <v>1</v>
      </c>
      <c r="C159" t="s">
        <v>2362</v>
      </c>
      <c r="D159" t="s">
        <v>546</v>
      </c>
      <c r="E159">
        <v>1785</v>
      </c>
      <c r="F159" t="s">
        <v>2363</v>
      </c>
      <c r="G159" t="s">
        <v>547</v>
      </c>
      <c r="H159" t="s">
        <v>2230</v>
      </c>
      <c r="I159" t="s">
        <v>417</v>
      </c>
      <c r="J159" t="s">
        <v>418</v>
      </c>
      <c r="K159" s="35" t="str">
        <f t="shared" si="2"/>
        <v>Sint-Donatus Secundair Campus Markt, Marktstraat 1, 1785 MERCHTEM</v>
      </c>
      <c r="L159" t="s">
        <v>180</v>
      </c>
    </row>
    <row r="160" spans="1:12" x14ac:dyDescent="0.3">
      <c r="A160">
        <v>33217</v>
      </c>
      <c r="B160">
        <v>1</v>
      </c>
      <c r="C160" t="s">
        <v>548</v>
      </c>
      <c r="D160" t="s">
        <v>549</v>
      </c>
      <c r="E160">
        <v>1785</v>
      </c>
      <c r="F160" t="s">
        <v>2363</v>
      </c>
      <c r="G160" t="s">
        <v>550</v>
      </c>
      <c r="H160" t="s">
        <v>2230</v>
      </c>
      <c r="I160" t="s">
        <v>417</v>
      </c>
      <c r="J160" t="s">
        <v>418</v>
      </c>
      <c r="K160" s="35" t="str">
        <f t="shared" si="2"/>
        <v>Gemeentelijke Technische &amp; Beroepsschool, Stationsstraat 55, 1785 MERCHTEM</v>
      </c>
      <c r="L160" t="s">
        <v>180</v>
      </c>
    </row>
    <row r="161" spans="1:12" x14ac:dyDescent="0.3">
      <c r="A161">
        <v>33225</v>
      </c>
      <c r="B161">
        <v>1</v>
      </c>
      <c r="C161" t="s">
        <v>551</v>
      </c>
      <c r="D161" t="s">
        <v>552</v>
      </c>
      <c r="E161">
        <v>1785</v>
      </c>
      <c r="F161" t="s">
        <v>2363</v>
      </c>
      <c r="G161" t="s">
        <v>553</v>
      </c>
      <c r="H161" t="s">
        <v>2230</v>
      </c>
      <c r="I161" t="s">
        <v>417</v>
      </c>
      <c r="J161" t="s">
        <v>418</v>
      </c>
      <c r="K161" s="35" t="str">
        <f t="shared" si="2"/>
        <v>Gemeentelijke Technische Tuinbouwschool, Molenbaan 54, 1785 MERCHTEM</v>
      </c>
      <c r="L161" t="s">
        <v>180</v>
      </c>
    </row>
    <row r="162" spans="1:12" x14ac:dyDescent="0.3">
      <c r="A162">
        <v>33241</v>
      </c>
      <c r="B162">
        <v>1</v>
      </c>
      <c r="C162" t="s">
        <v>2364</v>
      </c>
      <c r="D162" t="s">
        <v>554</v>
      </c>
      <c r="E162">
        <v>1785</v>
      </c>
      <c r="F162" t="s">
        <v>2363</v>
      </c>
      <c r="G162" t="s">
        <v>555</v>
      </c>
      <c r="H162" t="s">
        <v>2230</v>
      </c>
      <c r="I162" t="s">
        <v>417</v>
      </c>
      <c r="J162" t="s">
        <v>418</v>
      </c>
      <c r="K162" s="35" t="str">
        <f t="shared" si="2"/>
        <v>Sint-Donatus SO Campus Dendermondestraat, Dendermondestraat 26, 1785 MERCHTEM</v>
      </c>
      <c r="L162" t="s">
        <v>180</v>
      </c>
    </row>
    <row r="163" spans="1:12" x14ac:dyDescent="0.3">
      <c r="A163">
        <v>33258</v>
      </c>
      <c r="B163">
        <v>1</v>
      </c>
      <c r="C163" t="s">
        <v>556</v>
      </c>
      <c r="D163" t="s">
        <v>557</v>
      </c>
      <c r="E163">
        <v>1080</v>
      </c>
      <c r="F163" t="s">
        <v>2365</v>
      </c>
      <c r="G163" t="s">
        <v>558</v>
      </c>
      <c r="H163" t="s">
        <v>2223</v>
      </c>
      <c r="I163" t="s">
        <v>230</v>
      </c>
      <c r="J163" t="s">
        <v>231</v>
      </c>
      <c r="K163" s="35" t="str">
        <f t="shared" si="2"/>
        <v>Imelda-Instituut, Picardstraat 170, 1080 SINT-JANS-MOLENBEEK</v>
      </c>
      <c r="L163" t="s">
        <v>180</v>
      </c>
    </row>
    <row r="164" spans="1:12" x14ac:dyDescent="0.3">
      <c r="A164">
        <v>33291</v>
      </c>
      <c r="B164">
        <v>1</v>
      </c>
      <c r="C164" t="s">
        <v>559</v>
      </c>
      <c r="D164" t="s">
        <v>560</v>
      </c>
      <c r="E164">
        <v>1745</v>
      </c>
      <c r="F164" t="s">
        <v>2366</v>
      </c>
      <c r="G164" t="s">
        <v>561</v>
      </c>
      <c r="H164" t="s">
        <v>2230</v>
      </c>
      <c r="I164" t="s">
        <v>417</v>
      </c>
      <c r="J164" t="s">
        <v>418</v>
      </c>
      <c r="K164" s="35" t="str">
        <f t="shared" si="2"/>
        <v>Vrij Katholiek Onderwijs Opwijk, Karenveldstraat 23, 1745 OPWIJK</v>
      </c>
      <c r="L164" t="s">
        <v>180</v>
      </c>
    </row>
    <row r="165" spans="1:12" x14ac:dyDescent="0.3">
      <c r="A165">
        <v>33308</v>
      </c>
      <c r="B165">
        <v>1</v>
      </c>
      <c r="C165" t="s">
        <v>562</v>
      </c>
      <c r="D165" t="s">
        <v>560</v>
      </c>
      <c r="E165">
        <v>1745</v>
      </c>
      <c r="F165" t="s">
        <v>2366</v>
      </c>
      <c r="G165" t="s">
        <v>563</v>
      </c>
      <c r="H165" t="s">
        <v>2230</v>
      </c>
      <c r="I165" t="s">
        <v>417</v>
      </c>
      <c r="J165" t="s">
        <v>418</v>
      </c>
      <c r="K165" s="35" t="str">
        <f t="shared" si="2"/>
        <v>Vrij Kath. Ond. Opwijk - Middenschool, Karenveldstraat 23, 1745 OPWIJK</v>
      </c>
      <c r="L165" t="s">
        <v>180</v>
      </c>
    </row>
    <row r="166" spans="1:12" x14ac:dyDescent="0.3">
      <c r="A166">
        <v>33316</v>
      </c>
      <c r="B166">
        <v>1</v>
      </c>
      <c r="C166" t="s">
        <v>564</v>
      </c>
      <c r="D166" t="s">
        <v>565</v>
      </c>
      <c r="E166">
        <v>3090</v>
      </c>
      <c r="F166" t="s">
        <v>2367</v>
      </c>
      <c r="G166" t="s">
        <v>566</v>
      </c>
      <c r="H166" t="s">
        <v>2223</v>
      </c>
      <c r="I166" t="s">
        <v>230</v>
      </c>
      <c r="J166" t="s">
        <v>231</v>
      </c>
      <c r="K166" s="35" t="str">
        <f t="shared" si="2"/>
        <v>Gemeentelijk Instituut voor Techn. Ond., Stationsplein 4, 3090 OVERIJSE</v>
      </c>
      <c r="L166" t="s">
        <v>180</v>
      </c>
    </row>
    <row r="167" spans="1:12" x14ac:dyDescent="0.3">
      <c r="A167">
        <v>33341</v>
      </c>
      <c r="B167">
        <v>1</v>
      </c>
      <c r="C167" t="s">
        <v>567</v>
      </c>
      <c r="D167" t="s">
        <v>568</v>
      </c>
      <c r="E167">
        <v>3110</v>
      </c>
      <c r="F167" t="s">
        <v>2368</v>
      </c>
      <c r="G167" t="s">
        <v>569</v>
      </c>
      <c r="H167" t="s">
        <v>2230</v>
      </c>
      <c r="I167" t="s">
        <v>417</v>
      </c>
      <c r="J167" t="s">
        <v>418</v>
      </c>
      <c r="K167" s="35" t="str">
        <f t="shared" si="2"/>
        <v>Montfortaans Seminarie, Aarschotsesteenweg 39, 3110 ROTSELAAR</v>
      </c>
      <c r="L167" t="s">
        <v>180</v>
      </c>
    </row>
    <row r="168" spans="1:12" x14ac:dyDescent="0.3">
      <c r="A168">
        <v>33449</v>
      </c>
      <c r="B168">
        <v>1</v>
      </c>
      <c r="C168" t="s">
        <v>570</v>
      </c>
      <c r="D168" t="s">
        <v>60</v>
      </c>
      <c r="E168">
        <v>1640</v>
      </c>
      <c r="F168" t="s">
        <v>2369</v>
      </c>
      <c r="G168" t="s">
        <v>61</v>
      </c>
      <c r="H168" t="s">
        <v>2230</v>
      </c>
      <c r="I168" t="s">
        <v>417</v>
      </c>
      <c r="J168" t="s">
        <v>418</v>
      </c>
      <c r="K168" s="35" t="str">
        <f t="shared" si="2"/>
        <v>Onze-Lieve-Vrouwinstituut, Kloosterweg 1, 1640 SINT-GENESIUS-RODE</v>
      </c>
      <c r="L168" t="s">
        <v>180</v>
      </c>
    </row>
    <row r="169" spans="1:12" x14ac:dyDescent="0.3">
      <c r="A169">
        <v>33514</v>
      </c>
      <c r="B169">
        <v>1</v>
      </c>
      <c r="C169" t="s">
        <v>238</v>
      </c>
      <c r="D169" t="s">
        <v>571</v>
      </c>
      <c r="E169">
        <v>1740</v>
      </c>
      <c r="F169" t="s">
        <v>2370</v>
      </c>
      <c r="G169" t="s">
        <v>572</v>
      </c>
      <c r="H169" t="s">
        <v>2230</v>
      </c>
      <c r="I169" t="s">
        <v>417</v>
      </c>
      <c r="J169" t="s">
        <v>418</v>
      </c>
      <c r="K169" s="35" t="str">
        <f t="shared" si="2"/>
        <v>Sint-Jozefsinstituut, Statiestraat 37, 1740 TERNAT</v>
      </c>
      <c r="L169" t="s">
        <v>180</v>
      </c>
    </row>
    <row r="170" spans="1:12" x14ac:dyDescent="0.3">
      <c r="A170">
        <v>33522</v>
      </c>
      <c r="B170">
        <v>1</v>
      </c>
      <c r="C170" t="s">
        <v>573</v>
      </c>
      <c r="D170" t="s">
        <v>574</v>
      </c>
      <c r="E170">
        <v>1740</v>
      </c>
      <c r="F170" t="s">
        <v>2370</v>
      </c>
      <c r="G170" t="s">
        <v>575</v>
      </c>
      <c r="H170" t="s">
        <v>2230</v>
      </c>
      <c r="I170" t="s">
        <v>417</v>
      </c>
      <c r="J170" t="s">
        <v>418</v>
      </c>
      <c r="K170" s="35" t="str">
        <f t="shared" si="2"/>
        <v>Katholiek Sec. Ond. Ternat - Sint-Angela, Statiestraat 35, 1740 TERNAT</v>
      </c>
      <c r="L170" t="s">
        <v>180</v>
      </c>
    </row>
    <row r="171" spans="1:12" x14ac:dyDescent="0.3">
      <c r="A171">
        <v>33548</v>
      </c>
      <c r="B171">
        <v>1</v>
      </c>
      <c r="C171" t="s">
        <v>564</v>
      </c>
      <c r="D171" t="s">
        <v>2204</v>
      </c>
      <c r="E171">
        <v>3080</v>
      </c>
      <c r="F171" t="s">
        <v>2371</v>
      </c>
      <c r="G171" t="s">
        <v>576</v>
      </c>
      <c r="H171" t="s">
        <v>2230</v>
      </c>
      <c r="I171" t="s">
        <v>417</v>
      </c>
      <c r="J171" t="s">
        <v>418</v>
      </c>
      <c r="K171" s="35" t="str">
        <f t="shared" si="2"/>
        <v>Gemeentelijk Instituut voor Techn. Ond., Pater Dupierreuxlaan 1, 3080 TERVUREN</v>
      </c>
      <c r="L171" t="s">
        <v>180</v>
      </c>
    </row>
    <row r="172" spans="1:12" x14ac:dyDescent="0.3">
      <c r="A172">
        <v>33571</v>
      </c>
      <c r="B172">
        <v>1</v>
      </c>
      <c r="C172" t="s">
        <v>577</v>
      </c>
      <c r="D172" t="s">
        <v>578</v>
      </c>
      <c r="E172">
        <v>3300</v>
      </c>
      <c r="F172" t="s">
        <v>2372</v>
      </c>
      <c r="G172" t="s">
        <v>579</v>
      </c>
      <c r="H172" t="s">
        <v>2230</v>
      </c>
      <c r="I172" t="s">
        <v>417</v>
      </c>
      <c r="J172" t="s">
        <v>418</v>
      </c>
      <c r="K172" s="35" t="str">
        <f t="shared" si="2"/>
        <v>Provinciaal Instituut voor Secundair Ond, Alexianenweg 2, 3300 TIENEN</v>
      </c>
      <c r="L172" t="s">
        <v>180</v>
      </c>
    </row>
    <row r="173" spans="1:12" x14ac:dyDescent="0.3">
      <c r="A173">
        <v>33671</v>
      </c>
      <c r="B173">
        <v>1</v>
      </c>
      <c r="C173" t="s">
        <v>580</v>
      </c>
      <c r="D173" t="s">
        <v>581</v>
      </c>
      <c r="E173">
        <v>3150</v>
      </c>
      <c r="F173" t="s">
        <v>2373</v>
      </c>
      <c r="G173" t="s">
        <v>582</v>
      </c>
      <c r="H173" t="s">
        <v>2230</v>
      </c>
      <c r="I173" t="s">
        <v>417</v>
      </c>
      <c r="J173" t="s">
        <v>418</v>
      </c>
      <c r="K173" s="35" t="str">
        <f t="shared" si="2"/>
        <v>Sint-Angela-Instituut, Kruineikestraat 5, 3150 TILDONK</v>
      </c>
      <c r="L173" t="s">
        <v>180</v>
      </c>
    </row>
    <row r="174" spans="1:12" x14ac:dyDescent="0.3">
      <c r="A174">
        <v>33704</v>
      </c>
      <c r="B174">
        <v>1</v>
      </c>
      <c r="C174" t="s">
        <v>583</v>
      </c>
      <c r="D174" t="s">
        <v>2579</v>
      </c>
      <c r="E174">
        <v>1800</v>
      </c>
      <c r="F174" t="s">
        <v>2374</v>
      </c>
      <c r="G174" t="s">
        <v>584</v>
      </c>
      <c r="H174" t="s">
        <v>2230</v>
      </c>
      <c r="I174" t="s">
        <v>417</v>
      </c>
      <c r="J174" t="s">
        <v>418</v>
      </c>
      <c r="K174" s="35" t="str">
        <f t="shared" si="2"/>
        <v>Het College, Spiegelstraat 12, 1800 VILVOORDE</v>
      </c>
      <c r="L174" t="s">
        <v>180</v>
      </c>
    </row>
    <row r="175" spans="1:12" x14ac:dyDescent="0.3">
      <c r="A175">
        <v>33712</v>
      </c>
      <c r="B175">
        <v>1</v>
      </c>
      <c r="C175" t="s">
        <v>2234</v>
      </c>
      <c r="D175" t="s">
        <v>64</v>
      </c>
      <c r="E175">
        <v>1800</v>
      </c>
      <c r="F175" t="s">
        <v>2374</v>
      </c>
      <c r="G175" t="s">
        <v>585</v>
      </c>
      <c r="H175" t="s">
        <v>2230</v>
      </c>
      <c r="I175" t="s">
        <v>417</v>
      </c>
      <c r="J175" t="s">
        <v>418</v>
      </c>
      <c r="K175" s="35" t="str">
        <f t="shared" si="2"/>
        <v>Virgo Plus, Rooseveltlaan (Franklin) 98, 1800 VILVOORDE</v>
      </c>
      <c r="L175" t="s">
        <v>180</v>
      </c>
    </row>
    <row r="176" spans="1:12" x14ac:dyDescent="0.3">
      <c r="A176">
        <v>33721</v>
      </c>
      <c r="B176">
        <v>1</v>
      </c>
      <c r="C176" t="s">
        <v>586</v>
      </c>
      <c r="D176" t="s">
        <v>587</v>
      </c>
      <c r="E176">
        <v>1800</v>
      </c>
      <c r="F176" t="s">
        <v>2374</v>
      </c>
      <c r="G176" t="s">
        <v>588</v>
      </c>
      <c r="H176" t="s">
        <v>2230</v>
      </c>
      <c r="I176" t="s">
        <v>417</v>
      </c>
      <c r="J176" t="s">
        <v>418</v>
      </c>
      <c r="K176" s="35" t="str">
        <f t="shared" si="2"/>
        <v>TechnOV, Zennelaan 51_53, 1800 VILVOORDE</v>
      </c>
      <c r="L176" t="s">
        <v>180</v>
      </c>
    </row>
    <row r="177" spans="1:12" x14ac:dyDescent="0.3">
      <c r="A177">
        <v>33746</v>
      </c>
      <c r="B177">
        <v>1</v>
      </c>
      <c r="C177" t="s">
        <v>2235</v>
      </c>
      <c r="D177" t="s">
        <v>2579</v>
      </c>
      <c r="E177">
        <v>1800</v>
      </c>
      <c r="F177" t="s">
        <v>2374</v>
      </c>
      <c r="G177" t="s">
        <v>584</v>
      </c>
      <c r="H177" t="s">
        <v>2230</v>
      </c>
      <c r="I177" t="s">
        <v>417</v>
      </c>
      <c r="J177" t="s">
        <v>418</v>
      </c>
      <c r="K177" s="35" t="str">
        <f t="shared" si="2"/>
        <v>Het College EG, Spiegelstraat 12, 1800 VILVOORDE</v>
      </c>
      <c r="L177" t="s">
        <v>180</v>
      </c>
    </row>
    <row r="178" spans="1:12" x14ac:dyDescent="0.3">
      <c r="A178">
        <v>33803</v>
      </c>
      <c r="B178">
        <v>1</v>
      </c>
      <c r="C178" t="s">
        <v>246</v>
      </c>
      <c r="D178" t="s">
        <v>58</v>
      </c>
      <c r="E178">
        <v>1150</v>
      </c>
      <c r="F178" t="s">
        <v>2375</v>
      </c>
      <c r="G178" t="s">
        <v>589</v>
      </c>
      <c r="H178" t="s">
        <v>2223</v>
      </c>
      <c r="I178" t="s">
        <v>230</v>
      </c>
      <c r="J178" t="s">
        <v>231</v>
      </c>
      <c r="K178" s="35" t="str">
        <f t="shared" si="2"/>
        <v>Mater Dei-Instituut, Luchtvaartlaan 70, 1150 SINT-PIETERS-WOLUWE</v>
      </c>
      <c r="L178" t="s">
        <v>180</v>
      </c>
    </row>
    <row r="179" spans="1:12" x14ac:dyDescent="0.3">
      <c r="A179">
        <v>33811</v>
      </c>
      <c r="B179">
        <v>1</v>
      </c>
      <c r="C179" t="s">
        <v>590</v>
      </c>
      <c r="D179" t="s">
        <v>591</v>
      </c>
      <c r="E179">
        <v>1150</v>
      </c>
      <c r="F179" t="s">
        <v>2375</v>
      </c>
      <c r="G179" t="s">
        <v>592</v>
      </c>
      <c r="H179" t="s">
        <v>2223</v>
      </c>
      <c r="I179" t="s">
        <v>230</v>
      </c>
      <c r="J179" t="s">
        <v>231</v>
      </c>
      <c r="K179" s="35" t="str">
        <f t="shared" si="2"/>
        <v>Sint-Jozefscollege, Woluwelaan 20, 1150 SINT-PIETERS-WOLUWE</v>
      </c>
      <c r="L179" t="s">
        <v>180</v>
      </c>
    </row>
    <row r="180" spans="1:12" x14ac:dyDescent="0.3">
      <c r="A180">
        <v>33829</v>
      </c>
      <c r="B180">
        <v>1</v>
      </c>
      <c r="C180" t="s">
        <v>288</v>
      </c>
      <c r="D180" t="s">
        <v>593</v>
      </c>
      <c r="E180">
        <v>1150</v>
      </c>
      <c r="F180" t="s">
        <v>2375</v>
      </c>
      <c r="G180" t="s">
        <v>594</v>
      </c>
      <c r="H180" t="s">
        <v>2223</v>
      </c>
      <c r="I180" t="s">
        <v>230</v>
      </c>
      <c r="J180" t="s">
        <v>231</v>
      </c>
      <c r="K180" s="35" t="str">
        <f t="shared" si="2"/>
        <v>Don Bosco Technisch Instituut, Guldendallaan 90, 1150 SINT-PIETERS-WOLUWE</v>
      </c>
      <c r="L180" t="s">
        <v>180</v>
      </c>
    </row>
    <row r="181" spans="1:12" x14ac:dyDescent="0.3">
      <c r="A181">
        <v>33886</v>
      </c>
      <c r="B181">
        <v>1</v>
      </c>
      <c r="C181" t="s">
        <v>595</v>
      </c>
      <c r="D181" t="s">
        <v>596</v>
      </c>
      <c r="E181">
        <v>3440</v>
      </c>
      <c r="F181" t="s">
        <v>2376</v>
      </c>
      <c r="G181" t="s">
        <v>597</v>
      </c>
      <c r="H181" t="s">
        <v>2230</v>
      </c>
      <c r="I181" t="s">
        <v>417</v>
      </c>
      <c r="J181" t="s">
        <v>418</v>
      </c>
      <c r="K181" s="35" t="str">
        <f t="shared" si="2"/>
        <v>Sint-Tarcisiusinstituut, Predikherenstraat 1, 3440 ZOUTLEEUW</v>
      </c>
      <c r="L181" t="s">
        <v>180</v>
      </c>
    </row>
    <row r="182" spans="1:12" x14ac:dyDescent="0.3">
      <c r="A182">
        <v>33894</v>
      </c>
      <c r="B182">
        <v>1</v>
      </c>
      <c r="C182" t="s">
        <v>598</v>
      </c>
      <c r="D182" t="s">
        <v>2580</v>
      </c>
      <c r="E182">
        <v>3440</v>
      </c>
      <c r="F182" t="s">
        <v>2376</v>
      </c>
      <c r="G182" t="s">
        <v>599</v>
      </c>
      <c r="H182" t="s">
        <v>2230</v>
      </c>
      <c r="I182" t="s">
        <v>417</v>
      </c>
      <c r="J182" t="s">
        <v>418</v>
      </c>
      <c r="K182" s="35" t="str">
        <f t="shared" si="2"/>
        <v>Sint-Leonardusinstituut, Bethaniastraat 1_A, 3440 ZOUTLEEUW</v>
      </c>
      <c r="L182" t="s">
        <v>180</v>
      </c>
    </row>
    <row r="183" spans="1:12" x14ac:dyDescent="0.3">
      <c r="A183">
        <v>33928</v>
      </c>
      <c r="B183">
        <v>1</v>
      </c>
      <c r="C183" t="s">
        <v>600</v>
      </c>
      <c r="D183" t="s">
        <v>601</v>
      </c>
      <c r="E183">
        <v>3400</v>
      </c>
      <c r="F183" t="s">
        <v>2377</v>
      </c>
      <c r="G183" t="s">
        <v>602</v>
      </c>
      <c r="H183" t="s">
        <v>2230</v>
      </c>
      <c r="I183" t="s">
        <v>417</v>
      </c>
      <c r="J183" t="s">
        <v>418</v>
      </c>
      <c r="K183" s="35" t="str">
        <f t="shared" si="2"/>
        <v>Bovenbouw Sint-Gertrudis, Molenbergstraat 25, 3400 LANDEN</v>
      </c>
      <c r="L183" t="s">
        <v>180</v>
      </c>
    </row>
    <row r="184" spans="1:12" x14ac:dyDescent="0.3">
      <c r="A184">
        <v>33936</v>
      </c>
      <c r="B184">
        <v>1</v>
      </c>
      <c r="C184" t="s">
        <v>603</v>
      </c>
      <c r="D184" t="s">
        <v>2581</v>
      </c>
      <c r="E184">
        <v>3400</v>
      </c>
      <c r="F184" t="s">
        <v>2377</v>
      </c>
      <c r="G184" t="s">
        <v>604</v>
      </c>
      <c r="H184" t="s">
        <v>2230</v>
      </c>
      <c r="I184" t="s">
        <v>417</v>
      </c>
      <c r="J184" t="s">
        <v>418</v>
      </c>
      <c r="K184" s="35" t="str">
        <f t="shared" si="2"/>
        <v>Middenschool Sint-Gertrudis, Groenendael 2_A, 3400 LANDEN</v>
      </c>
      <c r="L184" t="s">
        <v>180</v>
      </c>
    </row>
    <row r="185" spans="1:12" x14ac:dyDescent="0.3">
      <c r="A185">
        <v>33944</v>
      </c>
      <c r="B185">
        <v>1</v>
      </c>
      <c r="C185" t="s">
        <v>605</v>
      </c>
      <c r="D185" t="s">
        <v>606</v>
      </c>
      <c r="E185">
        <v>1760</v>
      </c>
      <c r="F185" t="s">
        <v>2378</v>
      </c>
      <c r="G185" t="s">
        <v>607</v>
      </c>
      <c r="H185" t="s">
        <v>2230</v>
      </c>
      <c r="I185" t="s">
        <v>417</v>
      </c>
      <c r="J185" t="s">
        <v>418</v>
      </c>
      <c r="K185" s="35" t="str">
        <f t="shared" si="2"/>
        <v>Immaculata Maria Instituut, Kapelleweide 5, 1760 ROOSDAAL</v>
      </c>
      <c r="L185" t="s">
        <v>180</v>
      </c>
    </row>
    <row r="186" spans="1:12" x14ac:dyDescent="0.3">
      <c r="A186">
        <v>33951</v>
      </c>
      <c r="B186">
        <v>1</v>
      </c>
      <c r="C186" t="s">
        <v>608</v>
      </c>
      <c r="D186" t="s">
        <v>609</v>
      </c>
      <c r="E186">
        <v>3320</v>
      </c>
      <c r="F186" t="s">
        <v>2379</v>
      </c>
      <c r="G186" t="s">
        <v>610</v>
      </c>
      <c r="H186" t="s">
        <v>2230</v>
      </c>
      <c r="I186" t="s">
        <v>417</v>
      </c>
      <c r="J186" t="s">
        <v>418</v>
      </c>
      <c r="K186" s="35" t="str">
        <f t="shared" si="2"/>
        <v>Sint-Janscollege, Waversesteenweg 1, 3320 HOEGAARDEN</v>
      </c>
      <c r="L186" t="s">
        <v>180</v>
      </c>
    </row>
    <row r="187" spans="1:12" x14ac:dyDescent="0.3">
      <c r="A187">
        <v>33969</v>
      </c>
      <c r="B187">
        <v>1</v>
      </c>
      <c r="C187" t="s">
        <v>611</v>
      </c>
      <c r="D187" t="s">
        <v>612</v>
      </c>
      <c r="E187">
        <v>8570</v>
      </c>
      <c r="F187" t="s">
        <v>2380</v>
      </c>
      <c r="G187" t="s">
        <v>613</v>
      </c>
      <c r="H187" t="s">
        <v>2236</v>
      </c>
      <c r="I187" t="s">
        <v>2205</v>
      </c>
      <c r="J187" t="s">
        <v>614</v>
      </c>
      <c r="K187" s="35" t="str">
        <f t="shared" si="2"/>
        <v>Sint-Paulusschool campus Sint-Vincentius, Kerkstraat 86, 8570 ANZEGEM</v>
      </c>
      <c r="L187" t="s">
        <v>180</v>
      </c>
    </row>
    <row r="188" spans="1:12" x14ac:dyDescent="0.3">
      <c r="A188">
        <v>33993</v>
      </c>
      <c r="B188">
        <v>1</v>
      </c>
      <c r="C188" t="s">
        <v>615</v>
      </c>
      <c r="D188" t="s">
        <v>2582</v>
      </c>
      <c r="E188">
        <v>8580</v>
      </c>
      <c r="F188" t="s">
        <v>2381</v>
      </c>
      <c r="G188" t="s">
        <v>616</v>
      </c>
      <c r="H188" t="s">
        <v>2236</v>
      </c>
      <c r="I188" t="s">
        <v>2205</v>
      </c>
      <c r="J188" t="s">
        <v>614</v>
      </c>
      <c r="K188" s="35" t="str">
        <f t="shared" si="2"/>
        <v>Sint-Paulusschool campus Sint-Jan B. 2, Kasteelstraat 14, 8580 AVELGEM</v>
      </c>
      <c r="L188" t="s">
        <v>180</v>
      </c>
    </row>
    <row r="189" spans="1:12" x14ac:dyDescent="0.3">
      <c r="A189">
        <v>34009</v>
      </c>
      <c r="B189">
        <v>1</v>
      </c>
      <c r="C189" t="s">
        <v>617</v>
      </c>
      <c r="D189" t="s">
        <v>2582</v>
      </c>
      <c r="E189">
        <v>8580</v>
      </c>
      <c r="F189" t="s">
        <v>2381</v>
      </c>
      <c r="G189" t="s">
        <v>616</v>
      </c>
      <c r="H189" t="s">
        <v>2236</v>
      </c>
      <c r="I189" t="s">
        <v>2205</v>
      </c>
      <c r="J189" t="s">
        <v>614</v>
      </c>
      <c r="K189" s="35" t="str">
        <f t="shared" si="2"/>
        <v>Sint-Paulusschool campus Sint-Jan B. 1, Kasteelstraat 14, 8580 AVELGEM</v>
      </c>
      <c r="L189" t="s">
        <v>180</v>
      </c>
    </row>
    <row r="190" spans="1:12" x14ac:dyDescent="0.3">
      <c r="A190">
        <v>34017</v>
      </c>
      <c r="B190">
        <v>1</v>
      </c>
      <c r="C190" t="s">
        <v>618</v>
      </c>
      <c r="D190" t="s">
        <v>619</v>
      </c>
      <c r="E190">
        <v>8730</v>
      </c>
      <c r="F190" t="s">
        <v>2382</v>
      </c>
      <c r="G190" t="s">
        <v>620</v>
      </c>
      <c r="H190" t="s">
        <v>2236</v>
      </c>
      <c r="I190" t="s">
        <v>2205</v>
      </c>
      <c r="J190" t="s">
        <v>614</v>
      </c>
      <c r="K190" s="35" t="str">
        <f t="shared" si="2"/>
        <v>Sint-Lutgartinstituut, Rollebaanstraat 10, 8730 BEERNEM</v>
      </c>
      <c r="L190" t="s">
        <v>180</v>
      </c>
    </row>
    <row r="191" spans="1:12" x14ac:dyDescent="0.3">
      <c r="A191">
        <v>34025</v>
      </c>
      <c r="B191">
        <v>1</v>
      </c>
      <c r="C191" t="s">
        <v>621</v>
      </c>
      <c r="D191" t="s">
        <v>2583</v>
      </c>
      <c r="E191">
        <v>8370</v>
      </c>
      <c r="F191" t="s">
        <v>2383</v>
      </c>
      <c r="G191" t="s">
        <v>622</v>
      </c>
      <c r="H191" t="s">
        <v>2236</v>
      </c>
      <c r="I191" t="s">
        <v>2205</v>
      </c>
      <c r="J191" t="s">
        <v>614</v>
      </c>
      <c r="K191" s="35" t="str">
        <f t="shared" si="2"/>
        <v>Sint-Jozef Sint-Pieter, Molenstraat 1_E, 8370 BLANKENBERGE</v>
      </c>
      <c r="L191" t="s">
        <v>180</v>
      </c>
    </row>
    <row r="192" spans="1:12" x14ac:dyDescent="0.3">
      <c r="A192">
        <v>34033</v>
      </c>
      <c r="B192">
        <v>1</v>
      </c>
      <c r="C192" t="s">
        <v>621</v>
      </c>
      <c r="D192" t="s">
        <v>2583</v>
      </c>
      <c r="E192">
        <v>8370</v>
      </c>
      <c r="F192" t="s">
        <v>2383</v>
      </c>
      <c r="G192" t="s">
        <v>622</v>
      </c>
      <c r="H192" t="s">
        <v>2236</v>
      </c>
      <c r="I192" t="s">
        <v>2205</v>
      </c>
      <c r="J192" t="s">
        <v>614</v>
      </c>
      <c r="K192" s="35" t="str">
        <f t="shared" si="2"/>
        <v>Sint-Jozef Sint-Pieter, Molenstraat 1_E, 8370 BLANKENBERGE</v>
      </c>
      <c r="L192" t="s">
        <v>180</v>
      </c>
    </row>
    <row r="193" spans="1:12" x14ac:dyDescent="0.3">
      <c r="A193">
        <v>34041</v>
      </c>
      <c r="B193">
        <v>1</v>
      </c>
      <c r="C193" t="s">
        <v>621</v>
      </c>
      <c r="D193" t="s">
        <v>2583</v>
      </c>
      <c r="E193">
        <v>8370</v>
      </c>
      <c r="F193" t="s">
        <v>2383</v>
      </c>
      <c r="G193" t="s">
        <v>622</v>
      </c>
      <c r="H193" t="s">
        <v>2236</v>
      </c>
      <c r="I193" t="s">
        <v>2205</v>
      </c>
      <c r="J193" t="s">
        <v>614</v>
      </c>
      <c r="K193" s="35" t="str">
        <f t="shared" si="2"/>
        <v>Sint-Jozef Sint-Pieter, Molenstraat 1_E, 8370 BLANKENBERGE</v>
      </c>
      <c r="L193" t="s">
        <v>180</v>
      </c>
    </row>
    <row r="194" spans="1:12" x14ac:dyDescent="0.3">
      <c r="A194">
        <v>34058</v>
      </c>
      <c r="B194">
        <v>1</v>
      </c>
      <c r="C194" t="s">
        <v>238</v>
      </c>
      <c r="D194" t="s">
        <v>623</v>
      </c>
      <c r="E194">
        <v>8000</v>
      </c>
      <c r="F194" t="s">
        <v>2384</v>
      </c>
      <c r="G194" t="s">
        <v>624</v>
      </c>
      <c r="H194" t="s">
        <v>2236</v>
      </c>
      <c r="I194" t="s">
        <v>2205</v>
      </c>
      <c r="J194" t="s">
        <v>614</v>
      </c>
      <c r="K194" s="35" t="str">
        <f t="shared" si="2"/>
        <v>Sint-Jozefsinstituut, Zilverstraat 26, 8000 BRUGGE</v>
      </c>
      <c r="L194" t="s">
        <v>180</v>
      </c>
    </row>
    <row r="195" spans="1:12" x14ac:dyDescent="0.3">
      <c r="A195">
        <v>34074</v>
      </c>
      <c r="B195">
        <v>1</v>
      </c>
      <c r="C195" t="s">
        <v>625</v>
      </c>
      <c r="D195" t="s">
        <v>2237</v>
      </c>
      <c r="E195">
        <v>8200</v>
      </c>
      <c r="F195" t="s">
        <v>2385</v>
      </c>
      <c r="G195" t="s">
        <v>626</v>
      </c>
      <c r="H195" t="s">
        <v>2236</v>
      </c>
      <c r="I195" t="s">
        <v>2205</v>
      </c>
      <c r="J195" t="s">
        <v>614</v>
      </c>
      <c r="K195" s="35" t="str">
        <f t="shared" ref="K195:K258" si="3">IF(A195="","",C195&amp;", "&amp;D195&amp;", "&amp;E195&amp;" "&amp;F195)</f>
        <v>Vrij Technisch Instituut Brugge, Vaartdijkstraat 3, 8200 SINT-MICHIELS</v>
      </c>
      <c r="L195" t="s">
        <v>180</v>
      </c>
    </row>
    <row r="196" spans="1:12" x14ac:dyDescent="0.3">
      <c r="A196">
        <v>34082</v>
      </c>
      <c r="B196">
        <v>1</v>
      </c>
      <c r="C196" t="s">
        <v>627</v>
      </c>
      <c r="D196" t="s">
        <v>628</v>
      </c>
      <c r="E196">
        <v>8000</v>
      </c>
      <c r="F196" t="s">
        <v>2384</v>
      </c>
      <c r="G196" t="s">
        <v>629</v>
      </c>
      <c r="H196" t="s">
        <v>2236</v>
      </c>
      <c r="I196" t="s">
        <v>2205</v>
      </c>
      <c r="J196" t="s">
        <v>614</v>
      </c>
      <c r="K196" s="35" t="str">
        <f t="shared" si="3"/>
        <v>Technisch Instituut Heilige Familie, Oude Zak 38, 8000 BRUGGE</v>
      </c>
      <c r="L196" t="s">
        <v>180</v>
      </c>
    </row>
    <row r="197" spans="1:12" x14ac:dyDescent="0.3">
      <c r="A197">
        <v>34124</v>
      </c>
      <c r="B197">
        <v>1</v>
      </c>
      <c r="C197" t="s">
        <v>630</v>
      </c>
      <c r="D197" t="s">
        <v>631</v>
      </c>
      <c r="E197">
        <v>8000</v>
      </c>
      <c r="F197" t="s">
        <v>2384</v>
      </c>
      <c r="G197" t="s">
        <v>632</v>
      </c>
      <c r="H197" t="s">
        <v>2236</v>
      </c>
      <c r="I197" t="s">
        <v>2205</v>
      </c>
      <c r="J197" t="s">
        <v>614</v>
      </c>
      <c r="K197" s="35" t="str">
        <f t="shared" si="3"/>
        <v>Hotel- en Toerismeschool Spermalie, Snaggaardstraat 15, 8000 BRUGGE</v>
      </c>
      <c r="L197" t="s">
        <v>180</v>
      </c>
    </row>
    <row r="198" spans="1:12" x14ac:dyDescent="0.3">
      <c r="A198">
        <v>34165</v>
      </c>
      <c r="B198">
        <v>1</v>
      </c>
      <c r="C198" t="s">
        <v>633</v>
      </c>
      <c r="D198" t="s">
        <v>141</v>
      </c>
      <c r="E198">
        <v>8000</v>
      </c>
      <c r="F198" t="s">
        <v>2384</v>
      </c>
      <c r="G198" t="s">
        <v>142</v>
      </c>
      <c r="H198" t="s">
        <v>2236</v>
      </c>
      <c r="I198" t="s">
        <v>2205</v>
      </c>
      <c r="J198" t="s">
        <v>614</v>
      </c>
      <c r="K198" s="35" t="str">
        <f t="shared" si="3"/>
        <v>Sint-Franciscus-Xaveriusinstituut, Mariastraat 7, 8000 BRUGGE</v>
      </c>
      <c r="L198" t="s">
        <v>180</v>
      </c>
    </row>
    <row r="199" spans="1:12" x14ac:dyDescent="0.3">
      <c r="A199">
        <v>34181</v>
      </c>
      <c r="B199">
        <v>1</v>
      </c>
      <c r="C199" t="s">
        <v>2386</v>
      </c>
      <c r="D199" t="s">
        <v>2584</v>
      </c>
      <c r="E199">
        <v>8000</v>
      </c>
      <c r="F199" t="s">
        <v>2384</v>
      </c>
      <c r="G199" t="s">
        <v>635</v>
      </c>
      <c r="H199" t="s">
        <v>2236</v>
      </c>
      <c r="I199" t="s">
        <v>2205</v>
      </c>
      <c r="J199" t="s">
        <v>614</v>
      </c>
      <c r="K199" s="35" t="str">
        <f t="shared" si="3"/>
        <v>Sint-Andreas Brugge, Jakobinessenstraat 4, 8000 BRUGGE</v>
      </c>
      <c r="L199" t="s">
        <v>180</v>
      </c>
    </row>
    <row r="200" spans="1:12" x14ac:dyDescent="0.3">
      <c r="A200">
        <v>34207</v>
      </c>
      <c r="B200">
        <v>1</v>
      </c>
      <c r="C200" t="s">
        <v>636</v>
      </c>
      <c r="D200" t="s">
        <v>637</v>
      </c>
      <c r="E200">
        <v>8000</v>
      </c>
      <c r="F200" t="s">
        <v>2384</v>
      </c>
      <c r="G200" t="s">
        <v>638</v>
      </c>
      <c r="H200" t="s">
        <v>2236</v>
      </c>
      <c r="I200" t="s">
        <v>2205</v>
      </c>
      <c r="J200" t="s">
        <v>614</v>
      </c>
      <c r="K200" s="35" t="str">
        <f t="shared" si="3"/>
        <v>Sint-Jozefsinstituut - ASO, Noordzandstraat 76, 8000 BRUGGE</v>
      </c>
      <c r="L200" t="s">
        <v>180</v>
      </c>
    </row>
    <row r="201" spans="1:12" x14ac:dyDescent="0.3">
      <c r="A201">
        <v>34231</v>
      </c>
      <c r="B201">
        <v>1</v>
      </c>
      <c r="C201" t="s">
        <v>639</v>
      </c>
      <c r="D201" t="s">
        <v>640</v>
      </c>
      <c r="E201">
        <v>8310</v>
      </c>
      <c r="F201" t="s">
        <v>2387</v>
      </c>
      <c r="G201" t="s">
        <v>641</v>
      </c>
      <c r="H201" t="s">
        <v>2236</v>
      </c>
      <c r="I201" t="s">
        <v>2205</v>
      </c>
      <c r="J201" t="s">
        <v>614</v>
      </c>
      <c r="K201" s="35" t="str">
        <f t="shared" si="3"/>
        <v>Onze-Lieve-Vrouwecollege, Collegestraat 24, 8310 ASSEBROEK</v>
      </c>
      <c r="L201" t="s">
        <v>180</v>
      </c>
    </row>
    <row r="202" spans="1:12" x14ac:dyDescent="0.3">
      <c r="A202">
        <v>34249</v>
      </c>
      <c r="B202">
        <v>1</v>
      </c>
      <c r="C202" t="s">
        <v>642</v>
      </c>
      <c r="D202" t="s">
        <v>643</v>
      </c>
      <c r="E202">
        <v>8200</v>
      </c>
      <c r="F202" t="s">
        <v>2388</v>
      </c>
      <c r="G202" t="s">
        <v>644</v>
      </c>
      <c r="H202" t="s">
        <v>2236</v>
      </c>
      <c r="I202" t="s">
        <v>2205</v>
      </c>
      <c r="J202" t="s">
        <v>614</v>
      </c>
      <c r="K202" s="35" t="str">
        <f t="shared" si="3"/>
        <v>Abdijschool van Zevenkerken, Zevenkerken 4, 8200 SINT-ANDRIES</v>
      </c>
      <c r="L202" t="s">
        <v>180</v>
      </c>
    </row>
    <row r="203" spans="1:12" x14ac:dyDescent="0.3">
      <c r="A203">
        <v>34256</v>
      </c>
      <c r="B203">
        <v>1</v>
      </c>
      <c r="C203" t="s">
        <v>645</v>
      </c>
      <c r="D203" t="s">
        <v>118</v>
      </c>
      <c r="E203">
        <v>8200</v>
      </c>
      <c r="F203" t="s">
        <v>2388</v>
      </c>
      <c r="G203" t="s">
        <v>646</v>
      </c>
      <c r="H203" t="s">
        <v>2236</v>
      </c>
      <c r="I203" t="s">
        <v>2205</v>
      </c>
      <c r="J203" t="s">
        <v>614</v>
      </c>
      <c r="K203" s="35" t="str">
        <f t="shared" si="3"/>
        <v>Onze-Lieve-Vrouw-Hemelvaart Instituut, Doornstraat 3, 8200 SINT-ANDRIES</v>
      </c>
      <c r="L203" t="s">
        <v>180</v>
      </c>
    </row>
    <row r="204" spans="1:12" x14ac:dyDescent="0.3">
      <c r="A204">
        <v>34272</v>
      </c>
      <c r="B204">
        <v>1</v>
      </c>
      <c r="C204" t="s">
        <v>647</v>
      </c>
      <c r="D204" t="s">
        <v>119</v>
      </c>
      <c r="E204">
        <v>8310</v>
      </c>
      <c r="F204" t="s">
        <v>2389</v>
      </c>
      <c r="G204" t="s">
        <v>120</v>
      </c>
      <c r="H204" t="s">
        <v>2236</v>
      </c>
      <c r="I204" t="s">
        <v>2205</v>
      </c>
      <c r="J204" t="s">
        <v>614</v>
      </c>
      <c r="K204" s="35" t="str">
        <f t="shared" si="3"/>
        <v>Sint-Andreaslyceum, Fortuinstraat 29, 8310 SINT-KRUIS</v>
      </c>
      <c r="L204" t="s">
        <v>180</v>
      </c>
    </row>
    <row r="205" spans="1:12" x14ac:dyDescent="0.3">
      <c r="A205">
        <v>34306</v>
      </c>
      <c r="B205">
        <v>1</v>
      </c>
      <c r="C205" t="s">
        <v>648</v>
      </c>
      <c r="D205" t="s">
        <v>649</v>
      </c>
      <c r="E205">
        <v>8200</v>
      </c>
      <c r="F205" t="s">
        <v>2385</v>
      </c>
      <c r="G205" t="s">
        <v>650</v>
      </c>
      <c r="H205" t="s">
        <v>2236</v>
      </c>
      <c r="I205" t="s">
        <v>2205</v>
      </c>
      <c r="J205" t="s">
        <v>614</v>
      </c>
      <c r="K205" s="35" t="str">
        <f t="shared" si="3"/>
        <v>MAST, Veldstraat 2, 8200 SINT-MICHIELS</v>
      </c>
      <c r="L205" t="s">
        <v>180</v>
      </c>
    </row>
    <row r="206" spans="1:12" x14ac:dyDescent="0.3">
      <c r="A206">
        <v>34314</v>
      </c>
      <c r="B206">
        <v>1</v>
      </c>
      <c r="C206" t="s">
        <v>651</v>
      </c>
      <c r="D206" t="s">
        <v>652</v>
      </c>
      <c r="E206">
        <v>8200</v>
      </c>
      <c r="F206" t="s">
        <v>2385</v>
      </c>
      <c r="G206" t="s">
        <v>653</v>
      </c>
      <c r="H206" t="s">
        <v>2236</v>
      </c>
      <c r="I206" t="s">
        <v>2205</v>
      </c>
      <c r="J206" t="s">
        <v>614</v>
      </c>
      <c r="K206" s="35" t="str">
        <f t="shared" si="3"/>
        <v>Hotelschool Ter Groene Poorte, Spoorwegstraat 14, 8200 SINT-MICHIELS</v>
      </c>
      <c r="L206" t="s">
        <v>180</v>
      </c>
    </row>
    <row r="207" spans="1:12" x14ac:dyDescent="0.3">
      <c r="A207">
        <v>34331</v>
      </c>
      <c r="B207">
        <v>1</v>
      </c>
      <c r="C207" t="s">
        <v>654</v>
      </c>
      <c r="D207" t="s">
        <v>652</v>
      </c>
      <c r="E207">
        <v>8200</v>
      </c>
      <c r="F207" t="s">
        <v>2385</v>
      </c>
      <c r="G207" t="s">
        <v>655</v>
      </c>
      <c r="H207" t="s">
        <v>2236</v>
      </c>
      <c r="I207" t="s">
        <v>2205</v>
      </c>
      <c r="J207" t="s">
        <v>614</v>
      </c>
      <c r="K207" s="35" t="str">
        <f t="shared" si="3"/>
        <v>Vrij Handels- en Sportinst. St.-Michiels, Spoorwegstraat 14, 8200 SINT-MICHIELS</v>
      </c>
      <c r="L207" t="s">
        <v>180</v>
      </c>
    </row>
    <row r="208" spans="1:12" x14ac:dyDescent="0.3">
      <c r="A208">
        <v>34355</v>
      </c>
      <c r="B208">
        <v>1</v>
      </c>
      <c r="C208" t="s">
        <v>656</v>
      </c>
      <c r="D208" t="s">
        <v>657</v>
      </c>
      <c r="E208">
        <v>8600</v>
      </c>
      <c r="F208" t="s">
        <v>2390</v>
      </c>
      <c r="G208" t="s">
        <v>658</v>
      </c>
      <c r="H208" t="s">
        <v>2236</v>
      </c>
      <c r="I208" t="s">
        <v>2205</v>
      </c>
      <c r="J208" t="s">
        <v>614</v>
      </c>
      <c r="K208" s="35" t="str">
        <f t="shared" si="3"/>
        <v>'T SAAM, Wilgendijk 30, 8600 DIKSMUIDE</v>
      </c>
      <c r="L208" t="s">
        <v>180</v>
      </c>
    </row>
    <row r="209" spans="1:12" x14ac:dyDescent="0.3">
      <c r="A209">
        <v>34363</v>
      </c>
      <c r="B209">
        <v>1</v>
      </c>
      <c r="C209" t="s">
        <v>656</v>
      </c>
      <c r="D209" t="s">
        <v>659</v>
      </c>
      <c r="E209">
        <v>8600</v>
      </c>
      <c r="F209" t="s">
        <v>2390</v>
      </c>
      <c r="G209" t="s">
        <v>660</v>
      </c>
      <c r="H209" t="s">
        <v>2236</v>
      </c>
      <c r="I209" t="s">
        <v>2205</v>
      </c>
      <c r="J209" t="s">
        <v>614</v>
      </c>
      <c r="K209" s="35" t="str">
        <f t="shared" si="3"/>
        <v>'T SAAM, Cardijnlaan 2, 8600 DIKSMUIDE</v>
      </c>
      <c r="L209" t="s">
        <v>180</v>
      </c>
    </row>
    <row r="210" spans="1:12" x14ac:dyDescent="0.3">
      <c r="A210">
        <v>34389</v>
      </c>
      <c r="B210">
        <v>1</v>
      </c>
      <c r="C210" t="s">
        <v>661</v>
      </c>
      <c r="D210" t="s">
        <v>662</v>
      </c>
      <c r="E210">
        <v>8470</v>
      </c>
      <c r="F210" t="s">
        <v>2391</v>
      </c>
      <c r="G210" t="s">
        <v>663</v>
      </c>
      <c r="H210" t="s">
        <v>2236</v>
      </c>
      <c r="I210" t="s">
        <v>2205</v>
      </c>
      <c r="J210" t="s">
        <v>614</v>
      </c>
      <c r="K210" s="35" t="str">
        <f t="shared" si="3"/>
        <v>Sint-Godelievecollege, St-Jans-Gasthuisstraat 20, 8470 GISTEL</v>
      </c>
      <c r="L210" t="s">
        <v>180</v>
      </c>
    </row>
    <row r="211" spans="1:12" x14ac:dyDescent="0.3">
      <c r="A211">
        <v>34397</v>
      </c>
      <c r="B211">
        <v>1</v>
      </c>
      <c r="C211" t="s">
        <v>664</v>
      </c>
      <c r="D211" t="s">
        <v>665</v>
      </c>
      <c r="E211">
        <v>8500</v>
      </c>
      <c r="F211" t="s">
        <v>2392</v>
      </c>
      <c r="G211" t="s">
        <v>666</v>
      </c>
      <c r="H211" t="s">
        <v>2236</v>
      </c>
      <c r="I211" t="s">
        <v>2205</v>
      </c>
      <c r="J211" t="s">
        <v>614</v>
      </c>
      <c r="K211" s="35" t="str">
        <f t="shared" si="3"/>
        <v>Guldensporencollege 8, Beekstraat 21, 8500 KORTRIJK</v>
      </c>
      <c r="L211" t="s">
        <v>180</v>
      </c>
    </row>
    <row r="212" spans="1:12" x14ac:dyDescent="0.3">
      <c r="A212">
        <v>34447</v>
      </c>
      <c r="B212">
        <v>1</v>
      </c>
      <c r="C212" t="s">
        <v>667</v>
      </c>
      <c r="D212" t="s">
        <v>2585</v>
      </c>
      <c r="E212">
        <v>8501</v>
      </c>
      <c r="F212" t="s">
        <v>2393</v>
      </c>
      <c r="G212" t="s">
        <v>668</v>
      </c>
      <c r="H212" t="s">
        <v>2236</v>
      </c>
      <c r="I212" t="s">
        <v>2205</v>
      </c>
      <c r="J212" t="s">
        <v>614</v>
      </c>
      <c r="K212" s="35" t="str">
        <f t="shared" si="3"/>
        <v>Spes Nostra 2, Heulsekasteelstraat 2_A, 8501 HEULE</v>
      </c>
      <c r="L212" t="s">
        <v>180</v>
      </c>
    </row>
    <row r="213" spans="1:12" x14ac:dyDescent="0.3">
      <c r="A213">
        <v>34454</v>
      </c>
      <c r="B213">
        <v>1</v>
      </c>
      <c r="C213" t="s">
        <v>669</v>
      </c>
      <c r="D213" t="s">
        <v>2585</v>
      </c>
      <c r="E213">
        <v>8501</v>
      </c>
      <c r="F213" t="s">
        <v>2393</v>
      </c>
      <c r="G213" t="s">
        <v>670</v>
      </c>
      <c r="H213" t="s">
        <v>2236</v>
      </c>
      <c r="I213" t="s">
        <v>2205</v>
      </c>
      <c r="J213" t="s">
        <v>614</v>
      </c>
      <c r="K213" s="35" t="str">
        <f t="shared" si="3"/>
        <v>Spes Nostra 1, Heulsekasteelstraat 2_A, 8501 HEULE</v>
      </c>
      <c r="L213" t="s">
        <v>180</v>
      </c>
    </row>
    <row r="214" spans="1:12" x14ac:dyDescent="0.3">
      <c r="A214">
        <v>34462</v>
      </c>
      <c r="B214">
        <v>1</v>
      </c>
      <c r="C214" t="s">
        <v>671</v>
      </c>
      <c r="D214" t="s">
        <v>672</v>
      </c>
      <c r="E214">
        <v>8900</v>
      </c>
      <c r="F214" t="s">
        <v>2394</v>
      </c>
      <c r="G214" t="s">
        <v>673</v>
      </c>
      <c r="H214" t="s">
        <v>2236</v>
      </c>
      <c r="I214" t="s">
        <v>2205</v>
      </c>
      <c r="J214" t="s">
        <v>614</v>
      </c>
      <c r="K214" s="35" t="str">
        <f t="shared" si="3"/>
        <v>VTI Ieper, Augustijnenstraat 58, 8900 IEPER</v>
      </c>
      <c r="L214" t="s">
        <v>180</v>
      </c>
    </row>
    <row r="215" spans="1:12" x14ac:dyDescent="0.3">
      <c r="A215">
        <v>34471</v>
      </c>
      <c r="B215">
        <v>1</v>
      </c>
      <c r="C215" t="s">
        <v>674</v>
      </c>
      <c r="D215" t="s">
        <v>675</v>
      </c>
      <c r="E215">
        <v>8900</v>
      </c>
      <c r="F215" t="s">
        <v>2394</v>
      </c>
      <c r="G215" t="s">
        <v>676</v>
      </c>
      <c r="H215" t="s">
        <v>2236</v>
      </c>
      <c r="I215" t="s">
        <v>2205</v>
      </c>
      <c r="J215" t="s">
        <v>614</v>
      </c>
      <c r="K215" s="35" t="str">
        <f t="shared" si="3"/>
        <v>Heilige Familie Ieper, Eigenheerdstraat 8, 8900 IEPER</v>
      </c>
      <c r="L215" t="s">
        <v>180</v>
      </c>
    </row>
    <row r="216" spans="1:12" x14ac:dyDescent="0.3">
      <c r="A216">
        <v>34496</v>
      </c>
      <c r="B216">
        <v>1</v>
      </c>
      <c r="C216" t="s">
        <v>677</v>
      </c>
      <c r="D216" t="s">
        <v>678</v>
      </c>
      <c r="E216">
        <v>8900</v>
      </c>
      <c r="F216" t="s">
        <v>2394</v>
      </c>
      <c r="G216" t="s">
        <v>679</v>
      </c>
      <c r="H216" t="s">
        <v>2236</v>
      </c>
      <c r="I216" t="s">
        <v>2205</v>
      </c>
      <c r="J216" t="s">
        <v>614</v>
      </c>
      <c r="K216" s="35" t="str">
        <f t="shared" si="3"/>
        <v>Immaculata Ieper, Rijselstraat 83, 8900 IEPER</v>
      </c>
      <c r="L216" t="s">
        <v>180</v>
      </c>
    </row>
    <row r="217" spans="1:12" x14ac:dyDescent="0.3">
      <c r="A217">
        <v>34512</v>
      </c>
      <c r="B217">
        <v>1</v>
      </c>
      <c r="C217" t="s">
        <v>680</v>
      </c>
      <c r="D217" t="s">
        <v>126</v>
      </c>
      <c r="E217">
        <v>8900</v>
      </c>
      <c r="F217" t="s">
        <v>2394</v>
      </c>
      <c r="G217" t="s">
        <v>681</v>
      </c>
      <c r="H217" t="s">
        <v>2236</v>
      </c>
      <c r="I217" t="s">
        <v>2205</v>
      </c>
      <c r="J217" t="s">
        <v>614</v>
      </c>
      <c r="K217" s="35" t="str">
        <f t="shared" si="3"/>
        <v>Lyceum Ieper, Maloulaan 2, 8900 IEPER</v>
      </c>
      <c r="L217" t="s">
        <v>180</v>
      </c>
    </row>
    <row r="218" spans="1:12" x14ac:dyDescent="0.3">
      <c r="A218">
        <v>34521</v>
      </c>
      <c r="B218">
        <v>1</v>
      </c>
      <c r="C218" t="s">
        <v>682</v>
      </c>
      <c r="D218" t="s">
        <v>683</v>
      </c>
      <c r="E218">
        <v>8900</v>
      </c>
      <c r="F218" t="s">
        <v>2394</v>
      </c>
      <c r="G218" t="s">
        <v>684</v>
      </c>
      <c r="H218" t="s">
        <v>2236</v>
      </c>
      <c r="I218" t="s">
        <v>2205</v>
      </c>
      <c r="J218" t="s">
        <v>614</v>
      </c>
      <c r="K218" s="35" t="str">
        <f t="shared" si="3"/>
        <v>College Ieper, Gezelleplein 11, 8900 IEPER</v>
      </c>
      <c r="L218" t="s">
        <v>180</v>
      </c>
    </row>
    <row r="219" spans="1:12" x14ac:dyDescent="0.3">
      <c r="A219">
        <v>34538</v>
      </c>
      <c r="B219">
        <v>1</v>
      </c>
      <c r="C219" t="s">
        <v>685</v>
      </c>
      <c r="D219" t="s">
        <v>116</v>
      </c>
      <c r="E219">
        <v>8770</v>
      </c>
      <c r="F219" t="s">
        <v>2395</v>
      </c>
      <c r="G219" t="s">
        <v>686</v>
      </c>
      <c r="H219" t="s">
        <v>2236</v>
      </c>
      <c r="I219" t="s">
        <v>2205</v>
      </c>
      <c r="J219" t="s">
        <v>614</v>
      </c>
      <c r="K219" s="35" t="str">
        <f t="shared" si="3"/>
        <v>Prizma - Middenschool Ingelmunster, Schoolstraat 8, 8770 INGELMUNSTER</v>
      </c>
      <c r="L219" t="s">
        <v>180</v>
      </c>
    </row>
    <row r="220" spans="1:12" x14ac:dyDescent="0.3">
      <c r="A220">
        <v>34553</v>
      </c>
      <c r="B220">
        <v>1</v>
      </c>
      <c r="C220" t="s">
        <v>687</v>
      </c>
      <c r="D220" t="s">
        <v>688</v>
      </c>
      <c r="E220">
        <v>8870</v>
      </c>
      <c r="F220" t="s">
        <v>2396</v>
      </c>
      <c r="G220" t="s">
        <v>689</v>
      </c>
      <c r="H220" t="s">
        <v>2236</v>
      </c>
      <c r="I220" t="s">
        <v>2205</v>
      </c>
      <c r="J220" t="s">
        <v>614</v>
      </c>
      <c r="K220" s="35" t="str">
        <f t="shared" si="3"/>
        <v>Prizma - Campus VTI, Italianenlaan 30, 8870 IZEGEM</v>
      </c>
      <c r="L220" t="s">
        <v>180</v>
      </c>
    </row>
    <row r="221" spans="1:12" x14ac:dyDescent="0.3">
      <c r="A221">
        <v>34561</v>
      </c>
      <c r="B221">
        <v>1</v>
      </c>
      <c r="C221" t="s">
        <v>690</v>
      </c>
      <c r="D221" t="s">
        <v>691</v>
      </c>
      <c r="E221">
        <v>8870</v>
      </c>
      <c r="F221" t="s">
        <v>2396</v>
      </c>
      <c r="G221" t="s">
        <v>692</v>
      </c>
      <c r="H221" t="s">
        <v>2236</v>
      </c>
      <c r="I221" t="s">
        <v>2205</v>
      </c>
      <c r="J221" t="s">
        <v>614</v>
      </c>
      <c r="K221" s="35" t="str">
        <f t="shared" si="3"/>
        <v>Prizma - Campus IdP, Dirk Martenslaan 16, 8870 IZEGEM</v>
      </c>
      <c r="L221" t="s">
        <v>180</v>
      </c>
    </row>
    <row r="222" spans="1:12" x14ac:dyDescent="0.3">
      <c r="A222">
        <v>34579</v>
      </c>
      <c r="B222">
        <v>1</v>
      </c>
      <c r="C222" t="s">
        <v>693</v>
      </c>
      <c r="D222" t="s">
        <v>694</v>
      </c>
      <c r="E222">
        <v>8870</v>
      </c>
      <c r="F222" t="s">
        <v>2396</v>
      </c>
      <c r="G222" t="s">
        <v>695</v>
      </c>
      <c r="H222" t="s">
        <v>2236</v>
      </c>
      <c r="I222" t="s">
        <v>2205</v>
      </c>
      <c r="J222" t="s">
        <v>614</v>
      </c>
      <c r="K222" s="35" t="str">
        <f t="shared" si="3"/>
        <v>Prizma - Campus College, Burgemeester Vandenbogaerdelaan 53, 8870 IZEGEM</v>
      </c>
      <c r="L222" t="s">
        <v>180</v>
      </c>
    </row>
    <row r="223" spans="1:12" x14ac:dyDescent="0.3">
      <c r="A223">
        <v>34587</v>
      </c>
      <c r="B223">
        <v>1</v>
      </c>
      <c r="C223" t="s">
        <v>696</v>
      </c>
      <c r="D223" t="s">
        <v>697</v>
      </c>
      <c r="E223">
        <v>8870</v>
      </c>
      <c r="F223" t="s">
        <v>2396</v>
      </c>
      <c r="G223" t="s">
        <v>698</v>
      </c>
      <c r="H223" t="s">
        <v>2236</v>
      </c>
      <c r="I223" t="s">
        <v>2205</v>
      </c>
      <c r="J223" t="s">
        <v>614</v>
      </c>
      <c r="K223" s="35" t="str">
        <f t="shared" si="3"/>
        <v>Prizma - Middenschool Izegem 1, Kasteelstraat 28, 8870 IZEGEM</v>
      </c>
      <c r="L223" t="s">
        <v>180</v>
      </c>
    </row>
    <row r="224" spans="1:12" x14ac:dyDescent="0.3">
      <c r="A224">
        <v>34611</v>
      </c>
      <c r="B224">
        <v>1</v>
      </c>
      <c r="C224" t="s">
        <v>699</v>
      </c>
      <c r="D224" t="s">
        <v>700</v>
      </c>
      <c r="E224">
        <v>8300</v>
      </c>
      <c r="F224" t="s">
        <v>2397</v>
      </c>
      <c r="G224" t="s">
        <v>701</v>
      </c>
      <c r="H224" t="s">
        <v>2236</v>
      </c>
      <c r="I224" t="s">
        <v>2205</v>
      </c>
      <c r="J224" t="s">
        <v>614</v>
      </c>
      <c r="K224" s="35" t="str">
        <f t="shared" si="3"/>
        <v>Sint-Jozefsinstituut Lyceum, Van Rysselberghestraat 12, 8300 KNOKKE-HEIST</v>
      </c>
      <c r="L224" t="s">
        <v>180</v>
      </c>
    </row>
    <row r="225" spans="1:12" x14ac:dyDescent="0.3">
      <c r="A225">
        <v>34629</v>
      </c>
      <c r="B225">
        <v>1</v>
      </c>
      <c r="C225" t="s">
        <v>702</v>
      </c>
      <c r="D225" t="s">
        <v>703</v>
      </c>
      <c r="E225">
        <v>8300</v>
      </c>
      <c r="F225" t="s">
        <v>2398</v>
      </c>
      <c r="G225" t="s">
        <v>704</v>
      </c>
      <c r="H225" t="s">
        <v>2236</v>
      </c>
      <c r="I225" t="s">
        <v>2205</v>
      </c>
      <c r="J225" t="s">
        <v>614</v>
      </c>
      <c r="K225" s="35" t="str">
        <f t="shared" si="3"/>
        <v>Sint-Bernardusinstituut, Sportlaan 4, 8300 KNOKKE</v>
      </c>
      <c r="L225" t="s">
        <v>180</v>
      </c>
    </row>
    <row r="226" spans="1:12" x14ac:dyDescent="0.3">
      <c r="A226">
        <v>34661</v>
      </c>
      <c r="B226">
        <v>1</v>
      </c>
      <c r="C226" t="s">
        <v>705</v>
      </c>
      <c r="D226" t="s">
        <v>2586</v>
      </c>
      <c r="E226">
        <v>8680</v>
      </c>
      <c r="F226" t="s">
        <v>2399</v>
      </c>
      <c r="G226" t="s">
        <v>706</v>
      </c>
      <c r="H226" t="s">
        <v>2236</v>
      </c>
      <c r="I226" t="s">
        <v>2205</v>
      </c>
      <c r="J226" t="s">
        <v>614</v>
      </c>
      <c r="K226" s="35" t="str">
        <f t="shared" si="3"/>
        <v>Instituut Sint-Martinus, Ichtegemstraat 14_2, 8680 KOEKELARE</v>
      </c>
      <c r="L226" t="s">
        <v>180</v>
      </c>
    </row>
    <row r="227" spans="1:12" x14ac:dyDescent="0.3">
      <c r="A227">
        <v>34678</v>
      </c>
      <c r="B227">
        <v>1</v>
      </c>
      <c r="C227" t="s">
        <v>707</v>
      </c>
      <c r="D227" t="s">
        <v>708</v>
      </c>
      <c r="E227">
        <v>8670</v>
      </c>
      <c r="F227" t="s">
        <v>2400</v>
      </c>
      <c r="G227" t="s">
        <v>709</v>
      </c>
      <c r="H227" t="s">
        <v>2236</v>
      </c>
      <c r="I227" t="s">
        <v>2205</v>
      </c>
      <c r="J227" t="s">
        <v>614</v>
      </c>
      <c r="K227" s="35" t="str">
        <f t="shared" si="3"/>
        <v>Hotelschool Ter Duinen, Houtsaegerlaan 40, 8670 KOKSIJDE</v>
      </c>
      <c r="L227" t="s">
        <v>180</v>
      </c>
    </row>
    <row r="228" spans="1:12" x14ac:dyDescent="0.3">
      <c r="A228">
        <v>34686</v>
      </c>
      <c r="B228">
        <v>1</v>
      </c>
      <c r="C228" t="s">
        <v>710</v>
      </c>
      <c r="D228" t="s">
        <v>711</v>
      </c>
      <c r="E228">
        <v>8610</v>
      </c>
      <c r="F228" t="s">
        <v>2401</v>
      </c>
      <c r="G228" t="s">
        <v>712</v>
      </c>
      <c r="H228" t="s">
        <v>2236</v>
      </c>
      <c r="I228" t="s">
        <v>2205</v>
      </c>
      <c r="J228" t="s">
        <v>614</v>
      </c>
      <c r="K228" s="35" t="str">
        <f t="shared" si="3"/>
        <v>Margareta-Maria-Instituut - TSO-BSO, Handzamestraat 18, 8610 KORTEMARK</v>
      </c>
      <c r="L228" t="s">
        <v>180</v>
      </c>
    </row>
    <row r="229" spans="1:12" x14ac:dyDescent="0.3">
      <c r="A229">
        <v>34694</v>
      </c>
      <c r="B229">
        <v>1</v>
      </c>
      <c r="C229" t="s">
        <v>713</v>
      </c>
      <c r="D229" t="s">
        <v>711</v>
      </c>
      <c r="E229">
        <v>8610</v>
      </c>
      <c r="F229" t="s">
        <v>2401</v>
      </c>
      <c r="G229" t="s">
        <v>712</v>
      </c>
      <c r="H229" t="s">
        <v>2236</v>
      </c>
      <c r="I229" t="s">
        <v>2205</v>
      </c>
      <c r="J229" t="s">
        <v>614</v>
      </c>
      <c r="K229" s="35" t="str">
        <f t="shared" si="3"/>
        <v>Margareta-Maria-Inst. - ASO, Handzamestraat 18, 8610 KORTEMARK</v>
      </c>
      <c r="L229" t="s">
        <v>180</v>
      </c>
    </row>
    <row r="230" spans="1:12" x14ac:dyDescent="0.3">
      <c r="A230">
        <v>34793</v>
      </c>
      <c r="B230">
        <v>1</v>
      </c>
      <c r="C230" t="s">
        <v>714</v>
      </c>
      <c r="D230" t="s">
        <v>715</v>
      </c>
      <c r="E230">
        <v>8500</v>
      </c>
      <c r="F230" t="s">
        <v>2392</v>
      </c>
      <c r="G230" t="s">
        <v>716</v>
      </c>
      <c r="H230" t="s">
        <v>2236</v>
      </c>
      <c r="I230" t="s">
        <v>2205</v>
      </c>
      <c r="J230" t="s">
        <v>614</v>
      </c>
      <c r="K230" s="35" t="str">
        <f t="shared" si="3"/>
        <v>Don Boscocollege, Don Boscolaan 30, 8500 KORTRIJK</v>
      </c>
      <c r="L230" t="s">
        <v>180</v>
      </c>
    </row>
    <row r="231" spans="1:12" x14ac:dyDescent="0.3">
      <c r="A231">
        <v>34835</v>
      </c>
      <c r="B231">
        <v>1</v>
      </c>
      <c r="C231" t="s">
        <v>717</v>
      </c>
      <c r="D231" t="s">
        <v>125</v>
      </c>
      <c r="E231">
        <v>8500</v>
      </c>
      <c r="F231" t="s">
        <v>2392</v>
      </c>
      <c r="G231" t="s">
        <v>718</v>
      </c>
      <c r="H231" t="s">
        <v>2236</v>
      </c>
      <c r="I231" t="s">
        <v>2205</v>
      </c>
      <c r="J231" t="s">
        <v>614</v>
      </c>
      <c r="K231" s="35" t="str">
        <f t="shared" si="3"/>
        <v>RHIZO 1, Beverlaai 75, 8500 KORTRIJK</v>
      </c>
      <c r="L231" t="s">
        <v>180</v>
      </c>
    </row>
    <row r="232" spans="1:12" x14ac:dyDescent="0.3">
      <c r="A232">
        <v>34868</v>
      </c>
      <c r="B232">
        <v>1</v>
      </c>
      <c r="C232" t="s">
        <v>719</v>
      </c>
      <c r="D232" t="s">
        <v>720</v>
      </c>
      <c r="E232">
        <v>8500</v>
      </c>
      <c r="F232" t="s">
        <v>2392</v>
      </c>
      <c r="G232" t="s">
        <v>721</v>
      </c>
      <c r="H232" t="s">
        <v>2236</v>
      </c>
      <c r="I232" t="s">
        <v>2205</v>
      </c>
      <c r="J232" t="s">
        <v>614</v>
      </c>
      <c r="K232" s="35" t="str">
        <f t="shared" si="3"/>
        <v>RHIZO 3, Deken Camerlyncklaan 76, 8500 KORTRIJK</v>
      </c>
      <c r="L232" t="s">
        <v>180</v>
      </c>
    </row>
    <row r="233" spans="1:12" x14ac:dyDescent="0.3">
      <c r="A233">
        <v>34934</v>
      </c>
      <c r="B233">
        <v>1</v>
      </c>
      <c r="C233" t="s">
        <v>722</v>
      </c>
      <c r="D233" t="s">
        <v>723</v>
      </c>
      <c r="E233">
        <v>8520</v>
      </c>
      <c r="F233" t="s">
        <v>2402</v>
      </c>
      <c r="G233" t="s">
        <v>724</v>
      </c>
      <c r="H233" t="s">
        <v>2236</v>
      </c>
      <c r="I233" t="s">
        <v>2205</v>
      </c>
      <c r="J233" t="s">
        <v>614</v>
      </c>
      <c r="K233" s="35" t="str">
        <f t="shared" si="3"/>
        <v>Spes Nostra Instituut, Koning Albertstraat 50, 8520 KUURNE</v>
      </c>
      <c r="L233" t="s">
        <v>180</v>
      </c>
    </row>
    <row r="234" spans="1:12" x14ac:dyDescent="0.3">
      <c r="A234">
        <v>34942</v>
      </c>
      <c r="B234">
        <v>1</v>
      </c>
      <c r="C234" t="s">
        <v>725</v>
      </c>
      <c r="D234" t="s">
        <v>726</v>
      </c>
      <c r="E234">
        <v>8860</v>
      </c>
      <c r="F234" t="s">
        <v>2403</v>
      </c>
      <c r="G234" t="s">
        <v>727</v>
      </c>
      <c r="H234" t="s">
        <v>2236</v>
      </c>
      <c r="I234" t="s">
        <v>2205</v>
      </c>
      <c r="J234" t="s">
        <v>614</v>
      </c>
      <c r="K234" s="35" t="str">
        <f t="shared" si="3"/>
        <v>Prizma - Middenschool Lendelede, Dorpsplein 2, 8860 LENDELEDE</v>
      </c>
      <c r="L234" t="s">
        <v>180</v>
      </c>
    </row>
    <row r="235" spans="1:12" x14ac:dyDescent="0.3">
      <c r="A235">
        <v>34959</v>
      </c>
      <c r="B235">
        <v>1</v>
      </c>
      <c r="C235" t="s">
        <v>728</v>
      </c>
      <c r="D235" t="s">
        <v>729</v>
      </c>
      <c r="E235">
        <v>8930</v>
      </c>
      <c r="F235" t="s">
        <v>2404</v>
      </c>
      <c r="G235" t="s">
        <v>730</v>
      </c>
      <c r="H235" t="s">
        <v>2236</v>
      </c>
      <c r="I235" t="s">
        <v>2205</v>
      </c>
      <c r="J235" t="s">
        <v>614</v>
      </c>
      <c r="K235" s="35" t="str">
        <f t="shared" si="3"/>
        <v>Technisch Instituut Sint-Lucas, Oude Leielaan 15, 8930 MENEN</v>
      </c>
      <c r="L235" t="s">
        <v>180</v>
      </c>
    </row>
    <row r="236" spans="1:12" x14ac:dyDescent="0.3">
      <c r="A236">
        <v>34975</v>
      </c>
      <c r="B236">
        <v>1</v>
      </c>
      <c r="C236" t="s">
        <v>731</v>
      </c>
      <c r="D236" t="s">
        <v>732</v>
      </c>
      <c r="E236">
        <v>8930</v>
      </c>
      <c r="F236" t="s">
        <v>2404</v>
      </c>
      <c r="G236" t="s">
        <v>733</v>
      </c>
      <c r="H236" t="s">
        <v>2236</v>
      </c>
      <c r="I236" t="s">
        <v>2205</v>
      </c>
      <c r="J236" t="s">
        <v>614</v>
      </c>
      <c r="K236" s="35" t="str">
        <f t="shared" si="3"/>
        <v>Sint-Aloysiuscollege, Grote Markt 13, 8930 MENEN</v>
      </c>
      <c r="L236" t="s">
        <v>180</v>
      </c>
    </row>
    <row r="237" spans="1:12" x14ac:dyDescent="0.3">
      <c r="A237">
        <v>35022</v>
      </c>
      <c r="B237">
        <v>1</v>
      </c>
      <c r="C237" t="s">
        <v>734</v>
      </c>
      <c r="D237" t="s">
        <v>2587</v>
      </c>
      <c r="E237">
        <v>8760</v>
      </c>
      <c r="F237" t="s">
        <v>2405</v>
      </c>
      <c r="G237" t="s">
        <v>735</v>
      </c>
      <c r="H237" t="s">
        <v>2236</v>
      </c>
      <c r="I237" t="s">
        <v>2205</v>
      </c>
      <c r="J237" t="s">
        <v>614</v>
      </c>
      <c r="K237" s="35" t="str">
        <f t="shared" si="3"/>
        <v>Sportschool Meulebeke, Ingelmunstersteenweg 1_A, 8760 MEULEBEKE</v>
      </c>
      <c r="L237" t="s">
        <v>180</v>
      </c>
    </row>
    <row r="238" spans="1:12" x14ac:dyDescent="0.3">
      <c r="A238">
        <v>35097</v>
      </c>
      <c r="B238">
        <v>1</v>
      </c>
      <c r="C238" t="s">
        <v>736</v>
      </c>
      <c r="D238" t="s">
        <v>737</v>
      </c>
      <c r="E238">
        <v>8730</v>
      </c>
      <c r="F238" t="s">
        <v>2406</v>
      </c>
      <c r="G238" t="s">
        <v>738</v>
      </c>
      <c r="H238" t="s">
        <v>2236</v>
      </c>
      <c r="I238" t="s">
        <v>2205</v>
      </c>
      <c r="J238" t="s">
        <v>614</v>
      </c>
      <c r="K238" s="35" t="str">
        <f t="shared" si="3"/>
        <v>Land- en Tuinbouwinstituut, Bruggestraat 190, 8730 OEDELEM</v>
      </c>
      <c r="L238" t="s">
        <v>180</v>
      </c>
    </row>
    <row r="239" spans="1:12" x14ac:dyDescent="0.3">
      <c r="A239">
        <v>35139</v>
      </c>
      <c r="B239">
        <v>1</v>
      </c>
      <c r="C239" t="s">
        <v>739</v>
      </c>
      <c r="D239" t="s">
        <v>740</v>
      </c>
      <c r="E239">
        <v>8400</v>
      </c>
      <c r="F239" t="s">
        <v>2407</v>
      </c>
      <c r="G239" t="s">
        <v>741</v>
      </c>
      <c r="H239" t="s">
        <v>2236</v>
      </c>
      <c r="I239" t="s">
        <v>2205</v>
      </c>
      <c r="J239" t="s">
        <v>614</v>
      </c>
      <c r="K239" s="35" t="str">
        <f t="shared" si="3"/>
        <v>GO! Ensorinstituut Oostende, Generaal Jungbluthlaan 4, 8400 OOSTENDE</v>
      </c>
      <c r="L239" t="s">
        <v>180</v>
      </c>
    </row>
    <row r="240" spans="1:12" x14ac:dyDescent="0.3">
      <c r="A240">
        <v>35154</v>
      </c>
      <c r="B240">
        <v>1</v>
      </c>
      <c r="C240" t="s">
        <v>634</v>
      </c>
      <c r="D240" t="s">
        <v>742</v>
      </c>
      <c r="E240">
        <v>8400</v>
      </c>
      <c r="F240" t="s">
        <v>2407</v>
      </c>
      <c r="G240" t="s">
        <v>743</v>
      </c>
      <c r="H240" t="s">
        <v>2236</v>
      </c>
      <c r="I240" t="s">
        <v>2205</v>
      </c>
      <c r="J240" t="s">
        <v>614</v>
      </c>
      <c r="K240" s="35" t="str">
        <f t="shared" si="3"/>
        <v>Sint-Andreasinstituut, Steensedijk 151, 8400 OOSTENDE</v>
      </c>
      <c r="L240" t="s">
        <v>180</v>
      </c>
    </row>
    <row r="241" spans="1:12" x14ac:dyDescent="0.3">
      <c r="A241">
        <v>35162</v>
      </c>
      <c r="B241">
        <v>1</v>
      </c>
      <c r="C241" t="s">
        <v>744</v>
      </c>
      <c r="D241" t="s">
        <v>745</v>
      </c>
      <c r="E241">
        <v>8400</v>
      </c>
      <c r="F241" t="s">
        <v>2407</v>
      </c>
      <c r="G241" t="s">
        <v>746</v>
      </c>
      <c r="H241" t="s">
        <v>2236</v>
      </c>
      <c r="I241" t="s">
        <v>2205</v>
      </c>
      <c r="J241" t="s">
        <v>614</v>
      </c>
      <c r="K241" s="35" t="str">
        <f t="shared" si="3"/>
        <v>College Petrus &amp; Paulus, Vindictivelaan 9, 8400 OOSTENDE</v>
      </c>
      <c r="L241" t="s">
        <v>180</v>
      </c>
    </row>
    <row r="242" spans="1:12" x14ac:dyDescent="0.3">
      <c r="A242">
        <v>35188</v>
      </c>
      <c r="B242">
        <v>1</v>
      </c>
      <c r="C242" t="s">
        <v>2238</v>
      </c>
      <c r="D242" t="s">
        <v>747</v>
      </c>
      <c r="E242">
        <v>8400</v>
      </c>
      <c r="F242" t="s">
        <v>2407</v>
      </c>
      <c r="G242" t="s">
        <v>748</v>
      </c>
      <c r="H242" t="s">
        <v>2236</v>
      </c>
      <c r="I242" t="s">
        <v>2205</v>
      </c>
      <c r="J242" t="s">
        <v>614</v>
      </c>
      <c r="K242" s="35" t="str">
        <f t="shared" si="3"/>
        <v>VTI Petrus en Paulus, Stuiverstraat 108, 8400 OOSTENDE</v>
      </c>
      <c r="L242" t="s">
        <v>180</v>
      </c>
    </row>
    <row r="243" spans="1:12" x14ac:dyDescent="0.3">
      <c r="A243">
        <v>35212</v>
      </c>
      <c r="B243">
        <v>1</v>
      </c>
      <c r="C243" t="s">
        <v>749</v>
      </c>
      <c r="D243" t="s">
        <v>750</v>
      </c>
      <c r="E243">
        <v>8400</v>
      </c>
      <c r="F243" t="s">
        <v>2407</v>
      </c>
      <c r="G243" t="s">
        <v>751</v>
      </c>
      <c r="H243" t="s">
        <v>2236</v>
      </c>
      <c r="I243" t="s">
        <v>2205</v>
      </c>
      <c r="J243" t="s">
        <v>614</v>
      </c>
      <c r="K243" s="35" t="str">
        <f t="shared" si="3"/>
        <v>Sint-Jozef, Alfons Pieterslaan 21, 8400 OOSTENDE</v>
      </c>
      <c r="L243" t="s">
        <v>180</v>
      </c>
    </row>
    <row r="244" spans="1:12" x14ac:dyDescent="0.3">
      <c r="A244">
        <v>35238</v>
      </c>
      <c r="B244">
        <v>1</v>
      </c>
      <c r="C244" t="s">
        <v>752</v>
      </c>
      <c r="D244" t="s">
        <v>753</v>
      </c>
      <c r="E244">
        <v>8020</v>
      </c>
      <c r="F244" t="s">
        <v>2408</v>
      </c>
      <c r="G244" t="s">
        <v>754</v>
      </c>
      <c r="H244" t="s">
        <v>2236</v>
      </c>
      <c r="I244" t="s">
        <v>2205</v>
      </c>
      <c r="J244" t="s">
        <v>614</v>
      </c>
      <c r="K244" s="35" t="str">
        <f t="shared" si="3"/>
        <v>Middenschool Sint-Pieters, Kortrijksestraat 47, 8020 OOSTKAMP</v>
      </c>
      <c r="L244" t="s">
        <v>180</v>
      </c>
    </row>
    <row r="245" spans="1:12" x14ac:dyDescent="0.3">
      <c r="A245">
        <v>35253</v>
      </c>
      <c r="B245">
        <v>1</v>
      </c>
      <c r="C245" t="s">
        <v>755</v>
      </c>
      <c r="D245" t="s">
        <v>756</v>
      </c>
      <c r="E245">
        <v>8660</v>
      </c>
      <c r="F245" t="s">
        <v>2409</v>
      </c>
      <c r="G245" t="s">
        <v>757</v>
      </c>
      <c r="H245" t="s">
        <v>2236</v>
      </c>
      <c r="I245" t="s">
        <v>2205</v>
      </c>
      <c r="J245" t="s">
        <v>614</v>
      </c>
      <c r="K245" s="35" t="str">
        <f t="shared" si="3"/>
        <v>Immaculata-instituut, Koninklijke Baan 28, 8660 DE PANNE</v>
      </c>
      <c r="L245" t="s">
        <v>180</v>
      </c>
    </row>
    <row r="246" spans="1:12" x14ac:dyDescent="0.3">
      <c r="A246">
        <v>35295</v>
      </c>
      <c r="B246">
        <v>1</v>
      </c>
      <c r="C246" t="s">
        <v>758</v>
      </c>
      <c r="D246" t="s">
        <v>759</v>
      </c>
      <c r="E246">
        <v>8970</v>
      </c>
      <c r="F246" t="s">
        <v>2410</v>
      </c>
      <c r="G246" t="s">
        <v>760</v>
      </c>
      <c r="H246" t="s">
        <v>2236</v>
      </c>
      <c r="I246" t="s">
        <v>2205</v>
      </c>
      <c r="J246" t="s">
        <v>614</v>
      </c>
      <c r="K246" s="35" t="str">
        <f t="shared" si="3"/>
        <v>Sint-Janscollege 2, Burgemeester Bertenplein 32, 8970 POPERINGE</v>
      </c>
      <c r="L246" t="s">
        <v>180</v>
      </c>
    </row>
    <row r="247" spans="1:12" x14ac:dyDescent="0.3">
      <c r="A247">
        <v>35311</v>
      </c>
      <c r="B247">
        <v>1</v>
      </c>
      <c r="C247" t="s">
        <v>317</v>
      </c>
      <c r="D247" t="s">
        <v>761</v>
      </c>
      <c r="E247">
        <v>8970</v>
      </c>
      <c r="F247" t="s">
        <v>2410</v>
      </c>
      <c r="G247" t="s">
        <v>762</v>
      </c>
      <c r="H247" t="s">
        <v>2236</v>
      </c>
      <c r="I247" t="s">
        <v>2205</v>
      </c>
      <c r="J247" t="s">
        <v>614</v>
      </c>
      <c r="K247" s="35" t="str">
        <f t="shared" si="3"/>
        <v>V.T.I., Boeschepestraat 44, 8970 POPERINGE</v>
      </c>
      <c r="L247" t="s">
        <v>180</v>
      </c>
    </row>
    <row r="248" spans="1:12" x14ac:dyDescent="0.3">
      <c r="A248">
        <v>35345</v>
      </c>
      <c r="B248">
        <v>1</v>
      </c>
      <c r="C248" t="s">
        <v>763</v>
      </c>
      <c r="D248" t="s">
        <v>764</v>
      </c>
      <c r="E248">
        <v>8800</v>
      </c>
      <c r="F248" t="s">
        <v>2411</v>
      </c>
      <c r="G248" t="s">
        <v>765</v>
      </c>
      <c r="H248" t="s">
        <v>2236</v>
      </c>
      <c r="I248" t="s">
        <v>2205</v>
      </c>
      <c r="J248" t="s">
        <v>614</v>
      </c>
      <c r="K248" s="35" t="str">
        <f t="shared" si="3"/>
        <v>Burgerschool, Kattenstraat 7, 8800 ROESELARE</v>
      </c>
      <c r="L248" t="s">
        <v>180</v>
      </c>
    </row>
    <row r="249" spans="1:12" x14ac:dyDescent="0.3">
      <c r="A249">
        <v>35378</v>
      </c>
      <c r="B249">
        <v>1</v>
      </c>
      <c r="C249" t="s">
        <v>766</v>
      </c>
      <c r="D249" t="s">
        <v>767</v>
      </c>
      <c r="E249">
        <v>8800</v>
      </c>
      <c r="F249" t="s">
        <v>2411</v>
      </c>
      <c r="G249" t="s">
        <v>768</v>
      </c>
      <c r="H249" t="s">
        <v>2236</v>
      </c>
      <c r="I249" t="s">
        <v>2205</v>
      </c>
      <c r="J249" t="s">
        <v>614</v>
      </c>
      <c r="K249" s="35" t="str">
        <f t="shared" si="3"/>
        <v>VABI, Zuidstraat 27, 8800 ROESELARE</v>
      </c>
      <c r="L249" t="s">
        <v>180</v>
      </c>
    </row>
    <row r="250" spans="1:12" x14ac:dyDescent="0.3">
      <c r="A250">
        <v>35394</v>
      </c>
      <c r="B250">
        <v>1</v>
      </c>
      <c r="C250" t="s">
        <v>769</v>
      </c>
      <c r="D250" t="s">
        <v>770</v>
      </c>
      <c r="E250">
        <v>8800</v>
      </c>
      <c r="F250" t="s">
        <v>2411</v>
      </c>
      <c r="G250" t="s">
        <v>771</v>
      </c>
      <c r="H250" t="s">
        <v>2236</v>
      </c>
      <c r="I250" t="s">
        <v>2205</v>
      </c>
      <c r="J250" t="s">
        <v>614</v>
      </c>
      <c r="K250" s="35" t="str">
        <f t="shared" si="3"/>
        <v>HBO Verpleegkunde Ic Dien, Westlaan 99, 8800 ROESELARE</v>
      </c>
      <c r="L250" t="s">
        <v>180</v>
      </c>
    </row>
    <row r="251" spans="1:12" x14ac:dyDescent="0.3">
      <c r="A251">
        <v>35527</v>
      </c>
      <c r="B251">
        <v>1</v>
      </c>
      <c r="C251" t="s">
        <v>772</v>
      </c>
      <c r="D251" t="s">
        <v>773</v>
      </c>
      <c r="E251">
        <v>8700</v>
      </c>
      <c r="F251" t="s">
        <v>2412</v>
      </c>
      <c r="G251" t="s">
        <v>774</v>
      </c>
      <c r="H251" t="s">
        <v>2236</v>
      </c>
      <c r="I251" t="s">
        <v>2205</v>
      </c>
      <c r="J251" t="s">
        <v>614</v>
      </c>
      <c r="K251" s="35" t="str">
        <f t="shared" si="3"/>
        <v>SJI, Kroonstraat 19, 8700 TIELT</v>
      </c>
      <c r="L251" t="s">
        <v>180</v>
      </c>
    </row>
    <row r="252" spans="1:12" x14ac:dyDescent="0.3">
      <c r="A252">
        <v>35535</v>
      </c>
      <c r="B252">
        <v>1</v>
      </c>
      <c r="C252" t="s">
        <v>775</v>
      </c>
      <c r="D252" t="s">
        <v>776</v>
      </c>
      <c r="E252">
        <v>8700</v>
      </c>
      <c r="F252" t="s">
        <v>2412</v>
      </c>
      <c r="G252" t="s">
        <v>777</v>
      </c>
      <c r="H252" t="s">
        <v>2236</v>
      </c>
      <c r="I252" t="s">
        <v>2205</v>
      </c>
      <c r="J252" t="s">
        <v>614</v>
      </c>
      <c r="K252" s="35" t="str">
        <f t="shared" si="3"/>
        <v>Regina Pacis, Patersdreef 5, 8700 TIELT</v>
      </c>
      <c r="L252" t="s">
        <v>180</v>
      </c>
    </row>
    <row r="253" spans="1:12" x14ac:dyDescent="0.3">
      <c r="A253">
        <v>35584</v>
      </c>
      <c r="B253">
        <v>1</v>
      </c>
      <c r="C253" t="s">
        <v>778</v>
      </c>
      <c r="D253" t="s">
        <v>779</v>
      </c>
      <c r="E253">
        <v>8700</v>
      </c>
      <c r="F253" t="s">
        <v>2412</v>
      </c>
      <c r="G253" t="s">
        <v>780</v>
      </c>
      <c r="H253" t="s">
        <v>2236</v>
      </c>
      <c r="I253" t="s">
        <v>2205</v>
      </c>
      <c r="J253" t="s">
        <v>614</v>
      </c>
      <c r="K253" s="35" t="str">
        <f t="shared" si="3"/>
        <v>Vrij Technisch Instituut, Grote Hulststraat 28, 8700 TIELT</v>
      </c>
      <c r="L253" t="s">
        <v>180</v>
      </c>
    </row>
    <row r="254" spans="1:12" x14ac:dyDescent="0.3">
      <c r="A254">
        <v>35592</v>
      </c>
      <c r="B254">
        <v>1</v>
      </c>
      <c r="C254" t="s">
        <v>781</v>
      </c>
      <c r="D254" t="s">
        <v>782</v>
      </c>
      <c r="E254">
        <v>8820</v>
      </c>
      <c r="F254" t="s">
        <v>2413</v>
      </c>
      <c r="G254" t="s">
        <v>783</v>
      </c>
      <c r="H254" t="s">
        <v>2236</v>
      </c>
      <c r="I254" t="s">
        <v>2205</v>
      </c>
      <c r="J254" t="s">
        <v>614</v>
      </c>
      <c r="K254" s="35" t="str">
        <f t="shared" si="3"/>
        <v>Technisch Instituut Sint-Vincentius, Spinneschoolstraat 10, 8820 TORHOUT</v>
      </c>
      <c r="L254" t="s">
        <v>180</v>
      </c>
    </row>
    <row r="255" spans="1:12" x14ac:dyDescent="0.3">
      <c r="A255">
        <v>35601</v>
      </c>
      <c r="B255">
        <v>1</v>
      </c>
      <c r="C255" t="s">
        <v>784</v>
      </c>
      <c r="D255" t="s">
        <v>785</v>
      </c>
      <c r="E255">
        <v>8820</v>
      </c>
      <c r="F255" t="s">
        <v>2413</v>
      </c>
      <c r="G255" t="s">
        <v>786</v>
      </c>
      <c r="H255" t="s">
        <v>2236</v>
      </c>
      <c r="I255" t="s">
        <v>2205</v>
      </c>
      <c r="J255" t="s">
        <v>614</v>
      </c>
      <c r="K255" s="35" t="str">
        <f t="shared" si="3"/>
        <v>Vrij Land- en Tuinbouwinstituut, Conscienceplein 12, 8820 TORHOUT</v>
      </c>
      <c r="L255" t="s">
        <v>180</v>
      </c>
    </row>
    <row r="256" spans="1:12" x14ac:dyDescent="0.3">
      <c r="A256">
        <v>35618</v>
      </c>
      <c r="B256">
        <v>1</v>
      </c>
      <c r="C256" t="s">
        <v>787</v>
      </c>
      <c r="D256" t="s">
        <v>117</v>
      </c>
      <c r="E256">
        <v>8820</v>
      </c>
      <c r="F256" t="s">
        <v>2413</v>
      </c>
      <c r="G256" t="s">
        <v>788</v>
      </c>
      <c r="H256" t="s">
        <v>2236</v>
      </c>
      <c r="I256" t="s">
        <v>2205</v>
      </c>
      <c r="J256" t="s">
        <v>614</v>
      </c>
      <c r="K256" s="35" t="str">
        <f t="shared" si="3"/>
        <v>Sint-Jozefsinstituut-College, Bruggestraat 23, 8820 TORHOUT</v>
      </c>
      <c r="L256" t="s">
        <v>180</v>
      </c>
    </row>
    <row r="257" spans="1:12" x14ac:dyDescent="0.3">
      <c r="A257">
        <v>35626</v>
      </c>
      <c r="B257">
        <v>1</v>
      </c>
      <c r="C257" t="s">
        <v>590</v>
      </c>
      <c r="D257" t="s">
        <v>117</v>
      </c>
      <c r="E257">
        <v>8820</v>
      </c>
      <c r="F257" t="s">
        <v>2413</v>
      </c>
      <c r="G257" t="s">
        <v>788</v>
      </c>
      <c r="H257" t="s">
        <v>2236</v>
      </c>
      <c r="I257" t="s">
        <v>2205</v>
      </c>
      <c r="J257" t="s">
        <v>614</v>
      </c>
      <c r="K257" s="35" t="str">
        <f t="shared" si="3"/>
        <v>Sint-Jozefscollege, Bruggestraat 23, 8820 TORHOUT</v>
      </c>
      <c r="L257" t="s">
        <v>180</v>
      </c>
    </row>
    <row r="258" spans="1:12" x14ac:dyDescent="0.3">
      <c r="A258">
        <v>35634</v>
      </c>
      <c r="B258">
        <v>1</v>
      </c>
      <c r="C258" t="s">
        <v>789</v>
      </c>
      <c r="D258" t="s">
        <v>2588</v>
      </c>
      <c r="E258">
        <v>8820</v>
      </c>
      <c r="F258" t="s">
        <v>2413</v>
      </c>
      <c r="G258" t="s">
        <v>790</v>
      </c>
      <c r="H258" t="s">
        <v>2236</v>
      </c>
      <c r="I258" t="s">
        <v>2205</v>
      </c>
      <c r="J258" t="s">
        <v>614</v>
      </c>
      <c r="K258" s="35" t="str">
        <f t="shared" si="3"/>
        <v>V.T.I. Sint-Aloysius, Papebrugstraat 8_A, 8820 TORHOUT</v>
      </c>
      <c r="L258" t="s">
        <v>180</v>
      </c>
    </row>
    <row r="259" spans="1:12" x14ac:dyDescent="0.3">
      <c r="A259">
        <v>35659</v>
      </c>
      <c r="B259">
        <v>1</v>
      </c>
      <c r="C259" t="s">
        <v>791</v>
      </c>
      <c r="D259" t="s">
        <v>792</v>
      </c>
      <c r="E259">
        <v>8630</v>
      </c>
      <c r="F259" t="s">
        <v>2414</v>
      </c>
      <c r="G259" t="s">
        <v>793</v>
      </c>
      <c r="H259" t="s">
        <v>2236</v>
      </c>
      <c r="I259" t="s">
        <v>2205</v>
      </c>
      <c r="J259" t="s">
        <v>614</v>
      </c>
      <c r="K259" s="35" t="str">
        <f t="shared" ref="K259:K322" si="4">IF(A259="","",C259&amp;", "&amp;D259&amp;", "&amp;E259&amp;" "&amp;F259)</f>
        <v>V.T.I. Veurne, Ieperse Steenweg 90, 8630 VEURNE</v>
      </c>
      <c r="L259" t="s">
        <v>180</v>
      </c>
    </row>
    <row r="260" spans="1:12" x14ac:dyDescent="0.3">
      <c r="A260">
        <v>35667</v>
      </c>
      <c r="B260">
        <v>1</v>
      </c>
      <c r="C260" t="s">
        <v>794</v>
      </c>
      <c r="D260" t="s">
        <v>795</v>
      </c>
      <c r="E260">
        <v>8630</v>
      </c>
      <c r="F260" t="s">
        <v>2414</v>
      </c>
      <c r="G260" t="s">
        <v>796</v>
      </c>
      <c r="H260" t="s">
        <v>2236</v>
      </c>
      <c r="I260" t="s">
        <v>2205</v>
      </c>
      <c r="J260" t="s">
        <v>614</v>
      </c>
      <c r="K260" s="35" t="str">
        <f t="shared" si="4"/>
        <v>Bissch. College Onbevlekte Ontvangenis, Karel Coggelaan 8, 8630 VEURNE</v>
      </c>
      <c r="L260" t="s">
        <v>180</v>
      </c>
    </row>
    <row r="261" spans="1:12" x14ac:dyDescent="0.3">
      <c r="A261">
        <v>35675</v>
      </c>
      <c r="B261">
        <v>1</v>
      </c>
      <c r="C261" t="s">
        <v>797</v>
      </c>
      <c r="D261" t="s">
        <v>798</v>
      </c>
      <c r="E261">
        <v>8630</v>
      </c>
      <c r="F261" t="s">
        <v>2414</v>
      </c>
      <c r="G261" t="s">
        <v>799</v>
      </c>
      <c r="H261" t="s">
        <v>2236</v>
      </c>
      <c r="I261" t="s">
        <v>2205</v>
      </c>
      <c r="J261" t="s">
        <v>614</v>
      </c>
      <c r="K261" s="35" t="str">
        <f t="shared" si="4"/>
        <v>Annuntiata-Instituut, Vleeshouwersstraat 22, 8630 VEURNE</v>
      </c>
      <c r="L261" t="s">
        <v>180</v>
      </c>
    </row>
    <row r="262" spans="1:12" x14ac:dyDescent="0.3">
      <c r="A262">
        <v>35691</v>
      </c>
      <c r="B262">
        <v>1</v>
      </c>
      <c r="C262" t="s">
        <v>800</v>
      </c>
      <c r="D262" t="s">
        <v>801</v>
      </c>
      <c r="E262">
        <v>8790</v>
      </c>
      <c r="F262" t="s">
        <v>2415</v>
      </c>
      <c r="G262" t="s">
        <v>802</v>
      </c>
      <c r="H262" t="s">
        <v>2236</v>
      </c>
      <c r="I262" t="s">
        <v>2205</v>
      </c>
      <c r="J262" t="s">
        <v>614</v>
      </c>
      <c r="K262" s="35" t="str">
        <f t="shared" si="4"/>
        <v>Sint-Paulusschool campus College 3, Stationsstraat 85, 8790 WAREGEM</v>
      </c>
      <c r="L262" t="s">
        <v>180</v>
      </c>
    </row>
    <row r="263" spans="1:12" x14ac:dyDescent="0.3">
      <c r="A263">
        <v>35709</v>
      </c>
      <c r="B263">
        <v>1</v>
      </c>
      <c r="C263" t="s">
        <v>803</v>
      </c>
      <c r="D263" t="s">
        <v>804</v>
      </c>
      <c r="E263">
        <v>8790</v>
      </c>
      <c r="F263" t="s">
        <v>2415</v>
      </c>
      <c r="G263" t="s">
        <v>805</v>
      </c>
      <c r="H263" t="s">
        <v>2236</v>
      </c>
      <c r="I263" t="s">
        <v>2205</v>
      </c>
      <c r="J263" t="s">
        <v>614</v>
      </c>
      <c r="K263" s="35" t="str">
        <f t="shared" si="4"/>
        <v>Sint-Paulusschool campus VTI 1, Toekomststraat 75, 8790 WAREGEM</v>
      </c>
      <c r="L263" t="s">
        <v>180</v>
      </c>
    </row>
    <row r="264" spans="1:12" x14ac:dyDescent="0.3">
      <c r="A264">
        <v>35717</v>
      </c>
      <c r="B264">
        <v>1</v>
      </c>
      <c r="C264" t="s">
        <v>806</v>
      </c>
      <c r="D264" t="s">
        <v>807</v>
      </c>
      <c r="E264">
        <v>8790</v>
      </c>
      <c r="F264" t="s">
        <v>2415</v>
      </c>
      <c r="G264" t="s">
        <v>808</v>
      </c>
      <c r="H264" t="s">
        <v>2236</v>
      </c>
      <c r="I264" t="s">
        <v>2205</v>
      </c>
      <c r="J264" t="s">
        <v>614</v>
      </c>
      <c r="K264" s="35" t="str">
        <f t="shared" si="4"/>
        <v>Sint-Paulusschool campus Hemelvaart 2, Keukeldam 17, 8790 WAREGEM</v>
      </c>
      <c r="L264" t="s">
        <v>180</v>
      </c>
    </row>
    <row r="265" spans="1:12" x14ac:dyDescent="0.3">
      <c r="A265">
        <v>35741</v>
      </c>
      <c r="B265">
        <v>1</v>
      </c>
      <c r="C265" t="s">
        <v>809</v>
      </c>
      <c r="D265" t="s">
        <v>801</v>
      </c>
      <c r="E265">
        <v>8790</v>
      </c>
      <c r="F265" t="s">
        <v>2415</v>
      </c>
      <c r="G265" t="s">
        <v>802</v>
      </c>
      <c r="H265" t="s">
        <v>2236</v>
      </c>
      <c r="I265" t="s">
        <v>2205</v>
      </c>
      <c r="J265" t="s">
        <v>614</v>
      </c>
      <c r="K265" s="35" t="str">
        <f t="shared" si="4"/>
        <v>Sint-Paulusschool campus College 1, Stationsstraat 85, 8790 WAREGEM</v>
      </c>
      <c r="L265" t="s">
        <v>180</v>
      </c>
    </row>
    <row r="266" spans="1:12" x14ac:dyDescent="0.3">
      <c r="A266">
        <v>35758</v>
      </c>
      <c r="B266">
        <v>1</v>
      </c>
      <c r="C266" t="s">
        <v>810</v>
      </c>
      <c r="D266" t="s">
        <v>807</v>
      </c>
      <c r="E266">
        <v>8790</v>
      </c>
      <c r="F266" t="s">
        <v>2415</v>
      </c>
      <c r="G266" t="s">
        <v>808</v>
      </c>
      <c r="H266" t="s">
        <v>2236</v>
      </c>
      <c r="I266" t="s">
        <v>2205</v>
      </c>
      <c r="J266" t="s">
        <v>614</v>
      </c>
      <c r="K266" s="35" t="str">
        <f t="shared" si="4"/>
        <v>Sint-Paulusschool campus Hemelvaart 1, Keukeldam 17, 8790 WAREGEM</v>
      </c>
      <c r="L266" t="s">
        <v>180</v>
      </c>
    </row>
    <row r="267" spans="1:12" x14ac:dyDescent="0.3">
      <c r="A267">
        <v>35766</v>
      </c>
      <c r="B267">
        <v>1</v>
      </c>
      <c r="C267" t="s">
        <v>811</v>
      </c>
      <c r="D267" t="s">
        <v>812</v>
      </c>
      <c r="E267">
        <v>8790</v>
      </c>
      <c r="F267" t="s">
        <v>2415</v>
      </c>
      <c r="G267" t="s">
        <v>813</v>
      </c>
      <c r="H267" t="s">
        <v>2236</v>
      </c>
      <c r="I267" t="s">
        <v>2205</v>
      </c>
      <c r="J267" t="s">
        <v>614</v>
      </c>
      <c r="K267" s="35" t="str">
        <f t="shared" si="4"/>
        <v>Vives Waregem-Tielt, Vijfseweg 2, 8790 WAREGEM</v>
      </c>
      <c r="L267" t="s">
        <v>180</v>
      </c>
    </row>
    <row r="268" spans="1:12" x14ac:dyDescent="0.3">
      <c r="A268">
        <v>35824</v>
      </c>
      <c r="B268">
        <v>1</v>
      </c>
      <c r="C268" t="s">
        <v>722</v>
      </c>
      <c r="D268" t="s">
        <v>814</v>
      </c>
      <c r="E268">
        <v>8210</v>
      </c>
      <c r="F268" t="s">
        <v>2416</v>
      </c>
      <c r="G268" t="s">
        <v>815</v>
      </c>
      <c r="H268" t="s">
        <v>2236</v>
      </c>
      <c r="I268" t="s">
        <v>2205</v>
      </c>
      <c r="J268" t="s">
        <v>614</v>
      </c>
      <c r="K268" s="35" t="str">
        <f t="shared" si="4"/>
        <v>Spes Nostra Instituut, Pastoor Staelensstraat 4, 8210 ZEDELGEM</v>
      </c>
      <c r="L268" t="s">
        <v>180</v>
      </c>
    </row>
    <row r="269" spans="1:12" x14ac:dyDescent="0.3">
      <c r="A269">
        <v>35899</v>
      </c>
      <c r="B269">
        <v>1</v>
      </c>
      <c r="C269" t="s">
        <v>816</v>
      </c>
      <c r="D269" t="s">
        <v>124</v>
      </c>
      <c r="E269">
        <v>9300</v>
      </c>
      <c r="F269" t="s">
        <v>2417</v>
      </c>
      <c r="G269" t="s">
        <v>817</v>
      </c>
      <c r="H269" t="s">
        <v>2223</v>
      </c>
      <c r="I269" t="s">
        <v>230</v>
      </c>
      <c r="J269" t="s">
        <v>231</v>
      </c>
      <c r="K269" s="35" t="str">
        <f t="shared" si="4"/>
        <v>DVM Handels-, Techn. en Beroepsonderwijs, Onderwijsstraat 5, 9300 AALST</v>
      </c>
      <c r="L269" t="s">
        <v>180</v>
      </c>
    </row>
    <row r="270" spans="1:12" x14ac:dyDescent="0.3">
      <c r="A270">
        <v>35907</v>
      </c>
      <c r="B270">
        <v>1</v>
      </c>
      <c r="C270" t="s">
        <v>818</v>
      </c>
      <c r="D270" t="s">
        <v>819</v>
      </c>
      <c r="E270">
        <v>9300</v>
      </c>
      <c r="F270" t="s">
        <v>2417</v>
      </c>
      <c r="G270" t="s">
        <v>820</v>
      </c>
      <c r="H270" t="s">
        <v>2223</v>
      </c>
      <c r="I270" t="s">
        <v>230</v>
      </c>
      <c r="J270" t="s">
        <v>231</v>
      </c>
      <c r="K270" s="35" t="str">
        <f t="shared" si="4"/>
        <v>Sint-Augustinusinstituut, Leopoldlaan 9, 9300 AALST</v>
      </c>
      <c r="L270" t="s">
        <v>180</v>
      </c>
    </row>
    <row r="271" spans="1:12" x14ac:dyDescent="0.3">
      <c r="A271">
        <v>35915</v>
      </c>
      <c r="B271">
        <v>1</v>
      </c>
      <c r="C271" t="s">
        <v>590</v>
      </c>
      <c r="D271" t="s">
        <v>821</v>
      </c>
      <c r="E271">
        <v>9300</v>
      </c>
      <c r="F271" t="s">
        <v>2417</v>
      </c>
      <c r="G271" t="s">
        <v>822</v>
      </c>
      <c r="H271" t="s">
        <v>2223</v>
      </c>
      <c r="I271" t="s">
        <v>230</v>
      </c>
      <c r="J271" t="s">
        <v>231</v>
      </c>
      <c r="K271" s="35" t="str">
        <f t="shared" si="4"/>
        <v>Sint-Jozefscollege, Pontstraat 7, 9300 AALST</v>
      </c>
      <c r="L271" t="s">
        <v>180</v>
      </c>
    </row>
    <row r="272" spans="1:12" x14ac:dyDescent="0.3">
      <c r="A272">
        <v>35931</v>
      </c>
      <c r="B272">
        <v>1</v>
      </c>
      <c r="C272" t="s">
        <v>823</v>
      </c>
      <c r="D272" t="s">
        <v>824</v>
      </c>
      <c r="E272">
        <v>9300</v>
      </c>
      <c r="F272" t="s">
        <v>2417</v>
      </c>
      <c r="G272" t="s">
        <v>825</v>
      </c>
      <c r="H272" t="s">
        <v>2223</v>
      </c>
      <c r="I272" t="s">
        <v>230</v>
      </c>
      <c r="J272" t="s">
        <v>231</v>
      </c>
      <c r="K272" s="35" t="str">
        <f t="shared" si="4"/>
        <v>DVM - Humaniora, Onderwijsstraat 2, 9300 AALST</v>
      </c>
      <c r="L272" t="s">
        <v>180</v>
      </c>
    </row>
    <row r="273" spans="1:12" x14ac:dyDescent="0.3">
      <c r="A273">
        <v>35964</v>
      </c>
      <c r="B273">
        <v>1</v>
      </c>
      <c r="C273" t="s">
        <v>826</v>
      </c>
      <c r="D273" t="s">
        <v>132</v>
      </c>
      <c r="E273">
        <v>9300</v>
      </c>
      <c r="F273" t="s">
        <v>2417</v>
      </c>
      <c r="G273" t="s">
        <v>827</v>
      </c>
      <c r="H273" t="s">
        <v>2223</v>
      </c>
      <c r="I273" t="s">
        <v>230</v>
      </c>
      <c r="J273" t="s">
        <v>231</v>
      </c>
      <c r="K273" s="35" t="str">
        <f t="shared" si="4"/>
        <v>Sint-Maarteninstituut 3, Esplanadeplein 6, 9300 AALST</v>
      </c>
      <c r="L273" t="s">
        <v>180</v>
      </c>
    </row>
    <row r="274" spans="1:12" x14ac:dyDescent="0.3">
      <c r="A274">
        <v>36053</v>
      </c>
      <c r="B274">
        <v>1</v>
      </c>
      <c r="C274" t="s">
        <v>828</v>
      </c>
      <c r="D274" t="s">
        <v>2206</v>
      </c>
      <c r="E274">
        <v>9150</v>
      </c>
      <c r="F274" t="s">
        <v>2418</v>
      </c>
      <c r="G274" t="s">
        <v>829</v>
      </c>
      <c r="H274" t="s">
        <v>2223</v>
      </c>
      <c r="I274" t="s">
        <v>230</v>
      </c>
      <c r="J274" t="s">
        <v>231</v>
      </c>
      <c r="K274" s="35" t="str">
        <f t="shared" si="4"/>
        <v>Sint-Jorisinstituut, Kruibekestraat 55, 9150 BAZEL</v>
      </c>
      <c r="L274" t="s">
        <v>180</v>
      </c>
    </row>
    <row r="275" spans="1:12" x14ac:dyDescent="0.3">
      <c r="A275">
        <v>36111</v>
      </c>
      <c r="B275">
        <v>1</v>
      </c>
      <c r="C275" t="s">
        <v>258</v>
      </c>
      <c r="D275" t="s">
        <v>830</v>
      </c>
      <c r="E275">
        <v>9120</v>
      </c>
      <c r="F275" t="s">
        <v>2419</v>
      </c>
      <c r="G275" t="s">
        <v>831</v>
      </c>
      <c r="H275" t="s">
        <v>2223</v>
      </c>
      <c r="I275" t="s">
        <v>230</v>
      </c>
      <c r="J275" t="s">
        <v>231</v>
      </c>
      <c r="K275" s="35" t="str">
        <f t="shared" si="4"/>
        <v>Gemeentelijk Technisch Instituut, Europalaan 1, 9120 BEVEREN-WAAS</v>
      </c>
      <c r="L275" t="s">
        <v>180</v>
      </c>
    </row>
    <row r="276" spans="1:12" x14ac:dyDescent="0.3">
      <c r="A276">
        <v>36152</v>
      </c>
      <c r="B276">
        <v>1</v>
      </c>
      <c r="C276" t="s">
        <v>832</v>
      </c>
      <c r="D276" t="s">
        <v>833</v>
      </c>
      <c r="E276">
        <v>9255</v>
      </c>
      <c r="F276" t="s">
        <v>2420</v>
      </c>
      <c r="G276" t="s">
        <v>834</v>
      </c>
      <c r="H276" t="s">
        <v>2223</v>
      </c>
      <c r="I276" t="s">
        <v>230</v>
      </c>
      <c r="J276" t="s">
        <v>231</v>
      </c>
      <c r="K276" s="35" t="str">
        <f t="shared" si="4"/>
        <v>Sint-Vincentiuscollege, Kloosterstraat 15, 9255 BUGGENHOUT</v>
      </c>
      <c r="L276" t="s">
        <v>180</v>
      </c>
    </row>
    <row r="277" spans="1:12" x14ac:dyDescent="0.3">
      <c r="A277">
        <v>36202</v>
      </c>
      <c r="B277">
        <v>1</v>
      </c>
      <c r="C277" t="s">
        <v>835</v>
      </c>
      <c r="D277" t="s">
        <v>836</v>
      </c>
      <c r="E277">
        <v>9800</v>
      </c>
      <c r="F277" t="s">
        <v>2421</v>
      </c>
      <c r="G277" t="s">
        <v>837</v>
      </c>
      <c r="H277" t="s">
        <v>2223</v>
      </c>
      <c r="I277" t="s">
        <v>230</v>
      </c>
      <c r="J277" t="s">
        <v>231</v>
      </c>
      <c r="K277" s="35" t="str">
        <f t="shared" si="4"/>
        <v>V.T.I. Deinze, Leon Declercqstraat 1, 9800 DEINZE</v>
      </c>
      <c r="L277" t="s">
        <v>180</v>
      </c>
    </row>
    <row r="278" spans="1:12" x14ac:dyDescent="0.3">
      <c r="A278">
        <v>36228</v>
      </c>
      <c r="B278">
        <v>1</v>
      </c>
      <c r="C278" t="s">
        <v>838</v>
      </c>
      <c r="D278" t="s">
        <v>839</v>
      </c>
      <c r="E278">
        <v>9800</v>
      </c>
      <c r="F278" t="s">
        <v>2421</v>
      </c>
      <c r="G278" t="s">
        <v>840</v>
      </c>
      <c r="H278" t="s">
        <v>2223</v>
      </c>
      <c r="I278" t="s">
        <v>230</v>
      </c>
      <c r="J278" t="s">
        <v>231</v>
      </c>
      <c r="K278" s="35" t="str">
        <f t="shared" si="4"/>
        <v>Leiepoort Deinze campus Sint-Theresia, Gentpoortstraat 37, 9800 DEINZE</v>
      </c>
      <c r="L278" t="s">
        <v>180</v>
      </c>
    </row>
    <row r="279" spans="1:12" x14ac:dyDescent="0.3">
      <c r="A279">
        <v>36285</v>
      </c>
      <c r="B279">
        <v>1</v>
      </c>
      <c r="C279" t="s">
        <v>841</v>
      </c>
      <c r="D279" t="s">
        <v>842</v>
      </c>
      <c r="E279">
        <v>9200</v>
      </c>
      <c r="F279" t="s">
        <v>2422</v>
      </c>
      <c r="G279" t="s">
        <v>843</v>
      </c>
      <c r="H279" t="s">
        <v>2223</v>
      </c>
      <c r="I279" t="s">
        <v>230</v>
      </c>
      <c r="J279" t="s">
        <v>231</v>
      </c>
      <c r="K279" s="35" t="str">
        <f t="shared" si="4"/>
        <v>Óscar Romerocollege 2, Kerkstraat 60, 9200 DENDERMONDE</v>
      </c>
      <c r="L279" t="s">
        <v>180</v>
      </c>
    </row>
    <row r="280" spans="1:12" x14ac:dyDescent="0.3">
      <c r="A280">
        <v>36301</v>
      </c>
      <c r="B280">
        <v>1</v>
      </c>
      <c r="C280" t="s">
        <v>844</v>
      </c>
      <c r="D280" t="s">
        <v>842</v>
      </c>
      <c r="E280">
        <v>9200</v>
      </c>
      <c r="F280" t="s">
        <v>2422</v>
      </c>
      <c r="G280" t="s">
        <v>845</v>
      </c>
      <c r="H280" t="s">
        <v>2223</v>
      </c>
      <c r="I280" t="s">
        <v>230</v>
      </c>
      <c r="J280" t="s">
        <v>231</v>
      </c>
      <c r="K280" s="35" t="str">
        <f t="shared" si="4"/>
        <v>Óscar Romerocollege 3, Kerkstraat 60, 9200 DENDERMONDE</v>
      </c>
      <c r="L280" t="s">
        <v>180</v>
      </c>
    </row>
    <row r="281" spans="1:12" x14ac:dyDescent="0.3">
      <c r="A281">
        <v>36335</v>
      </c>
      <c r="B281">
        <v>1</v>
      </c>
      <c r="C281" t="s">
        <v>846</v>
      </c>
      <c r="D281" t="s">
        <v>842</v>
      </c>
      <c r="E281">
        <v>9200</v>
      </c>
      <c r="F281" t="s">
        <v>2422</v>
      </c>
      <c r="G281" t="s">
        <v>843</v>
      </c>
      <c r="H281" t="s">
        <v>2223</v>
      </c>
      <c r="I281" t="s">
        <v>230</v>
      </c>
      <c r="J281" t="s">
        <v>231</v>
      </c>
      <c r="K281" s="35" t="str">
        <f t="shared" si="4"/>
        <v>Óscar Romerocollege 4, Kerkstraat 60, 9200 DENDERMONDE</v>
      </c>
      <c r="L281" t="s">
        <v>180</v>
      </c>
    </row>
    <row r="282" spans="1:12" x14ac:dyDescent="0.3">
      <c r="A282">
        <v>36343</v>
      </c>
      <c r="B282">
        <v>1</v>
      </c>
      <c r="C282" t="s">
        <v>847</v>
      </c>
      <c r="D282" t="s">
        <v>842</v>
      </c>
      <c r="E282">
        <v>9200</v>
      </c>
      <c r="F282" t="s">
        <v>2422</v>
      </c>
      <c r="G282" t="s">
        <v>843</v>
      </c>
      <c r="H282" t="s">
        <v>2223</v>
      </c>
      <c r="I282" t="s">
        <v>230</v>
      </c>
      <c r="J282" t="s">
        <v>231</v>
      </c>
      <c r="K282" s="35" t="str">
        <f t="shared" si="4"/>
        <v>Óscar Romerocollege 5, Kerkstraat 60, 9200 DENDERMONDE</v>
      </c>
      <c r="L282" t="s">
        <v>180</v>
      </c>
    </row>
    <row r="283" spans="1:12" x14ac:dyDescent="0.3">
      <c r="A283">
        <v>36418</v>
      </c>
      <c r="B283">
        <v>1</v>
      </c>
      <c r="C283" t="s">
        <v>848</v>
      </c>
      <c r="D283" t="s">
        <v>145</v>
      </c>
      <c r="E283">
        <v>9900</v>
      </c>
      <c r="F283" t="s">
        <v>2423</v>
      </c>
      <c r="G283" t="s">
        <v>849</v>
      </c>
      <c r="H283" t="s">
        <v>2223</v>
      </c>
      <c r="I283" t="s">
        <v>230</v>
      </c>
      <c r="J283" t="s">
        <v>231</v>
      </c>
      <c r="K283" s="35" t="str">
        <f t="shared" si="4"/>
        <v>O.-L.-V.-ten-Doorn, Zuidmoerstraat 125, 9900 EEKLO</v>
      </c>
      <c r="L283" t="s">
        <v>180</v>
      </c>
    </row>
    <row r="284" spans="1:12" x14ac:dyDescent="0.3">
      <c r="A284">
        <v>36467</v>
      </c>
      <c r="B284">
        <v>1</v>
      </c>
      <c r="C284" t="s">
        <v>850</v>
      </c>
      <c r="D284" t="s">
        <v>851</v>
      </c>
      <c r="E284">
        <v>9900</v>
      </c>
      <c r="F284" t="s">
        <v>2423</v>
      </c>
      <c r="G284" t="s">
        <v>852</v>
      </c>
      <c r="H284" t="s">
        <v>2223</v>
      </c>
      <c r="I284" t="s">
        <v>230</v>
      </c>
      <c r="J284" t="s">
        <v>231</v>
      </c>
      <c r="K284" s="35" t="str">
        <f t="shared" si="4"/>
        <v>Richtpunt Campus Eeklo, Roze 131, 9900 EEKLO</v>
      </c>
      <c r="L284" t="s">
        <v>180</v>
      </c>
    </row>
    <row r="285" spans="1:12" x14ac:dyDescent="0.3">
      <c r="A285">
        <v>36475</v>
      </c>
      <c r="B285">
        <v>1</v>
      </c>
      <c r="C285" t="s">
        <v>853</v>
      </c>
      <c r="D285" t="s">
        <v>145</v>
      </c>
      <c r="E285">
        <v>9900</v>
      </c>
      <c r="F285" t="s">
        <v>2423</v>
      </c>
      <c r="G285" t="s">
        <v>849</v>
      </c>
      <c r="H285" t="s">
        <v>2223</v>
      </c>
      <c r="I285" t="s">
        <v>230</v>
      </c>
      <c r="J285" t="s">
        <v>231</v>
      </c>
      <c r="K285" s="35" t="str">
        <f t="shared" si="4"/>
        <v>Sint-Leoinstituut, Zuidmoerstraat 125, 9900 EEKLO</v>
      </c>
      <c r="L285" t="s">
        <v>180</v>
      </c>
    </row>
    <row r="286" spans="1:12" x14ac:dyDescent="0.3">
      <c r="A286">
        <v>36483</v>
      </c>
      <c r="B286">
        <v>1</v>
      </c>
      <c r="C286" t="s">
        <v>854</v>
      </c>
      <c r="D286" t="s">
        <v>145</v>
      </c>
      <c r="E286">
        <v>9900</v>
      </c>
      <c r="F286" t="s">
        <v>2423</v>
      </c>
      <c r="G286" t="s">
        <v>849</v>
      </c>
      <c r="H286" t="s">
        <v>2223</v>
      </c>
      <c r="I286" t="s">
        <v>230</v>
      </c>
      <c r="J286" t="s">
        <v>231</v>
      </c>
      <c r="K286" s="35" t="str">
        <f t="shared" si="4"/>
        <v>Sint-Annainstituut, Zuidmoerstraat 125, 9900 EEKLO</v>
      </c>
      <c r="L286" t="s">
        <v>180</v>
      </c>
    </row>
    <row r="287" spans="1:12" x14ac:dyDescent="0.3">
      <c r="A287">
        <v>36491</v>
      </c>
      <c r="B287">
        <v>1</v>
      </c>
      <c r="C287" t="s">
        <v>855</v>
      </c>
      <c r="D287" t="s">
        <v>2589</v>
      </c>
      <c r="E287">
        <v>9160</v>
      </c>
      <c r="F287" t="s">
        <v>2424</v>
      </c>
      <c r="G287" t="s">
        <v>856</v>
      </c>
      <c r="H287" t="s">
        <v>2223</v>
      </c>
      <c r="I287" t="s">
        <v>230</v>
      </c>
      <c r="J287" t="s">
        <v>231</v>
      </c>
      <c r="K287" s="35" t="str">
        <f t="shared" si="4"/>
        <v>VLOT!, Eksaarde-dorp 1_A, 9160 EKSAARDE</v>
      </c>
      <c r="L287" t="s">
        <v>180</v>
      </c>
    </row>
    <row r="288" spans="1:12" x14ac:dyDescent="0.3">
      <c r="A288">
        <v>36517</v>
      </c>
      <c r="B288">
        <v>1</v>
      </c>
      <c r="C288" t="s">
        <v>857</v>
      </c>
      <c r="D288" t="s">
        <v>858</v>
      </c>
      <c r="E288">
        <v>9940</v>
      </c>
      <c r="F288" t="s">
        <v>2425</v>
      </c>
      <c r="G288" t="s">
        <v>859</v>
      </c>
      <c r="H288" t="s">
        <v>2223</v>
      </c>
      <c r="I288" t="s">
        <v>230</v>
      </c>
      <c r="J288" t="s">
        <v>231</v>
      </c>
      <c r="K288" s="35" t="str">
        <f t="shared" si="4"/>
        <v>Sint-Franciscus Evergem, Schepenhuisstraat 4, 9940 EVERGEM</v>
      </c>
      <c r="L288" t="s">
        <v>180</v>
      </c>
    </row>
    <row r="289" spans="1:12" x14ac:dyDescent="0.3">
      <c r="A289">
        <v>36566</v>
      </c>
      <c r="B289">
        <v>1</v>
      </c>
      <c r="C289" t="s">
        <v>860</v>
      </c>
      <c r="D289" t="s">
        <v>861</v>
      </c>
      <c r="E289">
        <v>9500</v>
      </c>
      <c r="F289" t="s">
        <v>2426</v>
      </c>
      <c r="G289" t="s">
        <v>862</v>
      </c>
      <c r="H289" t="s">
        <v>2223</v>
      </c>
      <c r="I289" t="s">
        <v>230</v>
      </c>
      <c r="J289" t="s">
        <v>231</v>
      </c>
      <c r="K289" s="35" t="str">
        <f t="shared" si="4"/>
        <v>Sint-Catharinacollege2, Kleine Karmelietenstraat 3, 9500 GERAARDSBERGEN</v>
      </c>
      <c r="L289" t="s">
        <v>180</v>
      </c>
    </row>
    <row r="290" spans="1:12" x14ac:dyDescent="0.3">
      <c r="A290">
        <v>36608</v>
      </c>
      <c r="B290">
        <v>1</v>
      </c>
      <c r="C290" t="s">
        <v>863</v>
      </c>
      <c r="D290" t="s">
        <v>864</v>
      </c>
      <c r="E290">
        <v>9500</v>
      </c>
      <c r="F290" t="s">
        <v>2426</v>
      </c>
      <c r="G290" t="s">
        <v>865</v>
      </c>
      <c r="H290" t="s">
        <v>2223</v>
      </c>
      <c r="I290" t="s">
        <v>230</v>
      </c>
      <c r="J290" t="s">
        <v>231</v>
      </c>
      <c r="K290" s="35" t="str">
        <f t="shared" si="4"/>
        <v>Sint-Catharinacollege1, Collegestraat 11, 9500 GERAARDSBERGEN</v>
      </c>
      <c r="L290" t="s">
        <v>180</v>
      </c>
    </row>
    <row r="291" spans="1:12" x14ac:dyDescent="0.3">
      <c r="A291">
        <v>36616</v>
      </c>
      <c r="B291">
        <v>1</v>
      </c>
      <c r="C291" t="s">
        <v>238</v>
      </c>
      <c r="D291" t="s">
        <v>146</v>
      </c>
      <c r="E291">
        <v>9500</v>
      </c>
      <c r="F291" t="s">
        <v>2426</v>
      </c>
      <c r="G291" t="s">
        <v>866</v>
      </c>
      <c r="H291" t="s">
        <v>2223</v>
      </c>
      <c r="I291" t="s">
        <v>230</v>
      </c>
      <c r="J291" t="s">
        <v>231</v>
      </c>
      <c r="K291" s="35" t="str">
        <f t="shared" si="4"/>
        <v>Sint-Jozefsinstituut, Karmelietenstraat 57, 9500 GERAARDSBERGEN</v>
      </c>
      <c r="L291" t="s">
        <v>180</v>
      </c>
    </row>
    <row r="292" spans="1:12" x14ac:dyDescent="0.3">
      <c r="A292">
        <v>36624</v>
      </c>
      <c r="B292">
        <v>1</v>
      </c>
      <c r="C292" t="s">
        <v>867</v>
      </c>
      <c r="D292" t="s">
        <v>868</v>
      </c>
      <c r="E292">
        <v>9000</v>
      </c>
      <c r="F292" t="s">
        <v>2427</v>
      </c>
      <c r="G292" t="s">
        <v>869</v>
      </c>
      <c r="H292" t="s">
        <v>2223</v>
      </c>
      <c r="I292" t="s">
        <v>230</v>
      </c>
      <c r="J292" t="s">
        <v>231</v>
      </c>
      <c r="K292" s="35" t="str">
        <f t="shared" si="4"/>
        <v>Richtpunt campus Gent Henleykaai, Henleykaai 83, 9000 GENT</v>
      </c>
      <c r="L292" t="s">
        <v>180</v>
      </c>
    </row>
    <row r="293" spans="1:12" x14ac:dyDescent="0.3">
      <c r="A293">
        <v>36699</v>
      </c>
      <c r="B293">
        <v>1</v>
      </c>
      <c r="C293" t="s">
        <v>870</v>
      </c>
      <c r="D293" t="s">
        <v>2242</v>
      </c>
      <c r="E293">
        <v>9000</v>
      </c>
      <c r="F293" t="s">
        <v>2427</v>
      </c>
      <c r="G293" t="s">
        <v>871</v>
      </c>
      <c r="H293" t="s">
        <v>2223</v>
      </c>
      <c r="I293" t="s">
        <v>230</v>
      </c>
      <c r="J293" t="s">
        <v>231</v>
      </c>
      <c r="K293" s="35" t="str">
        <f t="shared" si="4"/>
        <v>Richtpunt campus Gent Godshuizenlaan, Godshuizenlaan 65, 9000 GENT</v>
      </c>
      <c r="L293" t="s">
        <v>180</v>
      </c>
    </row>
    <row r="294" spans="1:12" x14ac:dyDescent="0.3">
      <c r="A294">
        <v>36715</v>
      </c>
      <c r="B294">
        <v>1</v>
      </c>
      <c r="C294" t="s">
        <v>872</v>
      </c>
      <c r="D294" t="s">
        <v>873</v>
      </c>
      <c r="E294">
        <v>9000</v>
      </c>
      <c r="F294" t="s">
        <v>2427</v>
      </c>
      <c r="G294" t="s">
        <v>874</v>
      </c>
      <c r="H294" t="s">
        <v>2223</v>
      </c>
      <c r="I294" t="s">
        <v>230</v>
      </c>
      <c r="J294" t="s">
        <v>231</v>
      </c>
      <c r="K294" s="35" t="str">
        <f t="shared" si="4"/>
        <v>Hoger Technisch Instituut Sint-Antonius, Holstraat 66, 9000 GENT</v>
      </c>
      <c r="L294" t="s">
        <v>180</v>
      </c>
    </row>
    <row r="295" spans="1:12" x14ac:dyDescent="0.3">
      <c r="A295">
        <v>36764</v>
      </c>
      <c r="B295">
        <v>1</v>
      </c>
      <c r="C295" t="s">
        <v>875</v>
      </c>
      <c r="D295" t="s">
        <v>876</v>
      </c>
      <c r="E295">
        <v>9000</v>
      </c>
      <c r="F295" t="s">
        <v>2427</v>
      </c>
      <c r="G295" t="s">
        <v>2243</v>
      </c>
      <c r="H295" t="s">
        <v>2223</v>
      </c>
      <c r="I295" t="s">
        <v>230</v>
      </c>
      <c r="J295" t="s">
        <v>231</v>
      </c>
      <c r="K295" s="35" t="str">
        <f t="shared" si="4"/>
        <v>Hotelschool Gent, Lange Violettestraat 12, 9000 GENT</v>
      </c>
      <c r="L295" t="s">
        <v>180</v>
      </c>
    </row>
    <row r="296" spans="1:12" x14ac:dyDescent="0.3">
      <c r="A296">
        <v>36913</v>
      </c>
      <c r="B296">
        <v>1</v>
      </c>
      <c r="C296" t="s">
        <v>877</v>
      </c>
      <c r="D296" t="s">
        <v>878</v>
      </c>
      <c r="E296">
        <v>9000</v>
      </c>
      <c r="F296" t="s">
        <v>2427</v>
      </c>
      <c r="G296" t="s">
        <v>879</v>
      </c>
      <c r="H296" t="s">
        <v>2223</v>
      </c>
      <c r="I296" t="s">
        <v>230</v>
      </c>
      <c r="J296" t="s">
        <v>231</v>
      </c>
      <c r="K296" s="35" t="str">
        <f t="shared" si="4"/>
        <v>Sint-Lievenscollege Business, Steendam 27, 9000 GENT</v>
      </c>
      <c r="L296" t="s">
        <v>180</v>
      </c>
    </row>
    <row r="297" spans="1:12" x14ac:dyDescent="0.3">
      <c r="A297">
        <v>36939</v>
      </c>
      <c r="B297">
        <v>1</v>
      </c>
      <c r="C297" t="s">
        <v>880</v>
      </c>
      <c r="D297" t="s">
        <v>881</v>
      </c>
      <c r="E297">
        <v>9030</v>
      </c>
      <c r="F297" t="s">
        <v>2428</v>
      </c>
      <c r="G297" t="s">
        <v>882</v>
      </c>
      <c r="H297" t="s">
        <v>2223</v>
      </c>
      <c r="I297" t="s">
        <v>230</v>
      </c>
      <c r="J297" t="s">
        <v>231</v>
      </c>
      <c r="K297" s="35" t="str">
        <f t="shared" si="4"/>
        <v>Vrij Instituut voor Sec. Onderwijs -Gent, Industrieweg 230, 9030 MARIAKERKE</v>
      </c>
      <c r="L297" t="s">
        <v>180</v>
      </c>
    </row>
    <row r="298" spans="1:12" x14ac:dyDescent="0.3">
      <c r="A298">
        <v>36954</v>
      </c>
      <c r="B298">
        <v>1</v>
      </c>
      <c r="C298" t="s">
        <v>883</v>
      </c>
      <c r="D298" t="s">
        <v>884</v>
      </c>
      <c r="E298">
        <v>9000</v>
      </c>
      <c r="F298" t="s">
        <v>2427</v>
      </c>
      <c r="G298" t="s">
        <v>885</v>
      </c>
      <c r="H298" t="s">
        <v>2223</v>
      </c>
      <c r="I298" t="s">
        <v>230</v>
      </c>
      <c r="J298" t="s">
        <v>231</v>
      </c>
      <c r="K298" s="35" t="str">
        <f t="shared" si="4"/>
        <v>Sint-Pietersinstituut bovenbouw, Koning Albertlaan 70, 9000 GENT</v>
      </c>
      <c r="L298" t="s">
        <v>180</v>
      </c>
    </row>
    <row r="299" spans="1:12" x14ac:dyDescent="0.3">
      <c r="A299">
        <v>36962</v>
      </c>
      <c r="B299">
        <v>1</v>
      </c>
      <c r="C299" t="s">
        <v>886</v>
      </c>
      <c r="D299" t="s">
        <v>887</v>
      </c>
      <c r="E299">
        <v>9000</v>
      </c>
      <c r="F299" t="s">
        <v>2427</v>
      </c>
      <c r="G299" t="s">
        <v>888</v>
      </c>
      <c r="H299" t="s">
        <v>2223</v>
      </c>
      <c r="I299" t="s">
        <v>230</v>
      </c>
      <c r="J299" t="s">
        <v>231</v>
      </c>
      <c r="K299" s="35" t="str">
        <f t="shared" si="4"/>
        <v>Sint-Barbaracollege, Savaanstraat 33, 9000 GENT</v>
      </c>
      <c r="L299" t="s">
        <v>180</v>
      </c>
    </row>
    <row r="300" spans="1:12" x14ac:dyDescent="0.3">
      <c r="A300">
        <v>36996</v>
      </c>
      <c r="B300">
        <v>1</v>
      </c>
      <c r="C300" t="s">
        <v>889</v>
      </c>
      <c r="D300" t="s">
        <v>890</v>
      </c>
      <c r="E300">
        <v>9000</v>
      </c>
      <c r="F300" t="s">
        <v>2427</v>
      </c>
      <c r="G300" t="s">
        <v>891</v>
      </c>
      <c r="H300" t="s">
        <v>2223</v>
      </c>
      <c r="I300" t="s">
        <v>230</v>
      </c>
      <c r="J300" t="s">
        <v>231</v>
      </c>
      <c r="K300" s="35" t="str">
        <f t="shared" si="4"/>
        <v>Sint-Bavohumaniora, Reep 4, 9000 GENT</v>
      </c>
      <c r="L300" t="s">
        <v>180</v>
      </c>
    </row>
    <row r="301" spans="1:12" x14ac:dyDescent="0.3">
      <c r="A301">
        <v>37028</v>
      </c>
      <c r="B301">
        <v>1</v>
      </c>
      <c r="C301" t="s">
        <v>892</v>
      </c>
      <c r="D301" t="s">
        <v>893</v>
      </c>
      <c r="E301">
        <v>9000</v>
      </c>
      <c r="F301" t="s">
        <v>2427</v>
      </c>
      <c r="G301" t="s">
        <v>894</v>
      </c>
      <c r="H301" t="s">
        <v>2223</v>
      </c>
      <c r="I301" t="s">
        <v>230</v>
      </c>
      <c r="J301" t="s">
        <v>231</v>
      </c>
      <c r="K301" s="35" t="str">
        <f t="shared" si="4"/>
        <v>Humaniora Nieuwen Bosch, Lange Violettestraat 65, 9000 GENT</v>
      </c>
      <c r="L301" t="s">
        <v>180</v>
      </c>
    </row>
    <row r="302" spans="1:12" x14ac:dyDescent="0.3">
      <c r="A302">
        <v>37069</v>
      </c>
      <c r="B302">
        <v>1</v>
      </c>
      <c r="C302" t="s">
        <v>895</v>
      </c>
      <c r="D302" t="s">
        <v>896</v>
      </c>
      <c r="E302">
        <v>9000</v>
      </c>
      <c r="F302" t="s">
        <v>2427</v>
      </c>
      <c r="G302" t="s">
        <v>897</v>
      </c>
      <c r="H302" t="s">
        <v>2223</v>
      </c>
      <c r="I302" t="s">
        <v>230</v>
      </c>
      <c r="J302" t="s">
        <v>231</v>
      </c>
      <c r="K302" s="35" t="str">
        <f t="shared" si="4"/>
        <v>Instituut vr Verpleegk. Sint-Vincentius, Molenaarsstraat 30, 9000 GENT</v>
      </c>
      <c r="L302" t="s">
        <v>180</v>
      </c>
    </row>
    <row r="303" spans="1:12" x14ac:dyDescent="0.3">
      <c r="A303">
        <v>37085</v>
      </c>
      <c r="B303">
        <v>1</v>
      </c>
      <c r="C303" t="s">
        <v>898</v>
      </c>
      <c r="D303" t="s">
        <v>127</v>
      </c>
      <c r="E303">
        <v>9000</v>
      </c>
      <c r="F303" t="s">
        <v>2427</v>
      </c>
      <c r="G303" t="s">
        <v>128</v>
      </c>
      <c r="H303" t="s">
        <v>2223</v>
      </c>
      <c r="I303" t="s">
        <v>230</v>
      </c>
      <c r="J303" t="s">
        <v>231</v>
      </c>
      <c r="K303" s="35" t="str">
        <f t="shared" si="4"/>
        <v>IVG School, Nederkouter 112, 9000 GENT</v>
      </c>
      <c r="L303" t="s">
        <v>180</v>
      </c>
    </row>
    <row r="304" spans="1:12" x14ac:dyDescent="0.3">
      <c r="A304">
        <v>37259</v>
      </c>
      <c r="B304">
        <v>1</v>
      </c>
      <c r="C304" t="s">
        <v>899</v>
      </c>
      <c r="D304" t="s">
        <v>900</v>
      </c>
      <c r="E304">
        <v>9308</v>
      </c>
      <c r="F304" t="s">
        <v>2429</v>
      </c>
      <c r="G304" t="s">
        <v>901</v>
      </c>
      <c r="H304" t="s">
        <v>2223</v>
      </c>
      <c r="I304" t="s">
        <v>230</v>
      </c>
      <c r="J304" t="s">
        <v>231</v>
      </c>
      <c r="K304" s="35" t="str">
        <f t="shared" si="4"/>
        <v>Instituut Sint-Vincentius a Paulo, Pachthofstraat 3, 9308 GIJZEGEM</v>
      </c>
      <c r="L304" t="s">
        <v>180</v>
      </c>
    </row>
    <row r="305" spans="1:12" x14ac:dyDescent="0.3">
      <c r="A305">
        <v>37275</v>
      </c>
      <c r="B305">
        <v>1</v>
      </c>
      <c r="C305" t="s">
        <v>902</v>
      </c>
      <c r="D305" t="s">
        <v>903</v>
      </c>
      <c r="E305">
        <v>9220</v>
      </c>
      <c r="F305" t="s">
        <v>2430</v>
      </c>
      <c r="G305" t="s">
        <v>904</v>
      </c>
      <c r="H305" t="s">
        <v>2223</v>
      </c>
      <c r="I305" t="s">
        <v>230</v>
      </c>
      <c r="J305" t="s">
        <v>231</v>
      </c>
      <c r="K305" s="35" t="str">
        <f t="shared" si="4"/>
        <v>Richtpunt Campus Hamme, Meulenbroekstraat 15, 9220 HAMME</v>
      </c>
      <c r="L305" t="s">
        <v>180</v>
      </c>
    </row>
    <row r="306" spans="1:12" x14ac:dyDescent="0.3">
      <c r="A306">
        <v>37309</v>
      </c>
      <c r="B306">
        <v>1</v>
      </c>
      <c r="C306" t="s">
        <v>905</v>
      </c>
      <c r="D306" t="s">
        <v>906</v>
      </c>
      <c r="E306">
        <v>9220</v>
      </c>
      <c r="F306" t="s">
        <v>2430</v>
      </c>
      <c r="G306" t="s">
        <v>907</v>
      </c>
      <c r="H306" t="s">
        <v>2223</v>
      </c>
      <c r="I306" t="s">
        <v>230</v>
      </c>
      <c r="J306" t="s">
        <v>231</v>
      </c>
      <c r="K306" s="35" t="str">
        <f t="shared" si="4"/>
        <v>KOHa Sint-Jozef, Jagerstraat 5, 9220 HAMME</v>
      </c>
      <c r="L306" t="s">
        <v>180</v>
      </c>
    </row>
    <row r="307" spans="1:12" x14ac:dyDescent="0.3">
      <c r="A307">
        <v>37317</v>
      </c>
      <c r="B307">
        <v>1</v>
      </c>
      <c r="C307" t="s">
        <v>908</v>
      </c>
      <c r="D307" t="s">
        <v>129</v>
      </c>
      <c r="E307">
        <v>9220</v>
      </c>
      <c r="F307" t="s">
        <v>2430</v>
      </c>
      <c r="G307" t="s">
        <v>909</v>
      </c>
      <c r="H307" t="s">
        <v>2223</v>
      </c>
      <c r="I307" t="s">
        <v>230</v>
      </c>
      <c r="J307" t="s">
        <v>231</v>
      </c>
      <c r="K307" s="35" t="str">
        <f t="shared" si="4"/>
        <v>KOHa Heilig Hart, Slangstraat 12, 9220 HAMME</v>
      </c>
      <c r="L307" t="s">
        <v>180</v>
      </c>
    </row>
    <row r="308" spans="1:12" x14ac:dyDescent="0.3">
      <c r="A308">
        <v>37325</v>
      </c>
      <c r="B308">
        <v>1</v>
      </c>
      <c r="C308" t="s">
        <v>910</v>
      </c>
      <c r="D308" t="s">
        <v>911</v>
      </c>
      <c r="E308">
        <v>9550</v>
      </c>
      <c r="F308" t="s">
        <v>2431</v>
      </c>
      <c r="G308" t="s">
        <v>912</v>
      </c>
      <c r="H308" t="s">
        <v>2223</v>
      </c>
      <c r="I308" t="s">
        <v>230</v>
      </c>
      <c r="J308" t="s">
        <v>231</v>
      </c>
      <c r="K308" s="35" t="str">
        <f t="shared" si="4"/>
        <v>Sint-Paulusinstituut, Burgemeester Matthysstraat 5, 9550 HERZELE</v>
      </c>
      <c r="L308" t="s">
        <v>180</v>
      </c>
    </row>
    <row r="309" spans="1:12" x14ac:dyDescent="0.3">
      <c r="A309">
        <v>37499</v>
      </c>
      <c r="B309">
        <v>1</v>
      </c>
      <c r="C309" t="s">
        <v>855</v>
      </c>
      <c r="D309" t="s">
        <v>913</v>
      </c>
      <c r="E309">
        <v>9160</v>
      </c>
      <c r="F309" t="s">
        <v>2432</v>
      </c>
      <c r="G309" t="s">
        <v>914</v>
      </c>
      <c r="H309" t="s">
        <v>2223</v>
      </c>
      <c r="I309" t="s">
        <v>230</v>
      </c>
      <c r="J309" t="s">
        <v>231</v>
      </c>
      <c r="K309" s="35" t="str">
        <f t="shared" si="4"/>
        <v>VLOT!, Prosper Thuysbaertlaan 1, 9160 LOKEREN</v>
      </c>
      <c r="L309" t="s">
        <v>180</v>
      </c>
    </row>
    <row r="310" spans="1:12" x14ac:dyDescent="0.3">
      <c r="A310">
        <v>37523</v>
      </c>
      <c r="B310">
        <v>1</v>
      </c>
      <c r="C310" t="s">
        <v>855</v>
      </c>
      <c r="D310" t="s">
        <v>915</v>
      </c>
      <c r="E310">
        <v>9160</v>
      </c>
      <c r="F310" t="s">
        <v>2432</v>
      </c>
      <c r="G310" t="s">
        <v>916</v>
      </c>
      <c r="H310" t="s">
        <v>2223</v>
      </c>
      <c r="I310" t="s">
        <v>230</v>
      </c>
      <c r="J310" t="s">
        <v>231</v>
      </c>
      <c r="K310" s="35" t="str">
        <f t="shared" si="4"/>
        <v>VLOT!, Markt 48, 9160 LOKEREN</v>
      </c>
      <c r="L310" t="s">
        <v>180</v>
      </c>
    </row>
    <row r="311" spans="1:12" x14ac:dyDescent="0.3">
      <c r="A311">
        <v>37531</v>
      </c>
      <c r="B311">
        <v>1</v>
      </c>
      <c r="C311" t="s">
        <v>855</v>
      </c>
      <c r="D311" t="s">
        <v>2590</v>
      </c>
      <c r="E311">
        <v>9160</v>
      </c>
      <c r="F311" t="s">
        <v>2432</v>
      </c>
      <c r="G311" t="s">
        <v>917</v>
      </c>
      <c r="H311" t="s">
        <v>2223</v>
      </c>
      <c r="I311" t="s">
        <v>230</v>
      </c>
      <c r="J311" t="s">
        <v>231</v>
      </c>
      <c r="K311" s="35" t="str">
        <f t="shared" si="4"/>
        <v>VLOT!, H.-Hartlaan 1_A, 9160 LOKEREN</v>
      </c>
      <c r="L311" t="s">
        <v>180</v>
      </c>
    </row>
    <row r="312" spans="1:12" x14ac:dyDescent="0.3">
      <c r="A312">
        <v>37556</v>
      </c>
      <c r="B312">
        <v>1</v>
      </c>
      <c r="C312" t="s">
        <v>918</v>
      </c>
      <c r="D312" t="s">
        <v>134</v>
      </c>
      <c r="E312">
        <v>9990</v>
      </c>
      <c r="F312" t="s">
        <v>2433</v>
      </c>
      <c r="G312" t="s">
        <v>919</v>
      </c>
      <c r="H312" t="s">
        <v>2223</v>
      </c>
      <c r="I312" t="s">
        <v>230</v>
      </c>
      <c r="J312" t="s">
        <v>231</v>
      </c>
      <c r="K312" s="35" t="str">
        <f t="shared" si="4"/>
        <v>Virgo Sapientiae Instituut, Marktstraat 15, 9990 MALDEGEM</v>
      </c>
      <c r="L312" t="s">
        <v>180</v>
      </c>
    </row>
    <row r="313" spans="1:12" x14ac:dyDescent="0.3">
      <c r="A313">
        <v>37581</v>
      </c>
      <c r="B313">
        <v>1</v>
      </c>
      <c r="C313" t="s">
        <v>920</v>
      </c>
      <c r="D313" t="s">
        <v>921</v>
      </c>
      <c r="E313">
        <v>9030</v>
      </c>
      <c r="F313" t="s">
        <v>2428</v>
      </c>
      <c r="G313" t="s">
        <v>922</v>
      </c>
      <c r="H313" t="s">
        <v>2223</v>
      </c>
      <c r="I313" t="s">
        <v>230</v>
      </c>
      <c r="J313" t="s">
        <v>231</v>
      </c>
      <c r="K313" s="35" t="str">
        <f t="shared" si="4"/>
        <v>Visitatie, Zandloperstraat 8, 9030 MARIAKERKE</v>
      </c>
      <c r="L313" t="s">
        <v>180</v>
      </c>
    </row>
    <row r="314" spans="1:12" x14ac:dyDescent="0.3">
      <c r="A314">
        <v>37598</v>
      </c>
      <c r="B314">
        <v>1</v>
      </c>
      <c r="C314" t="s">
        <v>923</v>
      </c>
      <c r="D314" t="s">
        <v>924</v>
      </c>
      <c r="E314">
        <v>9090</v>
      </c>
      <c r="F314" t="s">
        <v>2434</v>
      </c>
      <c r="G314" t="s">
        <v>925</v>
      </c>
      <c r="H314" t="s">
        <v>2223</v>
      </c>
      <c r="I314" t="s">
        <v>230</v>
      </c>
      <c r="J314" t="s">
        <v>231</v>
      </c>
      <c r="K314" s="35" t="str">
        <f t="shared" si="4"/>
        <v>Sint-Franciscusinstituut, Tuinstraat 105, 9090 MELLE</v>
      </c>
      <c r="L314" t="s">
        <v>180</v>
      </c>
    </row>
    <row r="315" spans="1:12" x14ac:dyDescent="0.3">
      <c r="A315">
        <v>37606</v>
      </c>
      <c r="B315">
        <v>1</v>
      </c>
      <c r="C315" t="s">
        <v>926</v>
      </c>
      <c r="D315" t="s">
        <v>130</v>
      </c>
      <c r="E315">
        <v>9090</v>
      </c>
      <c r="F315" t="s">
        <v>2434</v>
      </c>
      <c r="G315" t="s">
        <v>131</v>
      </c>
      <c r="H315" t="s">
        <v>2223</v>
      </c>
      <c r="I315" t="s">
        <v>230</v>
      </c>
      <c r="J315" t="s">
        <v>231</v>
      </c>
      <c r="K315" s="35" t="str">
        <f t="shared" si="4"/>
        <v>College der Paters Jozefieten, Brusselsesteenweg 459, 9090 MELLE</v>
      </c>
      <c r="L315" t="s">
        <v>180</v>
      </c>
    </row>
    <row r="316" spans="1:12" x14ac:dyDescent="0.3">
      <c r="A316">
        <v>37614</v>
      </c>
      <c r="B316">
        <v>1</v>
      </c>
      <c r="C316" t="s">
        <v>923</v>
      </c>
      <c r="D316" t="s">
        <v>924</v>
      </c>
      <c r="E316">
        <v>9090</v>
      </c>
      <c r="F316" t="s">
        <v>2434</v>
      </c>
      <c r="G316" t="s">
        <v>925</v>
      </c>
      <c r="H316" t="s">
        <v>2223</v>
      </c>
      <c r="I316" t="s">
        <v>230</v>
      </c>
      <c r="J316" t="s">
        <v>231</v>
      </c>
      <c r="K316" s="35" t="str">
        <f t="shared" si="4"/>
        <v>Sint-Franciscusinstituut, Tuinstraat 105, 9090 MELLE</v>
      </c>
      <c r="L316" t="s">
        <v>180</v>
      </c>
    </row>
    <row r="317" spans="1:12" x14ac:dyDescent="0.3">
      <c r="A317">
        <v>37648</v>
      </c>
      <c r="B317">
        <v>1</v>
      </c>
      <c r="C317" t="s">
        <v>927</v>
      </c>
      <c r="D317" t="s">
        <v>928</v>
      </c>
      <c r="E317">
        <v>9420</v>
      </c>
      <c r="F317" t="s">
        <v>2435</v>
      </c>
      <c r="G317" t="s">
        <v>929</v>
      </c>
      <c r="H317" t="s">
        <v>2223</v>
      </c>
      <c r="I317" t="s">
        <v>230</v>
      </c>
      <c r="J317" t="s">
        <v>231</v>
      </c>
      <c r="K317" s="35" t="str">
        <f t="shared" si="4"/>
        <v>Sint-Jozefschool, Kloosterstraat 31, 9420 MERE</v>
      </c>
      <c r="L317" t="s">
        <v>180</v>
      </c>
    </row>
    <row r="318" spans="1:12" x14ac:dyDescent="0.3">
      <c r="A318">
        <v>37655</v>
      </c>
      <c r="B318">
        <v>1</v>
      </c>
      <c r="C318" t="s">
        <v>930</v>
      </c>
      <c r="D318" t="s">
        <v>931</v>
      </c>
      <c r="E318">
        <v>9820</v>
      </c>
      <c r="F318" t="s">
        <v>2436</v>
      </c>
      <c r="G318" t="s">
        <v>932</v>
      </c>
      <c r="H318" t="s">
        <v>2223</v>
      </c>
      <c r="I318" t="s">
        <v>230</v>
      </c>
      <c r="J318" t="s">
        <v>231</v>
      </c>
      <c r="K318" s="35" t="str">
        <f t="shared" si="4"/>
        <v>GO! atheneum Merelbeke, Potaardeberg 59, 9820 MERELBEKE</v>
      </c>
      <c r="L318" t="s">
        <v>180</v>
      </c>
    </row>
    <row r="319" spans="1:12" x14ac:dyDescent="0.3">
      <c r="A319">
        <v>37705</v>
      </c>
      <c r="B319">
        <v>1</v>
      </c>
      <c r="C319" t="s">
        <v>2437</v>
      </c>
      <c r="D319" t="s">
        <v>933</v>
      </c>
      <c r="E319">
        <v>9400</v>
      </c>
      <c r="F319" t="s">
        <v>2438</v>
      </c>
      <c r="G319" t="s">
        <v>934</v>
      </c>
      <c r="H319" t="s">
        <v>2223</v>
      </c>
      <c r="I319" t="s">
        <v>230</v>
      </c>
      <c r="J319" t="s">
        <v>231</v>
      </c>
      <c r="K319" s="35" t="str">
        <f t="shared" si="4"/>
        <v>Hartencollege Sec o Onderwijslaan, Onderwijslaan 4, 9400 NINOVE</v>
      </c>
      <c r="L319" t="s">
        <v>180</v>
      </c>
    </row>
    <row r="320" spans="1:12" x14ac:dyDescent="0.3">
      <c r="A320">
        <v>37821</v>
      </c>
      <c r="B320">
        <v>1</v>
      </c>
      <c r="C320" t="s">
        <v>935</v>
      </c>
      <c r="D320" t="s">
        <v>936</v>
      </c>
      <c r="E320">
        <v>9700</v>
      </c>
      <c r="F320" t="s">
        <v>2439</v>
      </c>
      <c r="G320" t="s">
        <v>937</v>
      </c>
      <c r="H320" t="s">
        <v>2223</v>
      </c>
      <c r="I320" t="s">
        <v>230</v>
      </c>
      <c r="J320" t="s">
        <v>231</v>
      </c>
      <c r="K320" s="35" t="str">
        <f t="shared" si="4"/>
        <v>Bernardusscholen 6, Hoogstraat 30, 9700 OUDENAARDE</v>
      </c>
      <c r="L320" t="s">
        <v>180</v>
      </c>
    </row>
    <row r="321" spans="1:12" x14ac:dyDescent="0.3">
      <c r="A321">
        <v>37846</v>
      </c>
      <c r="B321">
        <v>1</v>
      </c>
      <c r="C321" t="s">
        <v>938</v>
      </c>
      <c r="D321" t="s">
        <v>936</v>
      </c>
      <c r="E321">
        <v>9700</v>
      </c>
      <c r="F321" t="s">
        <v>2439</v>
      </c>
      <c r="G321" t="s">
        <v>939</v>
      </c>
      <c r="H321" t="s">
        <v>2223</v>
      </c>
      <c r="I321" t="s">
        <v>230</v>
      </c>
      <c r="J321" t="s">
        <v>231</v>
      </c>
      <c r="K321" s="35" t="str">
        <f t="shared" si="4"/>
        <v>Bernardusscholen 4, Hoogstraat 30, 9700 OUDENAARDE</v>
      </c>
      <c r="L321" t="s">
        <v>180</v>
      </c>
    </row>
    <row r="322" spans="1:12" x14ac:dyDescent="0.3">
      <c r="A322">
        <v>37853</v>
      </c>
      <c r="B322">
        <v>1</v>
      </c>
      <c r="C322" t="s">
        <v>940</v>
      </c>
      <c r="D322" t="s">
        <v>936</v>
      </c>
      <c r="E322">
        <v>9700</v>
      </c>
      <c r="F322" t="s">
        <v>2439</v>
      </c>
      <c r="G322" t="s">
        <v>941</v>
      </c>
      <c r="H322" t="s">
        <v>2223</v>
      </c>
      <c r="I322" t="s">
        <v>230</v>
      </c>
      <c r="J322" t="s">
        <v>231</v>
      </c>
      <c r="K322" s="35" t="str">
        <f t="shared" si="4"/>
        <v>Bernardusscholen 5, Hoogstraat 30, 9700 OUDENAARDE</v>
      </c>
      <c r="L322" t="s">
        <v>180</v>
      </c>
    </row>
    <row r="323" spans="1:12" x14ac:dyDescent="0.3">
      <c r="A323">
        <v>37879</v>
      </c>
      <c r="B323">
        <v>1</v>
      </c>
      <c r="C323" t="s">
        <v>942</v>
      </c>
      <c r="D323" t="s">
        <v>936</v>
      </c>
      <c r="E323">
        <v>9700</v>
      </c>
      <c r="F323" t="s">
        <v>2439</v>
      </c>
      <c r="G323" t="s">
        <v>943</v>
      </c>
      <c r="H323" t="s">
        <v>2223</v>
      </c>
      <c r="I323" t="s">
        <v>230</v>
      </c>
      <c r="J323" t="s">
        <v>231</v>
      </c>
      <c r="K323" s="35" t="str">
        <f t="shared" ref="K323:K386" si="5">IF(A323="","",C323&amp;", "&amp;D323&amp;", "&amp;E323&amp;" "&amp;F323)</f>
        <v>Bernardusscholen 1, Hoogstraat 30, 9700 OUDENAARDE</v>
      </c>
      <c r="L323" t="s">
        <v>180</v>
      </c>
    </row>
    <row r="324" spans="1:12" x14ac:dyDescent="0.3">
      <c r="A324">
        <v>37887</v>
      </c>
      <c r="B324">
        <v>1</v>
      </c>
      <c r="C324" t="s">
        <v>944</v>
      </c>
      <c r="D324" t="s">
        <v>936</v>
      </c>
      <c r="E324">
        <v>9700</v>
      </c>
      <c r="F324" t="s">
        <v>2439</v>
      </c>
      <c r="G324" t="s">
        <v>943</v>
      </c>
      <c r="H324" t="s">
        <v>2223</v>
      </c>
      <c r="I324" t="s">
        <v>230</v>
      </c>
      <c r="J324" t="s">
        <v>231</v>
      </c>
      <c r="K324" s="35" t="str">
        <f t="shared" si="5"/>
        <v>Bernardusscholen 2, Hoogstraat 30, 9700 OUDENAARDE</v>
      </c>
      <c r="L324" t="s">
        <v>180</v>
      </c>
    </row>
    <row r="325" spans="1:12" x14ac:dyDescent="0.3">
      <c r="A325">
        <v>37903</v>
      </c>
      <c r="B325">
        <v>1</v>
      </c>
      <c r="C325" t="s">
        <v>945</v>
      </c>
      <c r="D325" t="s">
        <v>946</v>
      </c>
      <c r="E325">
        <v>9700</v>
      </c>
      <c r="F325" t="s">
        <v>2439</v>
      </c>
      <c r="G325" t="s">
        <v>947</v>
      </c>
      <c r="H325" t="s">
        <v>2223</v>
      </c>
      <c r="I325" t="s">
        <v>230</v>
      </c>
      <c r="J325" t="s">
        <v>231</v>
      </c>
      <c r="K325" s="35" t="str">
        <f t="shared" si="5"/>
        <v>Richtpunt campus Oudenaarde, Minderbroedersstraat 6, 9700 OUDENAARDE</v>
      </c>
      <c r="L325" t="s">
        <v>180</v>
      </c>
    </row>
    <row r="326" spans="1:12" x14ac:dyDescent="0.3">
      <c r="A326">
        <v>38083</v>
      </c>
      <c r="B326">
        <v>1</v>
      </c>
      <c r="C326" t="s">
        <v>288</v>
      </c>
      <c r="D326" t="s">
        <v>948</v>
      </c>
      <c r="E326">
        <v>9051</v>
      </c>
      <c r="F326" t="s">
        <v>2440</v>
      </c>
      <c r="G326" t="s">
        <v>949</v>
      </c>
      <c r="H326" t="s">
        <v>2223</v>
      </c>
      <c r="I326" t="s">
        <v>230</v>
      </c>
      <c r="J326" t="s">
        <v>231</v>
      </c>
      <c r="K326" s="35" t="str">
        <f t="shared" si="5"/>
        <v>Don Bosco Technisch Instituut, Kortrijksesteenweg 1025, 9051 SINT-DENIJS-WESTREM</v>
      </c>
      <c r="L326" t="s">
        <v>180</v>
      </c>
    </row>
    <row r="327" spans="1:12" x14ac:dyDescent="0.3">
      <c r="A327">
        <v>38158</v>
      </c>
      <c r="B327">
        <v>1</v>
      </c>
      <c r="C327" t="s">
        <v>923</v>
      </c>
      <c r="D327" t="s">
        <v>140</v>
      </c>
      <c r="E327">
        <v>9660</v>
      </c>
      <c r="F327" t="s">
        <v>2441</v>
      </c>
      <c r="G327" t="s">
        <v>950</v>
      </c>
      <c r="H327" t="s">
        <v>2223</v>
      </c>
      <c r="I327" t="s">
        <v>230</v>
      </c>
      <c r="J327" t="s">
        <v>231</v>
      </c>
      <c r="K327" s="35" t="str">
        <f t="shared" si="5"/>
        <v>Sint-Franciscusinstituut, Kasteeldreef 2, 9660 BRAKEL</v>
      </c>
      <c r="L327" t="s">
        <v>180</v>
      </c>
    </row>
    <row r="328" spans="1:12" x14ac:dyDescent="0.3">
      <c r="A328">
        <v>38182</v>
      </c>
      <c r="B328">
        <v>1</v>
      </c>
      <c r="C328" t="s">
        <v>951</v>
      </c>
      <c r="D328" t="s">
        <v>952</v>
      </c>
      <c r="E328">
        <v>9100</v>
      </c>
      <c r="F328" t="s">
        <v>2442</v>
      </c>
      <c r="G328" t="s">
        <v>953</v>
      </c>
      <c r="H328" t="s">
        <v>2223</v>
      </c>
      <c r="I328" t="s">
        <v>230</v>
      </c>
      <c r="J328" t="s">
        <v>231</v>
      </c>
      <c r="K328" s="35" t="str">
        <f t="shared" si="5"/>
        <v>weTech academy, Breedstraat 152, 9100 SINT-NIKLAAS</v>
      </c>
      <c r="L328" t="s">
        <v>180</v>
      </c>
    </row>
    <row r="329" spans="1:12" x14ac:dyDescent="0.3">
      <c r="A329">
        <v>38208</v>
      </c>
      <c r="B329">
        <v>1</v>
      </c>
      <c r="C329" t="s">
        <v>954</v>
      </c>
      <c r="D329" t="s">
        <v>955</v>
      </c>
      <c r="E329">
        <v>9100</v>
      </c>
      <c r="F329" t="s">
        <v>2442</v>
      </c>
      <c r="G329" t="s">
        <v>956</v>
      </c>
      <c r="H329" t="s">
        <v>2223</v>
      </c>
      <c r="I329" t="s">
        <v>230</v>
      </c>
      <c r="J329" t="s">
        <v>231</v>
      </c>
      <c r="K329" s="35" t="str">
        <f t="shared" si="5"/>
        <v>PORTUS berkenboom, Kalkstraat 26, 9100 SINT-NIKLAAS</v>
      </c>
      <c r="L329" t="s">
        <v>180</v>
      </c>
    </row>
    <row r="330" spans="1:12" x14ac:dyDescent="0.3">
      <c r="A330">
        <v>38216</v>
      </c>
      <c r="B330">
        <v>1</v>
      </c>
      <c r="C330" t="s">
        <v>957</v>
      </c>
      <c r="D330" t="s">
        <v>958</v>
      </c>
      <c r="E330">
        <v>9100</v>
      </c>
      <c r="F330" t="s">
        <v>2442</v>
      </c>
      <c r="G330" t="s">
        <v>959</v>
      </c>
      <c r="H330" t="s">
        <v>2223</v>
      </c>
      <c r="I330" t="s">
        <v>230</v>
      </c>
      <c r="J330" t="s">
        <v>231</v>
      </c>
      <c r="K330" s="35" t="str">
        <f t="shared" si="5"/>
        <v>Sint-Carolus Secundair Onderwijs, Hospitaalstraat 2, 9100 SINT-NIKLAAS</v>
      </c>
      <c r="L330" t="s">
        <v>180</v>
      </c>
    </row>
    <row r="331" spans="1:12" x14ac:dyDescent="0.3">
      <c r="A331">
        <v>38224</v>
      </c>
      <c r="B331">
        <v>1</v>
      </c>
      <c r="C331" t="s">
        <v>960</v>
      </c>
      <c r="D331" t="s">
        <v>961</v>
      </c>
      <c r="E331">
        <v>9100</v>
      </c>
      <c r="F331" t="s">
        <v>2442</v>
      </c>
      <c r="G331" t="s">
        <v>962</v>
      </c>
      <c r="H331" t="s">
        <v>2223</v>
      </c>
      <c r="I331" t="s">
        <v>230</v>
      </c>
      <c r="J331" t="s">
        <v>231</v>
      </c>
      <c r="K331" s="35" t="str">
        <f t="shared" si="5"/>
        <v>Broederscholen Hiëronymus 2, Weverstraat 23, 9100 SINT-NIKLAAS</v>
      </c>
      <c r="L331" t="s">
        <v>180</v>
      </c>
    </row>
    <row r="332" spans="1:12" x14ac:dyDescent="0.3">
      <c r="A332">
        <v>38257</v>
      </c>
      <c r="B332">
        <v>1</v>
      </c>
      <c r="C332" t="s">
        <v>963</v>
      </c>
      <c r="D332" t="s">
        <v>152</v>
      </c>
      <c r="E332">
        <v>9100</v>
      </c>
      <c r="F332" t="s">
        <v>2442</v>
      </c>
      <c r="G332" t="s">
        <v>964</v>
      </c>
      <c r="H332" t="s">
        <v>2223</v>
      </c>
      <c r="I332" t="s">
        <v>230</v>
      </c>
      <c r="J332" t="s">
        <v>231</v>
      </c>
      <c r="K332" s="35" t="str">
        <f t="shared" si="5"/>
        <v>Broederscholen Hiëronymus 1, Nieuwstraat 75, 9100 SINT-NIKLAAS</v>
      </c>
      <c r="L332" t="s">
        <v>180</v>
      </c>
    </row>
    <row r="333" spans="1:12" x14ac:dyDescent="0.3">
      <c r="A333">
        <v>38265</v>
      </c>
      <c r="B333">
        <v>1</v>
      </c>
      <c r="C333" t="s">
        <v>965</v>
      </c>
      <c r="D333" t="s">
        <v>966</v>
      </c>
      <c r="E333">
        <v>9100</v>
      </c>
      <c r="F333" t="s">
        <v>2442</v>
      </c>
      <c r="G333" t="s">
        <v>967</v>
      </c>
      <c r="H333" t="s">
        <v>2223</v>
      </c>
      <c r="I333" t="s">
        <v>230</v>
      </c>
      <c r="J333" t="s">
        <v>231</v>
      </c>
      <c r="K333" s="35" t="str">
        <f t="shared" si="5"/>
        <v>Instituut Heilige Familie - Secundair, Hofstraat 15, 9100 SINT-NIKLAAS</v>
      </c>
      <c r="L333" t="s">
        <v>180</v>
      </c>
    </row>
    <row r="334" spans="1:12" x14ac:dyDescent="0.3">
      <c r="A334">
        <v>38273</v>
      </c>
      <c r="B334">
        <v>1</v>
      </c>
      <c r="C334" t="s">
        <v>968</v>
      </c>
      <c r="D334" t="s">
        <v>100</v>
      </c>
      <c r="E334">
        <v>9100</v>
      </c>
      <c r="F334" t="s">
        <v>2442</v>
      </c>
      <c r="G334" t="s">
        <v>969</v>
      </c>
      <c r="H334" t="s">
        <v>2223</v>
      </c>
      <c r="I334" t="s">
        <v>230</v>
      </c>
      <c r="J334" t="s">
        <v>231</v>
      </c>
      <c r="K334" s="35" t="str">
        <f t="shared" si="5"/>
        <v>Sint-Jozef - Klein-Seminarie, Collegestraat 31, 9100 SINT-NIKLAAS</v>
      </c>
      <c r="L334" t="s">
        <v>180</v>
      </c>
    </row>
    <row r="335" spans="1:12" x14ac:dyDescent="0.3">
      <c r="A335">
        <v>38281</v>
      </c>
      <c r="B335">
        <v>1</v>
      </c>
      <c r="C335" t="s">
        <v>970</v>
      </c>
      <c r="D335" t="s">
        <v>144</v>
      </c>
      <c r="E335">
        <v>9100</v>
      </c>
      <c r="F335" t="s">
        <v>2442</v>
      </c>
      <c r="G335" t="s">
        <v>971</v>
      </c>
      <c r="H335" t="s">
        <v>2223</v>
      </c>
      <c r="I335" t="s">
        <v>230</v>
      </c>
      <c r="J335" t="s">
        <v>231</v>
      </c>
      <c r="K335" s="35" t="str">
        <f t="shared" si="5"/>
        <v>Onze-Lieve-Vrouw-Presentatie sec ond, Plezantstraat 135, 9100 SINT-NIKLAAS</v>
      </c>
      <c r="L335" t="s">
        <v>180</v>
      </c>
    </row>
    <row r="336" spans="1:12" x14ac:dyDescent="0.3">
      <c r="A336">
        <v>38299</v>
      </c>
      <c r="B336">
        <v>1</v>
      </c>
      <c r="C336" t="s">
        <v>972</v>
      </c>
      <c r="D336" t="s">
        <v>973</v>
      </c>
      <c r="E336">
        <v>9100</v>
      </c>
      <c r="F336" t="s">
        <v>2442</v>
      </c>
      <c r="G336" t="s">
        <v>974</v>
      </c>
      <c r="H336" t="s">
        <v>2223</v>
      </c>
      <c r="I336" t="s">
        <v>230</v>
      </c>
      <c r="J336" t="s">
        <v>231</v>
      </c>
      <c r="K336" s="35" t="str">
        <f t="shared" si="5"/>
        <v>Berkenboom Humaniora, Kleine Peperstraat 16, 9100 SINT-NIKLAAS</v>
      </c>
      <c r="L336" t="s">
        <v>180</v>
      </c>
    </row>
    <row r="337" spans="1:12" x14ac:dyDescent="0.3">
      <c r="A337">
        <v>38307</v>
      </c>
      <c r="B337">
        <v>1</v>
      </c>
      <c r="C337" t="s">
        <v>975</v>
      </c>
      <c r="D337" t="s">
        <v>144</v>
      </c>
      <c r="E337">
        <v>9100</v>
      </c>
      <c r="F337" t="s">
        <v>2442</v>
      </c>
      <c r="G337" t="s">
        <v>971</v>
      </c>
      <c r="H337" t="s">
        <v>2223</v>
      </c>
      <c r="I337" t="s">
        <v>230</v>
      </c>
      <c r="J337" t="s">
        <v>231</v>
      </c>
      <c r="K337" s="35" t="str">
        <f t="shared" si="5"/>
        <v>Onze-Lieve-Vrouw-Presentatie SecundOnd 1, Plezantstraat 135, 9100 SINT-NIKLAAS</v>
      </c>
      <c r="L337" t="s">
        <v>180</v>
      </c>
    </row>
    <row r="338" spans="1:12" x14ac:dyDescent="0.3">
      <c r="A338">
        <v>38381</v>
      </c>
      <c r="B338">
        <v>1</v>
      </c>
      <c r="C338" t="s">
        <v>340</v>
      </c>
      <c r="D338" t="s">
        <v>976</v>
      </c>
      <c r="E338">
        <v>9230</v>
      </c>
      <c r="F338" t="s">
        <v>2443</v>
      </c>
      <c r="G338" t="s">
        <v>977</v>
      </c>
      <c r="H338" t="s">
        <v>2223</v>
      </c>
      <c r="I338" t="s">
        <v>230</v>
      </c>
      <c r="J338" t="s">
        <v>231</v>
      </c>
      <c r="K338" s="35" t="str">
        <f t="shared" si="5"/>
        <v>Scheppersinstituut, Cooppallaan 128, 9230 WETTEREN</v>
      </c>
      <c r="L338" t="s">
        <v>180</v>
      </c>
    </row>
    <row r="339" spans="1:12" x14ac:dyDescent="0.3">
      <c r="A339">
        <v>38422</v>
      </c>
      <c r="B339">
        <v>1</v>
      </c>
      <c r="C339" t="s">
        <v>978</v>
      </c>
      <c r="D339" t="s">
        <v>979</v>
      </c>
      <c r="E339">
        <v>9230</v>
      </c>
      <c r="F339" t="s">
        <v>2443</v>
      </c>
      <c r="G339" t="s">
        <v>980</v>
      </c>
      <c r="H339" t="s">
        <v>2223</v>
      </c>
      <c r="I339" t="s">
        <v>230</v>
      </c>
      <c r="J339" t="s">
        <v>231</v>
      </c>
      <c r="K339" s="35" t="str">
        <f t="shared" si="5"/>
        <v>Mariagaard, Oosterzelesteenweg 80, 9230 WETTEREN</v>
      </c>
      <c r="L339" t="s">
        <v>180</v>
      </c>
    </row>
    <row r="340" spans="1:12" x14ac:dyDescent="0.3">
      <c r="A340">
        <v>38471</v>
      </c>
      <c r="B340">
        <v>1</v>
      </c>
      <c r="C340" t="s">
        <v>981</v>
      </c>
      <c r="D340" t="s">
        <v>161</v>
      </c>
      <c r="E340">
        <v>9240</v>
      </c>
      <c r="F340" t="s">
        <v>2444</v>
      </c>
      <c r="G340" t="s">
        <v>982</v>
      </c>
      <c r="H340" t="s">
        <v>2223</v>
      </c>
      <c r="I340" t="s">
        <v>230</v>
      </c>
      <c r="J340" t="s">
        <v>231</v>
      </c>
      <c r="K340" s="35" t="str">
        <f t="shared" si="5"/>
        <v>OLVI-PIUS X Collegestraat, Collegestraat 1, 9240 ZELE</v>
      </c>
      <c r="L340" t="s">
        <v>180</v>
      </c>
    </row>
    <row r="341" spans="1:12" x14ac:dyDescent="0.3">
      <c r="A341">
        <v>38489</v>
      </c>
      <c r="B341">
        <v>1</v>
      </c>
      <c r="C341" t="s">
        <v>983</v>
      </c>
      <c r="D341" t="s">
        <v>984</v>
      </c>
      <c r="E341">
        <v>9240</v>
      </c>
      <c r="F341" t="s">
        <v>2444</v>
      </c>
      <c r="G341" t="s">
        <v>985</v>
      </c>
      <c r="H341" t="s">
        <v>2223</v>
      </c>
      <c r="I341" t="s">
        <v>230</v>
      </c>
      <c r="J341" t="s">
        <v>231</v>
      </c>
      <c r="K341" s="35" t="str">
        <f t="shared" si="5"/>
        <v>OLVI-PIUS X Kapellestraat, Kapellestraat 7, 9240 ZELE</v>
      </c>
      <c r="L341" t="s">
        <v>180</v>
      </c>
    </row>
    <row r="342" spans="1:12" x14ac:dyDescent="0.3">
      <c r="A342">
        <v>38562</v>
      </c>
      <c r="B342">
        <v>1</v>
      </c>
      <c r="C342" t="s">
        <v>986</v>
      </c>
      <c r="D342" t="s">
        <v>987</v>
      </c>
      <c r="E342">
        <v>9620</v>
      </c>
      <c r="F342" t="s">
        <v>2445</v>
      </c>
      <c r="G342" t="s">
        <v>988</v>
      </c>
      <c r="H342" t="s">
        <v>2223</v>
      </c>
      <c r="I342" t="s">
        <v>230</v>
      </c>
      <c r="J342" t="s">
        <v>231</v>
      </c>
      <c r="K342" s="35" t="str">
        <f t="shared" si="5"/>
        <v>Onze-Lieve-Vrouwcollege I, Ooststraat 44, 9620 ZOTTEGEM</v>
      </c>
      <c r="L342" t="s">
        <v>180</v>
      </c>
    </row>
    <row r="343" spans="1:12" x14ac:dyDescent="0.3">
      <c r="A343">
        <v>38604</v>
      </c>
      <c r="B343">
        <v>1</v>
      </c>
      <c r="C343" t="s">
        <v>714</v>
      </c>
      <c r="D343" t="s">
        <v>991</v>
      </c>
      <c r="E343">
        <v>9052</v>
      </c>
      <c r="F343" t="s">
        <v>2446</v>
      </c>
      <c r="G343" t="s">
        <v>992</v>
      </c>
      <c r="H343" t="s">
        <v>2223</v>
      </c>
      <c r="I343" t="s">
        <v>230</v>
      </c>
      <c r="J343" t="s">
        <v>231</v>
      </c>
      <c r="K343" s="35" t="str">
        <f t="shared" si="5"/>
        <v>Don Boscocollege, Grotesteenweg-Noord 113, 9052 ZWIJNAARDE</v>
      </c>
      <c r="L343" t="s">
        <v>180</v>
      </c>
    </row>
    <row r="344" spans="1:12" x14ac:dyDescent="0.3">
      <c r="A344">
        <v>38653</v>
      </c>
      <c r="B344">
        <v>1</v>
      </c>
      <c r="C344" t="s">
        <v>993</v>
      </c>
      <c r="D344" t="s">
        <v>994</v>
      </c>
      <c r="E344">
        <v>9660</v>
      </c>
      <c r="F344" t="s">
        <v>2441</v>
      </c>
      <c r="G344" t="s">
        <v>995</v>
      </c>
      <c r="H344" t="s">
        <v>2223</v>
      </c>
      <c r="I344" t="s">
        <v>230</v>
      </c>
      <c r="J344" t="s">
        <v>231</v>
      </c>
      <c r="K344" s="35" t="str">
        <f t="shared" si="5"/>
        <v>Instituut Stella Matutina, Groenstraat 15, 9660 BRAKEL</v>
      </c>
      <c r="L344" t="s">
        <v>180</v>
      </c>
    </row>
    <row r="345" spans="1:12" x14ac:dyDescent="0.3">
      <c r="A345">
        <v>38695</v>
      </c>
      <c r="B345">
        <v>1</v>
      </c>
      <c r="C345" t="s">
        <v>996</v>
      </c>
      <c r="D345" t="s">
        <v>997</v>
      </c>
      <c r="E345">
        <v>3580</v>
      </c>
      <c r="F345" t="s">
        <v>2447</v>
      </c>
      <c r="G345" t="s">
        <v>998</v>
      </c>
      <c r="H345" t="s">
        <v>2220</v>
      </c>
      <c r="I345" t="s">
        <v>184</v>
      </c>
      <c r="J345" t="s">
        <v>185</v>
      </c>
      <c r="K345" s="35" t="str">
        <f t="shared" si="5"/>
        <v>Spectrumcollege Beringen Bovenbouw S, Bogaarsveldstraat 13, 3580 BERINGEN</v>
      </c>
      <c r="L345" t="s">
        <v>180</v>
      </c>
    </row>
    <row r="346" spans="1:12" x14ac:dyDescent="0.3">
      <c r="A346">
        <v>38703</v>
      </c>
      <c r="B346">
        <v>1</v>
      </c>
      <c r="C346" t="s">
        <v>999</v>
      </c>
      <c r="D346" t="s">
        <v>997</v>
      </c>
      <c r="E346">
        <v>3580</v>
      </c>
      <c r="F346" t="s">
        <v>2447</v>
      </c>
      <c r="G346" t="s">
        <v>998</v>
      </c>
      <c r="H346" t="s">
        <v>2220</v>
      </c>
      <c r="I346" t="s">
        <v>184</v>
      </c>
      <c r="J346" t="s">
        <v>185</v>
      </c>
      <c r="K346" s="35" t="str">
        <f t="shared" si="5"/>
        <v>Spectrumcollege Beringen Bovenbouw E, Bogaarsveldstraat 13, 3580 BERINGEN</v>
      </c>
      <c r="L346" t="s">
        <v>180</v>
      </c>
    </row>
    <row r="347" spans="1:12" x14ac:dyDescent="0.3">
      <c r="A347">
        <v>38711</v>
      </c>
      <c r="B347">
        <v>1</v>
      </c>
      <c r="C347" t="s">
        <v>1000</v>
      </c>
      <c r="D347" t="s">
        <v>997</v>
      </c>
      <c r="E347">
        <v>3580</v>
      </c>
      <c r="F347" t="s">
        <v>2447</v>
      </c>
      <c r="G347" t="s">
        <v>998</v>
      </c>
      <c r="H347" t="s">
        <v>2220</v>
      </c>
      <c r="I347" t="s">
        <v>184</v>
      </c>
      <c r="J347" t="s">
        <v>185</v>
      </c>
      <c r="K347" s="35" t="str">
        <f t="shared" si="5"/>
        <v>Spectrumcollege Beringen Bovenbouw D, Bogaarsveldstraat 13, 3580 BERINGEN</v>
      </c>
      <c r="L347" t="s">
        <v>180</v>
      </c>
    </row>
    <row r="348" spans="1:12" x14ac:dyDescent="0.3">
      <c r="A348">
        <v>38729</v>
      </c>
      <c r="B348">
        <v>1</v>
      </c>
      <c r="C348" t="s">
        <v>1001</v>
      </c>
      <c r="D348" t="s">
        <v>1002</v>
      </c>
      <c r="E348">
        <v>3580</v>
      </c>
      <c r="F348" t="s">
        <v>2447</v>
      </c>
      <c r="G348" t="s">
        <v>2244</v>
      </c>
      <c r="H348" t="s">
        <v>2220</v>
      </c>
      <c r="I348" t="s">
        <v>184</v>
      </c>
      <c r="J348" t="s">
        <v>185</v>
      </c>
      <c r="K348" s="35" t="str">
        <f t="shared" si="5"/>
        <v>Spectrumcollege Beringen Middenschool, Bogaarsveldstraat 14, 3580 BERINGEN</v>
      </c>
      <c r="L348" t="s">
        <v>180</v>
      </c>
    </row>
    <row r="349" spans="1:12" x14ac:dyDescent="0.3">
      <c r="A349">
        <v>38761</v>
      </c>
      <c r="B349">
        <v>1</v>
      </c>
      <c r="C349" t="s">
        <v>1003</v>
      </c>
      <c r="D349" t="s">
        <v>1004</v>
      </c>
      <c r="E349">
        <v>3740</v>
      </c>
      <c r="F349" t="s">
        <v>2448</v>
      </c>
      <c r="G349" t="s">
        <v>1005</v>
      </c>
      <c r="H349" t="s">
        <v>2220</v>
      </c>
      <c r="I349" t="s">
        <v>184</v>
      </c>
      <c r="J349" t="s">
        <v>185</v>
      </c>
      <c r="K349" s="35" t="str">
        <f t="shared" si="5"/>
        <v>Technisch Instituut Sint-Jozef, Wijerstraat 28, 3740 BILZEN</v>
      </c>
      <c r="L349" t="s">
        <v>180</v>
      </c>
    </row>
    <row r="350" spans="1:12" x14ac:dyDescent="0.3">
      <c r="A350">
        <v>38844</v>
      </c>
      <c r="B350">
        <v>1</v>
      </c>
      <c r="C350" t="s">
        <v>1006</v>
      </c>
      <c r="D350" t="s">
        <v>1007</v>
      </c>
      <c r="E350">
        <v>3960</v>
      </c>
      <c r="F350" t="s">
        <v>2449</v>
      </c>
      <c r="G350" t="s">
        <v>1008</v>
      </c>
      <c r="H350" t="s">
        <v>2220</v>
      </c>
      <c r="I350" t="s">
        <v>184</v>
      </c>
      <c r="J350" t="s">
        <v>185</v>
      </c>
      <c r="K350" s="35" t="str">
        <f t="shared" si="5"/>
        <v>Sint-Augustinusinstituut BSO/TSO, Sint-Jacobstraat 12, 3960 BREE</v>
      </c>
      <c r="L350" t="s">
        <v>180</v>
      </c>
    </row>
    <row r="351" spans="1:12" x14ac:dyDescent="0.3">
      <c r="A351">
        <v>38851</v>
      </c>
      <c r="B351">
        <v>1</v>
      </c>
      <c r="C351" t="s">
        <v>1009</v>
      </c>
      <c r="D351" t="s">
        <v>1010</v>
      </c>
      <c r="E351">
        <v>3960</v>
      </c>
      <c r="F351" t="s">
        <v>2449</v>
      </c>
      <c r="G351" t="s">
        <v>1011</v>
      </c>
      <c r="H351" t="s">
        <v>2220</v>
      </c>
      <c r="I351" t="s">
        <v>184</v>
      </c>
      <c r="J351" t="s">
        <v>185</v>
      </c>
      <c r="K351" s="35" t="str">
        <f t="shared" si="5"/>
        <v>Middenschool Heilig Hartinstituut, Sint-Jacobstraat 10, 3960 BREE</v>
      </c>
      <c r="L351" t="s">
        <v>180</v>
      </c>
    </row>
    <row r="352" spans="1:12" x14ac:dyDescent="0.3">
      <c r="A352">
        <v>38885</v>
      </c>
      <c r="B352">
        <v>1</v>
      </c>
      <c r="C352" t="s">
        <v>1012</v>
      </c>
      <c r="D352" t="s">
        <v>1013</v>
      </c>
      <c r="E352">
        <v>3590</v>
      </c>
      <c r="F352" t="s">
        <v>2450</v>
      </c>
      <c r="G352" t="s">
        <v>1014</v>
      </c>
      <c r="H352" t="s">
        <v>2220</v>
      </c>
      <c r="I352" t="s">
        <v>184</v>
      </c>
      <c r="J352" t="s">
        <v>185</v>
      </c>
      <c r="K352" s="35" t="str">
        <f t="shared" si="5"/>
        <v>Provinciale Secundaire School, Stationsstraat 36, 3590 DIEPENBEEK</v>
      </c>
      <c r="L352" t="s">
        <v>180</v>
      </c>
    </row>
    <row r="353" spans="1:12" x14ac:dyDescent="0.3">
      <c r="A353">
        <v>38919</v>
      </c>
      <c r="B353">
        <v>1</v>
      </c>
      <c r="C353" t="s">
        <v>1015</v>
      </c>
      <c r="D353" t="s">
        <v>1013</v>
      </c>
      <c r="E353">
        <v>3590</v>
      </c>
      <c r="F353" t="s">
        <v>2450</v>
      </c>
      <c r="G353" t="s">
        <v>1016</v>
      </c>
      <c r="H353" t="s">
        <v>2220</v>
      </c>
      <c r="I353" t="s">
        <v>184</v>
      </c>
      <c r="J353" t="s">
        <v>185</v>
      </c>
      <c r="K353" s="35" t="str">
        <f t="shared" si="5"/>
        <v>Provinciale Middenschool, Stationsstraat 36, 3590 DIEPENBEEK</v>
      </c>
      <c r="L353" t="s">
        <v>180</v>
      </c>
    </row>
    <row r="354" spans="1:12" x14ac:dyDescent="0.3">
      <c r="A354">
        <v>38927</v>
      </c>
      <c r="B354">
        <v>1</v>
      </c>
      <c r="C354" t="s">
        <v>1017</v>
      </c>
      <c r="D354" t="s">
        <v>1018</v>
      </c>
      <c r="E354">
        <v>3650</v>
      </c>
      <c r="F354" t="s">
        <v>2451</v>
      </c>
      <c r="G354" t="s">
        <v>1019</v>
      </c>
      <c r="H354" t="s">
        <v>2220</v>
      </c>
      <c r="I354" t="s">
        <v>184</v>
      </c>
      <c r="J354" t="s">
        <v>185</v>
      </c>
      <c r="K354" s="35" t="str">
        <f t="shared" si="5"/>
        <v>Stedelijke Humaniora, Europalaan 10, 3650 DILSEN-STOKKEM</v>
      </c>
      <c r="L354" t="s">
        <v>180</v>
      </c>
    </row>
    <row r="355" spans="1:12" x14ac:dyDescent="0.3">
      <c r="A355">
        <v>38935</v>
      </c>
      <c r="B355">
        <v>1</v>
      </c>
      <c r="C355" t="s">
        <v>1020</v>
      </c>
      <c r="D355" t="s">
        <v>1021</v>
      </c>
      <c r="E355">
        <v>3650</v>
      </c>
      <c r="F355" t="s">
        <v>2451</v>
      </c>
      <c r="G355" t="s">
        <v>1022</v>
      </c>
      <c r="H355" t="s">
        <v>2220</v>
      </c>
      <c r="I355" t="s">
        <v>184</v>
      </c>
      <c r="J355" t="s">
        <v>185</v>
      </c>
      <c r="K355" s="35" t="str">
        <f t="shared" si="5"/>
        <v>Instituut Maria Koningin, Rijksweg 168, 3650 DILSEN-STOKKEM</v>
      </c>
      <c r="L355" t="s">
        <v>180</v>
      </c>
    </row>
    <row r="356" spans="1:12" x14ac:dyDescent="0.3">
      <c r="A356">
        <v>38951</v>
      </c>
      <c r="B356">
        <v>1</v>
      </c>
      <c r="C356" t="s">
        <v>1023</v>
      </c>
      <c r="D356" t="s">
        <v>1024</v>
      </c>
      <c r="E356">
        <v>3600</v>
      </c>
      <c r="F356" t="s">
        <v>2452</v>
      </c>
      <c r="G356" t="s">
        <v>1025</v>
      </c>
      <c r="H356" t="s">
        <v>2220</v>
      </c>
      <c r="I356" t="s">
        <v>184</v>
      </c>
      <c r="J356" t="s">
        <v>185</v>
      </c>
      <c r="K356" s="35" t="str">
        <f t="shared" si="5"/>
        <v>Atlas College Genk 6, Collegelaan 19, 3600 GENK</v>
      </c>
      <c r="L356" t="s">
        <v>180</v>
      </c>
    </row>
    <row r="357" spans="1:12" x14ac:dyDescent="0.3">
      <c r="A357">
        <v>39057</v>
      </c>
      <c r="B357">
        <v>1</v>
      </c>
      <c r="C357" t="s">
        <v>1026</v>
      </c>
      <c r="D357" t="s">
        <v>1027</v>
      </c>
      <c r="E357">
        <v>3600</v>
      </c>
      <c r="F357" t="s">
        <v>2452</v>
      </c>
      <c r="G357" t="s">
        <v>1028</v>
      </c>
      <c r="H357" t="s">
        <v>2220</v>
      </c>
      <c r="I357" t="s">
        <v>184</v>
      </c>
      <c r="J357" t="s">
        <v>185</v>
      </c>
      <c r="K357" s="35" t="str">
        <f t="shared" si="5"/>
        <v>Don Bosco Genk, Berm 12, 3600 GENK</v>
      </c>
      <c r="L357" t="s">
        <v>180</v>
      </c>
    </row>
    <row r="358" spans="1:12" x14ac:dyDescent="0.3">
      <c r="A358">
        <v>39073</v>
      </c>
      <c r="B358">
        <v>1</v>
      </c>
      <c r="C358" t="s">
        <v>1029</v>
      </c>
      <c r="D358" t="s">
        <v>1030</v>
      </c>
      <c r="E358">
        <v>3930</v>
      </c>
      <c r="F358" t="s">
        <v>2453</v>
      </c>
      <c r="G358" t="s">
        <v>1031</v>
      </c>
      <c r="H358" t="s">
        <v>2220</v>
      </c>
      <c r="I358" t="s">
        <v>184</v>
      </c>
      <c r="J358" t="s">
        <v>185</v>
      </c>
      <c r="K358" s="35" t="str">
        <f t="shared" si="5"/>
        <v>WICO - 039073, Collegestraat 27, 3930 HAMONT-ACHEL</v>
      </c>
      <c r="L358" t="s">
        <v>180</v>
      </c>
    </row>
    <row r="359" spans="1:12" x14ac:dyDescent="0.3">
      <c r="A359">
        <v>39099</v>
      </c>
      <c r="B359">
        <v>1</v>
      </c>
      <c r="C359" t="s">
        <v>1032</v>
      </c>
      <c r="D359" t="s">
        <v>2591</v>
      </c>
      <c r="E359">
        <v>3500</v>
      </c>
      <c r="F359" t="s">
        <v>2454</v>
      </c>
      <c r="G359" t="s">
        <v>1033</v>
      </c>
      <c r="H359" t="s">
        <v>2220</v>
      </c>
      <c r="I359" t="s">
        <v>184</v>
      </c>
      <c r="J359" t="s">
        <v>185</v>
      </c>
      <c r="K359" s="35" t="str">
        <f t="shared" si="5"/>
        <v>Provinciale Middenschool Hasselt, Gouverneur Verwilghensingel 1_A, 3500 HASSELT</v>
      </c>
      <c r="L359" t="s">
        <v>180</v>
      </c>
    </row>
    <row r="360" spans="1:12" x14ac:dyDescent="0.3">
      <c r="A360">
        <v>39107</v>
      </c>
      <c r="B360">
        <v>1</v>
      </c>
      <c r="C360" t="s">
        <v>1034</v>
      </c>
      <c r="D360" t="s">
        <v>1035</v>
      </c>
      <c r="E360">
        <v>3500</v>
      </c>
      <c r="F360" t="s">
        <v>2454</v>
      </c>
      <c r="G360" t="s">
        <v>1036</v>
      </c>
      <c r="H360" t="s">
        <v>2220</v>
      </c>
      <c r="I360" t="s">
        <v>184</v>
      </c>
      <c r="J360" t="s">
        <v>185</v>
      </c>
      <c r="K360" s="35" t="str">
        <f t="shared" si="5"/>
        <v>Hast Katholiek Onderwijs Hasselt, Kleine Breemstraat 7, 3500 HASSELT</v>
      </c>
      <c r="L360" t="s">
        <v>180</v>
      </c>
    </row>
    <row r="361" spans="1:12" x14ac:dyDescent="0.3">
      <c r="A361">
        <v>39115</v>
      </c>
      <c r="B361">
        <v>1</v>
      </c>
      <c r="C361" t="s">
        <v>1037</v>
      </c>
      <c r="D361" t="s">
        <v>1035</v>
      </c>
      <c r="E361">
        <v>3500</v>
      </c>
      <c r="F361" t="s">
        <v>2454</v>
      </c>
      <c r="G361" t="s">
        <v>1036</v>
      </c>
      <c r="H361" t="s">
        <v>2220</v>
      </c>
      <c r="I361" t="s">
        <v>184</v>
      </c>
      <c r="J361" t="s">
        <v>185</v>
      </c>
      <c r="K361" s="35" t="str">
        <f t="shared" si="5"/>
        <v>HastKatholiekOnderwijsHasselt, Kleine Breemstraat 7, 3500 HASSELT</v>
      </c>
      <c r="L361" t="s">
        <v>180</v>
      </c>
    </row>
    <row r="362" spans="1:12" x14ac:dyDescent="0.3">
      <c r="A362">
        <v>39263</v>
      </c>
      <c r="B362">
        <v>1</v>
      </c>
      <c r="C362" t="s">
        <v>1038</v>
      </c>
      <c r="D362" t="s">
        <v>1039</v>
      </c>
      <c r="E362">
        <v>3500</v>
      </c>
      <c r="F362" t="s">
        <v>2454</v>
      </c>
      <c r="G362" t="s">
        <v>1040</v>
      </c>
      <c r="H362" t="s">
        <v>2220</v>
      </c>
      <c r="I362" t="s">
        <v>184</v>
      </c>
      <c r="J362" t="s">
        <v>185</v>
      </c>
      <c r="K362" s="35" t="str">
        <f t="shared" si="5"/>
        <v>Provinciale Handelsschool Hasselt, Gouverneur Verwilghensingel 1, 3500 HASSELT</v>
      </c>
      <c r="L362" t="s">
        <v>180</v>
      </c>
    </row>
    <row r="363" spans="1:12" x14ac:dyDescent="0.3">
      <c r="A363">
        <v>39271</v>
      </c>
      <c r="B363">
        <v>1</v>
      </c>
      <c r="C363" t="s">
        <v>1041</v>
      </c>
      <c r="D363" t="s">
        <v>1042</v>
      </c>
      <c r="E363">
        <v>3500</v>
      </c>
      <c r="F363" t="s">
        <v>2454</v>
      </c>
      <c r="G363" t="s">
        <v>1043</v>
      </c>
      <c r="H363" t="s">
        <v>2220</v>
      </c>
      <c r="I363" t="s">
        <v>184</v>
      </c>
      <c r="J363" t="s">
        <v>185</v>
      </c>
      <c r="K363" s="35" t="str">
        <f t="shared" si="5"/>
        <v>Humaniora Kindsheid Jesu, Kempische steenweg 400, 3500 HASSELT</v>
      </c>
      <c r="L363" t="s">
        <v>180</v>
      </c>
    </row>
    <row r="364" spans="1:12" x14ac:dyDescent="0.3">
      <c r="A364">
        <v>39289</v>
      </c>
      <c r="B364">
        <v>1</v>
      </c>
      <c r="C364" t="s">
        <v>1044</v>
      </c>
      <c r="D364" t="s">
        <v>1045</v>
      </c>
      <c r="E364">
        <v>3940</v>
      </c>
      <c r="F364" t="s">
        <v>2455</v>
      </c>
      <c r="G364" t="s">
        <v>1046</v>
      </c>
      <c r="H364" t="s">
        <v>2220</v>
      </c>
      <c r="I364" t="s">
        <v>184</v>
      </c>
      <c r="J364" t="s">
        <v>185</v>
      </c>
      <c r="K364" s="35" t="str">
        <f t="shared" si="5"/>
        <v>Don Bosco-College, Don Boscostraat 72, 3940 HECHTEL</v>
      </c>
      <c r="L364" t="s">
        <v>180</v>
      </c>
    </row>
    <row r="365" spans="1:12" x14ac:dyDescent="0.3">
      <c r="A365">
        <v>39305</v>
      </c>
      <c r="B365">
        <v>1</v>
      </c>
      <c r="C365" t="s">
        <v>288</v>
      </c>
      <c r="D365" t="s">
        <v>1047</v>
      </c>
      <c r="E365">
        <v>3530</v>
      </c>
      <c r="F365" t="s">
        <v>2456</v>
      </c>
      <c r="G365" t="s">
        <v>1048</v>
      </c>
      <c r="H365" t="s">
        <v>2220</v>
      </c>
      <c r="I365" t="s">
        <v>184</v>
      </c>
      <c r="J365" t="s">
        <v>185</v>
      </c>
      <c r="K365" s="35" t="str">
        <f t="shared" si="5"/>
        <v>Don Bosco Technisch Instituut, Don Boscostraat 6, 3530 HELCHTEREN</v>
      </c>
      <c r="L365" t="s">
        <v>180</v>
      </c>
    </row>
    <row r="366" spans="1:12" x14ac:dyDescent="0.3">
      <c r="A366">
        <v>39313</v>
      </c>
      <c r="B366">
        <v>1</v>
      </c>
      <c r="C366" t="s">
        <v>1049</v>
      </c>
      <c r="D366" t="s">
        <v>1050</v>
      </c>
      <c r="E366">
        <v>3540</v>
      </c>
      <c r="F366" t="s">
        <v>2457</v>
      </c>
      <c r="G366" t="s">
        <v>1051</v>
      </c>
      <c r="H366" t="s">
        <v>2220</v>
      </c>
      <c r="I366" t="s">
        <v>184</v>
      </c>
      <c r="J366" t="s">
        <v>185</v>
      </c>
      <c r="K366" s="35" t="str">
        <f t="shared" si="5"/>
        <v>Sint-Martinusscholen 039313, Sint-Truidersteenweg 18, 3540 HERK-DE-STAD</v>
      </c>
      <c r="L366" t="s">
        <v>180</v>
      </c>
    </row>
    <row r="367" spans="1:12" x14ac:dyDescent="0.3">
      <c r="A367">
        <v>39321</v>
      </c>
      <c r="B367">
        <v>1</v>
      </c>
      <c r="C367" t="s">
        <v>1052</v>
      </c>
      <c r="D367" t="s">
        <v>1050</v>
      </c>
      <c r="E367">
        <v>3540</v>
      </c>
      <c r="F367" t="s">
        <v>2457</v>
      </c>
      <c r="G367" t="s">
        <v>1051</v>
      </c>
      <c r="H367" t="s">
        <v>2220</v>
      </c>
      <c r="I367" t="s">
        <v>184</v>
      </c>
      <c r="J367" t="s">
        <v>185</v>
      </c>
      <c r="K367" s="35" t="str">
        <f t="shared" si="5"/>
        <v>Sint-Martinusscholen 039321, Sint-Truidersteenweg 18, 3540 HERK-DE-STAD</v>
      </c>
      <c r="L367" t="s">
        <v>180</v>
      </c>
    </row>
    <row r="368" spans="1:12" x14ac:dyDescent="0.3">
      <c r="A368">
        <v>39479</v>
      </c>
      <c r="B368">
        <v>1</v>
      </c>
      <c r="C368" t="s">
        <v>1053</v>
      </c>
      <c r="D368" t="s">
        <v>2207</v>
      </c>
      <c r="E368">
        <v>3680</v>
      </c>
      <c r="F368" t="s">
        <v>2458</v>
      </c>
      <c r="G368" t="s">
        <v>1054</v>
      </c>
      <c r="H368" t="s">
        <v>2220</v>
      </c>
      <c r="I368" t="s">
        <v>184</v>
      </c>
      <c r="J368" t="s">
        <v>185</v>
      </c>
      <c r="K368" s="35" t="str">
        <f t="shared" si="5"/>
        <v>Mosa-RT Instituut H. Graf, Weertersteenweg 135, 3680 MAASEIK</v>
      </c>
      <c r="L368" t="s">
        <v>180</v>
      </c>
    </row>
    <row r="369" spans="1:12" x14ac:dyDescent="0.3">
      <c r="A369">
        <v>39503</v>
      </c>
      <c r="B369">
        <v>1</v>
      </c>
      <c r="C369" t="s">
        <v>1055</v>
      </c>
      <c r="D369" t="s">
        <v>1056</v>
      </c>
      <c r="E369">
        <v>3620</v>
      </c>
      <c r="F369" t="s">
        <v>2459</v>
      </c>
      <c r="G369" t="s">
        <v>1057</v>
      </c>
      <c r="H369" t="s">
        <v>2220</v>
      </c>
      <c r="I369" t="s">
        <v>184</v>
      </c>
      <c r="J369" t="s">
        <v>185</v>
      </c>
      <c r="K369" s="35" t="str">
        <f t="shared" si="5"/>
        <v>Pyxiscollege3, Stationsstraat 232, 3620 LANAKEN</v>
      </c>
      <c r="L369" t="s">
        <v>180</v>
      </c>
    </row>
    <row r="370" spans="1:12" x14ac:dyDescent="0.3">
      <c r="A370">
        <v>39511</v>
      </c>
      <c r="B370">
        <v>1</v>
      </c>
      <c r="C370" t="s">
        <v>1058</v>
      </c>
      <c r="D370" t="s">
        <v>1059</v>
      </c>
      <c r="E370">
        <v>3620</v>
      </c>
      <c r="F370" t="s">
        <v>2459</v>
      </c>
      <c r="G370" t="s">
        <v>1060</v>
      </c>
      <c r="H370" t="s">
        <v>2220</v>
      </c>
      <c r="I370" t="s">
        <v>184</v>
      </c>
      <c r="J370" t="s">
        <v>185</v>
      </c>
      <c r="K370" s="35" t="str">
        <f t="shared" si="5"/>
        <v>Pyxiscollege2, Bessemerstraat 443, 3620 LANAKEN</v>
      </c>
      <c r="L370" t="s">
        <v>180</v>
      </c>
    </row>
    <row r="371" spans="1:12" x14ac:dyDescent="0.3">
      <c r="A371">
        <v>39529</v>
      </c>
      <c r="B371">
        <v>1</v>
      </c>
      <c r="C371" t="s">
        <v>1061</v>
      </c>
      <c r="D371" t="s">
        <v>1062</v>
      </c>
      <c r="E371">
        <v>3620</v>
      </c>
      <c r="F371" t="s">
        <v>2459</v>
      </c>
      <c r="G371" t="s">
        <v>1063</v>
      </c>
      <c r="H371" t="s">
        <v>2220</v>
      </c>
      <c r="I371" t="s">
        <v>184</v>
      </c>
      <c r="J371" t="s">
        <v>185</v>
      </c>
      <c r="K371" s="35" t="str">
        <f t="shared" si="5"/>
        <v>Pyxiscollege1, Koning Albertlaan 26, 3620 LANAKEN</v>
      </c>
      <c r="L371" t="s">
        <v>180</v>
      </c>
    </row>
    <row r="372" spans="1:12" x14ac:dyDescent="0.3">
      <c r="A372">
        <v>39545</v>
      </c>
      <c r="B372">
        <v>1</v>
      </c>
      <c r="C372" t="s">
        <v>1064</v>
      </c>
      <c r="D372" t="s">
        <v>1065</v>
      </c>
      <c r="E372">
        <v>3970</v>
      </c>
      <c r="F372" t="s">
        <v>2460</v>
      </c>
      <c r="G372" t="s">
        <v>1066</v>
      </c>
      <c r="H372" t="s">
        <v>2220</v>
      </c>
      <c r="I372" t="s">
        <v>184</v>
      </c>
      <c r="J372" t="s">
        <v>185</v>
      </c>
      <c r="K372" s="35" t="str">
        <f t="shared" si="5"/>
        <v>Bovenbouw Sint-Michiel, Diestersteenweg 3, 3970 LEOPOLDSBURG</v>
      </c>
      <c r="L372" t="s">
        <v>180</v>
      </c>
    </row>
    <row r="373" spans="1:12" x14ac:dyDescent="0.3">
      <c r="A373">
        <v>39552</v>
      </c>
      <c r="B373">
        <v>1</v>
      </c>
      <c r="C373" t="s">
        <v>1067</v>
      </c>
      <c r="D373" t="s">
        <v>1068</v>
      </c>
      <c r="E373">
        <v>3970</v>
      </c>
      <c r="F373" t="s">
        <v>2460</v>
      </c>
      <c r="G373" t="s">
        <v>1069</v>
      </c>
      <c r="H373" t="s">
        <v>2220</v>
      </c>
      <c r="I373" t="s">
        <v>184</v>
      </c>
      <c r="J373" t="s">
        <v>185</v>
      </c>
      <c r="K373" s="35" t="str">
        <f t="shared" si="5"/>
        <v>Sint-Michiel Middenschool, Diestersteenweg 11, 3970 LEOPOLDSBURG</v>
      </c>
      <c r="L373" t="s">
        <v>180</v>
      </c>
    </row>
    <row r="374" spans="1:12" x14ac:dyDescent="0.3">
      <c r="A374">
        <v>39561</v>
      </c>
      <c r="B374">
        <v>1</v>
      </c>
      <c r="C374" t="s">
        <v>1070</v>
      </c>
      <c r="D374" t="s">
        <v>1071</v>
      </c>
      <c r="E374">
        <v>3920</v>
      </c>
      <c r="F374" t="s">
        <v>2461</v>
      </c>
      <c r="G374" t="s">
        <v>1072</v>
      </c>
      <c r="H374" t="s">
        <v>2220</v>
      </c>
      <c r="I374" t="s">
        <v>184</v>
      </c>
      <c r="J374" t="s">
        <v>185</v>
      </c>
      <c r="K374" s="35" t="str">
        <f t="shared" si="5"/>
        <v>Prov. Inst. Secundair Onderwijs PROVIL, Duinenstraat 1, 3920 LOMMEL</v>
      </c>
      <c r="L374" t="s">
        <v>180</v>
      </c>
    </row>
    <row r="375" spans="1:12" x14ac:dyDescent="0.3">
      <c r="A375">
        <v>39611</v>
      </c>
      <c r="B375">
        <v>1</v>
      </c>
      <c r="C375" t="s">
        <v>1073</v>
      </c>
      <c r="D375" t="s">
        <v>1074</v>
      </c>
      <c r="E375">
        <v>3560</v>
      </c>
      <c r="F375" t="s">
        <v>2462</v>
      </c>
      <c r="G375" t="s">
        <v>2245</v>
      </c>
      <c r="H375" t="s">
        <v>2220</v>
      </c>
      <c r="I375" t="s">
        <v>184</v>
      </c>
      <c r="J375" t="s">
        <v>185</v>
      </c>
      <c r="K375" s="35" t="str">
        <f t="shared" si="5"/>
        <v>Spectrumcollege Campus Lummen Bovenbouw, Pastoor Frederickxstraat 9, 3560 LUMMEN</v>
      </c>
      <c r="L375" t="s">
        <v>180</v>
      </c>
    </row>
    <row r="376" spans="1:12" x14ac:dyDescent="0.3">
      <c r="A376">
        <v>39628</v>
      </c>
      <c r="B376">
        <v>1</v>
      </c>
      <c r="C376" t="s">
        <v>1075</v>
      </c>
      <c r="D376" t="s">
        <v>1074</v>
      </c>
      <c r="E376">
        <v>3560</v>
      </c>
      <c r="F376" t="s">
        <v>2462</v>
      </c>
      <c r="G376" t="s">
        <v>2245</v>
      </c>
      <c r="H376" t="s">
        <v>2220</v>
      </c>
      <c r="I376" t="s">
        <v>184</v>
      </c>
      <c r="J376" t="s">
        <v>185</v>
      </c>
      <c r="K376" s="35" t="str">
        <f t="shared" si="5"/>
        <v>Spectrumcollege Lummen Middenschool, Pastoor Frederickxstraat 9, 3560 LUMMEN</v>
      </c>
      <c r="L376" t="s">
        <v>180</v>
      </c>
    </row>
    <row r="377" spans="1:12" x14ac:dyDescent="0.3">
      <c r="A377">
        <v>39636</v>
      </c>
      <c r="B377">
        <v>1</v>
      </c>
      <c r="C377" t="s">
        <v>1076</v>
      </c>
      <c r="D377" t="s">
        <v>1077</v>
      </c>
      <c r="E377">
        <v>3680</v>
      </c>
      <c r="F377" t="s">
        <v>2458</v>
      </c>
      <c r="G377" t="s">
        <v>1054</v>
      </c>
      <c r="H377" t="s">
        <v>2220</v>
      </c>
      <c r="I377" t="s">
        <v>184</v>
      </c>
      <c r="J377" t="s">
        <v>185</v>
      </c>
      <c r="K377" s="35" t="str">
        <f t="shared" si="5"/>
        <v>Mosa-RT T.I.St.-Jansberg A, Sint-Jansberg 39, 3680 MAASEIK</v>
      </c>
      <c r="L377" t="s">
        <v>180</v>
      </c>
    </row>
    <row r="378" spans="1:12" x14ac:dyDescent="0.3">
      <c r="A378">
        <v>39669</v>
      </c>
      <c r="B378">
        <v>1</v>
      </c>
      <c r="C378" t="s">
        <v>1078</v>
      </c>
      <c r="D378" t="s">
        <v>1079</v>
      </c>
      <c r="E378">
        <v>3630</v>
      </c>
      <c r="F378" t="s">
        <v>2463</v>
      </c>
      <c r="G378" t="s">
        <v>1080</v>
      </c>
      <c r="H378" t="s">
        <v>2220</v>
      </c>
      <c r="I378" t="s">
        <v>184</v>
      </c>
      <c r="J378" t="s">
        <v>185</v>
      </c>
      <c r="K378" s="35" t="str">
        <f t="shared" si="5"/>
        <v>campus de helix³, Rijksweg 357, 3630 MAASMECHELEN</v>
      </c>
      <c r="L378" t="s">
        <v>180</v>
      </c>
    </row>
    <row r="379" spans="1:12" x14ac:dyDescent="0.3">
      <c r="A379">
        <v>39677</v>
      </c>
      <c r="B379">
        <v>1</v>
      </c>
      <c r="C379" t="s">
        <v>1081</v>
      </c>
      <c r="D379" t="s">
        <v>1079</v>
      </c>
      <c r="E379">
        <v>3630</v>
      </c>
      <c r="F379" t="s">
        <v>2463</v>
      </c>
      <c r="G379" t="s">
        <v>1080</v>
      </c>
      <c r="H379" t="s">
        <v>2220</v>
      </c>
      <c r="I379" t="s">
        <v>184</v>
      </c>
      <c r="J379" t="s">
        <v>185</v>
      </c>
      <c r="K379" s="35" t="str">
        <f t="shared" si="5"/>
        <v>campus de helix², Rijksweg 357, 3630 MAASMECHELEN</v>
      </c>
      <c r="L379" t="s">
        <v>180</v>
      </c>
    </row>
    <row r="380" spans="1:12" x14ac:dyDescent="0.3">
      <c r="A380">
        <v>39719</v>
      </c>
      <c r="B380">
        <v>1</v>
      </c>
      <c r="C380" t="s">
        <v>1082</v>
      </c>
      <c r="D380" t="s">
        <v>1083</v>
      </c>
      <c r="E380">
        <v>3630</v>
      </c>
      <c r="F380" t="s">
        <v>2463</v>
      </c>
      <c r="G380" t="s">
        <v>1084</v>
      </c>
      <c r="H380" t="s">
        <v>2220</v>
      </c>
      <c r="I380" t="s">
        <v>184</v>
      </c>
      <c r="J380" t="s">
        <v>185</v>
      </c>
      <c r="K380" s="35" t="str">
        <f t="shared" si="5"/>
        <v>Provinciale Technische School, Europaplein 36, 3630 MAASMECHELEN</v>
      </c>
      <c r="L380" t="s">
        <v>180</v>
      </c>
    </row>
    <row r="381" spans="1:12" x14ac:dyDescent="0.3">
      <c r="A381">
        <v>39743</v>
      </c>
      <c r="B381">
        <v>1</v>
      </c>
      <c r="C381" t="s">
        <v>1085</v>
      </c>
      <c r="D381" t="s">
        <v>1086</v>
      </c>
      <c r="E381">
        <v>3740</v>
      </c>
      <c r="F381" t="s">
        <v>2464</v>
      </c>
      <c r="G381" t="s">
        <v>1087</v>
      </c>
      <c r="H381" t="s">
        <v>2220</v>
      </c>
      <c r="I381" t="s">
        <v>184</v>
      </c>
      <c r="J381" t="s">
        <v>185</v>
      </c>
      <c r="K381" s="35" t="str">
        <f t="shared" si="5"/>
        <v>Provinciale Secundaire School Bilzen, Appelboomgaardstraat 2, 3740 MUNSTERBILZEN</v>
      </c>
      <c r="L381" t="s">
        <v>180</v>
      </c>
    </row>
    <row r="382" spans="1:12" x14ac:dyDescent="0.3">
      <c r="A382">
        <v>39826</v>
      </c>
      <c r="B382">
        <v>1</v>
      </c>
      <c r="C382" t="s">
        <v>1088</v>
      </c>
      <c r="D382" t="s">
        <v>1089</v>
      </c>
      <c r="E382">
        <v>3583</v>
      </c>
      <c r="F382" t="s">
        <v>2465</v>
      </c>
      <c r="G382" t="s">
        <v>2246</v>
      </c>
      <c r="H382" t="s">
        <v>2220</v>
      </c>
      <c r="I382" t="s">
        <v>184</v>
      </c>
      <c r="J382" t="s">
        <v>185</v>
      </c>
      <c r="K382" s="35" t="str">
        <f t="shared" si="5"/>
        <v>Spectrumcollege Campus Paal, Schaffensesteenweg 2, 3583 PAAL</v>
      </c>
      <c r="L382" t="s">
        <v>180</v>
      </c>
    </row>
    <row r="383" spans="1:12" x14ac:dyDescent="0.3">
      <c r="A383">
        <v>39842</v>
      </c>
      <c r="B383">
        <v>1</v>
      </c>
      <c r="C383" t="s">
        <v>1090</v>
      </c>
      <c r="D383" t="s">
        <v>1091</v>
      </c>
      <c r="E383">
        <v>3990</v>
      </c>
      <c r="F383" t="s">
        <v>2466</v>
      </c>
      <c r="G383" t="s">
        <v>1092</v>
      </c>
      <c r="H383" t="s">
        <v>2220</v>
      </c>
      <c r="I383" t="s">
        <v>184</v>
      </c>
      <c r="J383" t="s">
        <v>185</v>
      </c>
      <c r="K383" s="35" t="str">
        <f t="shared" si="5"/>
        <v>Agnetencollege, Collegelaan 24, 3990 PEER</v>
      </c>
      <c r="L383" t="s">
        <v>180</v>
      </c>
    </row>
    <row r="384" spans="1:12" x14ac:dyDescent="0.3">
      <c r="A384">
        <v>39859</v>
      </c>
      <c r="B384">
        <v>1</v>
      </c>
      <c r="C384" t="s">
        <v>1093</v>
      </c>
      <c r="D384" t="s">
        <v>1964</v>
      </c>
      <c r="E384">
        <v>3800</v>
      </c>
      <c r="F384" t="s">
        <v>2467</v>
      </c>
      <c r="G384" t="s">
        <v>1094</v>
      </c>
      <c r="H384" t="s">
        <v>2220</v>
      </c>
      <c r="I384" t="s">
        <v>184</v>
      </c>
      <c r="J384" t="s">
        <v>185</v>
      </c>
      <c r="K384" s="35" t="str">
        <f t="shared" si="5"/>
        <v>Hasp-O Centrum 4, Diesterstraat 1, 3800 SINT-TRUIDEN</v>
      </c>
      <c r="L384" t="s">
        <v>180</v>
      </c>
    </row>
    <row r="385" spans="1:12" x14ac:dyDescent="0.3">
      <c r="A385">
        <v>39925</v>
      </c>
      <c r="B385">
        <v>1</v>
      </c>
      <c r="C385" t="s">
        <v>1095</v>
      </c>
      <c r="D385" t="s">
        <v>1096</v>
      </c>
      <c r="E385">
        <v>3512</v>
      </c>
      <c r="F385" t="s">
        <v>2468</v>
      </c>
      <c r="G385" t="s">
        <v>1097</v>
      </c>
      <c r="H385" t="s">
        <v>2220</v>
      </c>
      <c r="I385" t="s">
        <v>184</v>
      </c>
      <c r="J385" t="s">
        <v>185</v>
      </c>
      <c r="K385" s="35" t="str">
        <f t="shared" si="5"/>
        <v>Instituut Mariaburcht - Secundair Onderw, Stevoortse kiezel 425, 3512 STEVOORT</v>
      </c>
      <c r="L385" t="s">
        <v>180</v>
      </c>
    </row>
    <row r="386" spans="1:12" x14ac:dyDescent="0.3">
      <c r="A386">
        <v>39941</v>
      </c>
      <c r="B386">
        <v>1</v>
      </c>
      <c r="C386" t="s">
        <v>1098</v>
      </c>
      <c r="D386" t="s">
        <v>1099</v>
      </c>
      <c r="E386">
        <v>3980</v>
      </c>
      <c r="F386" t="s">
        <v>2469</v>
      </c>
      <c r="G386" t="s">
        <v>1100</v>
      </c>
      <c r="H386" t="s">
        <v>2220</v>
      </c>
      <c r="I386" t="s">
        <v>184</v>
      </c>
      <c r="J386" t="s">
        <v>185</v>
      </c>
      <c r="K386" s="35" t="str">
        <f t="shared" si="5"/>
        <v>Campus MAX STEM, H. Hartlaan 16, 3980 TESSENDERLO</v>
      </c>
      <c r="L386" t="s">
        <v>180</v>
      </c>
    </row>
    <row r="387" spans="1:12" x14ac:dyDescent="0.3">
      <c r="A387">
        <v>40055</v>
      </c>
      <c r="B387">
        <v>1</v>
      </c>
      <c r="C387" t="s">
        <v>1101</v>
      </c>
      <c r="D387" t="s">
        <v>1102</v>
      </c>
      <c r="E387">
        <v>3700</v>
      </c>
      <c r="F387" t="s">
        <v>2470</v>
      </c>
      <c r="G387" t="s">
        <v>1103</v>
      </c>
      <c r="H387" t="s">
        <v>2220</v>
      </c>
      <c r="I387" t="s">
        <v>184</v>
      </c>
      <c r="J387" t="s">
        <v>185</v>
      </c>
      <c r="K387" s="35" t="str">
        <f t="shared" ref="K387:K450" si="6">IF(A387="","",C387&amp;", "&amp;D387&amp;", "&amp;E387&amp;" "&amp;F387)</f>
        <v>Provinciaal Inst. Biotechnisch Onderwijs, Sint-Truidersteenweg 323, 3700 TONGEREN</v>
      </c>
      <c r="L387" t="s">
        <v>180</v>
      </c>
    </row>
    <row r="388" spans="1:12" x14ac:dyDescent="0.3">
      <c r="A388">
        <v>40097</v>
      </c>
      <c r="B388">
        <v>1</v>
      </c>
      <c r="C388" t="s">
        <v>1104</v>
      </c>
      <c r="D388" t="s">
        <v>1105</v>
      </c>
      <c r="E388">
        <v>3520</v>
      </c>
      <c r="F388" t="s">
        <v>2471</v>
      </c>
      <c r="G388" t="s">
        <v>1106</v>
      </c>
      <c r="H388" t="s">
        <v>2220</v>
      </c>
      <c r="I388" t="s">
        <v>184</v>
      </c>
      <c r="J388" t="s">
        <v>185</v>
      </c>
      <c r="K388" s="35" t="str">
        <f t="shared" si="6"/>
        <v>Vrije Middenschool 1, Engstegenseweg 1, 3520 ZONHOVEN</v>
      </c>
      <c r="L388" t="s">
        <v>180</v>
      </c>
    </row>
    <row r="389" spans="1:12" x14ac:dyDescent="0.3">
      <c r="A389">
        <v>40105</v>
      </c>
      <c r="B389">
        <v>1</v>
      </c>
      <c r="C389" t="s">
        <v>1107</v>
      </c>
      <c r="D389" t="s">
        <v>2592</v>
      </c>
      <c r="E389">
        <v>3520</v>
      </c>
      <c r="F389" t="s">
        <v>2471</v>
      </c>
      <c r="G389" t="s">
        <v>1108</v>
      </c>
      <c r="H389" t="s">
        <v>2220</v>
      </c>
      <c r="I389" t="s">
        <v>184</v>
      </c>
      <c r="J389" t="s">
        <v>185</v>
      </c>
      <c r="K389" s="35" t="str">
        <f t="shared" si="6"/>
        <v>Sint-Jan Berchmansinstituut, Kleine Hemmenweg 4_A, 3520 ZONHOVEN</v>
      </c>
      <c r="L389" t="s">
        <v>180</v>
      </c>
    </row>
    <row r="390" spans="1:12" x14ac:dyDescent="0.3">
      <c r="A390">
        <v>40113</v>
      </c>
      <c r="B390">
        <v>1</v>
      </c>
      <c r="C390" t="s">
        <v>1109</v>
      </c>
      <c r="D390" t="s">
        <v>1105</v>
      </c>
      <c r="E390">
        <v>3520</v>
      </c>
      <c r="F390" t="s">
        <v>2471</v>
      </c>
      <c r="G390" t="s">
        <v>1106</v>
      </c>
      <c r="H390" t="s">
        <v>2220</v>
      </c>
      <c r="I390" t="s">
        <v>184</v>
      </c>
      <c r="J390" t="s">
        <v>185</v>
      </c>
      <c r="K390" s="35" t="str">
        <f t="shared" si="6"/>
        <v>Vrije Middenschool 2, Engstegenseweg 1, 3520 ZONHOVEN</v>
      </c>
      <c r="L390" t="s">
        <v>180</v>
      </c>
    </row>
    <row r="391" spans="1:12" x14ac:dyDescent="0.3">
      <c r="A391">
        <v>40121</v>
      </c>
      <c r="B391">
        <v>1</v>
      </c>
      <c r="C391" t="s">
        <v>1110</v>
      </c>
      <c r="D391" t="s">
        <v>1111</v>
      </c>
      <c r="E391">
        <v>3798</v>
      </c>
      <c r="F391" t="s">
        <v>2472</v>
      </c>
      <c r="G391" t="s">
        <v>1112</v>
      </c>
      <c r="H391" t="s">
        <v>2220</v>
      </c>
      <c r="I391" t="s">
        <v>184</v>
      </c>
      <c r="J391" t="s">
        <v>185</v>
      </c>
      <c r="K391" s="35" t="str">
        <f t="shared" si="6"/>
        <v>Provinciale Secundaire School Voeren, Hoeneveldje 2, 3798 'S GRAVENVOEREN</v>
      </c>
      <c r="L391" t="s">
        <v>180</v>
      </c>
    </row>
    <row r="392" spans="1:12" x14ac:dyDescent="0.3">
      <c r="A392">
        <v>40204</v>
      </c>
      <c r="B392">
        <v>1</v>
      </c>
      <c r="C392" t="s">
        <v>1113</v>
      </c>
      <c r="D392" t="s">
        <v>1114</v>
      </c>
      <c r="E392">
        <v>8310</v>
      </c>
      <c r="F392" t="s">
        <v>2387</v>
      </c>
      <c r="G392" t="s">
        <v>1115</v>
      </c>
      <c r="H392" t="s">
        <v>2236</v>
      </c>
      <c r="I392" t="s">
        <v>2205</v>
      </c>
      <c r="J392" t="s">
        <v>614</v>
      </c>
      <c r="K392" s="35" t="str">
        <f t="shared" si="6"/>
        <v>GO! Stamina, Daverlostraat 132, 8310 ASSEBROEK</v>
      </c>
      <c r="L392" t="s">
        <v>180</v>
      </c>
    </row>
    <row r="393" spans="1:12" x14ac:dyDescent="0.3">
      <c r="A393">
        <v>40253</v>
      </c>
      <c r="B393">
        <v>1</v>
      </c>
      <c r="C393" t="s">
        <v>1116</v>
      </c>
      <c r="D393" t="s">
        <v>29</v>
      </c>
      <c r="E393">
        <v>9120</v>
      </c>
      <c r="F393" t="s">
        <v>2419</v>
      </c>
      <c r="G393" t="s">
        <v>1117</v>
      </c>
      <c r="H393" t="s">
        <v>2223</v>
      </c>
      <c r="I393" t="s">
        <v>230</v>
      </c>
      <c r="J393" t="s">
        <v>231</v>
      </c>
      <c r="K393" s="35" t="str">
        <f t="shared" si="6"/>
        <v>GO! atheneum Beveren-Waas, Donkvijverstraat 30, 9120 BEVEREN-WAAS</v>
      </c>
      <c r="L393" t="s">
        <v>180</v>
      </c>
    </row>
    <row r="394" spans="1:12" x14ac:dyDescent="0.3">
      <c r="A394">
        <v>40287</v>
      </c>
      <c r="B394">
        <v>1</v>
      </c>
      <c r="C394" t="s">
        <v>1118</v>
      </c>
      <c r="D394" t="s">
        <v>1119</v>
      </c>
      <c r="E394">
        <v>2060</v>
      </c>
      <c r="F394" t="s">
        <v>2294</v>
      </c>
      <c r="G394" t="s">
        <v>1120</v>
      </c>
      <c r="H394" t="s">
        <v>2220</v>
      </c>
      <c r="I394" t="s">
        <v>184</v>
      </c>
      <c r="J394" t="s">
        <v>185</v>
      </c>
      <c r="K394" s="35" t="str">
        <f t="shared" si="6"/>
        <v>GO! K.A. Antwerpen, Franklin Rooseveltplaats 11, 2060 ANTWERPEN</v>
      </c>
      <c r="L394" t="s">
        <v>180</v>
      </c>
    </row>
    <row r="395" spans="1:12" x14ac:dyDescent="0.3">
      <c r="A395">
        <v>40311</v>
      </c>
      <c r="B395">
        <v>1</v>
      </c>
      <c r="C395" t="s">
        <v>1121</v>
      </c>
      <c r="D395" t="s">
        <v>1122</v>
      </c>
      <c r="E395">
        <v>2018</v>
      </c>
      <c r="F395" t="s">
        <v>2294</v>
      </c>
      <c r="G395" t="s">
        <v>1123</v>
      </c>
      <c r="H395" t="s">
        <v>2220</v>
      </c>
      <c r="I395" t="s">
        <v>184</v>
      </c>
      <c r="J395" t="s">
        <v>185</v>
      </c>
      <c r="K395" s="35" t="str">
        <f t="shared" si="6"/>
        <v>GO! Koninklijk Lyceum Antwerpen, Hertoginstraat 17, 2018 ANTWERPEN</v>
      </c>
      <c r="L395" t="s">
        <v>180</v>
      </c>
    </row>
    <row r="396" spans="1:12" x14ac:dyDescent="0.3">
      <c r="A396">
        <v>40411</v>
      </c>
      <c r="B396">
        <v>1</v>
      </c>
      <c r="C396" t="s">
        <v>1124</v>
      </c>
      <c r="D396" t="s">
        <v>1125</v>
      </c>
      <c r="E396">
        <v>2850</v>
      </c>
      <c r="F396" t="s">
        <v>2473</v>
      </c>
      <c r="G396" t="s">
        <v>1126</v>
      </c>
      <c r="H396" t="s">
        <v>2220</v>
      </c>
      <c r="I396" t="s">
        <v>184</v>
      </c>
      <c r="J396" t="s">
        <v>185</v>
      </c>
      <c r="K396" s="35" t="str">
        <f t="shared" si="6"/>
        <v>GO! atheneum Boom, Jan Baptist Davidstraat 2, 2850 BOOM</v>
      </c>
      <c r="L396" t="s">
        <v>180</v>
      </c>
    </row>
    <row r="397" spans="1:12" x14ac:dyDescent="0.3">
      <c r="A397">
        <v>40428</v>
      </c>
      <c r="B397">
        <v>1</v>
      </c>
      <c r="C397" t="s">
        <v>1127</v>
      </c>
      <c r="D397" t="s">
        <v>1128</v>
      </c>
      <c r="E397">
        <v>2850</v>
      </c>
      <c r="F397" t="s">
        <v>2473</v>
      </c>
      <c r="G397" t="s">
        <v>1129</v>
      </c>
      <c r="H397" t="s">
        <v>2220</v>
      </c>
      <c r="I397" t="s">
        <v>184</v>
      </c>
      <c r="J397" t="s">
        <v>185</v>
      </c>
      <c r="K397" s="35" t="str">
        <f t="shared" si="6"/>
        <v>GO! middenschool Den Brandt, Hollezijp 11, 2850 BOOM</v>
      </c>
      <c r="L397" t="s">
        <v>180</v>
      </c>
    </row>
    <row r="398" spans="1:12" x14ac:dyDescent="0.3">
      <c r="A398">
        <v>40469</v>
      </c>
      <c r="B398">
        <v>1</v>
      </c>
      <c r="C398" t="s">
        <v>1130</v>
      </c>
      <c r="D398" t="s">
        <v>25</v>
      </c>
      <c r="E398">
        <v>2930</v>
      </c>
      <c r="F398" t="s">
        <v>2307</v>
      </c>
      <c r="G398" t="s">
        <v>1131</v>
      </c>
      <c r="H398" t="s">
        <v>2220</v>
      </c>
      <c r="I398" t="s">
        <v>184</v>
      </c>
      <c r="J398" t="s">
        <v>185</v>
      </c>
      <c r="K398" s="35" t="str">
        <f t="shared" si="6"/>
        <v>GO! atheneum Brasschaat, Augustijnslei 54, 2930 BRASSCHAAT</v>
      </c>
      <c r="L398" t="s">
        <v>180</v>
      </c>
    </row>
    <row r="399" spans="1:12" x14ac:dyDescent="0.3">
      <c r="A399">
        <v>40477</v>
      </c>
      <c r="B399">
        <v>1</v>
      </c>
      <c r="C399" t="s">
        <v>1132</v>
      </c>
      <c r="D399" t="s">
        <v>1133</v>
      </c>
      <c r="E399">
        <v>2930</v>
      </c>
      <c r="F399" t="s">
        <v>2307</v>
      </c>
      <c r="G399" t="s">
        <v>1134</v>
      </c>
      <c r="H399" t="s">
        <v>2220</v>
      </c>
      <c r="I399" t="s">
        <v>184</v>
      </c>
      <c r="J399" t="s">
        <v>185</v>
      </c>
      <c r="K399" s="35" t="str">
        <f t="shared" si="6"/>
        <v>GO! technisch atheneum Brasschaat, Prins Kavellei 98, 2930 BRASSCHAAT</v>
      </c>
      <c r="L399" t="s">
        <v>180</v>
      </c>
    </row>
    <row r="400" spans="1:12" x14ac:dyDescent="0.3">
      <c r="A400">
        <v>40485</v>
      </c>
      <c r="B400">
        <v>1</v>
      </c>
      <c r="C400" t="s">
        <v>1135</v>
      </c>
      <c r="D400" t="s">
        <v>25</v>
      </c>
      <c r="E400">
        <v>2930</v>
      </c>
      <c r="F400" t="s">
        <v>2307</v>
      </c>
      <c r="G400" t="s">
        <v>1131</v>
      </c>
      <c r="H400" t="s">
        <v>2220</v>
      </c>
      <c r="I400" t="s">
        <v>184</v>
      </c>
      <c r="J400" t="s">
        <v>185</v>
      </c>
      <c r="K400" s="35" t="str">
        <f t="shared" si="6"/>
        <v>GO! middenschool Brasschaat, Augustijnslei 54, 2930 BRASSCHAAT</v>
      </c>
      <c r="L400" t="s">
        <v>180</v>
      </c>
    </row>
    <row r="401" spans="1:12" x14ac:dyDescent="0.3">
      <c r="A401">
        <v>40519</v>
      </c>
      <c r="B401">
        <v>1</v>
      </c>
      <c r="C401" t="s">
        <v>1136</v>
      </c>
      <c r="D401" t="s">
        <v>1137</v>
      </c>
      <c r="E401">
        <v>2100</v>
      </c>
      <c r="F401" t="s">
        <v>2308</v>
      </c>
      <c r="G401" t="s">
        <v>1138</v>
      </c>
      <c r="H401" t="s">
        <v>2220</v>
      </c>
      <c r="I401" t="s">
        <v>184</v>
      </c>
      <c r="J401" t="s">
        <v>185</v>
      </c>
      <c r="K401" s="35" t="str">
        <f t="shared" si="6"/>
        <v>GO! K.A. Deurne, Frank Craeybeckxlaan 22, 2100 DEURNE</v>
      </c>
      <c r="L401" t="s">
        <v>180</v>
      </c>
    </row>
    <row r="402" spans="1:12" x14ac:dyDescent="0.3">
      <c r="A402">
        <v>40584</v>
      </c>
      <c r="B402">
        <v>1</v>
      </c>
      <c r="C402" t="s">
        <v>1139</v>
      </c>
      <c r="D402" t="s">
        <v>1140</v>
      </c>
      <c r="E402">
        <v>2650</v>
      </c>
      <c r="F402" t="s">
        <v>2474</v>
      </c>
      <c r="G402" t="s">
        <v>1141</v>
      </c>
      <c r="H402" t="s">
        <v>2220</v>
      </c>
      <c r="I402" t="s">
        <v>184</v>
      </c>
      <c r="J402" t="s">
        <v>185</v>
      </c>
      <c r="K402" s="35" t="str">
        <f t="shared" si="6"/>
        <v>GO! technisch atheneum Da Vinci Edegem, Monseigneur Cardijnlaan 1, 2650 EDEGEM</v>
      </c>
      <c r="L402" t="s">
        <v>180</v>
      </c>
    </row>
    <row r="403" spans="1:12" x14ac:dyDescent="0.3">
      <c r="A403">
        <v>40601</v>
      </c>
      <c r="B403">
        <v>1</v>
      </c>
      <c r="C403" t="s">
        <v>1142</v>
      </c>
      <c r="D403" t="s">
        <v>1143</v>
      </c>
      <c r="E403">
        <v>2180</v>
      </c>
      <c r="F403" t="s">
        <v>2310</v>
      </c>
      <c r="G403" t="s">
        <v>1144</v>
      </c>
      <c r="H403" t="s">
        <v>2220</v>
      </c>
      <c r="I403" t="s">
        <v>184</v>
      </c>
      <c r="J403" t="s">
        <v>185</v>
      </c>
      <c r="K403" s="35" t="str">
        <f t="shared" si="6"/>
        <v>GO! Middenschool Ekeren, Pastoor De Vosstraat 19, 2180 EKEREN</v>
      </c>
      <c r="L403" t="s">
        <v>180</v>
      </c>
    </row>
    <row r="404" spans="1:12" x14ac:dyDescent="0.3">
      <c r="A404">
        <v>40618</v>
      </c>
      <c r="B404">
        <v>1</v>
      </c>
      <c r="C404" t="s">
        <v>1145</v>
      </c>
      <c r="D404" t="s">
        <v>1143</v>
      </c>
      <c r="E404">
        <v>2180</v>
      </c>
      <c r="F404" t="s">
        <v>2310</v>
      </c>
      <c r="G404" t="s">
        <v>1144</v>
      </c>
      <c r="H404" t="s">
        <v>2220</v>
      </c>
      <c r="I404" t="s">
        <v>184</v>
      </c>
      <c r="J404" t="s">
        <v>185</v>
      </c>
      <c r="K404" s="35" t="str">
        <f t="shared" si="6"/>
        <v>GO! atheneum Ekeren, Pastoor De Vosstraat 19, 2180 EKEREN</v>
      </c>
      <c r="L404" t="s">
        <v>180</v>
      </c>
    </row>
    <row r="405" spans="1:12" x14ac:dyDescent="0.3">
      <c r="A405">
        <v>40626</v>
      </c>
      <c r="B405">
        <v>1</v>
      </c>
      <c r="C405" t="s">
        <v>1146</v>
      </c>
      <c r="D405" t="s">
        <v>26</v>
      </c>
      <c r="E405">
        <v>2910</v>
      </c>
      <c r="F405" t="s">
        <v>2311</v>
      </c>
      <c r="G405" t="s">
        <v>1147</v>
      </c>
      <c r="H405" t="s">
        <v>2220</v>
      </c>
      <c r="I405" t="s">
        <v>184</v>
      </c>
      <c r="J405" t="s">
        <v>185</v>
      </c>
      <c r="K405" s="35" t="str">
        <f t="shared" si="6"/>
        <v>GO! Erasmusatheneum Essen-Kalmthout, Hofstraat 14, 2910 ESSEN</v>
      </c>
      <c r="L405" t="s">
        <v>180</v>
      </c>
    </row>
    <row r="406" spans="1:12" x14ac:dyDescent="0.3">
      <c r="A406">
        <v>40634</v>
      </c>
      <c r="B406">
        <v>1</v>
      </c>
      <c r="C406" t="s">
        <v>1148</v>
      </c>
      <c r="D406" t="s">
        <v>1149</v>
      </c>
      <c r="E406">
        <v>2440</v>
      </c>
      <c r="F406" t="s">
        <v>2312</v>
      </c>
      <c r="G406" t="s">
        <v>1150</v>
      </c>
      <c r="H406" t="s">
        <v>2220</v>
      </c>
      <c r="I406" t="s">
        <v>184</v>
      </c>
      <c r="J406" t="s">
        <v>185</v>
      </c>
      <c r="K406" s="35" t="str">
        <f t="shared" si="6"/>
        <v>GO! middenschool Geel, Technische-Schoolstraat 15, 2440 GEEL</v>
      </c>
      <c r="L406" t="s">
        <v>180</v>
      </c>
    </row>
    <row r="407" spans="1:12" x14ac:dyDescent="0.3">
      <c r="A407">
        <v>40642</v>
      </c>
      <c r="B407">
        <v>1</v>
      </c>
      <c r="C407" t="s">
        <v>1151</v>
      </c>
      <c r="D407" t="s">
        <v>1149</v>
      </c>
      <c r="E407">
        <v>2440</v>
      </c>
      <c r="F407" t="s">
        <v>2312</v>
      </c>
      <c r="G407" t="s">
        <v>1150</v>
      </c>
      <c r="H407" t="s">
        <v>2220</v>
      </c>
      <c r="I407" t="s">
        <v>184</v>
      </c>
      <c r="J407" t="s">
        <v>185</v>
      </c>
      <c r="K407" s="35" t="str">
        <f t="shared" si="6"/>
        <v>GO! atheneum Geel, Technische-Schoolstraat 15, 2440 GEEL</v>
      </c>
      <c r="L407" t="s">
        <v>180</v>
      </c>
    </row>
    <row r="408" spans="1:12" x14ac:dyDescent="0.3">
      <c r="A408">
        <v>40709</v>
      </c>
      <c r="B408">
        <v>1</v>
      </c>
      <c r="C408" t="s">
        <v>1152</v>
      </c>
      <c r="D408" t="s">
        <v>1153</v>
      </c>
      <c r="E408">
        <v>2200</v>
      </c>
      <c r="F408" t="s">
        <v>2314</v>
      </c>
      <c r="G408" t="s">
        <v>1154</v>
      </c>
      <c r="H408" t="s">
        <v>2220</v>
      </c>
      <c r="I408" t="s">
        <v>184</v>
      </c>
      <c r="J408" t="s">
        <v>185</v>
      </c>
      <c r="K408" s="35" t="str">
        <f t="shared" si="6"/>
        <v>GO! SO De Vesten Herentals eerste graad, Augustijnenlaan 32, 2200 HERENTALS</v>
      </c>
      <c r="L408" t="s">
        <v>180</v>
      </c>
    </row>
    <row r="409" spans="1:12" x14ac:dyDescent="0.3">
      <c r="A409">
        <v>40717</v>
      </c>
      <c r="B409">
        <v>1</v>
      </c>
      <c r="C409" t="s">
        <v>1155</v>
      </c>
      <c r="D409" t="s">
        <v>27</v>
      </c>
      <c r="E409">
        <v>2200</v>
      </c>
      <c r="F409" t="s">
        <v>2314</v>
      </c>
      <c r="G409" t="s">
        <v>1156</v>
      </c>
      <c r="H409" t="s">
        <v>2220</v>
      </c>
      <c r="I409" t="s">
        <v>184</v>
      </c>
      <c r="J409" t="s">
        <v>185</v>
      </c>
      <c r="K409" s="35" t="str">
        <f t="shared" si="6"/>
        <v>GO! SO De Vesten Herentals, Augustijnenlaan 31, 2200 HERENTALS</v>
      </c>
      <c r="L409" t="s">
        <v>180</v>
      </c>
    </row>
    <row r="410" spans="1:12" x14ac:dyDescent="0.3">
      <c r="A410">
        <v>40774</v>
      </c>
      <c r="B410">
        <v>1</v>
      </c>
      <c r="C410" t="s">
        <v>1157</v>
      </c>
      <c r="D410" t="s">
        <v>1158</v>
      </c>
      <c r="E410">
        <v>2950</v>
      </c>
      <c r="F410" t="s">
        <v>2319</v>
      </c>
      <c r="G410" t="s">
        <v>1159</v>
      </c>
      <c r="H410" t="s">
        <v>2220</v>
      </c>
      <c r="I410" t="s">
        <v>184</v>
      </c>
      <c r="J410" t="s">
        <v>185</v>
      </c>
      <c r="K410" s="35" t="str">
        <f t="shared" si="6"/>
        <v>GO! atheneum Irishof, Streepstraat 16, 2950 KAPELLEN</v>
      </c>
      <c r="L410" t="s">
        <v>180</v>
      </c>
    </row>
    <row r="411" spans="1:12" x14ac:dyDescent="0.3">
      <c r="A411">
        <v>40782</v>
      </c>
      <c r="B411">
        <v>1</v>
      </c>
      <c r="C411" t="s">
        <v>1160</v>
      </c>
      <c r="D411" t="s">
        <v>1161</v>
      </c>
      <c r="E411">
        <v>2950</v>
      </c>
      <c r="F411" t="s">
        <v>2319</v>
      </c>
      <c r="G411" t="s">
        <v>1162</v>
      </c>
      <c r="H411" t="s">
        <v>2220</v>
      </c>
      <c r="I411" t="s">
        <v>184</v>
      </c>
      <c r="J411" t="s">
        <v>185</v>
      </c>
      <c r="K411" s="35" t="str">
        <f t="shared" si="6"/>
        <v>GO! technisch atheneum Kapellen, Pastoor Vandenhoudtstraat 8, 2950 KAPELLEN</v>
      </c>
      <c r="L411" t="s">
        <v>180</v>
      </c>
    </row>
    <row r="412" spans="1:12" x14ac:dyDescent="0.3">
      <c r="A412">
        <v>40791</v>
      </c>
      <c r="B412">
        <v>1</v>
      </c>
      <c r="C412" t="s">
        <v>1163</v>
      </c>
      <c r="D412" t="s">
        <v>1158</v>
      </c>
      <c r="E412">
        <v>2950</v>
      </c>
      <c r="F412" t="s">
        <v>2319</v>
      </c>
      <c r="G412" t="s">
        <v>1164</v>
      </c>
      <c r="H412" t="s">
        <v>2220</v>
      </c>
      <c r="I412" t="s">
        <v>184</v>
      </c>
      <c r="J412" t="s">
        <v>185</v>
      </c>
      <c r="K412" s="35" t="str">
        <f t="shared" si="6"/>
        <v>GO! middenschool Kapellen, Streepstraat 16, 2950 KAPELLEN</v>
      </c>
      <c r="L412" t="s">
        <v>180</v>
      </c>
    </row>
    <row r="413" spans="1:12" x14ac:dyDescent="0.3">
      <c r="A413">
        <v>40808</v>
      </c>
      <c r="B413">
        <v>1</v>
      </c>
      <c r="C413" t="s">
        <v>1165</v>
      </c>
      <c r="D413" t="s">
        <v>28</v>
      </c>
      <c r="E413">
        <v>2500</v>
      </c>
      <c r="F413" t="s">
        <v>2323</v>
      </c>
      <c r="G413" t="s">
        <v>1166</v>
      </c>
      <c r="H413" t="s">
        <v>2220</v>
      </c>
      <c r="I413" t="s">
        <v>184</v>
      </c>
      <c r="J413" t="s">
        <v>185</v>
      </c>
      <c r="K413" s="35" t="str">
        <f t="shared" si="6"/>
        <v>GO! ath.Lier campus Arthur Vanderpoorten, Arthur Vanderpoortenlaan 35, 2500 LIER</v>
      </c>
      <c r="L413" t="s">
        <v>180</v>
      </c>
    </row>
    <row r="414" spans="1:12" x14ac:dyDescent="0.3">
      <c r="A414">
        <v>40816</v>
      </c>
      <c r="B414">
        <v>1</v>
      </c>
      <c r="C414" t="s">
        <v>1167</v>
      </c>
      <c r="D414" t="s">
        <v>1168</v>
      </c>
      <c r="E414">
        <v>2500</v>
      </c>
      <c r="F414" t="s">
        <v>2323</v>
      </c>
      <c r="G414" t="s">
        <v>1169</v>
      </c>
      <c r="H414" t="s">
        <v>2220</v>
      </c>
      <c r="I414" t="s">
        <v>184</v>
      </c>
      <c r="J414" t="s">
        <v>185</v>
      </c>
      <c r="K414" s="35" t="str">
        <f t="shared" si="6"/>
        <v>GO! atheneum Lier campus Anton Bergmann, Anton Bergmannlaan 24, 2500 LIER</v>
      </c>
      <c r="L414" t="s">
        <v>180</v>
      </c>
    </row>
    <row r="415" spans="1:12" x14ac:dyDescent="0.3">
      <c r="A415">
        <v>40832</v>
      </c>
      <c r="B415">
        <v>1</v>
      </c>
      <c r="C415" t="s">
        <v>1170</v>
      </c>
      <c r="D415" t="s">
        <v>1171</v>
      </c>
      <c r="E415">
        <v>2500</v>
      </c>
      <c r="F415" t="s">
        <v>2323</v>
      </c>
      <c r="G415" t="s">
        <v>1172</v>
      </c>
      <c r="H415" t="s">
        <v>2220</v>
      </c>
      <c r="I415" t="s">
        <v>184</v>
      </c>
      <c r="J415" t="s">
        <v>185</v>
      </c>
      <c r="K415" s="35" t="str">
        <f t="shared" si="6"/>
        <v>GO! atheneum Lier campus Louis Zimmer, Predikherenlaan 18, 2500 LIER</v>
      </c>
      <c r="L415" t="s">
        <v>180</v>
      </c>
    </row>
    <row r="416" spans="1:12" x14ac:dyDescent="0.3">
      <c r="A416">
        <v>40857</v>
      </c>
      <c r="B416">
        <v>1</v>
      </c>
      <c r="C416" t="s">
        <v>1173</v>
      </c>
      <c r="D416" t="s">
        <v>1174</v>
      </c>
      <c r="E416">
        <v>2800</v>
      </c>
      <c r="F416" t="s">
        <v>2324</v>
      </c>
      <c r="G416" t="s">
        <v>1175</v>
      </c>
      <c r="H416" t="s">
        <v>2220</v>
      </c>
      <c r="I416" t="s">
        <v>184</v>
      </c>
      <c r="J416" t="s">
        <v>185</v>
      </c>
      <c r="K416" s="35" t="str">
        <f t="shared" si="6"/>
        <v>GO! Busleyden Atheneum-campus Pitzemburg, Bruul 129, 2800 MECHELEN</v>
      </c>
      <c r="L416" t="s">
        <v>180</v>
      </c>
    </row>
    <row r="417" spans="1:12" x14ac:dyDescent="0.3">
      <c r="A417">
        <v>40873</v>
      </c>
      <c r="B417">
        <v>1</v>
      </c>
      <c r="C417" t="s">
        <v>1176</v>
      </c>
      <c r="D417" t="s">
        <v>30</v>
      </c>
      <c r="E417">
        <v>2800</v>
      </c>
      <c r="F417" t="s">
        <v>2324</v>
      </c>
      <c r="G417" t="s">
        <v>1177</v>
      </c>
      <c r="H417" t="s">
        <v>2220</v>
      </c>
      <c r="I417" t="s">
        <v>184</v>
      </c>
      <c r="J417" t="s">
        <v>185</v>
      </c>
      <c r="K417" s="35" t="str">
        <f t="shared" si="6"/>
        <v>GO! Busleyden Atheneum-campus Caputsteen, Caputsteenstraat 51, 2800 MECHELEN</v>
      </c>
      <c r="L417" t="s">
        <v>180</v>
      </c>
    </row>
    <row r="418" spans="1:12" x14ac:dyDescent="0.3">
      <c r="A418">
        <v>40907</v>
      </c>
      <c r="B418">
        <v>1</v>
      </c>
      <c r="C418" t="s">
        <v>1178</v>
      </c>
      <c r="D418" t="s">
        <v>1179</v>
      </c>
      <c r="E418">
        <v>2800</v>
      </c>
      <c r="F418" t="s">
        <v>2324</v>
      </c>
      <c r="G418" t="s">
        <v>1180</v>
      </c>
      <c r="H418" t="s">
        <v>2220</v>
      </c>
      <c r="I418" t="s">
        <v>184</v>
      </c>
      <c r="J418" t="s">
        <v>185</v>
      </c>
      <c r="K418" s="35" t="str">
        <f t="shared" si="6"/>
        <v>GO! Busleyden Atheneum-campus Botaniek, Augustijnenstraat 92, 2800 MECHELEN</v>
      </c>
      <c r="L418" t="s">
        <v>180</v>
      </c>
    </row>
    <row r="419" spans="1:12" x14ac:dyDescent="0.3">
      <c r="A419">
        <v>40923</v>
      </c>
      <c r="B419">
        <v>1</v>
      </c>
      <c r="C419" t="s">
        <v>1181</v>
      </c>
      <c r="D419" t="s">
        <v>136</v>
      </c>
      <c r="E419">
        <v>2170</v>
      </c>
      <c r="F419" t="s">
        <v>2325</v>
      </c>
      <c r="G419" t="s">
        <v>1182</v>
      </c>
      <c r="H419" t="s">
        <v>2220</v>
      </c>
      <c r="I419" t="s">
        <v>184</v>
      </c>
      <c r="J419" t="s">
        <v>185</v>
      </c>
      <c r="K419" s="35" t="str">
        <f t="shared" si="6"/>
        <v>GO! Koninklijk Atheneum MXM, Melgesdreef 113, 2170 MERKSEM</v>
      </c>
      <c r="L419" t="s">
        <v>180</v>
      </c>
    </row>
    <row r="420" spans="1:12" x14ac:dyDescent="0.3">
      <c r="A420">
        <v>40949</v>
      </c>
      <c r="B420">
        <v>1</v>
      </c>
      <c r="C420" t="s">
        <v>1183</v>
      </c>
      <c r="D420" t="s">
        <v>1184</v>
      </c>
      <c r="E420">
        <v>2400</v>
      </c>
      <c r="F420" t="s">
        <v>2326</v>
      </c>
      <c r="G420" t="s">
        <v>1185</v>
      </c>
      <c r="H420" t="s">
        <v>2220</v>
      </c>
      <c r="I420" t="s">
        <v>184</v>
      </c>
      <c r="J420" t="s">
        <v>185</v>
      </c>
      <c r="K420" s="35" t="str">
        <f t="shared" si="6"/>
        <v>GO! Atheneum Het Spoor, Begonialaan 34, 2400 MOL</v>
      </c>
      <c r="L420" t="s">
        <v>180</v>
      </c>
    </row>
    <row r="421" spans="1:12" x14ac:dyDescent="0.3">
      <c r="A421">
        <v>40956</v>
      </c>
      <c r="B421">
        <v>1</v>
      </c>
      <c r="C421" t="s">
        <v>1186</v>
      </c>
      <c r="D421" t="s">
        <v>1184</v>
      </c>
      <c r="E421">
        <v>2400</v>
      </c>
      <c r="F421" t="s">
        <v>2326</v>
      </c>
      <c r="G421" t="s">
        <v>1185</v>
      </c>
      <c r="H421" t="s">
        <v>2220</v>
      </c>
      <c r="I421" t="s">
        <v>184</v>
      </c>
      <c r="J421" t="s">
        <v>185</v>
      </c>
      <c r="K421" s="35" t="str">
        <f t="shared" si="6"/>
        <v>GO! Middenschool Het Spoor, Begonialaan 34, 2400 MOL</v>
      </c>
      <c r="L421" t="s">
        <v>180</v>
      </c>
    </row>
    <row r="422" spans="1:12" x14ac:dyDescent="0.3">
      <c r="A422">
        <v>40964</v>
      </c>
      <c r="B422">
        <v>1</v>
      </c>
      <c r="C422" t="s">
        <v>1187</v>
      </c>
      <c r="D422" t="s">
        <v>1184</v>
      </c>
      <c r="E422">
        <v>2400</v>
      </c>
      <c r="F422" t="s">
        <v>2326</v>
      </c>
      <c r="G422" t="s">
        <v>1188</v>
      </c>
      <c r="H422" t="s">
        <v>2220</v>
      </c>
      <c r="I422" t="s">
        <v>184</v>
      </c>
      <c r="J422" t="s">
        <v>185</v>
      </c>
      <c r="K422" s="35" t="str">
        <f t="shared" si="6"/>
        <v>GO! Technisch Atheneum Het Spoor, Begonialaan 34, 2400 MOL</v>
      </c>
      <c r="L422" t="s">
        <v>180</v>
      </c>
    </row>
    <row r="423" spans="1:12" x14ac:dyDescent="0.3">
      <c r="A423">
        <v>40972</v>
      </c>
      <c r="B423">
        <v>1</v>
      </c>
      <c r="C423" t="s">
        <v>1189</v>
      </c>
      <c r="D423" t="s">
        <v>1190</v>
      </c>
      <c r="E423">
        <v>2640</v>
      </c>
      <c r="F423" t="s">
        <v>2327</v>
      </c>
      <c r="G423" t="s">
        <v>1191</v>
      </c>
      <c r="H423" t="s">
        <v>2220</v>
      </c>
      <c r="I423" t="s">
        <v>184</v>
      </c>
      <c r="J423" t="s">
        <v>185</v>
      </c>
      <c r="K423" s="35" t="str">
        <f t="shared" si="6"/>
        <v>GO! atheneum Mortsel, Mechelsesteenweg 194, 2640 MORTSEL</v>
      </c>
      <c r="L423" t="s">
        <v>180</v>
      </c>
    </row>
    <row r="424" spans="1:12" x14ac:dyDescent="0.3">
      <c r="A424">
        <v>41004</v>
      </c>
      <c r="B424">
        <v>1</v>
      </c>
      <c r="C424" t="s">
        <v>1192</v>
      </c>
      <c r="D424" t="s">
        <v>1193</v>
      </c>
      <c r="E424">
        <v>2845</v>
      </c>
      <c r="F424" t="s">
        <v>2475</v>
      </c>
      <c r="G424" t="s">
        <v>1194</v>
      </c>
      <c r="H424" t="s">
        <v>2220</v>
      </c>
      <c r="I424" t="s">
        <v>184</v>
      </c>
      <c r="J424" t="s">
        <v>185</v>
      </c>
      <c r="K424" s="35" t="str">
        <f t="shared" si="6"/>
        <v>GO! technischAtheneum Den Biezerd, Wirixstraat 56, 2845 NIEL</v>
      </c>
      <c r="L424" t="s">
        <v>180</v>
      </c>
    </row>
    <row r="425" spans="1:12" x14ac:dyDescent="0.3">
      <c r="A425">
        <v>41021</v>
      </c>
      <c r="B425">
        <v>1</v>
      </c>
      <c r="C425" t="s">
        <v>1195</v>
      </c>
      <c r="D425" t="s">
        <v>1196</v>
      </c>
      <c r="E425">
        <v>2390</v>
      </c>
      <c r="F425" t="s">
        <v>2330</v>
      </c>
      <c r="G425" t="s">
        <v>1197</v>
      </c>
      <c r="H425" t="s">
        <v>2220</v>
      </c>
      <c r="I425" t="s">
        <v>184</v>
      </c>
      <c r="J425" t="s">
        <v>185</v>
      </c>
      <c r="K425" s="35" t="str">
        <f t="shared" si="6"/>
        <v>GO! middenschool Malle, Herentalsebaan 56, 2390 MALLE</v>
      </c>
      <c r="L425" t="s">
        <v>180</v>
      </c>
    </row>
    <row r="426" spans="1:12" x14ac:dyDescent="0.3">
      <c r="A426">
        <v>41038</v>
      </c>
      <c r="B426">
        <v>1</v>
      </c>
      <c r="C426" t="s">
        <v>1198</v>
      </c>
      <c r="D426" t="s">
        <v>1196</v>
      </c>
      <c r="E426">
        <v>2390</v>
      </c>
      <c r="F426" t="s">
        <v>2330</v>
      </c>
      <c r="G426" t="s">
        <v>1199</v>
      </c>
      <c r="H426" t="s">
        <v>2220</v>
      </c>
      <c r="I426" t="s">
        <v>184</v>
      </c>
      <c r="J426" t="s">
        <v>185</v>
      </c>
      <c r="K426" s="35" t="str">
        <f t="shared" si="6"/>
        <v>GO! atheneum Malle, Herentalsebaan 56, 2390 MALLE</v>
      </c>
      <c r="L426" t="s">
        <v>180</v>
      </c>
    </row>
    <row r="427" spans="1:12" x14ac:dyDescent="0.3">
      <c r="A427">
        <v>41137</v>
      </c>
      <c r="B427">
        <v>1</v>
      </c>
      <c r="C427" t="s">
        <v>1200</v>
      </c>
      <c r="D427" t="s">
        <v>1201</v>
      </c>
      <c r="E427">
        <v>2300</v>
      </c>
      <c r="F427" t="s">
        <v>2333</v>
      </c>
      <c r="G427" t="s">
        <v>1202</v>
      </c>
      <c r="H427" t="s">
        <v>2220</v>
      </c>
      <c r="I427" t="s">
        <v>184</v>
      </c>
      <c r="J427" t="s">
        <v>185</v>
      </c>
      <c r="K427" s="35" t="str">
        <f t="shared" si="6"/>
        <v>GO! Talentenschool Turnhout Campus Zenit, de Merodelei 220, 2300 TURNHOUT</v>
      </c>
      <c r="L427" t="s">
        <v>180</v>
      </c>
    </row>
    <row r="428" spans="1:12" x14ac:dyDescent="0.3">
      <c r="A428">
        <v>41145</v>
      </c>
      <c r="B428">
        <v>1</v>
      </c>
      <c r="C428" t="s">
        <v>1203</v>
      </c>
      <c r="D428" t="s">
        <v>1204</v>
      </c>
      <c r="E428">
        <v>2300</v>
      </c>
      <c r="F428" t="s">
        <v>2333</v>
      </c>
      <c r="G428" t="s">
        <v>1205</v>
      </c>
      <c r="H428" t="s">
        <v>2220</v>
      </c>
      <c r="I428" t="s">
        <v>184</v>
      </c>
      <c r="J428" t="s">
        <v>185</v>
      </c>
      <c r="K428" s="35" t="str">
        <f t="shared" si="6"/>
        <v>GO! Talentenschool Turnhout Boomgaard TA, Boomgaardstraat 56, 2300 TURNHOUT</v>
      </c>
      <c r="L428" t="s">
        <v>180</v>
      </c>
    </row>
    <row r="429" spans="1:12" x14ac:dyDescent="0.3">
      <c r="A429">
        <v>41152</v>
      </c>
      <c r="B429">
        <v>1</v>
      </c>
      <c r="C429" t="s">
        <v>1206</v>
      </c>
      <c r="D429" t="s">
        <v>1204</v>
      </c>
      <c r="E429">
        <v>2300</v>
      </c>
      <c r="F429" t="s">
        <v>2333</v>
      </c>
      <c r="G429" t="s">
        <v>1205</v>
      </c>
      <c r="H429" t="s">
        <v>2220</v>
      </c>
      <c r="I429" t="s">
        <v>184</v>
      </c>
      <c r="J429" t="s">
        <v>185</v>
      </c>
      <c r="K429" s="35" t="str">
        <f t="shared" si="6"/>
        <v>GO! Talentenschool Turnhout BoomgaardMS, Boomgaardstraat 56, 2300 TURNHOUT</v>
      </c>
      <c r="L429" t="s">
        <v>180</v>
      </c>
    </row>
    <row r="430" spans="1:12" x14ac:dyDescent="0.3">
      <c r="A430">
        <v>41178</v>
      </c>
      <c r="B430">
        <v>1</v>
      </c>
      <c r="C430" t="s">
        <v>1207</v>
      </c>
      <c r="D430" t="s">
        <v>32</v>
      </c>
      <c r="E430">
        <v>2260</v>
      </c>
      <c r="F430" t="s">
        <v>2476</v>
      </c>
      <c r="G430" t="s">
        <v>1208</v>
      </c>
      <c r="H430" t="s">
        <v>2220</v>
      </c>
      <c r="I430" t="s">
        <v>184</v>
      </c>
      <c r="J430" t="s">
        <v>185</v>
      </c>
      <c r="K430" s="35" t="str">
        <f t="shared" si="6"/>
        <v>GO! Daltonatheneum Het Leerlabo, Spikdorenveld 22, 2260 WESTERLO</v>
      </c>
      <c r="L430" t="s">
        <v>180</v>
      </c>
    </row>
    <row r="431" spans="1:12" x14ac:dyDescent="0.3">
      <c r="A431">
        <v>41194</v>
      </c>
      <c r="B431">
        <v>1</v>
      </c>
      <c r="C431" t="s">
        <v>1209</v>
      </c>
      <c r="D431" t="s">
        <v>1210</v>
      </c>
      <c r="E431">
        <v>2830</v>
      </c>
      <c r="F431" t="s">
        <v>2477</v>
      </c>
      <c r="G431" t="s">
        <v>1211</v>
      </c>
      <c r="H431" t="s">
        <v>2220</v>
      </c>
      <c r="I431" t="s">
        <v>184</v>
      </c>
      <c r="J431" t="s">
        <v>185</v>
      </c>
      <c r="K431" s="35" t="str">
        <f t="shared" si="6"/>
        <v>GO! atheneum Willebroek, Eduard Anseelestraat 46, 2830 WILLEBROEK</v>
      </c>
      <c r="L431" t="s">
        <v>180</v>
      </c>
    </row>
    <row r="432" spans="1:12" x14ac:dyDescent="0.3">
      <c r="A432">
        <v>41202</v>
      </c>
      <c r="B432">
        <v>1</v>
      </c>
      <c r="C432" t="s">
        <v>1212</v>
      </c>
      <c r="D432" t="s">
        <v>2208</v>
      </c>
      <c r="E432">
        <v>2880</v>
      </c>
      <c r="F432" t="s">
        <v>2305</v>
      </c>
      <c r="G432" t="s">
        <v>1213</v>
      </c>
      <c r="H432" t="s">
        <v>2220</v>
      </c>
      <c r="I432" t="s">
        <v>184</v>
      </c>
      <c r="J432" t="s">
        <v>185</v>
      </c>
      <c r="K432" s="35" t="str">
        <f t="shared" si="6"/>
        <v>GO! Atheneum Klein-Brabant, Lindestraat 123, 2880 BORNEM</v>
      </c>
      <c r="L432" t="s">
        <v>180</v>
      </c>
    </row>
    <row r="433" spans="1:12" x14ac:dyDescent="0.3">
      <c r="A433">
        <v>41301</v>
      </c>
      <c r="B433">
        <v>1</v>
      </c>
      <c r="C433" t="s">
        <v>1214</v>
      </c>
      <c r="D433" t="s">
        <v>1215</v>
      </c>
      <c r="E433">
        <v>1730</v>
      </c>
      <c r="F433" t="s">
        <v>2344</v>
      </c>
      <c r="G433" t="s">
        <v>1216</v>
      </c>
      <c r="H433" t="s">
        <v>2230</v>
      </c>
      <c r="I433" t="s">
        <v>417</v>
      </c>
      <c r="J433" t="s">
        <v>418</v>
      </c>
      <c r="K433" s="35" t="str">
        <f t="shared" si="6"/>
        <v>GO! atheneum campus Vijverbeek, Nieuwstraat 124_C, 1730 ASSE</v>
      </c>
      <c r="L433" t="s">
        <v>180</v>
      </c>
    </row>
    <row r="434" spans="1:12" x14ac:dyDescent="0.3">
      <c r="A434">
        <v>41319</v>
      </c>
      <c r="B434">
        <v>1</v>
      </c>
      <c r="C434" t="s">
        <v>1217</v>
      </c>
      <c r="D434" t="s">
        <v>1218</v>
      </c>
      <c r="E434">
        <v>1730</v>
      </c>
      <c r="F434" t="s">
        <v>2344</v>
      </c>
      <c r="G434" t="s">
        <v>1219</v>
      </c>
      <c r="H434" t="s">
        <v>2230</v>
      </c>
      <c r="I434" t="s">
        <v>417</v>
      </c>
      <c r="J434" t="s">
        <v>418</v>
      </c>
      <c r="K434" s="35" t="str">
        <f t="shared" si="6"/>
        <v>GO! middenschool campus Vijverbeek, Nieuwstraat 124_B, 1730 ASSE</v>
      </c>
      <c r="L434" t="s">
        <v>180</v>
      </c>
    </row>
    <row r="435" spans="1:12" x14ac:dyDescent="0.3">
      <c r="A435">
        <v>41368</v>
      </c>
      <c r="B435">
        <v>1</v>
      </c>
      <c r="C435" t="s">
        <v>1220</v>
      </c>
      <c r="D435" t="s">
        <v>1221</v>
      </c>
      <c r="E435">
        <v>1080</v>
      </c>
      <c r="F435" t="s">
        <v>2365</v>
      </c>
      <c r="G435" t="s">
        <v>1222</v>
      </c>
      <c r="H435" t="s">
        <v>2223</v>
      </c>
      <c r="I435" t="s">
        <v>230</v>
      </c>
      <c r="J435" t="s">
        <v>231</v>
      </c>
      <c r="K435" s="35" t="str">
        <f t="shared" si="6"/>
        <v>GO! 4 CITy, Picardstraat 172, 1080 SINT-JANS-MOLENBEEK</v>
      </c>
      <c r="L435" t="s">
        <v>180</v>
      </c>
    </row>
    <row r="436" spans="1:12" x14ac:dyDescent="0.3">
      <c r="A436">
        <v>41426</v>
      </c>
      <c r="B436">
        <v>1</v>
      </c>
      <c r="C436" t="s">
        <v>1223</v>
      </c>
      <c r="D436" t="s">
        <v>1224</v>
      </c>
      <c r="E436">
        <v>3290</v>
      </c>
      <c r="F436" t="s">
        <v>2349</v>
      </c>
      <c r="G436" t="s">
        <v>1225</v>
      </c>
      <c r="H436" t="s">
        <v>2230</v>
      </c>
      <c r="I436" t="s">
        <v>417</v>
      </c>
      <c r="J436" t="s">
        <v>418</v>
      </c>
      <c r="K436" s="35" t="str">
        <f t="shared" si="6"/>
        <v>GO! De Prins Diest Antwerpsestraat, Antwerpsestraat 36, 3290 DIEST</v>
      </c>
      <c r="L436" t="s">
        <v>180</v>
      </c>
    </row>
    <row r="437" spans="1:12" x14ac:dyDescent="0.3">
      <c r="A437">
        <v>41467</v>
      </c>
      <c r="B437">
        <v>1</v>
      </c>
      <c r="C437" t="s">
        <v>1226</v>
      </c>
      <c r="D437" t="s">
        <v>1227</v>
      </c>
      <c r="E437">
        <v>3290</v>
      </c>
      <c r="F437" t="s">
        <v>2349</v>
      </c>
      <c r="G437" t="s">
        <v>1225</v>
      </c>
      <c r="H437" t="s">
        <v>2230</v>
      </c>
      <c r="I437" t="s">
        <v>417</v>
      </c>
      <c r="J437" t="s">
        <v>418</v>
      </c>
      <c r="K437" s="35" t="str">
        <f t="shared" si="6"/>
        <v>GO! De Prins Diest Boudewijnvest, Boudewijnvest 5, 3290 DIEST</v>
      </c>
      <c r="L437" t="s">
        <v>180</v>
      </c>
    </row>
    <row r="438" spans="1:12" x14ac:dyDescent="0.3">
      <c r="A438">
        <v>41475</v>
      </c>
      <c r="B438">
        <v>1</v>
      </c>
      <c r="C438" t="s">
        <v>1223</v>
      </c>
      <c r="D438" t="s">
        <v>1224</v>
      </c>
      <c r="E438">
        <v>3290</v>
      </c>
      <c r="F438" t="s">
        <v>2349</v>
      </c>
      <c r="G438" t="s">
        <v>1225</v>
      </c>
      <c r="H438" t="s">
        <v>2230</v>
      </c>
      <c r="I438" t="s">
        <v>417</v>
      </c>
      <c r="J438" t="s">
        <v>418</v>
      </c>
      <c r="K438" s="35" t="str">
        <f t="shared" si="6"/>
        <v>GO! De Prins Diest Antwerpsestraat, Antwerpsestraat 36, 3290 DIEST</v>
      </c>
      <c r="L438" t="s">
        <v>180</v>
      </c>
    </row>
    <row r="439" spans="1:12" x14ac:dyDescent="0.3">
      <c r="A439">
        <v>41483</v>
      </c>
      <c r="B439">
        <v>1</v>
      </c>
      <c r="C439" t="s">
        <v>1228</v>
      </c>
      <c r="D439" t="s">
        <v>18</v>
      </c>
      <c r="E439">
        <v>1040</v>
      </c>
      <c r="F439" t="s">
        <v>2478</v>
      </c>
      <c r="G439" t="s">
        <v>1229</v>
      </c>
      <c r="H439" t="s">
        <v>2223</v>
      </c>
      <c r="I439" t="s">
        <v>230</v>
      </c>
      <c r="J439" t="s">
        <v>231</v>
      </c>
      <c r="K439" s="35" t="str">
        <f t="shared" si="6"/>
        <v>GO! atheneum Etterbeek, Edmond Mesenslaan 2, 1040 ETTERBEEK</v>
      </c>
      <c r="L439" t="s">
        <v>180</v>
      </c>
    </row>
    <row r="440" spans="1:12" x14ac:dyDescent="0.3">
      <c r="A440">
        <v>41533</v>
      </c>
      <c r="B440">
        <v>1</v>
      </c>
      <c r="C440" t="s">
        <v>1230</v>
      </c>
      <c r="D440" t="s">
        <v>23</v>
      </c>
      <c r="E440">
        <v>1500</v>
      </c>
      <c r="F440" t="s">
        <v>2353</v>
      </c>
      <c r="G440" t="s">
        <v>1231</v>
      </c>
      <c r="H440" t="s">
        <v>2230</v>
      </c>
      <c r="I440" t="s">
        <v>417</v>
      </c>
      <c r="J440" t="s">
        <v>418</v>
      </c>
      <c r="K440" s="35" t="str">
        <f t="shared" si="6"/>
        <v>GO! atheneum Halle, Auguste Demaeghtlaan 40, 1500 HALLE</v>
      </c>
      <c r="L440" t="s">
        <v>180</v>
      </c>
    </row>
    <row r="441" spans="1:12" x14ac:dyDescent="0.3">
      <c r="A441">
        <v>41541</v>
      </c>
      <c r="B441">
        <v>1</v>
      </c>
      <c r="C441" t="s">
        <v>1232</v>
      </c>
      <c r="D441" t="s">
        <v>23</v>
      </c>
      <c r="E441">
        <v>1500</v>
      </c>
      <c r="F441" t="s">
        <v>2353</v>
      </c>
      <c r="G441" t="s">
        <v>1233</v>
      </c>
      <c r="H441" t="s">
        <v>2230</v>
      </c>
      <c r="I441" t="s">
        <v>417</v>
      </c>
      <c r="J441" t="s">
        <v>418</v>
      </c>
      <c r="K441" s="35" t="str">
        <f t="shared" si="6"/>
        <v>GO! middenschool Halle, Auguste Demaeghtlaan 40, 1500 HALLE</v>
      </c>
      <c r="L441" t="s">
        <v>180</v>
      </c>
    </row>
    <row r="442" spans="1:12" x14ac:dyDescent="0.3">
      <c r="A442">
        <v>41558</v>
      </c>
      <c r="B442">
        <v>1</v>
      </c>
      <c r="C442" t="s">
        <v>1234</v>
      </c>
      <c r="D442" t="s">
        <v>1235</v>
      </c>
      <c r="E442">
        <v>1500</v>
      </c>
      <c r="F442" t="s">
        <v>2353</v>
      </c>
      <c r="G442" t="s">
        <v>1236</v>
      </c>
      <c r="H442" t="s">
        <v>2230</v>
      </c>
      <c r="I442" t="s">
        <v>417</v>
      </c>
      <c r="J442" t="s">
        <v>418</v>
      </c>
      <c r="K442" s="35" t="str">
        <f t="shared" si="6"/>
        <v>GO! technisch atheneum Halle, Kluisstraat 1, 1500 HALLE</v>
      </c>
      <c r="L442" t="s">
        <v>180</v>
      </c>
    </row>
    <row r="443" spans="1:12" x14ac:dyDescent="0.3">
      <c r="A443">
        <v>41574</v>
      </c>
      <c r="B443">
        <v>1</v>
      </c>
      <c r="C443" t="s">
        <v>1237</v>
      </c>
      <c r="D443" t="s">
        <v>1238</v>
      </c>
      <c r="E443">
        <v>1090</v>
      </c>
      <c r="F443" t="s">
        <v>2354</v>
      </c>
      <c r="G443" t="s">
        <v>1239</v>
      </c>
      <c r="H443" t="s">
        <v>2223</v>
      </c>
      <c r="I443" t="s">
        <v>230</v>
      </c>
      <c r="J443" t="s">
        <v>231</v>
      </c>
      <c r="K443" s="35" t="str">
        <f t="shared" si="6"/>
        <v>GO! technisch atheneum Jette, Léon Theodorstraat 80, 1090 JETTE</v>
      </c>
      <c r="L443" t="s">
        <v>180</v>
      </c>
    </row>
    <row r="444" spans="1:12" x14ac:dyDescent="0.3">
      <c r="A444">
        <v>41591</v>
      </c>
      <c r="B444">
        <v>1</v>
      </c>
      <c r="C444" t="s">
        <v>2479</v>
      </c>
      <c r="D444" t="s">
        <v>31</v>
      </c>
      <c r="E444">
        <v>3140</v>
      </c>
      <c r="F444" t="s">
        <v>2356</v>
      </c>
      <c r="G444" t="s">
        <v>1240</v>
      </c>
      <c r="H444" t="s">
        <v>2220</v>
      </c>
      <c r="I444" t="s">
        <v>184</v>
      </c>
      <c r="J444" t="s">
        <v>185</v>
      </c>
      <c r="K444" s="35" t="str">
        <f t="shared" si="6"/>
        <v>GO! Campus Atheneum Keerbergen I, Vlieghavenlaan 18, 3140 KEERBERGEN</v>
      </c>
      <c r="L444" t="s">
        <v>180</v>
      </c>
    </row>
    <row r="445" spans="1:12" x14ac:dyDescent="0.3">
      <c r="A445">
        <v>41608</v>
      </c>
      <c r="B445">
        <v>1</v>
      </c>
      <c r="C445" t="s">
        <v>2480</v>
      </c>
      <c r="D445" t="s">
        <v>31</v>
      </c>
      <c r="E445">
        <v>3140</v>
      </c>
      <c r="F445" t="s">
        <v>2356</v>
      </c>
      <c r="G445" t="s">
        <v>1241</v>
      </c>
      <c r="H445" t="s">
        <v>2220</v>
      </c>
      <c r="I445" t="s">
        <v>184</v>
      </c>
      <c r="J445" t="s">
        <v>185</v>
      </c>
      <c r="K445" s="35" t="str">
        <f t="shared" si="6"/>
        <v>GO! Campus Atheneum Keerbergen II, Vlieghavenlaan 18, 3140 KEERBERGEN</v>
      </c>
      <c r="L445" t="s">
        <v>180</v>
      </c>
    </row>
    <row r="446" spans="1:12" x14ac:dyDescent="0.3">
      <c r="A446">
        <v>41632</v>
      </c>
      <c r="B446">
        <v>1</v>
      </c>
      <c r="C446" t="s">
        <v>1242</v>
      </c>
      <c r="D446" t="s">
        <v>20</v>
      </c>
      <c r="E446">
        <v>1081</v>
      </c>
      <c r="F446" t="s">
        <v>2481</v>
      </c>
      <c r="G446" t="s">
        <v>1243</v>
      </c>
      <c r="H446" t="s">
        <v>2223</v>
      </c>
      <c r="I446" t="s">
        <v>230</v>
      </c>
      <c r="J446" t="s">
        <v>231</v>
      </c>
      <c r="K446" s="35" t="str">
        <f t="shared" si="6"/>
        <v>GO! atheneum Unescoschool, Klein-Berchemstraat 1, 1081 KOEKELBERG</v>
      </c>
      <c r="L446" t="s">
        <v>180</v>
      </c>
    </row>
    <row r="447" spans="1:12" x14ac:dyDescent="0.3">
      <c r="A447">
        <v>41665</v>
      </c>
      <c r="B447">
        <v>1</v>
      </c>
      <c r="C447" t="s">
        <v>1244</v>
      </c>
      <c r="D447" t="s">
        <v>1245</v>
      </c>
      <c r="E447">
        <v>3000</v>
      </c>
      <c r="F447" t="s">
        <v>2359</v>
      </c>
      <c r="G447" t="s">
        <v>1730</v>
      </c>
      <c r="H447" t="s">
        <v>2230</v>
      </c>
      <c r="I447" t="s">
        <v>417</v>
      </c>
      <c r="J447" t="s">
        <v>418</v>
      </c>
      <c r="K447" s="35" t="str">
        <f t="shared" si="6"/>
        <v>GO! middenschool 1 Leuven, Redingenstraat 90, 3000 LEUVEN</v>
      </c>
      <c r="L447" t="s">
        <v>180</v>
      </c>
    </row>
    <row r="448" spans="1:12" x14ac:dyDescent="0.3">
      <c r="A448">
        <v>41673</v>
      </c>
      <c r="B448">
        <v>1</v>
      </c>
      <c r="C448" t="s">
        <v>1246</v>
      </c>
      <c r="D448" t="s">
        <v>2593</v>
      </c>
      <c r="E448">
        <v>1770</v>
      </c>
      <c r="F448" t="s">
        <v>2482</v>
      </c>
      <c r="G448" t="s">
        <v>1247</v>
      </c>
      <c r="H448" t="s">
        <v>2223</v>
      </c>
      <c r="I448" t="s">
        <v>230</v>
      </c>
      <c r="J448" t="s">
        <v>231</v>
      </c>
      <c r="K448" s="35" t="str">
        <f t="shared" si="6"/>
        <v>GO! Atheneum Liedekerke, Affligemsestraat 100, 1770 LIEDEKERKE</v>
      </c>
      <c r="L448" t="s">
        <v>180</v>
      </c>
    </row>
    <row r="449" spans="1:12" x14ac:dyDescent="0.3">
      <c r="A449">
        <v>41699</v>
      </c>
      <c r="B449">
        <v>1</v>
      </c>
      <c r="C449" t="s">
        <v>1248</v>
      </c>
      <c r="D449" t="s">
        <v>19</v>
      </c>
      <c r="E449">
        <v>1080</v>
      </c>
      <c r="F449" t="s">
        <v>2365</v>
      </c>
      <c r="G449" t="s">
        <v>1249</v>
      </c>
      <c r="H449" t="s">
        <v>2223</v>
      </c>
      <c r="I449" t="s">
        <v>230</v>
      </c>
      <c r="J449" t="s">
        <v>231</v>
      </c>
      <c r="K449" s="35" t="str">
        <f t="shared" si="6"/>
        <v>atheneum GO! for Business, Toverfluitstraat 21, 1080 SINT-JANS-MOLENBEEK</v>
      </c>
      <c r="L449" t="s">
        <v>180</v>
      </c>
    </row>
    <row r="450" spans="1:12" x14ac:dyDescent="0.3">
      <c r="A450">
        <v>41756</v>
      </c>
      <c r="B450">
        <v>1</v>
      </c>
      <c r="C450" t="s">
        <v>1250</v>
      </c>
      <c r="D450" t="s">
        <v>1251</v>
      </c>
      <c r="E450">
        <v>1030</v>
      </c>
      <c r="F450" t="s">
        <v>2483</v>
      </c>
      <c r="G450" t="s">
        <v>1252</v>
      </c>
      <c r="H450" t="s">
        <v>2223</v>
      </c>
      <c r="I450" t="s">
        <v>230</v>
      </c>
      <c r="J450" t="s">
        <v>231</v>
      </c>
      <c r="K450" s="35" t="str">
        <f t="shared" si="6"/>
        <v>GO! atheneum Emanuel Hiel, Charles Gilisquetlaan 34, 1030 SCHAARBEEK</v>
      </c>
      <c r="L450" t="s">
        <v>180</v>
      </c>
    </row>
    <row r="451" spans="1:12" x14ac:dyDescent="0.3">
      <c r="A451">
        <v>41764</v>
      </c>
      <c r="B451">
        <v>1</v>
      </c>
      <c r="C451" t="s">
        <v>1253</v>
      </c>
      <c r="D451" t="s">
        <v>21</v>
      </c>
      <c r="E451">
        <v>1082</v>
      </c>
      <c r="F451" t="s">
        <v>2484</v>
      </c>
      <c r="G451" t="s">
        <v>1254</v>
      </c>
      <c r="H451" t="s">
        <v>2223</v>
      </c>
      <c r="I451" t="s">
        <v>230</v>
      </c>
      <c r="J451" t="s">
        <v>231</v>
      </c>
      <c r="K451" s="35" t="str">
        <f t="shared" ref="K451:K514" si="7">IF(A451="","",C451&amp;", "&amp;D451&amp;", "&amp;E451&amp;" "&amp;F451)</f>
        <v>GO! technisch atheneum Zavelenberg, Oscar Ruelensplein 13, 1082 SINT-AGATHA-BERCHEM</v>
      </c>
      <c r="L451" t="s">
        <v>180</v>
      </c>
    </row>
    <row r="452" spans="1:12" x14ac:dyDescent="0.3">
      <c r="A452">
        <v>41781</v>
      </c>
      <c r="B452">
        <v>1</v>
      </c>
      <c r="C452" t="s">
        <v>1255</v>
      </c>
      <c r="D452" t="s">
        <v>1256</v>
      </c>
      <c r="E452">
        <v>1750</v>
      </c>
      <c r="F452" t="s">
        <v>2485</v>
      </c>
      <c r="G452" t="s">
        <v>2486</v>
      </c>
      <c r="H452" t="s">
        <v>2230</v>
      </c>
      <c r="I452" t="s">
        <v>417</v>
      </c>
      <c r="J452" t="s">
        <v>418</v>
      </c>
      <c r="K452" s="35" t="str">
        <f t="shared" si="7"/>
        <v>GO! middenschool Lennik, Karel Keymolenstraat 35, 1750 LENNIK</v>
      </c>
      <c r="L452" t="s">
        <v>180</v>
      </c>
    </row>
    <row r="453" spans="1:12" x14ac:dyDescent="0.3">
      <c r="A453">
        <v>41863</v>
      </c>
      <c r="B453">
        <v>1</v>
      </c>
      <c r="C453" t="s">
        <v>1257</v>
      </c>
      <c r="D453" t="s">
        <v>160</v>
      </c>
      <c r="E453">
        <v>1180</v>
      </c>
      <c r="F453" t="s">
        <v>2487</v>
      </c>
      <c r="G453" t="s">
        <v>1258</v>
      </c>
      <c r="H453" t="s">
        <v>2223</v>
      </c>
      <c r="I453" t="s">
        <v>230</v>
      </c>
      <c r="J453" t="s">
        <v>231</v>
      </c>
      <c r="K453" s="35" t="str">
        <f t="shared" si="7"/>
        <v>GO! atheneum Kalevoet, Nekkersgatlaan 17, 1180 UKKEL</v>
      </c>
      <c r="L453" t="s">
        <v>180</v>
      </c>
    </row>
    <row r="454" spans="1:12" x14ac:dyDescent="0.3">
      <c r="A454">
        <v>41871</v>
      </c>
      <c r="B454">
        <v>1</v>
      </c>
      <c r="C454" t="s">
        <v>1259</v>
      </c>
      <c r="D454" t="s">
        <v>160</v>
      </c>
      <c r="E454">
        <v>1180</v>
      </c>
      <c r="F454" t="s">
        <v>2487</v>
      </c>
      <c r="G454" t="s">
        <v>1258</v>
      </c>
      <c r="H454" t="s">
        <v>2223</v>
      </c>
      <c r="I454" t="s">
        <v>230</v>
      </c>
      <c r="J454" t="s">
        <v>231</v>
      </c>
      <c r="K454" s="35" t="str">
        <f t="shared" si="7"/>
        <v>GO! middenschool Kalevoet, Nekkersgatlaan 17, 1180 UKKEL</v>
      </c>
      <c r="L454" t="s">
        <v>180</v>
      </c>
    </row>
    <row r="455" spans="1:12" x14ac:dyDescent="0.3">
      <c r="A455">
        <v>41897</v>
      </c>
      <c r="B455">
        <v>1</v>
      </c>
      <c r="C455" t="s">
        <v>1260</v>
      </c>
      <c r="D455" t="s">
        <v>1261</v>
      </c>
      <c r="E455">
        <v>1800</v>
      </c>
      <c r="F455" t="s">
        <v>2374</v>
      </c>
      <c r="G455" t="s">
        <v>1262</v>
      </c>
      <c r="H455" t="s">
        <v>2230</v>
      </c>
      <c r="I455" t="s">
        <v>417</v>
      </c>
      <c r="J455" t="s">
        <v>418</v>
      </c>
      <c r="K455" s="35" t="str">
        <f t="shared" si="7"/>
        <v>GO! technisch atheneum Horteco, de Bavaylei 116, 1800 VILVOORDE</v>
      </c>
      <c r="L455" t="s">
        <v>180</v>
      </c>
    </row>
    <row r="456" spans="1:12" x14ac:dyDescent="0.3">
      <c r="A456">
        <v>41921</v>
      </c>
      <c r="B456">
        <v>1</v>
      </c>
      <c r="C456" t="s">
        <v>1263</v>
      </c>
      <c r="D456" t="s">
        <v>1264</v>
      </c>
      <c r="E456">
        <v>1780</v>
      </c>
      <c r="F456" t="s">
        <v>2488</v>
      </c>
      <c r="G456" t="s">
        <v>1265</v>
      </c>
      <c r="H456" t="s">
        <v>2230</v>
      </c>
      <c r="I456" t="s">
        <v>417</v>
      </c>
      <c r="J456" t="s">
        <v>418</v>
      </c>
      <c r="K456" s="35" t="str">
        <f t="shared" si="7"/>
        <v>GO! technisch atheneum Campus Wemmel, Zijp 14, 1780 WEMMEL</v>
      </c>
      <c r="L456" t="s">
        <v>180</v>
      </c>
    </row>
    <row r="457" spans="1:12" x14ac:dyDescent="0.3">
      <c r="A457">
        <v>41939</v>
      </c>
      <c r="B457">
        <v>1</v>
      </c>
      <c r="C457" t="s">
        <v>1266</v>
      </c>
      <c r="D457" t="s">
        <v>1264</v>
      </c>
      <c r="E457">
        <v>1780</v>
      </c>
      <c r="F457" t="s">
        <v>2488</v>
      </c>
      <c r="G457" t="s">
        <v>1267</v>
      </c>
      <c r="H457" t="s">
        <v>2230</v>
      </c>
      <c r="I457" t="s">
        <v>417</v>
      </c>
      <c r="J457" t="s">
        <v>418</v>
      </c>
      <c r="K457" s="35" t="str">
        <f t="shared" si="7"/>
        <v>GO! middenschool Campus Wemmel, Zijp 14, 1780 WEMMEL</v>
      </c>
      <c r="L457" t="s">
        <v>180</v>
      </c>
    </row>
    <row r="458" spans="1:12" x14ac:dyDescent="0.3">
      <c r="A458">
        <v>41954</v>
      </c>
      <c r="B458">
        <v>1</v>
      </c>
      <c r="C458" t="s">
        <v>1268</v>
      </c>
      <c r="D458" t="s">
        <v>22</v>
      </c>
      <c r="E458">
        <v>1150</v>
      </c>
      <c r="F458" t="s">
        <v>2375</v>
      </c>
      <c r="G458" t="s">
        <v>1269</v>
      </c>
      <c r="H458" t="s">
        <v>2223</v>
      </c>
      <c r="I458" t="s">
        <v>230</v>
      </c>
      <c r="J458" t="s">
        <v>231</v>
      </c>
      <c r="K458" s="35" t="str">
        <f t="shared" si="7"/>
        <v>GO! atheneum Sint-Pieters-Woluwe, Grote Prijzenlaan 59, 1150 SINT-PIETERS-WOLUWE</v>
      </c>
      <c r="L458" t="s">
        <v>180</v>
      </c>
    </row>
    <row r="459" spans="1:12" x14ac:dyDescent="0.3">
      <c r="A459">
        <v>42002</v>
      </c>
      <c r="B459">
        <v>1</v>
      </c>
      <c r="C459" t="s">
        <v>1270</v>
      </c>
      <c r="D459" t="s">
        <v>1271</v>
      </c>
      <c r="E459">
        <v>3400</v>
      </c>
      <c r="F459" t="s">
        <v>2377</v>
      </c>
      <c r="G459" t="s">
        <v>1272</v>
      </c>
      <c r="H459" t="s">
        <v>2230</v>
      </c>
      <c r="I459" t="s">
        <v>417</v>
      </c>
      <c r="J459" t="s">
        <v>418</v>
      </c>
      <c r="K459" s="35" t="str">
        <f t="shared" si="7"/>
        <v>GO! atheneum D'Hek, Tiensestraat 57, 3400 LANDEN</v>
      </c>
      <c r="L459" t="s">
        <v>180</v>
      </c>
    </row>
    <row r="460" spans="1:12" x14ac:dyDescent="0.3">
      <c r="A460">
        <v>42011</v>
      </c>
      <c r="B460">
        <v>1</v>
      </c>
      <c r="C460" t="s">
        <v>1273</v>
      </c>
      <c r="D460" t="s">
        <v>1271</v>
      </c>
      <c r="E460">
        <v>3400</v>
      </c>
      <c r="F460" t="s">
        <v>2377</v>
      </c>
      <c r="G460" t="s">
        <v>1272</v>
      </c>
      <c r="H460" t="s">
        <v>2230</v>
      </c>
      <c r="I460" t="s">
        <v>417</v>
      </c>
      <c r="J460" t="s">
        <v>418</v>
      </c>
      <c r="K460" s="35" t="str">
        <f t="shared" si="7"/>
        <v>GO! middenschool D'Hek, Tiensestraat 57, 3400 LANDEN</v>
      </c>
      <c r="L460" t="s">
        <v>180</v>
      </c>
    </row>
    <row r="461" spans="1:12" x14ac:dyDescent="0.3">
      <c r="A461">
        <v>42036</v>
      </c>
      <c r="B461">
        <v>1</v>
      </c>
      <c r="C461" t="s">
        <v>1274</v>
      </c>
      <c r="D461" t="s">
        <v>1275</v>
      </c>
      <c r="E461">
        <v>8580</v>
      </c>
      <c r="F461" t="s">
        <v>2381</v>
      </c>
      <c r="G461" t="s">
        <v>1276</v>
      </c>
      <c r="H461" t="s">
        <v>2223</v>
      </c>
      <c r="I461" t="s">
        <v>230</v>
      </c>
      <c r="J461" t="s">
        <v>231</v>
      </c>
      <c r="K461" s="35" t="str">
        <f t="shared" si="7"/>
        <v>GO! atheneum Avelgem, Oudenaardsesteenweg 20, 8580 AVELGEM</v>
      </c>
      <c r="L461" t="s">
        <v>180</v>
      </c>
    </row>
    <row r="462" spans="1:12" x14ac:dyDescent="0.3">
      <c r="A462">
        <v>42044</v>
      </c>
      <c r="B462">
        <v>1</v>
      </c>
      <c r="C462" t="s">
        <v>1277</v>
      </c>
      <c r="D462" t="s">
        <v>1275</v>
      </c>
      <c r="E462">
        <v>8580</v>
      </c>
      <c r="F462" t="s">
        <v>2381</v>
      </c>
      <c r="G462" t="s">
        <v>1276</v>
      </c>
      <c r="H462" t="s">
        <v>2223</v>
      </c>
      <c r="I462" t="s">
        <v>230</v>
      </c>
      <c r="J462" t="s">
        <v>231</v>
      </c>
      <c r="K462" s="35" t="str">
        <f t="shared" si="7"/>
        <v>GO! middenschool Avelgem, Oudenaardsesteenweg 20, 8580 AVELGEM</v>
      </c>
      <c r="L462" t="s">
        <v>180</v>
      </c>
    </row>
    <row r="463" spans="1:12" x14ac:dyDescent="0.3">
      <c r="A463">
        <v>42069</v>
      </c>
      <c r="B463">
        <v>1</v>
      </c>
      <c r="C463" t="s">
        <v>1278</v>
      </c>
      <c r="D463" t="s">
        <v>43</v>
      </c>
      <c r="E463">
        <v>8370</v>
      </c>
      <c r="F463" t="s">
        <v>2383</v>
      </c>
      <c r="G463" t="s">
        <v>1279</v>
      </c>
      <c r="H463" t="s">
        <v>2236</v>
      </c>
      <c r="I463" t="s">
        <v>2205</v>
      </c>
      <c r="J463" t="s">
        <v>614</v>
      </c>
      <c r="K463" s="35" t="str">
        <f t="shared" si="7"/>
        <v>GO! middenschool Maerlant, Van Maerlantstraat 1, 8370 BLANKENBERGE</v>
      </c>
      <c r="L463" t="s">
        <v>180</v>
      </c>
    </row>
    <row r="464" spans="1:12" x14ac:dyDescent="0.3">
      <c r="A464">
        <v>42085</v>
      </c>
      <c r="B464">
        <v>1</v>
      </c>
      <c r="C464" t="s">
        <v>1280</v>
      </c>
      <c r="D464" t="s">
        <v>43</v>
      </c>
      <c r="E464">
        <v>8370</v>
      </c>
      <c r="F464" t="s">
        <v>2383</v>
      </c>
      <c r="G464" t="s">
        <v>1279</v>
      </c>
      <c r="H464" t="s">
        <v>2236</v>
      </c>
      <c r="I464" t="s">
        <v>2205</v>
      </c>
      <c r="J464" t="s">
        <v>614</v>
      </c>
      <c r="K464" s="35" t="str">
        <f t="shared" si="7"/>
        <v>GO! atheneum Maerlant, Van Maerlantstraat 1, 8370 BLANKENBERGE</v>
      </c>
      <c r="L464" t="s">
        <v>180</v>
      </c>
    </row>
    <row r="465" spans="1:12" x14ac:dyDescent="0.3">
      <c r="A465">
        <v>42119</v>
      </c>
      <c r="B465">
        <v>1</v>
      </c>
      <c r="C465" t="s">
        <v>1281</v>
      </c>
      <c r="D465" t="s">
        <v>2594</v>
      </c>
      <c r="E465">
        <v>8000</v>
      </c>
      <c r="F465" t="s">
        <v>2384</v>
      </c>
      <c r="G465" t="s">
        <v>1282</v>
      </c>
      <c r="H465" t="s">
        <v>2236</v>
      </c>
      <c r="I465" t="s">
        <v>2205</v>
      </c>
      <c r="J465" t="s">
        <v>614</v>
      </c>
      <c r="K465" s="35" t="str">
        <f t="shared" si="7"/>
        <v>Atheneum Brugge, Sint-Clarastraat 46_B, 8000 BRUGGE</v>
      </c>
      <c r="L465" t="s">
        <v>180</v>
      </c>
    </row>
    <row r="466" spans="1:12" x14ac:dyDescent="0.3">
      <c r="A466">
        <v>42151</v>
      </c>
      <c r="B466">
        <v>1</v>
      </c>
      <c r="C466" t="s">
        <v>1113</v>
      </c>
      <c r="D466" t="s">
        <v>1114</v>
      </c>
      <c r="E466">
        <v>8310</v>
      </c>
      <c r="F466" t="s">
        <v>2387</v>
      </c>
      <c r="G466" t="s">
        <v>1283</v>
      </c>
      <c r="H466" t="s">
        <v>2236</v>
      </c>
      <c r="I466" t="s">
        <v>2205</v>
      </c>
      <c r="J466" t="s">
        <v>614</v>
      </c>
      <c r="K466" s="35" t="str">
        <f t="shared" si="7"/>
        <v>GO! Stamina, Daverlostraat 132, 8310 ASSEBROEK</v>
      </c>
      <c r="L466" t="s">
        <v>180</v>
      </c>
    </row>
    <row r="467" spans="1:12" x14ac:dyDescent="0.3">
      <c r="A467">
        <v>42201</v>
      </c>
      <c r="B467">
        <v>1</v>
      </c>
      <c r="C467" t="s">
        <v>1284</v>
      </c>
      <c r="D467" t="s">
        <v>1285</v>
      </c>
      <c r="E467">
        <v>8200</v>
      </c>
      <c r="F467" t="s">
        <v>2385</v>
      </c>
      <c r="G467" t="s">
        <v>1286</v>
      </c>
      <c r="H467" t="s">
        <v>2236</v>
      </c>
      <c r="I467" t="s">
        <v>2205</v>
      </c>
      <c r="J467" t="s">
        <v>614</v>
      </c>
      <c r="K467" s="35" t="str">
        <f t="shared" si="7"/>
        <v>GO! technisch atheneum Brugge, Rijselstraat 7, 8200 SINT-MICHIELS</v>
      </c>
      <c r="L467" t="s">
        <v>180</v>
      </c>
    </row>
    <row r="468" spans="1:12" x14ac:dyDescent="0.3">
      <c r="A468">
        <v>42218</v>
      </c>
      <c r="B468">
        <v>1</v>
      </c>
      <c r="C468" t="s">
        <v>1287</v>
      </c>
      <c r="D468" t="s">
        <v>2595</v>
      </c>
      <c r="E468">
        <v>8000</v>
      </c>
      <c r="F468" t="s">
        <v>2384</v>
      </c>
      <c r="G468" t="s">
        <v>1288</v>
      </c>
      <c r="H468" t="s">
        <v>2236</v>
      </c>
      <c r="I468" t="s">
        <v>2205</v>
      </c>
      <c r="J468" t="s">
        <v>614</v>
      </c>
      <c r="K468" s="35" t="str">
        <f t="shared" si="7"/>
        <v>GO! middenschool Brugge-centrum, Sint-Clarastraat 46_A, 8000 BRUGGE</v>
      </c>
      <c r="L468" t="s">
        <v>180</v>
      </c>
    </row>
    <row r="469" spans="1:12" x14ac:dyDescent="0.3">
      <c r="A469">
        <v>42267</v>
      </c>
      <c r="B469">
        <v>1</v>
      </c>
      <c r="C469" t="s">
        <v>2247</v>
      </c>
      <c r="D469" t="s">
        <v>1289</v>
      </c>
      <c r="E469">
        <v>8600</v>
      </c>
      <c r="F469" t="s">
        <v>2390</v>
      </c>
      <c r="G469" t="s">
        <v>1290</v>
      </c>
      <c r="H469" t="s">
        <v>2236</v>
      </c>
      <c r="I469" t="s">
        <v>2205</v>
      </c>
      <c r="J469" t="s">
        <v>614</v>
      </c>
      <c r="K469" s="35" t="str">
        <f t="shared" si="7"/>
        <v>GO! atheneum Diksmuide, Kaaskerkestraat 22, 8600 DIKSMUIDE</v>
      </c>
      <c r="L469" t="s">
        <v>180</v>
      </c>
    </row>
    <row r="470" spans="1:12" x14ac:dyDescent="0.3">
      <c r="A470">
        <v>42283</v>
      </c>
      <c r="B470">
        <v>1</v>
      </c>
      <c r="C470" t="s">
        <v>1291</v>
      </c>
      <c r="D470" t="s">
        <v>1292</v>
      </c>
      <c r="E470">
        <v>8470</v>
      </c>
      <c r="F470" t="s">
        <v>2391</v>
      </c>
      <c r="G470" t="s">
        <v>1293</v>
      </c>
      <c r="H470" t="s">
        <v>2236</v>
      </c>
      <c r="I470" t="s">
        <v>2205</v>
      </c>
      <c r="J470" t="s">
        <v>614</v>
      </c>
      <c r="K470" s="35" t="str">
        <f t="shared" si="7"/>
        <v>GO! Atlas atheneum Gistel, Callaertswalledreef 8, 8470 GISTEL</v>
      </c>
      <c r="L470" t="s">
        <v>180</v>
      </c>
    </row>
    <row r="471" spans="1:12" x14ac:dyDescent="0.3">
      <c r="A471">
        <v>42325</v>
      </c>
      <c r="B471">
        <v>1</v>
      </c>
      <c r="C471" t="s">
        <v>1294</v>
      </c>
      <c r="D471" t="s">
        <v>1295</v>
      </c>
      <c r="E471">
        <v>8501</v>
      </c>
      <c r="F471" t="s">
        <v>2393</v>
      </c>
      <c r="G471" t="s">
        <v>1296</v>
      </c>
      <c r="H471" t="s">
        <v>2236</v>
      </c>
      <c r="I471" t="s">
        <v>2205</v>
      </c>
      <c r="J471" t="s">
        <v>614</v>
      </c>
      <c r="K471" s="35" t="str">
        <f t="shared" si="7"/>
        <v>GO! athena campus Heule, Guido Gezellelaan 10, 8501 HEULE</v>
      </c>
      <c r="L471" t="s">
        <v>180</v>
      </c>
    </row>
    <row r="472" spans="1:12" x14ac:dyDescent="0.3">
      <c r="A472">
        <v>42333</v>
      </c>
      <c r="B472">
        <v>1</v>
      </c>
      <c r="C472" t="s">
        <v>1297</v>
      </c>
      <c r="D472" t="s">
        <v>1298</v>
      </c>
      <c r="E472">
        <v>8900</v>
      </c>
      <c r="F472" t="s">
        <v>2394</v>
      </c>
      <c r="G472" t="s">
        <v>1299</v>
      </c>
      <c r="H472" t="s">
        <v>2236</v>
      </c>
      <c r="I472" t="s">
        <v>2205</v>
      </c>
      <c r="J472" t="s">
        <v>614</v>
      </c>
      <c r="K472" s="35" t="str">
        <f t="shared" si="7"/>
        <v>GO! atheneum Ieper, Plumerlaan 26, 8900 IEPER</v>
      </c>
      <c r="L472" t="s">
        <v>180</v>
      </c>
    </row>
    <row r="473" spans="1:12" x14ac:dyDescent="0.3">
      <c r="A473">
        <v>42341</v>
      </c>
      <c r="B473">
        <v>1</v>
      </c>
      <c r="C473" t="s">
        <v>1300</v>
      </c>
      <c r="D473" t="s">
        <v>1301</v>
      </c>
      <c r="E473">
        <v>8900</v>
      </c>
      <c r="F473" t="s">
        <v>2394</v>
      </c>
      <c r="G473" t="s">
        <v>1302</v>
      </c>
      <c r="H473" t="s">
        <v>2236</v>
      </c>
      <c r="I473" t="s">
        <v>2205</v>
      </c>
      <c r="J473" t="s">
        <v>614</v>
      </c>
      <c r="K473" s="35" t="str">
        <f t="shared" si="7"/>
        <v>GO! middenschool Ieper, Plumerlaan 24, 8900 IEPER</v>
      </c>
      <c r="L473" t="s">
        <v>180</v>
      </c>
    </row>
    <row r="474" spans="1:12" x14ac:dyDescent="0.3">
      <c r="A474">
        <v>42366</v>
      </c>
      <c r="B474">
        <v>1</v>
      </c>
      <c r="C474" t="s">
        <v>1303</v>
      </c>
      <c r="D474" t="s">
        <v>1298</v>
      </c>
      <c r="E474">
        <v>8900</v>
      </c>
      <c r="F474" t="s">
        <v>2394</v>
      </c>
      <c r="G474" t="s">
        <v>1304</v>
      </c>
      <c r="H474" t="s">
        <v>2236</v>
      </c>
      <c r="I474" t="s">
        <v>2205</v>
      </c>
      <c r="J474" t="s">
        <v>614</v>
      </c>
      <c r="K474" s="35" t="str">
        <f t="shared" si="7"/>
        <v>GO! technisch atheneum Ieper, Plumerlaan 26, 8900 IEPER</v>
      </c>
      <c r="L474" t="s">
        <v>180</v>
      </c>
    </row>
    <row r="475" spans="1:12" x14ac:dyDescent="0.3">
      <c r="A475">
        <v>42374</v>
      </c>
      <c r="B475">
        <v>1</v>
      </c>
      <c r="C475" t="s">
        <v>1305</v>
      </c>
      <c r="D475" t="s">
        <v>44</v>
      </c>
      <c r="E475">
        <v>8870</v>
      </c>
      <c r="F475" t="s">
        <v>2396</v>
      </c>
      <c r="G475" t="s">
        <v>1306</v>
      </c>
      <c r="H475" t="s">
        <v>2236</v>
      </c>
      <c r="I475" t="s">
        <v>2205</v>
      </c>
      <c r="J475" t="s">
        <v>614</v>
      </c>
      <c r="K475" s="35" t="str">
        <f t="shared" si="7"/>
        <v>GO! Atheneum Bellevue, Bellevuestraat 28, 8870 IZEGEM</v>
      </c>
      <c r="L475" t="s">
        <v>180</v>
      </c>
    </row>
    <row r="476" spans="1:12" x14ac:dyDescent="0.3">
      <c r="A476">
        <v>42408</v>
      </c>
      <c r="B476">
        <v>1</v>
      </c>
      <c r="C476" t="s">
        <v>1307</v>
      </c>
      <c r="D476" t="s">
        <v>1308</v>
      </c>
      <c r="E476">
        <v>8300</v>
      </c>
      <c r="F476" t="s">
        <v>2397</v>
      </c>
      <c r="G476" t="s">
        <v>1309</v>
      </c>
      <c r="H476" t="s">
        <v>2236</v>
      </c>
      <c r="I476" t="s">
        <v>2205</v>
      </c>
      <c r="J476" t="s">
        <v>614</v>
      </c>
      <c r="K476" s="35" t="str">
        <f t="shared" si="7"/>
        <v>GO! atheneum Zwinstede, Alfred Verweeplein 25, 8300 KNOKKE-HEIST</v>
      </c>
      <c r="L476" t="s">
        <v>180</v>
      </c>
    </row>
    <row r="477" spans="1:12" x14ac:dyDescent="0.3">
      <c r="A477">
        <v>42416</v>
      </c>
      <c r="B477">
        <v>1</v>
      </c>
      <c r="C477" t="s">
        <v>1310</v>
      </c>
      <c r="D477" t="s">
        <v>1308</v>
      </c>
      <c r="E477">
        <v>8300</v>
      </c>
      <c r="F477" t="s">
        <v>2397</v>
      </c>
      <c r="G477" t="s">
        <v>1309</v>
      </c>
      <c r="H477" t="s">
        <v>2236</v>
      </c>
      <c r="I477" t="s">
        <v>2205</v>
      </c>
      <c r="J477" t="s">
        <v>614</v>
      </c>
      <c r="K477" s="35" t="str">
        <f t="shared" si="7"/>
        <v>GO! middenschool Zwinstede Knokke, Alfred Verweeplein 25, 8300 KNOKKE-HEIST</v>
      </c>
      <c r="L477" t="s">
        <v>180</v>
      </c>
    </row>
    <row r="478" spans="1:12" x14ac:dyDescent="0.3">
      <c r="A478">
        <v>42441</v>
      </c>
      <c r="B478">
        <v>1</v>
      </c>
      <c r="C478" t="s">
        <v>1311</v>
      </c>
      <c r="D478" t="s">
        <v>1312</v>
      </c>
      <c r="E478">
        <v>8680</v>
      </c>
      <c r="F478" t="s">
        <v>2399</v>
      </c>
      <c r="G478" t="s">
        <v>1313</v>
      </c>
      <c r="H478" t="s">
        <v>2236</v>
      </c>
      <c r="I478" t="s">
        <v>2205</v>
      </c>
      <c r="J478" t="s">
        <v>614</v>
      </c>
      <c r="K478" s="35" t="str">
        <f t="shared" si="7"/>
        <v>GO!Da Vinci Atheneum Koekelare, Moerestraat 20, 8680 KOEKELARE</v>
      </c>
      <c r="L478" t="s">
        <v>180</v>
      </c>
    </row>
    <row r="479" spans="1:12" x14ac:dyDescent="0.3">
      <c r="A479">
        <v>42465</v>
      </c>
      <c r="B479">
        <v>1</v>
      </c>
      <c r="C479" t="s">
        <v>1314</v>
      </c>
      <c r="D479" t="s">
        <v>1315</v>
      </c>
      <c r="E479">
        <v>8500</v>
      </c>
      <c r="F479" t="s">
        <v>2392</v>
      </c>
      <c r="G479" t="s">
        <v>1316</v>
      </c>
      <c r="H479" t="s">
        <v>2236</v>
      </c>
      <c r="I479" t="s">
        <v>2205</v>
      </c>
      <c r="J479" t="s">
        <v>614</v>
      </c>
      <c r="K479" s="35" t="str">
        <f t="shared" si="7"/>
        <v>GO! Atheneum Pottelberg 2de en 3de graad, Pottelberg 4, 8500 KORTRIJK</v>
      </c>
      <c r="L479" t="s">
        <v>180</v>
      </c>
    </row>
    <row r="480" spans="1:12" x14ac:dyDescent="0.3">
      <c r="A480">
        <v>42499</v>
      </c>
      <c r="B480">
        <v>1</v>
      </c>
      <c r="C480" t="s">
        <v>1317</v>
      </c>
      <c r="D480" t="s">
        <v>1318</v>
      </c>
      <c r="E480">
        <v>8500</v>
      </c>
      <c r="F480" t="s">
        <v>2392</v>
      </c>
      <c r="G480" t="s">
        <v>1319</v>
      </c>
      <c r="H480" t="s">
        <v>2236</v>
      </c>
      <c r="I480" t="s">
        <v>2205</v>
      </c>
      <c r="J480" t="s">
        <v>614</v>
      </c>
      <c r="K480" s="35" t="str">
        <f t="shared" si="7"/>
        <v>GO!athena Drie Hofsteden 2/3grd Kortrijk, Minister De Taeyelaan 13, 8500 KORTRIJK</v>
      </c>
      <c r="L480" t="s">
        <v>180</v>
      </c>
    </row>
    <row r="481" spans="1:12" x14ac:dyDescent="0.3">
      <c r="A481">
        <v>42515</v>
      </c>
      <c r="B481">
        <v>1</v>
      </c>
      <c r="C481" t="s">
        <v>1320</v>
      </c>
      <c r="D481" t="s">
        <v>1321</v>
      </c>
      <c r="E481">
        <v>8500</v>
      </c>
      <c r="F481" t="s">
        <v>2392</v>
      </c>
      <c r="G481" t="s">
        <v>1322</v>
      </c>
      <c r="H481" t="s">
        <v>2236</v>
      </c>
      <c r="I481" t="s">
        <v>2205</v>
      </c>
      <c r="J481" t="s">
        <v>614</v>
      </c>
      <c r="K481" s="35" t="str">
        <f t="shared" si="7"/>
        <v>GO! Athena Campus Pottelberg 1ste graad, Burgemeester Felix de Bethunelaa 4, 8500 KORTRIJK</v>
      </c>
      <c r="L481" t="s">
        <v>180</v>
      </c>
    </row>
    <row r="482" spans="1:12" x14ac:dyDescent="0.3">
      <c r="A482">
        <v>42523</v>
      </c>
      <c r="B482">
        <v>1</v>
      </c>
      <c r="C482" t="s">
        <v>1323</v>
      </c>
      <c r="D482" t="s">
        <v>1324</v>
      </c>
      <c r="E482">
        <v>8500</v>
      </c>
      <c r="F482" t="s">
        <v>2392</v>
      </c>
      <c r="G482" t="s">
        <v>1325</v>
      </c>
      <c r="H482" t="s">
        <v>2236</v>
      </c>
      <c r="I482" t="s">
        <v>2205</v>
      </c>
      <c r="J482" t="s">
        <v>614</v>
      </c>
      <c r="K482" s="35" t="str">
        <f t="shared" si="7"/>
        <v>GO! athena Drie Hofsteden 1egrd Kortrijk, Hugo Verriestlaan 155, 8500 KORTRIJK</v>
      </c>
      <c r="L482" t="s">
        <v>180</v>
      </c>
    </row>
    <row r="483" spans="1:12" x14ac:dyDescent="0.3">
      <c r="A483">
        <v>42531</v>
      </c>
      <c r="B483">
        <v>1</v>
      </c>
      <c r="C483" t="s">
        <v>1326</v>
      </c>
      <c r="D483" t="s">
        <v>1327</v>
      </c>
      <c r="E483">
        <v>8930</v>
      </c>
      <c r="F483" t="s">
        <v>2404</v>
      </c>
      <c r="G483" t="s">
        <v>1328</v>
      </c>
      <c r="H483" t="s">
        <v>2236</v>
      </c>
      <c r="I483" t="s">
        <v>2205</v>
      </c>
      <c r="J483" t="s">
        <v>614</v>
      </c>
      <c r="K483" s="35" t="str">
        <f t="shared" si="7"/>
        <v>GO! Futura 2de en 3de graad, Vander Merschplein 54, 8930 MENEN</v>
      </c>
      <c r="L483" t="s">
        <v>180</v>
      </c>
    </row>
    <row r="484" spans="1:12" x14ac:dyDescent="0.3">
      <c r="A484">
        <v>42556</v>
      </c>
      <c r="B484">
        <v>1</v>
      </c>
      <c r="C484" t="s">
        <v>1329</v>
      </c>
      <c r="D484" t="s">
        <v>1327</v>
      </c>
      <c r="E484">
        <v>8930</v>
      </c>
      <c r="F484" t="s">
        <v>2404</v>
      </c>
      <c r="G484" t="s">
        <v>1328</v>
      </c>
      <c r="H484" t="s">
        <v>2236</v>
      </c>
      <c r="I484" t="s">
        <v>2205</v>
      </c>
      <c r="J484" t="s">
        <v>614</v>
      </c>
      <c r="K484" s="35" t="str">
        <f t="shared" si="7"/>
        <v>GO! Futura 1ste graad, Vander Merschplein 54, 8930 MENEN</v>
      </c>
      <c r="L484" t="s">
        <v>180</v>
      </c>
    </row>
    <row r="485" spans="1:12" x14ac:dyDescent="0.3">
      <c r="A485">
        <v>42581</v>
      </c>
      <c r="B485">
        <v>1</v>
      </c>
      <c r="C485" t="s">
        <v>1330</v>
      </c>
      <c r="D485" t="s">
        <v>1331</v>
      </c>
      <c r="E485">
        <v>8620</v>
      </c>
      <c r="F485" t="s">
        <v>2489</v>
      </c>
      <c r="G485" t="s">
        <v>1332</v>
      </c>
      <c r="H485" t="s">
        <v>2236</v>
      </c>
      <c r="I485" t="s">
        <v>2205</v>
      </c>
      <c r="J485" t="s">
        <v>614</v>
      </c>
      <c r="K485" s="35" t="str">
        <f t="shared" si="7"/>
        <v>GO! Atheneum Nieuwpoort, Arsenaalstraat 20, 8620 NIEUWPOORT</v>
      </c>
      <c r="L485" t="s">
        <v>180</v>
      </c>
    </row>
    <row r="486" spans="1:12" x14ac:dyDescent="0.3">
      <c r="A486">
        <v>42622</v>
      </c>
      <c r="B486">
        <v>1</v>
      </c>
      <c r="C486" t="s">
        <v>1333</v>
      </c>
      <c r="D486" t="s">
        <v>1334</v>
      </c>
      <c r="E486">
        <v>8400</v>
      </c>
      <c r="F486" t="s">
        <v>2407</v>
      </c>
      <c r="G486" t="s">
        <v>1335</v>
      </c>
      <c r="H486" t="s">
        <v>2236</v>
      </c>
      <c r="I486" t="s">
        <v>2205</v>
      </c>
      <c r="J486" t="s">
        <v>614</v>
      </c>
      <c r="K486" s="35" t="str">
        <f t="shared" si="7"/>
        <v>GO! technisch atheneum Vesaliusinstituut, Leffingestraat 1, 8400 OOSTENDE</v>
      </c>
      <c r="L486" t="s">
        <v>180</v>
      </c>
    </row>
    <row r="487" spans="1:12" x14ac:dyDescent="0.3">
      <c r="A487">
        <v>42648</v>
      </c>
      <c r="B487">
        <v>1</v>
      </c>
      <c r="C487" t="s">
        <v>1336</v>
      </c>
      <c r="D487" t="s">
        <v>1337</v>
      </c>
      <c r="E487">
        <v>8400</v>
      </c>
      <c r="F487" t="s">
        <v>2407</v>
      </c>
      <c r="G487" t="s">
        <v>1338</v>
      </c>
      <c r="H487" t="s">
        <v>2236</v>
      </c>
      <c r="I487" t="s">
        <v>2205</v>
      </c>
      <c r="J487" t="s">
        <v>614</v>
      </c>
      <c r="K487" s="35" t="str">
        <f t="shared" si="7"/>
        <v>GO! Atheneum Oostende, Steensedijk 495, 8400 OOSTENDE</v>
      </c>
      <c r="L487" t="s">
        <v>180</v>
      </c>
    </row>
    <row r="488" spans="1:12" x14ac:dyDescent="0.3">
      <c r="A488">
        <v>42689</v>
      </c>
      <c r="B488">
        <v>1</v>
      </c>
      <c r="C488" t="s">
        <v>1339</v>
      </c>
      <c r="D488" t="s">
        <v>1340</v>
      </c>
      <c r="E488">
        <v>8660</v>
      </c>
      <c r="F488" t="s">
        <v>2409</v>
      </c>
      <c r="G488" t="s">
        <v>1341</v>
      </c>
      <c r="H488" t="s">
        <v>2236</v>
      </c>
      <c r="I488" t="s">
        <v>2205</v>
      </c>
      <c r="J488" t="s">
        <v>614</v>
      </c>
      <c r="K488" s="35" t="str">
        <f t="shared" si="7"/>
        <v>GO!Atheneum Calmeyn De Panne, St.-Elisabethlaan 4, 8660 DE PANNE</v>
      </c>
      <c r="L488" t="s">
        <v>180</v>
      </c>
    </row>
    <row r="489" spans="1:12" x14ac:dyDescent="0.3">
      <c r="A489">
        <v>42739</v>
      </c>
      <c r="B489">
        <v>1</v>
      </c>
      <c r="C489" t="s">
        <v>1342</v>
      </c>
      <c r="D489" t="s">
        <v>1343</v>
      </c>
      <c r="E489">
        <v>8800</v>
      </c>
      <c r="F489" t="s">
        <v>2411</v>
      </c>
      <c r="G489" t="s">
        <v>1344</v>
      </c>
      <c r="H489" t="s">
        <v>2236</v>
      </c>
      <c r="I489" t="s">
        <v>2205</v>
      </c>
      <c r="J489" t="s">
        <v>614</v>
      </c>
      <c r="K489" s="35" t="str">
        <f t="shared" si="7"/>
        <v>GO!MSKA Roeselare, Groenestraat 170, 8800 ROESELARE</v>
      </c>
      <c r="L489" t="s">
        <v>180</v>
      </c>
    </row>
    <row r="490" spans="1:12" x14ac:dyDescent="0.3">
      <c r="A490">
        <v>42754</v>
      </c>
      <c r="B490">
        <v>1</v>
      </c>
      <c r="C490" t="s">
        <v>1345</v>
      </c>
      <c r="D490" t="s">
        <v>1346</v>
      </c>
      <c r="E490">
        <v>8800</v>
      </c>
      <c r="F490" t="s">
        <v>2411</v>
      </c>
      <c r="G490" t="s">
        <v>1347</v>
      </c>
      <c r="H490" t="s">
        <v>2236</v>
      </c>
      <c r="I490" t="s">
        <v>2205</v>
      </c>
      <c r="J490" t="s">
        <v>614</v>
      </c>
      <c r="K490" s="35" t="str">
        <f t="shared" si="7"/>
        <v>GO! MSKA Roeselare, Hugo Verrieststraat 68, 8800 ROESELARE</v>
      </c>
      <c r="L490" t="s">
        <v>180</v>
      </c>
    </row>
    <row r="491" spans="1:12" x14ac:dyDescent="0.3">
      <c r="A491">
        <v>42762</v>
      </c>
      <c r="B491">
        <v>1</v>
      </c>
      <c r="C491" t="s">
        <v>1348</v>
      </c>
      <c r="D491" t="s">
        <v>1349</v>
      </c>
      <c r="E491">
        <v>8700</v>
      </c>
      <c r="F491" t="s">
        <v>2412</v>
      </c>
      <c r="G491" t="s">
        <v>1350</v>
      </c>
      <c r="H491" t="s">
        <v>2223</v>
      </c>
      <c r="I491" t="s">
        <v>230</v>
      </c>
      <c r="J491" t="s">
        <v>231</v>
      </c>
      <c r="K491" s="35" t="str">
        <f t="shared" si="7"/>
        <v>GO! atheneum Campus De Reynaert, Stationstraat 67, 8700 TIELT</v>
      </c>
      <c r="L491" t="s">
        <v>180</v>
      </c>
    </row>
    <row r="492" spans="1:12" x14ac:dyDescent="0.3">
      <c r="A492">
        <v>42796</v>
      </c>
      <c r="B492">
        <v>1</v>
      </c>
      <c r="C492" t="s">
        <v>1351</v>
      </c>
      <c r="D492" t="s">
        <v>41</v>
      </c>
      <c r="E492">
        <v>8820</v>
      </c>
      <c r="F492" t="s">
        <v>2413</v>
      </c>
      <c r="G492" t="s">
        <v>42</v>
      </c>
      <c r="H492" t="s">
        <v>2236</v>
      </c>
      <c r="I492" t="s">
        <v>2205</v>
      </c>
      <c r="J492" t="s">
        <v>614</v>
      </c>
      <c r="K492" s="35" t="str">
        <f t="shared" si="7"/>
        <v>GO! Atheneum Eureka, Rijselstraat 110, 8820 TORHOUT</v>
      </c>
      <c r="L492" t="s">
        <v>180</v>
      </c>
    </row>
    <row r="493" spans="1:12" x14ac:dyDescent="0.3">
      <c r="A493">
        <v>42812</v>
      </c>
      <c r="B493">
        <v>1</v>
      </c>
      <c r="C493" t="s">
        <v>1352</v>
      </c>
      <c r="D493" t="s">
        <v>1353</v>
      </c>
      <c r="E493">
        <v>8630</v>
      </c>
      <c r="F493" t="s">
        <v>2414</v>
      </c>
      <c r="G493" t="s">
        <v>1354</v>
      </c>
      <c r="H493" t="s">
        <v>2236</v>
      </c>
      <c r="I493" t="s">
        <v>2205</v>
      </c>
      <c r="J493" t="s">
        <v>614</v>
      </c>
      <c r="K493" s="35" t="str">
        <f t="shared" si="7"/>
        <v>GO! atheneum Veurne Centrum, Smissestraat 3, 8630 VEURNE</v>
      </c>
      <c r="L493" t="s">
        <v>180</v>
      </c>
    </row>
    <row r="494" spans="1:12" x14ac:dyDescent="0.3">
      <c r="A494">
        <v>42846</v>
      </c>
      <c r="B494">
        <v>1</v>
      </c>
      <c r="C494" t="s">
        <v>1355</v>
      </c>
      <c r="D494" t="s">
        <v>1356</v>
      </c>
      <c r="E494">
        <v>8790</v>
      </c>
      <c r="F494" t="s">
        <v>2415</v>
      </c>
      <c r="G494" t="s">
        <v>1357</v>
      </c>
      <c r="H494" t="s">
        <v>2223</v>
      </c>
      <c r="I494" t="s">
        <v>230</v>
      </c>
      <c r="J494" t="s">
        <v>231</v>
      </c>
      <c r="K494" s="35" t="str">
        <f t="shared" si="7"/>
        <v>GO! secundair onderwijs Groenhove CMS, Jozef Duthoystraat 34, 8790 WAREGEM</v>
      </c>
      <c r="L494" t="s">
        <v>180</v>
      </c>
    </row>
    <row r="495" spans="1:12" x14ac:dyDescent="0.3">
      <c r="A495">
        <v>42853</v>
      </c>
      <c r="B495">
        <v>1</v>
      </c>
      <c r="C495" t="s">
        <v>1358</v>
      </c>
      <c r="D495" t="s">
        <v>1359</v>
      </c>
      <c r="E495">
        <v>8790</v>
      </c>
      <c r="F495" t="s">
        <v>2415</v>
      </c>
      <c r="G495" t="s">
        <v>1360</v>
      </c>
      <c r="H495" t="s">
        <v>2223</v>
      </c>
      <c r="I495" t="s">
        <v>230</v>
      </c>
      <c r="J495" t="s">
        <v>231</v>
      </c>
      <c r="K495" s="35" t="str">
        <f t="shared" si="7"/>
        <v>GO! secundair onderwijs Groenhove CAT, Westerlaan 69, 8790 WAREGEM</v>
      </c>
      <c r="L495" t="s">
        <v>180</v>
      </c>
    </row>
    <row r="496" spans="1:12" x14ac:dyDescent="0.3">
      <c r="A496">
        <v>42929</v>
      </c>
      <c r="B496">
        <v>1</v>
      </c>
      <c r="C496" t="s">
        <v>1361</v>
      </c>
      <c r="D496" t="s">
        <v>49</v>
      </c>
      <c r="E496">
        <v>9300</v>
      </c>
      <c r="F496" t="s">
        <v>2417</v>
      </c>
      <c r="G496" t="s">
        <v>1362</v>
      </c>
      <c r="H496" t="s">
        <v>2223</v>
      </c>
      <c r="I496" t="s">
        <v>230</v>
      </c>
      <c r="J496" t="s">
        <v>231</v>
      </c>
      <c r="K496" s="35" t="str">
        <f t="shared" si="7"/>
        <v>GO! Atheneum Aalst, Graanmarkt 14, 9300 AALST</v>
      </c>
      <c r="L496" t="s">
        <v>180</v>
      </c>
    </row>
    <row r="497" spans="1:12" x14ac:dyDescent="0.3">
      <c r="A497">
        <v>42952</v>
      </c>
      <c r="B497">
        <v>1</v>
      </c>
      <c r="C497" t="s">
        <v>1363</v>
      </c>
      <c r="D497" t="s">
        <v>1364</v>
      </c>
      <c r="E497">
        <v>9300</v>
      </c>
      <c r="F497" t="s">
        <v>2417</v>
      </c>
      <c r="G497" t="s">
        <v>1365</v>
      </c>
      <c r="H497" t="s">
        <v>2223</v>
      </c>
      <c r="I497" t="s">
        <v>230</v>
      </c>
      <c r="J497" t="s">
        <v>231</v>
      </c>
      <c r="K497" s="35" t="str">
        <f t="shared" si="7"/>
        <v>GO! lyceum Aalst, Pontstraat 51, 9300 AALST</v>
      </c>
      <c r="L497" t="s">
        <v>180</v>
      </c>
    </row>
    <row r="498" spans="1:12" x14ac:dyDescent="0.3">
      <c r="A498">
        <v>42961</v>
      </c>
      <c r="B498">
        <v>1</v>
      </c>
      <c r="C498" t="s">
        <v>1366</v>
      </c>
      <c r="D498" t="s">
        <v>1367</v>
      </c>
      <c r="E498">
        <v>9300</v>
      </c>
      <c r="F498" t="s">
        <v>2417</v>
      </c>
      <c r="G498" t="s">
        <v>1368</v>
      </c>
      <c r="H498" t="s">
        <v>2223</v>
      </c>
      <c r="I498" t="s">
        <v>230</v>
      </c>
      <c r="J498" t="s">
        <v>231</v>
      </c>
      <c r="K498" s="35" t="str">
        <f t="shared" si="7"/>
        <v>GO! Handelsschool Aalst, Keizersplein 19, 9300 AALST</v>
      </c>
      <c r="L498" t="s">
        <v>180</v>
      </c>
    </row>
    <row r="499" spans="1:12" x14ac:dyDescent="0.3">
      <c r="A499">
        <v>42994</v>
      </c>
      <c r="B499">
        <v>1</v>
      </c>
      <c r="C499" t="s">
        <v>1369</v>
      </c>
      <c r="D499" t="s">
        <v>2596</v>
      </c>
      <c r="E499">
        <v>9300</v>
      </c>
      <c r="F499" t="s">
        <v>2417</v>
      </c>
      <c r="G499" t="s">
        <v>1370</v>
      </c>
      <c r="H499" t="s">
        <v>2223</v>
      </c>
      <c r="I499" t="s">
        <v>230</v>
      </c>
      <c r="J499" t="s">
        <v>231</v>
      </c>
      <c r="K499" s="35" t="str">
        <f t="shared" si="7"/>
        <v>TechniGO! campus De Voorstad Aalst, Welvaartstraat 70_1, 9300 AALST</v>
      </c>
      <c r="L499" t="s">
        <v>180</v>
      </c>
    </row>
    <row r="500" spans="1:12" x14ac:dyDescent="0.3">
      <c r="A500">
        <v>43018</v>
      </c>
      <c r="B500">
        <v>1</v>
      </c>
      <c r="C500" t="s">
        <v>1371</v>
      </c>
      <c r="D500" t="s">
        <v>1372</v>
      </c>
      <c r="E500">
        <v>9300</v>
      </c>
      <c r="F500" t="s">
        <v>2417</v>
      </c>
      <c r="G500" t="s">
        <v>1370</v>
      </c>
      <c r="H500" t="s">
        <v>2223</v>
      </c>
      <c r="I500" t="s">
        <v>230</v>
      </c>
      <c r="J500" t="s">
        <v>231</v>
      </c>
      <c r="K500" s="35" t="str">
        <f t="shared" si="7"/>
        <v>TechniGO! middenschool Aalst, Ledebaan 101, 9300 AALST</v>
      </c>
      <c r="L500" t="s">
        <v>180</v>
      </c>
    </row>
    <row r="501" spans="1:12" x14ac:dyDescent="0.3">
      <c r="A501">
        <v>43026</v>
      </c>
      <c r="B501">
        <v>1</v>
      </c>
      <c r="C501" t="s">
        <v>1373</v>
      </c>
      <c r="D501" t="s">
        <v>1372</v>
      </c>
      <c r="E501">
        <v>9300</v>
      </c>
      <c r="F501" t="s">
        <v>2417</v>
      </c>
      <c r="G501" t="s">
        <v>1370</v>
      </c>
      <c r="H501" t="s">
        <v>2223</v>
      </c>
      <c r="I501" t="s">
        <v>230</v>
      </c>
      <c r="J501" t="s">
        <v>231</v>
      </c>
      <c r="K501" s="35" t="str">
        <f t="shared" si="7"/>
        <v>TechniGO! campus Ledebaan Aalst, Ledebaan 101, 9300 AALST</v>
      </c>
      <c r="L501" t="s">
        <v>180</v>
      </c>
    </row>
    <row r="502" spans="1:12" x14ac:dyDescent="0.3">
      <c r="A502">
        <v>43042</v>
      </c>
      <c r="B502">
        <v>1</v>
      </c>
      <c r="C502" t="s">
        <v>1374</v>
      </c>
      <c r="D502" t="s">
        <v>54</v>
      </c>
      <c r="E502">
        <v>9880</v>
      </c>
      <c r="F502" t="s">
        <v>2490</v>
      </c>
      <c r="G502" t="s">
        <v>1375</v>
      </c>
      <c r="H502" t="s">
        <v>2223</v>
      </c>
      <c r="I502" t="s">
        <v>230</v>
      </c>
      <c r="J502" t="s">
        <v>231</v>
      </c>
      <c r="K502" s="35" t="str">
        <f t="shared" si="7"/>
        <v>GO! Secundaire School De Beuk Aalter, Stationsstraat 128, 9880 AALTER</v>
      </c>
      <c r="L502" t="s">
        <v>180</v>
      </c>
    </row>
    <row r="503" spans="1:12" x14ac:dyDescent="0.3">
      <c r="A503">
        <v>43117</v>
      </c>
      <c r="B503">
        <v>1</v>
      </c>
      <c r="C503" t="s">
        <v>1376</v>
      </c>
      <c r="D503" t="s">
        <v>1377</v>
      </c>
      <c r="E503">
        <v>9470</v>
      </c>
      <c r="F503" t="s">
        <v>2491</v>
      </c>
      <c r="G503" t="s">
        <v>1378</v>
      </c>
      <c r="H503" t="s">
        <v>2223</v>
      </c>
      <c r="I503" t="s">
        <v>230</v>
      </c>
      <c r="J503" t="s">
        <v>231</v>
      </c>
      <c r="K503" s="35" t="str">
        <f t="shared" si="7"/>
        <v>GO! atheneum Denderleeuw, Kouterbaan 20, 9470 DENDERLEEUW</v>
      </c>
      <c r="L503" t="s">
        <v>180</v>
      </c>
    </row>
    <row r="504" spans="1:12" x14ac:dyDescent="0.3">
      <c r="A504">
        <v>43141</v>
      </c>
      <c r="B504">
        <v>1</v>
      </c>
      <c r="C504" t="s">
        <v>1379</v>
      </c>
      <c r="D504" t="s">
        <v>50</v>
      </c>
      <c r="E504">
        <v>9200</v>
      </c>
      <c r="F504" t="s">
        <v>2422</v>
      </c>
      <c r="G504" t="s">
        <v>1380</v>
      </c>
      <c r="H504" t="s">
        <v>2223</v>
      </c>
      <c r="I504" t="s">
        <v>230</v>
      </c>
      <c r="J504" t="s">
        <v>231</v>
      </c>
      <c r="K504" s="35" t="str">
        <f t="shared" si="7"/>
        <v>GO! atheneum Dendermonde, Zuidlaan 3, 9200 DENDERMONDE</v>
      </c>
      <c r="L504" t="s">
        <v>180</v>
      </c>
    </row>
    <row r="505" spans="1:12" x14ac:dyDescent="0.3">
      <c r="A505">
        <v>43166</v>
      </c>
      <c r="B505">
        <v>1</v>
      </c>
      <c r="C505" t="s">
        <v>1381</v>
      </c>
      <c r="D505" t="s">
        <v>1382</v>
      </c>
      <c r="E505">
        <v>9200</v>
      </c>
      <c r="F505" t="s">
        <v>2422</v>
      </c>
      <c r="G505" t="s">
        <v>1383</v>
      </c>
      <c r="H505" t="s">
        <v>2223</v>
      </c>
      <c r="I505" t="s">
        <v>230</v>
      </c>
      <c r="J505" t="s">
        <v>231</v>
      </c>
      <c r="K505" s="35" t="str">
        <f t="shared" si="7"/>
        <v>GO! talent Dendermonde, Begijnhoflaan 1, 9200 DENDERMONDE</v>
      </c>
      <c r="L505" t="s">
        <v>180</v>
      </c>
    </row>
    <row r="506" spans="1:12" x14ac:dyDescent="0.3">
      <c r="A506">
        <v>43174</v>
      </c>
      <c r="B506">
        <v>1</v>
      </c>
      <c r="C506" t="s">
        <v>1384</v>
      </c>
      <c r="D506" t="s">
        <v>2597</v>
      </c>
      <c r="E506">
        <v>9200</v>
      </c>
      <c r="F506" t="s">
        <v>2422</v>
      </c>
      <c r="G506" t="s">
        <v>1385</v>
      </c>
      <c r="H506" t="s">
        <v>2223</v>
      </c>
      <c r="I506" t="s">
        <v>230</v>
      </c>
      <c r="J506" t="s">
        <v>231</v>
      </c>
      <c r="K506" s="35" t="str">
        <f t="shared" si="7"/>
        <v>GO! Middenschool Athenea Dendermonde, Nieuw Kwartier 2, 9200 DENDERMONDE</v>
      </c>
      <c r="L506" t="s">
        <v>180</v>
      </c>
    </row>
    <row r="507" spans="1:12" x14ac:dyDescent="0.3">
      <c r="A507">
        <v>43182</v>
      </c>
      <c r="B507">
        <v>1</v>
      </c>
      <c r="C507" t="s">
        <v>1386</v>
      </c>
      <c r="D507" t="s">
        <v>1382</v>
      </c>
      <c r="E507">
        <v>9200</v>
      </c>
      <c r="F507" t="s">
        <v>2422</v>
      </c>
      <c r="G507" t="s">
        <v>1385</v>
      </c>
      <c r="H507" t="s">
        <v>2223</v>
      </c>
      <c r="I507" t="s">
        <v>230</v>
      </c>
      <c r="J507" t="s">
        <v>231</v>
      </c>
      <c r="K507" s="35" t="str">
        <f t="shared" si="7"/>
        <v>GO! middenschool Athenea Dendermonde, Begijnhoflaan 1, 9200 DENDERMONDE</v>
      </c>
      <c r="L507" t="s">
        <v>180</v>
      </c>
    </row>
    <row r="508" spans="1:12" x14ac:dyDescent="0.3">
      <c r="A508">
        <v>43216</v>
      </c>
      <c r="B508">
        <v>1</v>
      </c>
      <c r="C508" t="s">
        <v>1387</v>
      </c>
      <c r="D508" t="s">
        <v>1388</v>
      </c>
      <c r="E508">
        <v>9940</v>
      </c>
      <c r="F508" t="s">
        <v>2425</v>
      </c>
      <c r="G508" t="s">
        <v>1389</v>
      </c>
      <c r="H508" t="s">
        <v>2223</v>
      </c>
      <c r="I508" t="s">
        <v>230</v>
      </c>
      <c r="J508" t="s">
        <v>231</v>
      </c>
      <c r="K508" s="35" t="str">
        <f t="shared" si="7"/>
        <v>Einstein Atheneum,ASO Talen,Wet.&amp; Kunst, Hofbilkstraat 21, 9940 EVERGEM</v>
      </c>
      <c r="L508" t="s">
        <v>180</v>
      </c>
    </row>
    <row r="509" spans="1:12" x14ac:dyDescent="0.3">
      <c r="A509">
        <v>43241</v>
      </c>
      <c r="B509">
        <v>1</v>
      </c>
      <c r="C509" t="s">
        <v>1390</v>
      </c>
      <c r="D509" t="s">
        <v>1391</v>
      </c>
      <c r="E509">
        <v>9500</v>
      </c>
      <c r="F509" t="s">
        <v>2426</v>
      </c>
      <c r="G509" t="s">
        <v>2248</v>
      </c>
      <c r="H509" t="s">
        <v>2223</v>
      </c>
      <c r="I509" t="s">
        <v>230</v>
      </c>
      <c r="J509" t="s">
        <v>231</v>
      </c>
      <c r="K509" s="35" t="str">
        <f t="shared" si="7"/>
        <v>GO! atheneum Geraardsbergen, Papiermolenstraat 103, 9500 GERAARDSBERGEN</v>
      </c>
      <c r="L509" t="s">
        <v>180</v>
      </c>
    </row>
    <row r="510" spans="1:12" x14ac:dyDescent="0.3">
      <c r="A510">
        <v>43257</v>
      </c>
      <c r="B510">
        <v>1</v>
      </c>
      <c r="C510" t="s">
        <v>1392</v>
      </c>
      <c r="D510" t="s">
        <v>1393</v>
      </c>
      <c r="E510">
        <v>9500</v>
      </c>
      <c r="F510" t="s">
        <v>2426</v>
      </c>
      <c r="G510" t="s">
        <v>1394</v>
      </c>
      <c r="H510" t="s">
        <v>2223</v>
      </c>
      <c r="I510" t="s">
        <v>230</v>
      </c>
      <c r="J510" t="s">
        <v>231</v>
      </c>
      <c r="K510" s="35" t="str">
        <f t="shared" si="7"/>
        <v>GO! middenschool Geraardsbergen, Wegvoeringstraat 7, 9500 GERAARDSBERGEN</v>
      </c>
      <c r="L510" t="s">
        <v>180</v>
      </c>
    </row>
    <row r="511" spans="1:12" x14ac:dyDescent="0.3">
      <c r="A511">
        <v>43273</v>
      </c>
      <c r="B511">
        <v>1</v>
      </c>
      <c r="C511" t="s">
        <v>1395</v>
      </c>
      <c r="D511" t="s">
        <v>45</v>
      </c>
      <c r="E511">
        <v>9000</v>
      </c>
      <c r="F511" t="s">
        <v>2427</v>
      </c>
      <c r="G511" t="s">
        <v>1396</v>
      </c>
      <c r="H511" t="s">
        <v>2223</v>
      </c>
      <c r="I511" t="s">
        <v>230</v>
      </c>
      <c r="J511" t="s">
        <v>231</v>
      </c>
      <c r="K511" s="35" t="str">
        <f t="shared" si="7"/>
        <v>GO! atheneum Voskenslaan, Voskenslaan 60, 9000 GENT</v>
      </c>
      <c r="L511" t="s">
        <v>180</v>
      </c>
    </row>
    <row r="512" spans="1:12" x14ac:dyDescent="0.3">
      <c r="A512">
        <v>43299</v>
      </c>
      <c r="B512">
        <v>1</v>
      </c>
      <c r="C512" t="s">
        <v>1397</v>
      </c>
      <c r="D512" t="s">
        <v>1398</v>
      </c>
      <c r="E512">
        <v>9000</v>
      </c>
      <c r="F512" t="s">
        <v>2427</v>
      </c>
      <c r="G512" t="s">
        <v>1399</v>
      </c>
      <c r="H512" t="s">
        <v>2223</v>
      </c>
      <c r="I512" t="s">
        <v>230</v>
      </c>
      <c r="J512" t="s">
        <v>231</v>
      </c>
      <c r="K512" s="35" t="str">
        <f t="shared" si="7"/>
        <v>GO! lyceum Gent, Kortrijksesteenweg 12, 9000 GENT</v>
      </c>
      <c r="L512" t="s">
        <v>180</v>
      </c>
    </row>
    <row r="513" spans="1:12" x14ac:dyDescent="0.3">
      <c r="A513">
        <v>43307</v>
      </c>
      <c r="B513">
        <v>1</v>
      </c>
      <c r="C513" t="s">
        <v>1400</v>
      </c>
      <c r="D513" t="s">
        <v>1401</v>
      </c>
      <c r="E513">
        <v>9000</v>
      </c>
      <c r="F513" t="s">
        <v>2427</v>
      </c>
      <c r="G513" t="s">
        <v>1402</v>
      </c>
      <c r="H513" t="s">
        <v>2223</v>
      </c>
      <c r="I513" t="s">
        <v>230</v>
      </c>
      <c r="J513" t="s">
        <v>231</v>
      </c>
      <c r="K513" s="35" t="str">
        <f t="shared" si="7"/>
        <v>Tectura Gent-centrum, Coupure Rechts 312, 9000 GENT</v>
      </c>
      <c r="L513" t="s">
        <v>180</v>
      </c>
    </row>
    <row r="514" spans="1:12" x14ac:dyDescent="0.3">
      <c r="A514">
        <v>43356</v>
      </c>
      <c r="B514">
        <v>1</v>
      </c>
      <c r="C514" t="s">
        <v>1403</v>
      </c>
      <c r="D514" t="s">
        <v>1404</v>
      </c>
      <c r="E514">
        <v>9000</v>
      </c>
      <c r="F514" t="s">
        <v>2427</v>
      </c>
      <c r="G514" t="s">
        <v>1405</v>
      </c>
      <c r="H514" t="s">
        <v>2223</v>
      </c>
      <c r="I514" t="s">
        <v>230</v>
      </c>
      <c r="J514" t="s">
        <v>231</v>
      </c>
      <c r="K514" s="35" t="str">
        <f t="shared" si="7"/>
        <v>GO! Middenschool Lyceum Gent, Kortrijksesteenweg 32, 9000 GENT</v>
      </c>
      <c r="L514" t="s">
        <v>180</v>
      </c>
    </row>
    <row r="515" spans="1:12" x14ac:dyDescent="0.3">
      <c r="A515">
        <v>43406</v>
      </c>
      <c r="B515">
        <v>1</v>
      </c>
      <c r="C515" t="s">
        <v>2492</v>
      </c>
      <c r="D515" t="s">
        <v>1406</v>
      </c>
      <c r="E515">
        <v>9220</v>
      </c>
      <c r="F515" t="s">
        <v>2430</v>
      </c>
      <c r="G515" t="s">
        <v>1407</v>
      </c>
      <c r="H515" t="s">
        <v>2223</v>
      </c>
      <c r="I515" t="s">
        <v>230</v>
      </c>
      <c r="J515" t="s">
        <v>231</v>
      </c>
      <c r="K515" s="35" t="str">
        <f t="shared" ref="K515:K578" si="8">IF(A515="","",C515&amp;", "&amp;D515&amp;", "&amp;E515&amp;" "&amp;F515)</f>
        <v>GO! atheneum MIRA, Loystraat 70, 9220 HAMME</v>
      </c>
      <c r="L515" t="s">
        <v>180</v>
      </c>
    </row>
    <row r="516" spans="1:12" x14ac:dyDescent="0.3">
      <c r="A516">
        <v>43513</v>
      </c>
      <c r="B516">
        <v>1</v>
      </c>
      <c r="C516" t="s">
        <v>1408</v>
      </c>
      <c r="D516" t="s">
        <v>1409</v>
      </c>
      <c r="E516">
        <v>9160</v>
      </c>
      <c r="F516" t="s">
        <v>2432</v>
      </c>
      <c r="G516" t="s">
        <v>1410</v>
      </c>
      <c r="H516" t="s">
        <v>2223</v>
      </c>
      <c r="I516" t="s">
        <v>230</v>
      </c>
      <c r="J516" t="s">
        <v>231</v>
      </c>
      <c r="K516" s="35" t="str">
        <f t="shared" si="8"/>
        <v>GO! technisch atheneum Lokeren, Azalealaan 21, 9160 LOKEREN</v>
      </c>
      <c r="L516" t="s">
        <v>180</v>
      </c>
    </row>
    <row r="517" spans="1:12" x14ac:dyDescent="0.3">
      <c r="A517">
        <v>43521</v>
      </c>
      <c r="B517">
        <v>1</v>
      </c>
      <c r="C517" t="s">
        <v>1411</v>
      </c>
      <c r="D517" t="s">
        <v>1412</v>
      </c>
      <c r="E517">
        <v>9990</v>
      </c>
      <c r="F517" t="s">
        <v>2433</v>
      </c>
      <c r="G517" t="s">
        <v>1413</v>
      </c>
      <c r="H517" t="s">
        <v>2223</v>
      </c>
      <c r="I517" t="s">
        <v>230</v>
      </c>
      <c r="J517" t="s">
        <v>231</v>
      </c>
      <c r="K517" s="35" t="str">
        <f t="shared" si="8"/>
        <v>GO! middenschool Mevrouw Courtmans, Mevrouw Courtmanslaan 80, 9990 MALDEGEM</v>
      </c>
      <c r="L517" t="s">
        <v>180</v>
      </c>
    </row>
    <row r="518" spans="1:12" x14ac:dyDescent="0.3">
      <c r="A518">
        <v>43539</v>
      </c>
      <c r="B518">
        <v>1</v>
      </c>
      <c r="C518" t="s">
        <v>1414</v>
      </c>
      <c r="D518" t="s">
        <v>1412</v>
      </c>
      <c r="E518">
        <v>9990</v>
      </c>
      <c r="F518" t="s">
        <v>2433</v>
      </c>
      <c r="G518" t="s">
        <v>1413</v>
      </c>
      <c r="H518" t="s">
        <v>2223</v>
      </c>
      <c r="I518" t="s">
        <v>230</v>
      </c>
      <c r="J518" t="s">
        <v>231</v>
      </c>
      <c r="K518" s="35" t="str">
        <f t="shared" si="8"/>
        <v>GO! atheneum Courtmanslaan Maldegem, Mevrouw Courtmanslaan 80, 9990 MALDEGEM</v>
      </c>
      <c r="L518" t="s">
        <v>180</v>
      </c>
    </row>
    <row r="519" spans="1:12" x14ac:dyDescent="0.3">
      <c r="A519">
        <v>43554</v>
      </c>
      <c r="B519">
        <v>1</v>
      </c>
      <c r="C519" t="s">
        <v>1415</v>
      </c>
      <c r="D519" t="s">
        <v>1416</v>
      </c>
      <c r="E519">
        <v>9030</v>
      </c>
      <c r="F519" t="s">
        <v>2428</v>
      </c>
      <c r="G519" t="s">
        <v>1417</v>
      </c>
      <c r="H519" t="s">
        <v>2223</v>
      </c>
      <c r="I519" t="s">
        <v>230</v>
      </c>
      <c r="J519" t="s">
        <v>231</v>
      </c>
      <c r="K519" s="35" t="str">
        <f t="shared" si="8"/>
        <v>GO! atheneum Mariakerke, Amand Casier de ter Bekenlaan 26, 9030 MARIAKERKE</v>
      </c>
      <c r="L519" t="s">
        <v>180</v>
      </c>
    </row>
    <row r="520" spans="1:12" x14ac:dyDescent="0.3">
      <c r="A520">
        <v>43562</v>
      </c>
      <c r="B520">
        <v>1</v>
      </c>
      <c r="C520" t="s">
        <v>1418</v>
      </c>
      <c r="D520" t="s">
        <v>1419</v>
      </c>
      <c r="E520">
        <v>9090</v>
      </c>
      <c r="F520" t="s">
        <v>2434</v>
      </c>
      <c r="G520" t="s">
        <v>1420</v>
      </c>
      <c r="H520" t="s">
        <v>2223</v>
      </c>
      <c r="I520" t="s">
        <v>230</v>
      </c>
      <c r="J520" t="s">
        <v>231</v>
      </c>
      <c r="K520" s="35" t="str">
        <f t="shared" si="8"/>
        <v>Tectura Tuinbouwschool Melle, Brusselsesteenweg 165, 9090 MELLE</v>
      </c>
      <c r="L520" t="s">
        <v>180</v>
      </c>
    </row>
    <row r="521" spans="1:12" x14ac:dyDescent="0.3">
      <c r="A521">
        <v>43588</v>
      </c>
      <c r="B521">
        <v>1</v>
      </c>
      <c r="C521" t="s">
        <v>1421</v>
      </c>
      <c r="D521" t="s">
        <v>1422</v>
      </c>
      <c r="E521">
        <v>9180</v>
      </c>
      <c r="F521" t="s">
        <v>2493</v>
      </c>
      <c r="G521" t="s">
        <v>1423</v>
      </c>
      <c r="H521" t="s">
        <v>2223</v>
      </c>
      <c r="I521" t="s">
        <v>230</v>
      </c>
      <c r="J521" t="s">
        <v>231</v>
      </c>
      <c r="K521" s="35" t="str">
        <f t="shared" si="8"/>
        <v>GO! middenschool De Moerbei, Hospicestraat 16, 9180 MOERBEKE-WAAS</v>
      </c>
      <c r="L521" t="s">
        <v>180</v>
      </c>
    </row>
    <row r="522" spans="1:12" x14ac:dyDescent="0.3">
      <c r="A522">
        <v>43596</v>
      </c>
      <c r="B522">
        <v>1</v>
      </c>
      <c r="C522" t="s">
        <v>1424</v>
      </c>
      <c r="D522" t="s">
        <v>1425</v>
      </c>
      <c r="E522">
        <v>9400</v>
      </c>
      <c r="F522" t="s">
        <v>2438</v>
      </c>
      <c r="G522" t="s">
        <v>1426</v>
      </c>
      <c r="H522" t="s">
        <v>2223</v>
      </c>
      <c r="I522" t="s">
        <v>230</v>
      </c>
      <c r="J522" t="s">
        <v>231</v>
      </c>
      <c r="K522" s="35" t="str">
        <f t="shared" si="8"/>
        <v>GO! atheneum Ninove, Dreefstraat 31, 9400 NINOVE</v>
      </c>
      <c r="L522" t="s">
        <v>180</v>
      </c>
    </row>
    <row r="523" spans="1:12" x14ac:dyDescent="0.3">
      <c r="A523">
        <v>43604</v>
      </c>
      <c r="B523">
        <v>1</v>
      </c>
      <c r="C523" t="s">
        <v>1427</v>
      </c>
      <c r="D523" t="s">
        <v>1428</v>
      </c>
      <c r="E523">
        <v>9400</v>
      </c>
      <c r="F523" t="s">
        <v>2438</v>
      </c>
      <c r="G523" t="s">
        <v>1429</v>
      </c>
      <c r="H523" t="s">
        <v>2223</v>
      </c>
      <c r="I523" t="s">
        <v>230</v>
      </c>
      <c r="J523" t="s">
        <v>231</v>
      </c>
      <c r="K523" s="35" t="str">
        <f t="shared" si="8"/>
        <v>GO! middenschool Ninove, Astridlaan 33, 9400 NINOVE</v>
      </c>
      <c r="L523" t="s">
        <v>180</v>
      </c>
    </row>
    <row r="524" spans="1:12" x14ac:dyDescent="0.3">
      <c r="A524">
        <v>43729</v>
      </c>
      <c r="B524">
        <v>1</v>
      </c>
      <c r="C524" t="s">
        <v>1430</v>
      </c>
      <c r="D524" t="s">
        <v>1431</v>
      </c>
      <c r="E524">
        <v>9100</v>
      </c>
      <c r="F524" t="s">
        <v>2442</v>
      </c>
      <c r="G524" t="s">
        <v>1432</v>
      </c>
      <c r="H524" t="s">
        <v>2223</v>
      </c>
      <c r="I524" t="s">
        <v>230</v>
      </c>
      <c r="J524" t="s">
        <v>231</v>
      </c>
      <c r="K524" s="35" t="str">
        <f t="shared" si="8"/>
        <v>Scholen Da Vinci, Parklaan 89, 9100 SINT-NIKLAAS</v>
      </c>
      <c r="L524" t="s">
        <v>180</v>
      </c>
    </row>
    <row r="525" spans="1:12" x14ac:dyDescent="0.3">
      <c r="A525">
        <v>43786</v>
      </c>
      <c r="B525">
        <v>1</v>
      </c>
      <c r="C525" t="s">
        <v>1433</v>
      </c>
      <c r="D525" t="s">
        <v>1434</v>
      </c>
      <c r="E525">
        <v>9140</v>
      </c>
      <c r="F525" t="s">
        <v>2494</v>
      </c>
      <c r="G525" t="s">
        <v>1435</v>
      </c>
      <c r="H525" t="s">
        <v>2223</v>
      </c>
      <c r="I525" t="s">
        <v>230</v>
      </c>
      <c r="J525" t="s">
        <v>231</v>
      </c>
      <c r="K525" s="35" t="str">
        <f t="shared" si="8"/>
        <v>Terra, Theo De Deckerlaan 2, 9140 TEMSE</v>
      </c>
      <c r="L525" t="s">
        <v>180</v>
      </c>
    </row>
    <row r="526" spans="1:12" x14ac:dyDescent="0.3">
      <c r="A526">
        <v>43802</v>
      </c>
      <c r="B526">
        <v>1</v>
      </c>
      <c r="C526" t="s">
        <v>1436</v>
      </c>
      <c r="D526" t="s">
        <v>48</v>
      </c>
      <c r="E526">
        <v>9230</v>
      </c>
      <c r="F526" t="s">
        <v>2443</v>
      </c>
      <c r="G526" t="s">
        <v>1437</v>
      </c>
      <c r="H526" t="s">
        <v>2223</v>
      </c>
      <c r="I526" t="s">
        <v>230</v>
      </c>
      <c r="J526" t="s">
        <v>231</v>
      </c>
      <c r="K526" s="35" t="str">
        <f t="shared" si="8"/>
        <v>GO! atheneum Campus Kompas Wetteren, Noordlaan 10, 9230 WETTEREN</v>
      </c>
      <c r="L526" t="s">
        <v>180</v>
      </c>
    </row>
    <row r="527" spans="1:12" x14ac:dyDescent="0.3">
      <c r="A527">
        <v>43836</v>
      </c>
      <c r="B527">
        <v>1</v>
      </c>
      <c r="C527" t="s">
        <v>1438</v>
      </c>
      <c r="D527" t="s">
        <v>48</v>
      </c>
      <c r="E527">
        <v>9230</v>
      </c>
      <c r="F527" t="s">
        <v>2443</v>
      </c>
      <c r="G527" t="s">
        <v>1439</v>
      </c>
      <c r="H527" t="s">
        <v>2223</v>
      </c>
      <c r="I527" t="s">
        <v>230</v>
      </c>
      <c r="J527" t="s">
        <v>231</v>
      </c>
      <c r="K527" s="35" t="str">
        <f t="shared" si="8"/>
        <v>GO! middenschool Campus Kompas Wetteren, Noordlaan 10, 9230 WETTEREN</v>
      </c>
      <c r="L527" t="s">
        <v>180</v>
      </c>
    </row>
    <row r="528" spans="1:12" x14ac:dyDescent="0.3">
      <c r="A528">
        <v>43869</v>
      </c>
      <c r="B528">
        <v>1</v>
      </c>
      <c r="C528" t="s">
        <v>2495</v>
      </c>
      <c r="D528" t="s">
        <v>2598</v>
      </c>
      <c r="E528">
        <v>9060</v>
      </c>
      <c r="F528" t="s">
        <v>2496</v>
      </c>
      <c r="G528" t="s">
        <v>1440</v>
      </c>
      <c r="H528" t="s">
        <v>2223</v>
      </c>
      <c r="I528" t="s">
        <v>230</v>
      </c>
      <c r="J528" t="s">
        <v>231</v>
      </c>
      <c r="K528" s="35" t="str">
        <f t="shared" si="8"/>
        <v>atheneum GO! Erasmus, Onteigeningsstraat 41_B, 9060 ZELZATE</v>
      </c>
      <c r="L528" t="s">
        <v>180</v>
      </c>
    </row>
    <row r="529" spans="1:12" x14ac:dyDescent="0.3">
      <c r="A529">
        <v>43885</v>
      </c>
      <c r="B529">
        <v>1</v>
      </c>
      <c r="C529" t="s">
        <v>2497</v>
      </c>
      <c r="D529" t="s">
        <v>2599</v>
      </c>
      <c r="E529">
        <v>9060</v>
      </c>
      <c r="F529" t="s">
        <v>2496</v>
      </c>
      <c r="G529" t="s">
        <v>1440</v>
      </c>
      <c r="H529" t="s">
        <v>2223</v>
      </c>
      <c r="I529" t="s">
        <v>230</v>
      </c>
      <c r="J529" t="s">
        <v>231</v>
      </c>
      <c r="K529" s="35" t="str">
        <f t="shared" si="8"/>
        <v>middenschool GO! Erasmus, Onteigeningsstraat 41_D, 9060 ZELZATE</v>
      </c>
      <c r="L529" t="s">
        <v>180</v>
      </c>
    </row>
    <row r="530" spans="1:12" x14ac:dyDescent="0.3">
      <c r="A530">
        <v>43927</v>
      </c>
      <c r="B530">
        <v>1</v>
      </c>
      <c r="C530" t="s">
        <v>1441</v>
      </c>
      <c r="D530" t="s">
        <v>53</v>
      </c>
      <c r="E530">
        <v>9660</v>
      </c>
      <c r="F530" t="s">
        <v>2441</v>
      </c>
      <c r="G530" t="s">
        <v>1442</v>
      </c>
      <c r="H530" t="s">
        <v>2223</v>
      </c>
      <c r="I530" t="s">
        <v>230</v>
      </c>
      <c r="J530" t="s">
        <v>231</v>
      </c>
      <c r="K530" s="35" t="str">
        <f t="shared" si="8"/>
        <v>GO! atheneum Brakel, Kasteelstraat 32, 9660 BRAKEL</v>
      </c>
      <c r="L530" t="s">
        <v>180</v>
      </c>
    </row>
    <row r="531" spans="1:12" x14ac:dyDescent="0.3">
      <c r="A531">
        <v>43968</v>
      </c>
      <c r="B531">
        <v>1</v>
      </c>
      <c r="C531" t="s">
        <v>1443</v>
      </c>
      <c r="D531" t="s">
        <v>37</v>
      </c>
      <c r="E531">
        <v>3740</v>
      </c>
      <c r="F531" t="s">
        <v>2448</v>
      </c>
      <c r="G531" t="s">
        <v>1444</v>
      </c>
      <c r="H531" t="s">
        <v>2220</v>
      </c>
      <c r="I531" t="s">
        <v>184</v>
      </c>
      <c r="J531" t="s">
        <v>185</v>
      </c>
      <c r="K531" s="35" t="str">
        <f t="shared" si="8"/>
        <v>GO! Atheneum Martinus Bilzen, Sint Martinusstraat 3, 3740 BILZEN</v>
      </c>
      <c r="L531" t="s">
        <v>180</v>
      </c>
    </row>
    <row r="532" spans="1:12" x14ac:dyDescent="0.3">
      <c r="A532">
        <v>43992</v>
      </c>
      <c r="B532">
        <v>1</v>
      </c>
      <c r="C532" t="s">
        <v>1445</v>
      </c>
      <c r="D532" t="s">
        <v>1446</v>
      </c>
      <c r="E532">
        <v>3960</v>
      </c>
      <c r="F532" t="s">
        <v>2449</v>
      </c>
      <c r="G532" t="s">
        <v>1447</v>
      </c>
      <c r="H532" t="s">
        <v>2220</v>
      </c>
      <c r="I532" t="s">
        <v>184</v>
      </c>
      <c r="J532" t="s">
        <v>185</v>
      </c>
      <c r="K532" s="35" t="str">
        <f t="shared" si="8"/>
        <v>GO! Atheneum Bree, Millenstraat 14, 3960 BREE</v>
      </c>
      <c r="L532" t="s">
        <v>180</v>
      </c>
    </row>
    <row r="533" spans="1:12" x14ac:dyDescent="0.3">
      <c r="A533">
        <v>44016</v>
      </c>
      <c r="B533">
        <v>1</v>
      </c>
      <c r="C533" t="s">
        <v>1448</v>
      </c>
      <c r="D533" t="s">
        <v>1449</v>
      </c>
      <c r="E533">
        <v>3630</v>
      </c>
      <c r="F533" t="s">
        <v>2463</v>
      </c>
      <c r="G533" t="s">
        <v>1450</v>
      </c>
      <c r="H533" t="s">
        <v>2220</v>
      </c>
      <c r="I533" t="s">
        <v>184</v>
      </c>
      <c r="J533" t="s">
        <v>185</v>
      </c>
      <c r="K533" s="35" t="str">
        <f t="shared" si="8"/>
        <v>GO! Nikola Tesla middenschool, Daalstraat 4, 3630 MAASMECHELEN</v>
      </c>
      <c r="L533" t="s">
        <v>180</v>
      </c>
    </row>
    <row r="534" spans="1:12" x14ac:dyDescent="0.3">
      <c r="A534">
        <v>44041</v>
      </c>
      <c r="B534">
        <v>1</v>
      </c>
      <c r="C534" t="s">
        <v>1451</v>
      </c>
      <c r="D534" t="s">
        <v>1452</v>
      </c>
      <c r="E534">
        <v>3600</v>
      </c>
      <c r="F534" t="s">
        <v>2452</v>
      </c>
      <c r="G534" t="s">
        <v>1453</v>
      </c>
      <c r="H534" t="s">
        <v>2220</v>
      </c>
      <c r="I534" t="s">
        <v>184</v>
      </c>
      <c r="J534" t="s">
        <v>185</v>
      </c>
      <c r="K534" s="35" t="str">
        <f t="shared" si="8"/>
        <v>GO! campus Genk Middenschool, Mosselerlaan 62, 3600 GENK</v>
      </c>
      <c r="L534" t="s">
        <v>180</v>
      </c>
    </row>
    <row r="535" spans="1:12" x14ac:dyDescent="0.3">
      <c r="A535">
        <v>44057</v>
      </c>
      <c r="B535">
        <v>1</v>
      </c>
      <c r="C535" t="s">
        <v>1454</v>
      </c>
      <c r="D535" t="s">
        <v>1455</v>
      </c>
      <c r="E535">
        <v>3600</v>
      </c>
      <c r="F535" t="s">
        <v>2452</v>
      </c>
      <c r="G535" t="s">
        <v>1456</v>
      </c>
      <c r="H535" t="s">
        <v>2220</v>
      </c>
      <c r="I535" t="s">
        <v>184</v>
      </c>
      <c r="J535" t="s">
        <v>185</v>
      </c>
      <c r="K535" s="35" t="str">
        <f t="shared" si="8"/>
        <v>GO! Campus Genk ALTEA, Sint-Lodewijkstraat 26, 3600 GENK</v>
      </c>
      <c r="L535" t="s">
        <v>180</v>
      </c>
    </row>
    <row r="536" spans="1:12" x14ac:dyDescent="0.3">
      <c r="A536">
        <v>44073</v>
      </c>
      <c r="B536">
        <v>1</v>
      </c>
      <c r="C536" t="s">
        <v>1457</v>
      </c>
      <c r="D536" t="s">
        <v>1458</v>
      </c>
      <c r="E536">
        <v>3600</v>
      </c>
      <c r="F536" t="s">
        <v>2452</v>
      </c>
      <c r="G536" t="s">
        <v>1459</v>
      </c>
      <c r="H536" t="s">
        <v>2220</v>
      </c>
      <c r="I536" t="s">
        <v>184</v>
      </c>
      <c r="J536" t="s">
        <v>185</v>
      </c>
      <c r="K536" s="35" t="str">
        <f t="shared" si="8"/>
        <v>GO! campus Genk Techn Atheneum De Wijzer, Mosselerlaan 94, 3600 GENK</v>
      </c>
      <c r="L536" t="s">
        <v>180</v>
      </c>
    </row>
    <row r="537" spans="1:12" x14ac:dyDescent="0.3">
      <c r="A537">
        <v>44081</v>
      </c>
      <c r="B537">
        <v>1</v>
      </c>
      <c r="C537" t="s">
        <v>1460</v>
      </c>
      <c r="D537" t="s">
        <v>1461</v>
      </c>
      <c r="E537">
        <v>3500</v>
      </c>
      <c r="F537" t="s">
        <v>2454</v>
      </c>
      <c r="G537" t="s">
        <v>1462</v>
      </c>
      <c r="H537" t="s">
        <v>2220</v>
      </c>
      <c r="I537" t="s">
        <v>184</v>
      </c>
      <c r="J537" t="s">
        <v>185</v>
      </c>
      <c r="K537" s="35" t="str">
        <f t="shared" si="8"/>
        <v>GO! Next het atheneum, Capucienenstraat 28, 3500 HASSELT</v>
      </c>
      <c r="L537" t="s">
        <v>180</v>
      </c>
    </row>
    <row r="538" spans="1:12" x14ac:dyDescent="0.3">
      <c r="A538">
        <v>44107</v>
      </c>
      <c r="B538">
        <v>1</v>
      </c>
      <c r="C538" t="s">
        <v>1463</v>
      </c>
      <c r="D538" t="s">
        <v>1464</v>
      </c>
      <c r="E538">
        <v>3500</v>
      </c>
      <c r="F538" t="s">
        <v>2454</v>
      </c>
      <c r="G538" t="s">
        <v>1465</v>
      </c>
      <c r="H538" t="s">
        <v>2220</v>
      </c>
      <c r="I538" t="s">
        <v>184</v>
      </c>
      <c r="J538" t="s">
        <v>185</v>
      </c>
      <c r="K538" s="35" t="str">
        <f t="shared" si="8"/>
        <v>GO! Next sportschool 1ste graad, Elfde-Liniestraat 14, 3500 HASSELT</v>
      </c>
      <c r="L538" t="s">
        <v>180</v>
      </c>
    </row>
    <row r="539" spans="1:12" x14ac:dyDescent="0.3">
      <c r="A539">
        <v>44123</v>
      </c>
      <c r="B539">
        <v>1</v>
      </c>
      <c r="C539" t="s">
        <v>1466</v>
      </c>
      <c r="D539" t="s">
        <v>1467</v>
      </c>
      <c r="E539">
        <v>3500</v>
      </c>
      <c r="F539" t="s">
        <v>2454</v>
      </c>
      <c r="G539" t="s">
        <v>1468</v>
      </c>
      <c r="H539" t="s">
        <v>2220</v>
      </c>
      <c r="I539" t="s">
        <v>184</v>
      </c>
      <c r="J539" t="s">
        <v>185</v>
      </c>
      <c r="K539" s="35" t="str">
        <f t="shared" si="8"/>
        <v>GO! Next Level X, Vildersstraat 28, 3500 HASSELT</v>
      </c>
      <c r="L539" t="s">
        <v>180</v>
      </c>
    </row>
    <row r="540" spans="1:12" x14ac:dyDescent="0.3">
      <c r="A540">
        <v>44156</v>
      </c>
      <c r="B540">
        <v>1</v>
      </c>
      <c r="C540" t="s">
        <v>1466</v>
      </c>
      <c r="D540" t="s">
        <v>1469</v>
      </c>
      <c r="E540">
        <v>3500</v>
      </c>
      <c r="F540" t="s">
        <v>2454</v>
      </c>
      <c r="G540" t="s">
        <v>1468</v>
      </c>
      <c r="H540" t="s">
        <v>2220</v>
      </c>
      <c r="I540" t="s">
        <v>184</v>
      </c>
      <c r="J540" t="s">
        <v>185</v>
      </c>
      <c r="K540" s="35" t="str">
        <f t="shared" si="8"/>
        <v>GO! Next Level X, Vildersstraat 3, 3500 HASSELT</v>
      </c>
      <c r="L540" t="s">
        <v>180</v>
      </c>
    </row>
    <row r="541" spans="1:12" x14ac:dyDescent="0.3">
      <c r="A541">
        <v>44172</v>
      </c>
      <c r="B541">
        <v>1</v>
      </c>
      <c r="C541" t="s">
        <v>1470</v>
      </c>
      <c r="D541" t="s">
        <v>1464</v>
      </c>
      <c r="E541">
        <v>3500</v>
      </c>
      <c r="F541" t="s">
        <v>2454</v>
      </c>
      <c r="G541" t="s">
        <v>1471</v>
      </c>
      <c r="H541" t="s">
        <v>2220</v>
      </c>
      <c r="I541" t="s">
        <v>184</v>
      </c>
      <c r="J541" t="s">
        <v>185</v>
      </c>
      <c r="K541" s="35" t="str">
        <f t="shared" si="8"/>
        <v>GO! Next sportschool 2de en 3de graad, Elfde-Liniestraat 14, 3500 HASSELT</v>
      </c>
      <c r="L541" t="s">
        <v>180</v>
      </c>
    </row>
    <row r="542" spans="1:12" x14ac:dyDescent="0.3">
      <c r="A542">
        <v>44181</v>
      </c>
      <c r="B542">
        <v>1</v>
      </c>
      <c r="C542" t="s">
        <v>1472</v>
      </c>
      <c r="D542" t="s">
        <v>2600</v>
      </c>
      <c r="E542">
        <v>3500</v>
      </c>
      <c r="F542" t="s">
        <v>2454</v>
      </c>
      <c r="G542" t="s">
        <v>1473</v>
      </c>
      <c r="H542" t="s">
        <v>2220</v>
      </c>
      <c r="I542" t="s">
        <v>184</v>
      </c>
      <c r="J542" t="s">
        <v>185</v>
      </c>
      <c r="K542" s="35" t="str">
        <f t="shared" si="8"/>
        <v>GO! Next van Veldeke - Herx, Gazometerstraat 4, 3500 HASSELT</v>
      </c>
      <c r="L542" t="s">
        <v>180</v>
      </c>
    </row>
    <row r="543" spans="1:12" x14ac:dyDescent="0.3">
      <c r="A543">
        <v>44263</v>
      </c>
      <c r="B543">
        <v>1</v>
      </c>
      <c r="C543" t="s">
        <v>2498</v>
      </c>
      <c r="D543" t="s">
        <v>156</v>
      </c>
      <c r="E543">
        <v>3620</v>
      </c>
      <c r="F543" t="s">
        <v>2459</v>
      </c>
      <c r="G543" t="s">
        <v>1474</v>
      </c>
      <c r="H543" t="s">
        <v>2220</v>
      </c>
      <c r="I543" t="s">
        <v>184</v>
      </c>
      <c r="J543" t="s">
        <v>185</v>
      </c>
      <c r="K543" s="35" t="str">
        <f t="shared" si="8"/>
        <v>GO] Linc Parc Atheneum, Koning Albertlaan 58, 3620 LANAKEN</v>
      </c>
      <c r="L543" t="s">
        <v>180</v>
      </c>
    </row>
    <row r="544" spans="1:12" x14ac:dyDescent="0.3">
      <c r="A544">
        <v>44289</v>
      </c>
      <c r="B544">
        <v>1</v>
      </c>
      <c r="C544" t="s">
        <v>1475</v>
      </c>
      <c r="D544" t="s">
        <v>39</v>
      </c>
      <c r="E544">
        <v>3970</v>
      </c>
      <c r="F544" t="s">
        <v>2460</v>
      </c>
      <c r="G544" t="s">
        <v>40</v>
      </c>
      <c r="H544" t="s">
        <v>2220</v>
      </c>
      <c r="I544" t="s">
        <v>184</v>
      </c>
      <c r="J544" t="s">
        <v>185</v>
      </c>
      <c r="K544" s="35" t="str">
        <f t="shared" si="8"/>
        <v>Campus FLX, Atheneumstraat 2, 3970 LEOPOLDSBURG</v>
      </c>
      <c r="L544" t="s">
        <v>180</v>
      </c>
    </row>
    <row r="545" spans="1:12" x14ac:dyDescent="0.3">
      <c r="A545">
        <v>44297</v>
      </c>
      <c r="B545">
        <v>1</v>
      </c>
      <c r="C545" t="s">
        <v>1476</v>
      </c>
      <c r="D545" t="s">
        <v>39</v>
      </c>
      <c r="E545">
        <v>3970</v>
      </c>
      <c r="F545" t="s">
        <v>2460</v>
      </c>
      <c r="G545" t="s">
        <v>40</v>
      </c>
      <c r="H545" t="s">
        <v>2220</v>
      </c>
      <c r="I545" t="s">
        <v>184</v>
      </c>
      <c r="J545" t="s">
        <v>185</v>
      </c>
      <c r="K545" s="35" t="str">
        <f t="shared" si="8"/>
        <v>Campus FLX middenschool, Atheneumstraat 2, 3970 LEOPOLDSBURG</v>
      </c>
      <c r="L545" t="s">
        <v>180</v>
      </c>
    </row>
    <row r="546" spans="1:12" x14ac:dyDescent="0.3">
      <c r="A546">
        <v>44313</v>
      </c>
      <c r="B546">
        <v>1</v>
      </c>
      <c r="C546" t="s">
        <v>1477</v>
      </c>
      <c r="D546" t="s">
        <v>151</v>
      </c>
      <c r="E546">
        <v>3920</v>
      </c>
      <c r="F546" t="s">
        <v>2461</v>
      </c>
      <c r="G546" t="s">
        <v>1478</v>
      </c>
      <c r="H546" t="s">
        <v>2220</v>
      </c>
      <c r="I546" t="s">
        <v>184</v>
      </c>
      <c r="J546" t="s">
        <v>185</v>
      </c>
      <c r="K546" s="35" t="str">
        <f t="shared" si="8"/>
        <v>X plus Lommel, Mudakkers 25, 3920 LOMMEL</v>
      </c>
      <c r="L546" t="s">
        <v>180</v>
      </c>
    </row>
    <row r="547" spans="1:12" x14ac:dyDescent="0.3">
      <c r="A547">
        <v>44321</v>
      </c>
      <c r="B547">
        <v>1</v>
      </c>
      <c r="C547" t="s">
        <v>1479</v>
      </c>
      <c r="D547" t="s">
        <v>151</v>
      </c>
      <c r="E547">
        <v>3920</v>
      </c>
      <c r="F547" t="s">
        <v>2461</v>
      </c>
      <c r="G547" t="s">
        <v>1478</v>
      </c>
      <c r="H547" t="s">
        <v>2220</v>
      </c>
      <c r="I547" t="s">
        <v>184</v>
      </c>
      <c r="J547" t="s">
        <v>185</v>
      </c>
      <c r="K547" s="35" t="str">
        <f t="shared" si="8"/>
        <v>X plus, Mudakkers 25, 3920 LOMMEL</v>
      </c>
      <c r="L547" t="s">
        <v>180</v>
      </c>
    </row>
    <row r="548" spans="1:12" x14ac:dyDescent="0.3">
      <c r="A548">
        <v>44347</v>
      </c>
      <c r="B548">
        <v>1</v>
      </c>
      <c r="C548" t="s">
        <v>1480</v>
      </c>
      <c r="D548" t="s">
        <v>2601</v>
      </c>
      <c r="E548">
        <v>3680</v>
      </c>
      <c r="F548" t="s">
        <v>2458</v>
      </c>
      <c r="G548" t="s">
        <v>1481</v>
      </c>
      <c r="H548" t="s">
        <v>2220</v>
      </c>
      <c r="I548" t="s">
        <v>184</v>
      </c>
      <c r="J548" t="s">
        <v>185</v>
      </c>
      <c r="K548" s="35" t="str">
        <f t="shared" si="8"/>
        <v>GO! Atheneum Campus Van Eyck Maaseik, Burgemeester Philipslaan 19_A, 3680 MAASEIK</v>
      </c>
      <c r="L548" t="s">
        <v>180</v>
      </c>
    </row>
    <row r="549" spans="1:12" x14ac:dyDescent="0.3">
      <c r="A549">
        <v>44362</v>
      </c>
      <c r="B549">
        <v>1</v>
      </c>
      <c r="C549" t="s">
        <v>1482</v>
      </c>
      <c r="D549" t="s">
        <v>2602</v>
      </c>
      <c r="E549">
        <v>3680</v>
      </c>
      <c r="F549" t="s">
        <v>2458</v>
      </c>
      <c r="G549" t="s">
        <v>1483</v>
      </c>
      <c r="H549" t="s">
        <v>2220</v>
      </c>
      <c r="I549" t="s">
        <v>184</v>
      </c>
      <c r="J549" t="s">
        <v>185</v>
      </c>
      <c r="K549" s="35" t="str">
        <f t="shared" si="8"/>
        <v>GO! Technisch Atheneum Campus Van Eyck, Burgemeester Philipslaan 19_B, 3680 MAASEIK</v>
      </c>
      <c r="L549" t="s">
        <v>180</v>
      </c>
    </row>
    <row r="550" spans="1:12" x14ac:dyDescent="0.3">
      <c r="A550">
        <v>44371</v>
      </c>
      <c r="B550">
        <v>1</v>
      </c>
      <c r="C550" t="s">
        <v>1484</v>
      </c>
      <c r="D550" t="s">
        <v>1485</v>
      </c>
      <c r="E550">
        <v>3680</v>
      </c>
      <c r="F550" t="s">
        <v>2458</v>
      </c>
      <c r="G550" t="s">
        <v>1486</v>
      </c>
      <c r="H550" t="s">
        <v>2220</v>
      </c>
      <c r="I550" t="s">
        <v>184</v>
      </c>
      <c r="J550" t="s">
        <v>185</v>
      </c>
      <c r="K550" s="35" t="str">
        <f t="shared" si="8"/>
        <v>GO! Middenschool Campus Van Eyck Maaseik, Burgemeester Philipslaan 20, 3680 MAASEIK</v>
      </c>
      <c r="L550" t="s">
        <v>180</v>
      </c>
    </row>
    <row r="551" spans="1:12" x14ac:dyDescent="0.3">
      <c r="A551">
        <v>44388</v>
      </c>
      <c r="B551">
        <v>1</v>
      </c>
      <c r="C551" t="s">
        <v>1487</v>
      </c>
      <c r="D551" t="s">
        <v>95</v>
      </c>
      <c r="E551">
        <v>3630</v>
      </c>
      <c r="F551" t="s">
        <v>2463</v>
      </c>
      <c r="G551" t="s">
        <v>1488</v>
      </c>
      <c r="H551" t="s">
        <v>2220</v>
      </c>
      <c r="I551" t="s">
        <v>184</v>
      </c>
      <c r="J551" t="s">
        <v>185</v>
      </c>
      <c r="K551" s="35" t="str">
        <f t="shared" si="8"/>
        <v>GO! Maxwell, Onderwijsstraat 19, 3630 MAASMECHELEN</v>
      </c>
      <c r="L551" t="s">
        <v>180</v>
      </c>
    </row>
    <row r="552" spans="1:12" x14ac:dyDescent="0.3">
      <c r="A552">
        <v>44412</v>
      </c>
      <c r="B552">
        <v>1</v>
      </c>
      <c r="C552" t="s">
        <v>1489</v>
      </c>
      <c r="D552" t="s">
        <v>34</v>
      </c>
      <c r="E552">
        <v>3900</v>
      </c>
      <c r="F552" t="s">
        <v>2499</v>
      </c>
      <c r="G552" t="s">
        <v>35</v>
      </c>
      <c r="H552" t="s">
        <v>2220</v>
      </c>
      <c r="I552" t="s">
        <v>184</v>
      </c>
      <c r="J552" t="s">
        <v>185</v>
      </c>
      <c r="K552" s="35" t="str">
        <f t="shared" si="8"/>
        <v>GO! atheneum VOX Pelt, Leopoldlaan 45, 3900 PELT</v>
      </c>
      <c r="L552" t="s">
        <v>180</v>
      </c>
    </row>
    <row r="553" spans="1:12" x14ac:dyDescent="0.3">
      <c r="A553">
        <v>44438</v>
      </c>
      <c r="B553">
        <v>1</v>
      </c>
      <c r="C553" t="s">
        <v>1490</v>
      </c>
      <c r="D553" t="s">
        <v>34</v>
      </c>
      <c r="E553">
        <v>3900</v>
      </c>
      <c r="F553" t="s">
        <v>2499</v>
      </c>
      <c r="G553" t="s">
        <v>35</v>
      </c>
      <c r="H553" t="s">
        <v>2220</v>
      </c>
      <c r="I553" t="s">
        <v>184</v>
      </c>
      <c r="J553" t="s">
        <v>185</v>
      </c>
      <c r="K553" s="35" t="str">
        <f t="shared" si="8"/>
        <v>GO! Tienerschool VOX Pelt, Leopoldlaan 45, 3900 PELT</v>
      </c>
      <c r="L553" t="s">
        <v>180</v>
      </c>
    </row>
    <row r="554" spans="1:12" x14ac:dyDescent="0.3">
      <c r="A554">
        <v>44446</v>
      </c>
      <c r="B554">
        <v>1</v>
      </c>
      <c r="C554" t="s">
        <v>2249</v>
      </c>
      <c r="D554" t="s">
        <v>38</v>
      </c>
      <c r="E554">
        <v>3800</v>
      </c>
      <c r="F554" t="s">
        <v>2467</v>
      </c>
      <c r="G554" t="s">
        <v>1491</v>
      </c>
      <c r="H554" t="s">
        <v>2220</v>
      </c>
      <c r="I554" t="s">
        <v>184</v>
      </c>
      <c r="J554" t="s">
        <v>185</v>
      </c>
      <c r="K554" s="35" t="str">
        <f t="shared" si="8"/>
        <v>GO! Methodeschool het Kompas St-Truiden, Tichelrijlaan 1, 3800 SINT-TRUIDEN</v>
      </c>
      <c r="L554" t="s">
        <v>180</v>
      </c>
    </row>
    <row r="555" spans="1:12" x14ac:dyDescent="0.3">
      <c r="A555">
        <v>44453</v>
      </c>
      <c r="B555">
        <v>1</v>
      </c>
      <c r="C555" t="s">
        <v>2250</v>
      </c>
      <c r="D555" t="s">
        <v>36</v>
      </c>
      <c r="E555">
        <v>3700</v>
      </c>
      <c r="F555" t="s">
        <v>2470</v>
      </c>
      <c r="G555" t="s">
        <v>1492</v>
      </c>
      <c r="H555" t="s">
        <v>2220</v>
      </c>
      <c r="I555" t="s">
        <v>184</v>
      </c>
      <c r="J555" t="s">
        <v>185</v>
      </c>
      <c r="K555" s="35" t="str">
        <f t="shared" si="8"/>
        <v>GO! Ath. Tungrorum campus Ambiorix 1e gr, Moerenstraat 4, 3700 TONGEREN</v>
      </c>
      <c r="L555" t="s">
        <v>180</v>
      </c>
    </row>
    <row r="556" spans="1:12" x14ac:dyDescent="0.3">
      <c r="A556">
        <v>44487</v>
      </c>
      <c r="B556">
        <v>1</v>
      </c>
      <c r="C556" t="s">
        <v>2251</v>
      </c>
      <c r="D556" t="s">
        <v>1493</v>
      </c>
      <c r="E556">
        <v>3800</v>
      </c>
      <c r="F556" t="s">
        <v>2467</v>
      </c>
      <c r="G556" t="s">
        <v>1494</v>
      </c>
      <c r="H556" t="s">
        <v>2220</v>
      </c>
      <c r="I556" t="s">
        <v>184</v>
      </c>
      <c r="J556" t="s">
        <v>185</v>
      </c>
      <c r="K556" s="35" t="str">
        <f t="shared" si="8"/>
        <v>GO!Ath.St-Truiden campus Speelhof 2-3egr, Speelhoflaan 9, 3800 SINT-TRUIDEN</v>
      </c>
      <c r="L556" t="s">
        <v>180</v>
      </c>
    </row>
    <row r="557" spans="1:12" x14ac:dyDescent="0.3">
      <c r="A557">
        <v>44495</v>
      </c>
      <c r="B557">
        <v>1</v>
      </c>
      <c r="C557" t="s">
        <v>2252</v>
      </c>
      <c r="D557" t="s">
        <v>155</v>
      </c>
      <c r="E557">
        <v>3840</v>
      </c>
      <c r="F557" t="s">
        <v>2500</v>
      </c>
      <c r="G557" t="s">
        <v>1495</v>
      </c>
      <c r="H557" t="s">
        <v>2220</v>
      </c>
      <c r="I557" t="s">
        <v>184</v>
      </c>
      <c r="J557" t="s">
        <v>185</v>
      </c>
      <c r="K557" s="35" t="str">
        <f t="shared" si="8"/>
        <v>GO! Atheneum Borgloon 1ste graad SO, Stationsstraat 32, 3840 BORGLOON</v>
      </c>
      <c r="L557" t="s">
        <v>180</v>
      </c>
    </row>
    <row r="558" spans="1:12" x14ac:dyDescent="0.3">
      <c r="A558">
        <v>44537</v>
      </c>
      <c r="B558">
        <v>1</v>
      </c>
      <c r="C558" t="s">
        <v>2253</v>
      </c>
      <c r="D558" t="s">
        <v>155</v>
      </c>
      <c r="E558">
        <v>3840</v>
      </c>
      <c r="F558" t="s">
        <v>2500</v>
      </c>
      <c r="G558" t="s">
        <v>1495</v>
      </c>
      <c r="H558" t="s">
        <v>2220</v>
      </c>
      <c r="I558" t="s">
        <v>184</v>
      </c>
      <c r="J558" t="s">
        <v>185</v>
      </c>
      <c r="K558" s="35" t="str">
        <f t="shared" si="8"/>
        <v>GO! Atheneum Borgloon 2de-3de graad SO, Stationsstraat 32, 3840 BORGLOON</v>
      </c>
      <c r="L558" t="s">
        <v>180</v>
      </c>
    </row>
    <row r="559" spans="1:12" x14ac:dyDescent="0.3">
      <c r="A559">
        <v>44552</v>
      </c>
      <c r="B559">
        <v>1</v>
      </c>
      <c r="C559" t="s">
        <v>2254</v>
      </c>
      <c r="D559" t="s">
        <v>1496</v>
      </c>
      <c r="E559">
        <v>3700</v>
      </c>
      <c r="F559" t="s">
        <v>2470</v>
      </c>
      <c r="G559" t="s">
        <v>1497</v>
      </c>
      <c r="H559" t="s">
        <v>2220</v>
      </c>
      <c r="I559" t="s">
        <v>184</v>
      </c>
      <c r="J559" t="s">
        <v>185</v>
      </c>
      <c r="K559" s="35" t="str">
        <f t="shared" si="8"/>
        <v>GO!Ath. Tungrorum campus Plinius 2e-3egr, Keversstraat 26, 3700 TONGEREN</v>
      </c>
      <c r="L559" t="s">
        <v>180</v>
      </c>
    </row>
    <row r="560" spans="1:12" x14ac:dyDescent="0.3">
      <c r="A560">
        <v>44669</v>
      </c>
      <c r="B560">
        <v>1</v>
      </c>
      <c r="C560" t="s">
        <v>1498</v>
      </c>
      <c r="D560" t="s">
        <v>45</v>
      </c>
      <c r="E560">
        <v>9000</v>
      </c>
      <c r="F560" t="s">
        <v>2427</v>
      </c>
      <c r="G560" t="s">
        <v>1499</v>
      </c>
      <c r="H560" t="s">
        <v>2223</v>
      </c>
      <c r="I560" t="s">
        <v>230</v>
      </c>
      <c r="J560" t="s">
        <v>231</v>
      </c>
      <c r="K560" s="35" t="str">
        <f t="shared" si="8"/>
        <v>GO! middenschool Voskenslaan, Voskenslaan 60, 9000 GENT</v>
      </c>
      <c r="L560" t="s">
        <v>180</v>
      </c>
    </row>
    <row r="561" spans="1:12" x14ac:dyDescent="0.3">
      <c r="A561">
        <v>44727</v>
      </c>
      <c r="B561">
        <v>1</v>
      </c>
      <c r="C561" t="s">
        <v>2255</v>
      </c>
      <c r="D561" t="s">
        <v>64</v>
      </c>
      <c r="E561">
        <v>1800</v>
      </c>
      <c r="F561" t="s">
        <v>2374</v>
      </c>
      <c r="G561" t="s">
        <v>585</v>
      </c>
      <c r="H561" t="s">
        <v>2230</v>
      </c>
      <c r="I561" t="s">
        <v>417</v>
      </c>
      <c r="J561" t="s">
        <v>418</v>
      </c>
      <c r="K561" s="35" t="str">
        <f t="shared" si="8"/>
        <v>Virgo Plus EG, Rooseveltlaan (Franklin) 98, 1800 VILVOORDE</v>
      </c>
      <c r="L561" t="s">
        <v>180</v>
      </c>
    </row>
    <row r="562" spans="1:12" x14ac:dyDescent="0.3">
      <c r="A562">
        <v>46391</v>
      </c>
      <c r="B562">
        <v>1</v>
      </c>
      <c r="C562" t="s">
        <v>1500</v>
      </c>
      <c r="D562" t="s">
        <v>1501</v>
      </c>
      <c r="E562">
        <v>2900</v>
      </c>
      <c r="F562" t="s">
        <v>2331</v>
      </c>
      <c r="G562" t="s">
        <v>1502</v>
      </c>
      <c r="H562" t="s">
        <v>2220</v>
      </c>
      <c r="I562" t="s">
        <v>184</v>
      </c>
      <c r="J562" t="s">
        <v>185</v>
      </c>
      <c r="K562" s="35" t="str">
        <f t="shared" si="8"/>
        <v>GO! atheneum Schoten, Emiel Blangenoisstraat 2, 2900 SCHOTEN</v>
      </c>
      <c r="L562" t="s">
        <v>180</v>
      </c>
    </row>
    <row r="563" spans="1:12" x14ac:dyDescent="0.3">
      <c r="A563">
        <v>46409</v>
      </c>
      <c r="B563">
        <v>1</v>
      </c>
      <c r="C563" t="s">
        <v>1503</v>
      </c>
      <c r="D563" t="s">
        <v>33</v>
      </c>
      <c r="E563">
        <v>3290</v>
      </c>
      <c r="F563" t="s">
        <v>2349</v>
      </c>
      <c r="G563" t="s">
        <v>1225</v>
      </c>
      <c r="H563" t="s">
        <v>2230</v>
      </c>
      <c r="I563" t="s">
        <v>417</v>
      </c>
      <c r="J563" t="s">
        <v>418</v>
      </c>
      <c r="K563" s="35" t="str">
        <f t="shared" si="8"/>
        <v>GO! De Prins Diest Weerstandsplein, Weerstandsplein 1, 3290 DIEST</v>
      </c>
      <c r="L563" t="s">
        <v>180</v>
      </c>
    </row>
    <row r="564" spans="1:12" x14ac:dyDescent="0.3">
      <c r="A564">
        <v>46813</v>
      </c>
      <c r="B564">
        <v>1</v>
      </c>
      <c r="C564" t="s">
        <v>1504</v>
      </c>
      <c r="D564" t="s">
        <v>2256</v>
      </c>
      <c r="E564">
        <v>2050</v>
      </c>
      <c r="F564" t="s">
        <v>2294</v>
      </c>
      <c r="G564" t="s">
        <v>1505</v>
      </c>
      <c r="H564" t="s">
        <v>2220</v>
      </c>
      <c r="I564" t="s">
        <v>184</v>
      </c>
      <c r="J564" t="s">
        <v>185</v>
      </c>
      <c r="K564" s="35" t="str">
        <f t="shared" si="8"/>
        <v>Sint-Annacollege -Middenschool, Halewijnlaan 88, 2050 ANTWERPEN</v>
      </c>
      <c r="L564" t="s">
        <v>180</v>
      </c>
    </row>
    <row r="565" spans="1:12" x14ac:dyDescent="0.3">
      <c r="A565">
        <v>46821</v>
      </c>
      <c r="B565">
        <v>1</v>
      </c>
      <c r="C565" t="s">
        <v>1506</v>
      </c>
      <c r="D565" t="s">
        <v>75</v>
      </c>
      <c r="E565">
        <v>2018</v>
      </c>
      <c r="F565" t="s">
        <v>2294</v>
      </c>
      <c r="G565" t="s">
        <v>76</v>
      </c>
      <c r="H565" t="s">
        <v>2220</v>
      </c>
      <c r="I565" t="s">
        <v>184</v>
      </c>
      <c r="J565" t="s">
        <v>185</v>
      </c>
      <c r="K565" s="35" t="str">
        <f t="shared" si="8"/>
        <v>Vrije Israelitische school Sec.On. Yavne, Lamorinièrestraat 150, 2018 ANTWERPEN</v>
      </c>
      <c r="L565" t="s">
        <v>180</v>
      </c>
    </row>
    <row r="566" spans="1:12" x14ac:dyDescent="0.3">
      <c r="A566">
        <v>46854</v>
      </c>
      <c r="B566">
        <v>1</v>
      </c>
      <c r="C566" t="s">
        <v>1507</v>
      </c>
      <c r="D566" t="s">
        <v>697</v>
      </c>
      <c r="E566">
        <v>8870</v>
      </c>
      <c r="F566" t="s">
        <v>2396</v>
      </c>
      <c r="G566" t="s">
        <v>698</v>
      </c>
      <c r="H566" t="s">
        <v>2236</v>
      </c>
      <c r="I566" t="s">
        <v>2205</v>
      </c>
      <c r="J566" t="s">
        <v>614</v>
      </c>
      <c r="K566" s="35" t="str">
        <f t="shared" si="8"/>
        <v>Prizma - Middenschool Izegem 2, Kasteelstraat 28, 8870 IZEGEM</v>
      </c>
      <c r="L566" t="s">
        <v>180</v>
      </c>
    </row>
    <row r="567" spans="1:12" x14ac:dyDescent="0.3">
      <c r="A567">
        <v>46862</v>
      </c>
      <c r="B567">
        <v>1</v>
      </c>
      <c r="C567" t="s">
        <v>1508</v>
      </c>
      <c r="D567" t="s">
        <v>1509</v>
      </c>
      <c r="E567">
        <v>9000</v>
      </c>
      <c r="F567" t="s">
        <v>2427</v>
      </c>
      <c r="G567" t="s">
        <v>1510</v>
      </c>
      <c r="H567" t="s">
        <v>2223</v>
      </c>
      <c r="I567" t="s">
        <v>230</v>
      </c>
      <c r="J567" t="s">
        <v>231</v>
      </c>
      <c r="K567" s="35" t="str">
        <f t="shared" si="8"/>
        <v>Richtpunt campus Gent Abdisstraat, Abdisstraat 56, 9000 GENT</v>
      </c>
      <c r="L567" t="s">
        <v>180</v>
      </c>
    </row>
    <row r="568" spans="1:12" x14ac:dyDescent="0.3">
      <c r="A568">
        <v>46871</v>
      </c>
      <c r="B568">
        <v>1</v>
      </c>
      <c r="C568" t="s">
        <v>1511</v>
      </c>
      <c r="D568" t="s">
        <v>127</v>
      </c>
      <c r="E568">
        <v>9000</v>
      </c>
      <c r="F568" t="s">
        <v>2427</v>
      </c>
      <c r="G568" t="s">
        <v>128</v>
      </c>
      <c r="H568" t="s">
        <v>2223</v>
      </c>
      <c r="I568" t="s">
        <v>230</v>
      </c>
      <c r="J568" t="s">
        <v>231</v>
      </c>
      <c r="K568" s="35" t="str">
        <f t="shared" si="8"/>
        <v>IVG-School, Nederkouter 112, 9000 GENT</v>
      </c>
      <c r="L568" t="s">
        <v>180</v>
      </c>
    </row>
    <row r="569" spans="1:12" x14ac:dyDescent="0.3">
      <c r="A569">
        <v>47209</v>
      </c>
      <c r="B569">
        <v>1</v>
      </c>
      <c r="C569" t="s">
        <v>1512</v>
      </c>
      <c r="D569" t="s">
        <v>143</v>
      </c>
      <c r="E569">
        <v>9930</v>
      </c>
      <c r="F569" t="s">
        <v>2501</v>
      </c>
      <c r="G569" t="s">
        <v>1513</v>
      </c>
      <c r="H569" t="s">
        <v>2223</v>
      </c>
      <c r="I569" t="s">
        <v>230</v>
      </c>
      <c r="J569" t="s">
        <v>231</v>
      </c>
      <c r="K569" s="35" t="str">
        <f t="shared" si="8"/>
        <v>Instituut Sint-Lutgardis, Dreef 47, 9930 LIEVEGEM</v>
      </c>
      <c r="L569" t="s">
        <v>180</v>
      </c>
    </row>
    <row r="570" spans="1:12" x14ac:dyDescent="0.3">
      <c r="A570">
        <v>47217</v>
      </c>
      <c r="B570">
        <v>1</v>
      </c>
      <c r="C570" t="s">
        <v>1514</v>
      </c>
      <c r="D570" t="s">
        <v>1515</v>
      </c>
      <c r="E570">
        <v>9930</v>
      </c>
      <c r="F570" t="s">
        <v>2501</v>
      </c>
      <c r="G570" t="s">
        <v>1516</v>
      </c>
      <c r="H570" t="s">
        <v>2223</v>
      </c>
      <c r="I570" t="s">
        <v>230</v>
      </c>
      <c r="J570" t="s">
        <v>231</v>
      </c>
      <c r="K570" s="35" t="str">
        <f t="shared" si="8"/>
        <v>Sint-Vincentiuscollege - Middenschool, Luitenant Dobbelaerestraat 16, 9930 LIEVEGEM</v>
      </c>
      <c r="L570" t="s">
        <v>180</v>
      </c>
    </row>
    <row r="571" spans="1:12" x14ac:dyDescent="0.3">
      <c r="A571">
        <v>47225</v>
      </c>
      <c r="B571">
        <v>1</v>
      </c>
      <c r="C571" t="s">
        <v>320</v>
      </c>
      <c r="D571" t="s">
        <v>1517</v>
      </c>
      <c r="E571">
        <v>3600</v>
      </c>
      <c r="F571" t="s">
        <v>2452</v>
      </c>
      <c r="G571" t="s">
        <v>1518</v>
      </c>
      <c r="H571" t="s">
        <v>2220</v>
      </c>
      <c r="I571" t="s">
        <v>184</v>
      </c>
      <c r="J571" t="s">
        <v>185</v>
      </c>
      <c r="K571" s="35" t="str">
        <f t="shared" si="8"/>
        <v>Sint-Jozefinstituut, Hasseltweg 383, 3600 GENK</v>
      </c>
      <c r="L571" t="s">
        <v>180</v>
      </c>
    </row>
    <row r="572" spans="1:12" x14ac:dyDescent="0.3">
      <c r="A572">
        <v>47258</v>
      </c>
      <c r="B572">
        <v>1</v>
      </c>
      <c r="C572" t="s">
        <v>1519</v>
      </c>
      <c r="D572" t="s">
        <v>68</v>
      </c>
      <c r="E572">
        <v>2060</v>
      </c>
      <c r="F572" t="s">
        <v>2294</v>
      </c>
      <c r="G572" t="s">
        <v>1520</v>
      </c>
      <c r="H572" t="s">
        <v>2220</v>
      </c>
      <c r="I572" t="s">
        <v>184</v>
      </c>
      <c r="J572" t="s">
        <v>185</v>
      </c>
      <c r="K572" s="35" t="str">
        <f t="shared" si="8"/>
        <v>Scheppersinstituut 1 Deurne &amp; Antwerpen, Van Helmontstraat 29, 2060 ANTWERPEN</v>
      </c>
      <c r="L572" t="s">
        <v>180</v>
      </c>
    </row>
    <row r="573" spans="1:12" x14ac:dyDescent="0.3">
      <c r="A573">
        <v>47282</v>
      </c>
      <c r="B573">
        <v>1</v>
      </c>
      <c r="C573" t="s">
        <v>1521</v>
      </c>
      <c r="D573" t="s">
        <v>1522</v>
      </c>
      <c r="E573">
        <v>2050</v>
      </c>
      <c r="F573" t="s">
        <v>2294</v>
      </c>
      <c r="G573" t="s">
        <v>1523</v>
      </c>
      <c r="H573" t="s">
        <v>2220</v>
      </c>
      <c r="I573" t="s">
        <v>184</v>
      </c>
      <c r="J573" t="s">
        <v>185</v>
      </c>
      <c r="K573" s="35" t="str">
        <f t="shared" si="8"/>
        <v>Sint-Annacollege, Oscar De Gruyterlaan 4, 2050 ANTWERPEN</v>
      </c>
      <c r="L573" t="s">
        <v>180</v>
      </c>
    </row>
    <row r="574" spans="1:12" x14ac:dyDescent="0.3">
      <c r="A574">
        <v>47316</v>
      </c>
      <c r="B574">
        <v>1</v>
      </c>
      <c r="C574" t="s">
        <v>1524</v>
      </c>
      <c r="D574" t="s">
        <v>2257</v>
      </c>
      <c r="E574">
        <v>1040</v>
      </c>
      <c r="F574" t="s">
        <v>2478</v>
      </c>
      <c r="G574" t="s">
        <v>1525</v>
      </c>
      <c r="H574" t="s">
        <v>2223</v>
      </c>
      <c r="I574" t="s">
        <v>230</v>
      </c>
      <c r="J574" t="s">
        <v>231</v>
      </c>
      <c r="K574" s="35" t="str">
        <f t="shared" si="8"/>
        <v>Middelbare Steinerschool Vlaanderen, Steenweg op Etterbeek 182, 1040 ETTERBEEK</v>
      </c>
      <c r="L574" t="s">
        <v>180</v>
      </c>
    </row>
    <row r="575" spans="1:12" x14ac:dyDescent="0.3">
      <c r="A575">
        <v>47589</v>
      </c>
      <c r="B575">
        <v>1</v>
      </c>
      <c r="C575" t="s">
        <v>320</v>
      </c>
      <c r="D575" t="s">
        <v>2603</v>
      </c>
      <c r="E575">
        <v>9230</v>
      </c>
      <c r="F575" t="s">
        <v>2443</v>
      </c>
      <c r="G575" t="s">
        <v>1526</v>
      </c>
      <c r="H575" t="s">
        <v>2223</v>
      </c>
      <c r="I575" t="s">
        <v>230</v>
      </c>
      <c r="J575" t="s">
        <v>231</v>
      </c>
      <c r="K575" s="35" t="str">
        <f t="shared" si="8"/>
        <v>Sint-Jozefinstituut, Wegvoeringstraat 59_A, 9230 WETTEREN</v>
      </c>
      <c r="L575" t="s">
        <v>180</v>
      </c>
    </row>
    <row r="576" spans="1:12" x14ac:dyDescent="0.3">
      <c r="A576">
        <v>47597</v>
      </c>
      <c r="B576">
        <v>1</v>
      </c>
      <c r="C576" t="s">
        <v>1527</v>
      </c>
      <c r="D576" t="s">
        <v>81</v>
      </c>
      <c r="E576">
        <v>2180</v>
      </c>
      <c r="F576" t="s">
        <v>2310</v>
      </c>
      <c r="G576" t="s">
        <v>264</v>
      </c>
      <c r="H576" t="s">
        <v>2220</v>
      </c>
      <c r="I576" t="s">
        <v>184</v>
      </c>
      <c r="J576" t="s">
        <v>185</v>
      </c>
      <c r="K576" s="35" t="str">
        <f t="shared" si="8"/>
        <v>Moretus 2, Oorderseweg 8, 2180 EKEREN</v>
      </c>
      <c r="L576" t="s">
        <v>180</v>
      </c>
    </row>
    <row r="577" spans="1:12" x14ac:dyDescent="0.3">
      <c r="A577">
        <v>47886</v>
      </c>
      <c r="B577">
        <v>1</v>
      </c>
      <c r="C577" t="s">
        <v>1528</v>
      </c>
      <c r="D577" t="s">
        <v>1529</v>
      </c>
      <c r="E577">
        <v>3950</v>
      </c>
      <c r="F577" t="s">
        <v>2502</v>
      </c>
      <c r="G577" t="s">
        <v>1530</v>
      </c>
      <c r="H577" t="s">
        <v>2220</v>
      </c>
      <c r="I577" t="s">
        <v>184</v>
      </c>
      <c r="J577" t="s">
        <v>185</v>
      </c>
      <c r="K577" s="35" t="str">
        <f t="shared" si="8"/>
        <v>Biotechnicum, Kaulillerweg 3, 3950 BOCHOLT</v>
      </c>
      <c r="L577" t="s">
        <v>180</v>
      </c>
    </row>
    <row r="578" spans="1:12" x14ac:dyDescent="0.3">
      <c r="A578">
        <v>47894</v>
      </c>
      <c r="B578">
        <v>1</v>
      </c>
      <c r="C578" t="s">
        <v>1531</v>
      </c>
      <c r="D578" t="s">
        <v>101</v>
      </c>
      <c r="E578">
        <v>2800</v>
      </c>
      <c r="F578" t="s">
        <v>2324</v>
      </c>
      <c r="G578" t="s">
        <v>1532</v>
      </c>
      <c r="H578" t="s">
        <v>2220</v>
      </c>
      <c r="I578" t="s">
        <v>184</v>
      </c>
      <c r="J578" t="s">
        <v>185</v>
      </c>
      <c r="K578" s="35" t="str">
        <f t="shared" si="8"/>
        <v>Berthoutinstituut - Klein Seminarie 2, Bleekstraat 3, 2800 MECHELEN</v>
      </c>
      <c r="L578" t="s">
        <v>180</v>
      </c>
    </row>
    <row r="579" spans="1:12" x14ac:dyDescent="0.3">
      <c r="A579">
        <v>47944</v>
      </c>
      <c r="B579">
        <v>1</v>
      </c>
      <c r="C579" t="s">
        <v>1533</v>
      </c>
      <c r="D579" t="s">
        <v>1534</v>
      </c>
      <c r="E579">
        <v>9900</v>
      </c>
      <c r="F579" t="s">
        <v>2423</v>
      </c>
      <c r="G579" t="s">
        <v>1535</v>
      </c>
      <c r="H579" t="s">
        <v>2223</v>
      </c>
      <c r="I579" t="s">
        <v>230</v>
      </c>
      <c r="J579" t="s">
        <v>231</v>
      </c>
      <c r="K579" s="35" t="str">
        <f t="shared" ref="K579:K642" si="9">IF(A579="","",C579&amp;", "&amp;D579&amp;", "&amp;E579&amp;" "&amp;F579)</f>
        <v>GO! atheneum en leefschool De Tandem, Eikelstraat 41, 9900 EEKLO</v>
      </c>
      <c r="L579" t="s">
        <v>180</v>
      </c>
    </row>
    <row r="580" spans="1:12" x14ac:dyDescent="0.3">
      <c r="A580">
        <v>48025</v>
      </c>
      <c r="B580">
        <v>1</v>
      </c>
      <c r="C580" t="s">
        <v>1536</v>
      </c>
      <c r="D580" t="s">
        <v>1537</v>
      </c>
      <c r="E580">
        <v>9470</v>
      </c>
      <c r="F580" t="s">
        <v>2491</v>
      </c>
      <c r="G580" t="s">
        <v>1538</v>
      </c>
      <c r="H580" t="s">
        <v>2223</v>
      </c>
      <c r="I580" t="s">
        <v>230</v>
      </c>
      <c r="J580" t="s">
        <v>231</v>
      </c>
      <c r="K580" s="35" t="str">
        <f t="shared" si="9"/>
        <v>Leonardo College, Middenstraat 10, 9470 DENDERLEEUW</v>
      </c>
      <c r="L580" t="s">
        <v>180</v>
      </c>
    </row>
    <row r="581" spans="1:12" x14ac:dyDescent="0.3">
      <c r="A581">
        <v>48033</v>
      </c>
      <c r="B581">
        <v>1</v>
      </c>
      <c r="C581" t="s">
        <v>1539</v>
      </c>
      <c r="D581" t="s">
        <v>134</v>
      </c>
      <c r="E581">
        <v>9990</v>
      </c>
      <c r="F581" t="s">
        <v>2433</v>
      </c>
      <c r="G581" t="s">
        <v>1540</v>
      </c>
      <c r="H581" t="s">
        <v>2223</v>
      </c>
      <c r="I581" t="s">
        <v>230</v>
      </c>
      <c r="J581" t="s">
        <v>231</v>
      </c>
      <c r="K581" s="35" t="str">
        <f t="shared" si="9"/>
        <v>Instituut Zusters Maricolen - Middensch., Marktstraat 15, 9990 MALDEGEM</v>
      </c>
      <c r="L581" t="s">
        <v>180</v>
      </c>
    </row>
    <row r="582" spans="1:12" x14ac:dyDescent="0.3">
      <c r="A582">
        <v>48066</v>
      </c>
      <c r="B582">
        <v>1</v>
      </c>
      <c r="C582" t="s">
        <v>1541</v>
      </c>
      <c r="D582" t="s">
        <v>1542</v>
      </c>
      <c r="E582">
        <v>3980</v>
      </c>
      <c r="F582" t="s">
        <v>2469</v>
      </c>
      <c r="G582" t="s">
        <v>1543</v>
      </c>
      <c r="H582" t="s">
        <v>2220</v>
      </c>
      <c r="I582" t="s">
        <v>184</v>
      </c>
      <c r="J582" t="s">
        <v>185</v>
      </c>
      <c r="K582" s="35" t="str">
        <f t="shared" si="9"/>
        <v>Campus MAX Middenschool, Stationsstraat 38, 3980 TESSENDERLO</v>
      </c>
      <c r="L582" t="s">
        <v>180</v>
      </c>
    </row>
    <row r="583" spans="1:12" x14ac:dyDescent="0.3">
      <c r="A583">
        <v>48074</v>
      </c>
      <c r="B583">
        <v>1</v>
      </c>
      <c r="C583" t="s">
        <v>1544</v>
      </c>
      <c r="D583" t="s">
        <v>1545</v>
      </c>
      <c r="E583">
        <v>3980</v>
      </c>
      <c r="F583" t="s">
        <v>2469</v>
      </c>
      <c r="G583" t="s">
        <v>1546</v>
      </c>
      <c r="H583" t="s">
        <v>2220</v>
      </c>
      <c r="I583" t="s">
        <v>184</v>
      </c>
      <c r="J583" t="s">
        <v>185</v>
      </c>
      <c r="K583" s="35" t="str">
        <f t="shared" si="9"/>
        <v>Campus MAX College, Stationsstraat 125, 3980 TESSENDERLO</v>
      </c>
      <c r="L583" t="s">
        <v>180</v>
      </c>
    </row>
    <row r="584" spans="1:12" x14ac:dyDescent="0.3">
      <c r="A584">
        <v>48091</v>
      </c>
      <c r="B584">
        <v>1</v>
      </c>
      <c r="C584" t="s">
        <v>2258</v>
      </c>
      <c r="D584" t="s">
        <v>1547</v>
      </c>
      <c r="E584">
        <v>2300</v>
      </c>
      <c r="F584" t="s">
        <v>2333</v>
      </c>
      <c r="G584" t="s">
        <v>1548</v>
      </c>
      <c r="H584" t="s">
        <v>2220</v>
      </c>
      <c r="I584" t="s">
        <v>184</v>
      </c>
      <c r="J584" t="s">
        <v>185</v>
      </c>
      <c r="K584" s="35" t="str">
        <f t="shared" si="9"/>
        <v>CAMPOS, Parklaan 52, 2300 TURNHOUT</v>
      </c>
      <c r="L584" t="s">
        <v>180</v>
      </c>
    </row>
    <row r="585" spans="1:12" x14ac:dyDescent="0.3">
      <c r="A585">
        <v>48108</v>
      </c>
      <c r="B585">
        <v>1</v>
      </c>
      <c r="C585" t="s">
        <v>1549</v>
      </c>
      <c r="D585" t="s">
        <v>77</v>
      </c>
      <c r="E585">
        <v>2020</v>
      </c>
      <c r="F585" t="s">
        <v>2294</v>
      </c>
      <c r="G585" t="s">
        <v>1550</v>
      </c>
      <c r="H585" t="s">
        <v>2220</v>
      </c>
      <c r="I585" t="s">
        <v>184</v>
      </c>
      <c r="J585" t="s">
        <v>185</v>
      </c>
      <c r="K585" s="35" t="str">
        <f t="shared" si="9"/>
        <v>H. Pius X-instituut - Middenschool, VIIde-Olympiadelaan 25, 2020 ANTWERPEN</v>
      </c>
      <c r="L585" t="s">
        <v>180</v>
      </c>
    </row>
    <row r="586" spans="1:12" x14ac:dyDescent="0.3">
      <c r="A586">
        <v>48397</v>
      </c>
      <c r="B586">
        <v>1</v>
      </c>
      <c r="C586" t="s">
        <v>1551</v>
      </c>
      <c r="D586" t="s">
        <v>1552</v>
      </c>
      <c r="E586">
        <v>2260</v>
      </c>
      <c r="F586" t="s">
        <v>2476</v>
      </c>
      <c r="G586" t="s">
        <v>1553</v>
      </c>
      <c r="H586" t="s">
        <v>2220</v>
      </c>
      <c r="I586" t="s">
        <v>184</v>
      </c>
      <c r="J586" t="s">
        <v>185</v>
      </c>
      <c r="K586" s="35" t="str">
        <f t="shared" si="9"/>
        <v>Sint-Lambertus 5, Denis Voetsstraat 21, 2260 WESTERLO</v>
      </c>
      <c r="L586" t="s">
        <v>180</v>
      </c>
    </row>
    <row r="587" spans="1:12" x14ac:dyDescent="0.3">
      <c r="A587">
        <v>48652</v>
      </c>
      <c r="B587">
        <v>1</v>
      </c>
      <c r="C587" t="s">
        <v>1554</v>
      </c>
      <c r="D587" t="s">
        <v>1555</v>
      </c>
      <c r="E587">
        <v>3500</v>
      </c>
      <c r="F587" t="s">
        <v>2454</v>
      </c>
      <c r="G587" t="s">
        <v>1556</v>
      </c>
      <c r="H587" t="s">
        <v>2220</v>
      </c>
      <c r="I587" t="s">
        <v>184</v>
      </c>
      <c r="J587" t="s">
        <v>185</v>
      </c>
      <c r="K587" s="35" t="str">
        <f t="shared" si="9"/>
        <v>GO! Next Hotelschool, Elfde-Liniestraat 22, 3500 HASSELT</v>
      </c>
      <c r="L587" t="s">
        <v>180</v>
      </c>
    </row>
    <row r="588" spans="1:12" x14ac:dyDescent="0.3">
      <c r="A588">
        <v>48728</v>
      </c>
      <c r="B588">
        <v>1</v>
      </c>
      <c r="C588" t="s">
        <v>1557</v>
      </c>
      <c r="D588" t="s">
        <v>98</v>
      </c>
      <c r="E588">
        <v>2600</v>
      </c>
      <c r="F588" t="s">
        <v>2304</v>
      </c>
      <c r="G588" t="s">
        <v>99</v>
      </c>
      <c r="H588" t="s">
        <v>2220</v>
      </c>
      <c r="I588" t="s">
        <v>184</v>
      </c>
      <c r="J588" t="s">
        <v>185</v>
      </c>
      <c r="K588" s="35" t="str">
        <f t="shared" si="9"/>
        <v>Sint-Willebrord-H.Familie, Jan Moorkensstraat 95, 2600 BERCHEM</v>
      </c>
      <c r="L588" t="s">
        <v>180</v>
      </c>
    </row>
    <row r="589" spans="1:12" x14ac:dyDescent="0.3">
      <c r="A589">
        <v>48769</v>
      </c>
      <c r="B589">
        <v>1</v>
      </c>
      <c r="C589" t="s">
        <v>1558</v>
      </c>
      <c r="D589" t="s">
        <v>1559</v>
      </c>
      <c r="E589">
        <v>8200</v>
      </c>
      <c r="F589" t="s">
        <v>2385</v>
      </c>
      <c r="G589" t="s">
        <v>653</v>
      </c>
      <c r="H589" t="s">
        <v>2236</v>
      </c>
      <c r="I589" t="s">
        <v>2205</v>
      </c>
      <c r="J589" t="s">
        <v>614</v>
      </c>
      <c r="K589" s="35" t="str">
        <f t="shared" si="9"/>
        <v>Ter Groene Poorte (brood- &amp; banketbakk.), Groene-Poortdreef 17, 8200 SINT-MICHIELS</v>
      </c>
      <c r="L589" t="s">
        <v>180</v>
      </c>
    </row>
    <row r="590" spans="1:12" x14ac:dyDescent="0.3">
      <c r="A590">
        <v>48967</v>
      </c>
      <c r="B590">
        <v>1</v>
      </c>
      <c r="C590" t="s">
        <v>1560</v>
      </c>
      <c r="D590" t="s">
        <v>1561</v>
      </c>
      <c r="E590">
        <v>9600</v>
      </c>
      <c r="F590" t="s">
        <v>2503</v>
      </c>
      <c r="G590" t="s">
        <v>1562</v>
      </c>
      <c r="H590" t="s">
        <v>2223</v>
      </c>
      <c r="I590" t="s">
        <v>230</v>
      </c>
      <c r="J590" t="s">
        <v>231</v>
      </c>
      <c r="K590" s="35" t="str">
        <f t="shared" si="9"/>
        <v>Campus Glorieux Secundair, Stefaan Modest Glorieuxlaan 30, 9600 RONSE</v>
      </c>
      <c r="L590" t="s">
        <v>180</v>
      </c>
    </row>
    <row r="591" spans="1:12" x14ac:dyDescent="0.3">
      <c r="A591">
        <v>48975</v>
      </c>
      <c r="B591">
        <v>1</v>
      </c>
      <c r="C591" t="s">
        <v>1563</v>
      </c>
      <c r="D591" t="s">
        <v>1564</v>
      </c>
      <c r="E591">
        <v>9660</v>
      </c>
      <c r="F591" t="s">
        <v>2441</v>
      </c>
      <c r="G591" t="s">
        <v>1565</v>
      </c>
      <c r="H591" t="s">
        <v>2223</v>
      </c>
      <c r="I591" t="s">
        <v>230</v>
      </c>
      <c r="J591" t="s">
        <v>231</v>
      </c>
      <c r="K591" s="35" t="str">
        <f t="shared" si="9"/>
        <v>Vrij Instituut voor Sec. Ond. Cor Mariae, Kasteelstraat 44, 9660 BRAKEL</v>
      </c>
      <c r="L591" t="s">
        <v>180</v>
      </c>
    </row>
    <row r="592" spans="1:12" x14ac:dyDescent="0.3">
      <c r="A592">
        <v>48991</v>
      </c>
      <c r="B592">
        <v>1</v>
      </c>
      <c r="C592" t="s">
        <v>1566</v>
      </c>
      <c r="D592" t="s">
        <v>1567</v>
      </c>
      <c r="E592">
        <v>2920</v>
      </c>
      <c r="F592" t="s">
        <v>2318</v>
      </c>
      <c r="G592" t="s">
        <v>1568</v>
      </c>
      <c r="H592" t="s">
        <v>2220</v>
      </c>
      <c r="I592" t="s">
        <v>184</v>
      </c>
      <c r="J592" t="s">
        <v>185</v>
      </c>
      <c r="K592" s="35" t="str">
        <f t="shared" si="9"/>
        <v>Gitok eerste graad, Kapellensteenweg 501, 2920 KALMTHOUT</v>
      </c>
      <c r="L592" t="s">
        <v>180</v>
      </c>
    </row>
    <row r="593" spans="1:12" x14ac:dyDescent="0.3">
      <c r="A593">
        <v>49023</v>
      </c>
      <c r="B593">
        <v>1</v>
      </c>
      <c r="C593" t="s">
        <v>1569</v>
      </c>
      <c r="D593" t="s">
        <v>1570</v>
      </c>
      <c r="E593">
        <v>1020</v>
      </c>
      <c r="F593" t="s">
        <v>2347</v>
      </c>
      <c r="G593" t="s">
        <v>1571</v>
      </c>
      <c r="H593" t="s">
        <v>2223</v>
      </c>
      <c r="I593" t="s">
        <v>230</v>
      </c>
      <c r="J593" t="s">
        <v>231</v>
      </c>
      <c r="K593" s="35" t="str">
        <f t="shared" si="9"/>
        <v>GO! kunsthumaniora Brussel-Stad, Chrysantenstraat 26, 1020 LAKEN</v>
      </c>
      <c r="L593" t="s">
        <v>180</v>
      </c>
    </row>
    <row r="594" spans="1:12" x14ac:dyDescent="0.3">
      <c r="A594">
        <v>49189</v>
      </c>
      <c r="B594">
        <v>1</v>
      </c>
      <c r="C594" t="s">
        <v>1572</v>
      </c>
      <c r="D594" t="s">
        <v>158</v>
      </c>
      <c r="E594">
        <v>1030</v>
      </c>
      <c r="F594" t="s">
        <v>2483</v>
      </c>
      <c r="G594" t="s">
        <v>159</v>
      </c>
      <c r="H594" t="s">
        <v>2223</v>
      </c>
      <c r="I594" t="s">
        <v>230</v>
      </c>
      <c r="J594" t="s">
        <v>231</v>
      </c>
      <c r="K594" s="35" t="str">
        <f t="shared" si="9"/>
        <v>Sint-Lukas Kunsthumaniora, Groenstraat 156, 1030 SCHAARBEEK</v>
      </c>
      <c r="L594" t="s">
        <v>180</v>
      </c>
    </row>
    <row r="595" spans="1:12" x14ac:dyDescent="0.3">
      <c r="A595">
        <v>49445</v>
      </c>
      <c r="B595">
        <v>1</v>
      </c>
      <c r="C595" t="s">
        <v>1573</v>
      </c>
      <c r="D595" t="s">
        <v>1574</v>
      </c>
      <c r="E595">
        <v>2018</v>
      </c>
      <c r="F595" t="s">
        <v>2294</v>
      </c>
      <c r="G595" t="s">
        <v>1575</v>
      </c>
      <c r="H595" t="s">
        <v>2220</v>
      </c>
      <c r="I595" t="s">
        <v>184</v>
      </c>
      <c r="J595" t="s">
        <v>185</v>
      </c>
      <c r="K595" s="35" t="str">
        <f t="shared" si="9"/>
        <v>de! Kunsthumaniora van het GO!, Karel Oomsstraat 24, 2018 ANTWERPEN</v>
      </c>
      <c r="L595" t="s">
        <v>180</v>
      </c>
    </row>
    <row r="596" spans="1:12" x14ac:dyDescent="0.3">
      <c r="A596">
        <v>50096</v>
      </c>
      <c r="B596">
        <v>1</v>
      </c>
      <c r="C596" t="s">
        <v>1576</v>
      </c>
      <c r="D596" t="s">
        <v>1577</v>
      </c>
      <c r="E596">
        <v>3500</v>
      </c>
      <c r="F596" t="s">
        <v>2454</v>
      </c>
      <c r="G596" t="s">
        <v>1578</v>
      </c>
      <c r="H596" t="s">
        <v>2220</v>
      </c>
      <c r="I596" t="s">
        <v>184</v>
      </c>
      <c r="J596" t="s">
        <v>185</v>
      </c>
      <c r="K596" s="35" t="str">
        <f t="shared" si="9"/>
        <v>Provinciale Secundaire School Hasselt, Gouverneur Verwilghensingel 3, 3500 HASSELT</v>
      </c>
      <c r="L596" t="s">
        <v>180</v>
      </c>
    </row>
    <row r="597" spans="1:12" x14ac:dyDescent="0.3">
      <c r="A597">
        <v>50161</v>
      </c>
      <c r="B597">
        <v>1</v>
      </c>
      <c r="C597" t="s">
        <v>1579</v>
      </c>
      <c r="D597" t="s">
        <v>1580</v>
      </c>
      <c r="E597">
        <v>3600</v>
      </c>
      <c r="F597" t="s">
        <v>2452</v>
      </c>
      <c r="G597" t="s">
        <v>1581</v>
      </c>
      <c r="H597" t="s">
        <v>2220</v>
      </c>
      <c r="I597" t="s">
        <v>184</v>
      </c>
      <c r="J597" t="s">
        <v>185</v>
      </c>
      <c r="K597" s="35" t="str">
        <f t="shared" si="9"/>
        <v>Atlas College Genk 4, Collegelaan 9, 3600 GENK</v>
      </c>
      <c r="L597" t="s">
        <v>180</v>
      </c>
    </row>
    <row r="598" spans="1:12" x14ac:dyDescent="0.3">
      <c r="A598">
        <v>50336</v>
      </c>
      <c r="B598">
        <v>1</v>
      </c>
      <c r="C598" t="s">
        <v>1582</v>
      </c>
      <c r="D598" t="s">
        <v>1583</v>
      </c>
      <c r="E598">
        <v>8000</v>
      </c>
      <c r="F598" t="s">
        <v>2384</v>
      </c>
      <c r="G598" t="s">
        <v>1584</v>
      </c>
      <c r="H598" t="s">
        <v>2236</v>
      </c>
      <c r="I598" t="s">
        <v>2205</v>
      </c>
      <c r="J598" t="s">
        <v>614</v>
      </c>
      <c r="K598" s="35" t="str">
        <f t="shared" si="9"/>
        <v>Stedelijke Academie voor Schone Kunsten, Katelijnestraat 86, 8000 BRUGGE</v>
      </c>
      <c r="L598" t="s">
        <v>180</v>
      </c>
    </row>
    <row r="599" spans="1:12" x14ac:dyDescent="0.3">
      <c r="A599">
        <v>50609</v>
      </c>
      <c r="B599">
        <v>1</v>
      </c>
      <c r="C599" t="s">
        <v>1585</v>
      </c>
      <c r="D599" t="s">
        <v>1388</v>
      </c>
      <c r="E599">
        <v>9940</v>
      </c>
      <c r="F599" t="s">
        <v>2425</v>
      </c>
      <c r="G599" t="s">
        <v>1586</v>
      </c>
      <c r="H599" t="s">
        <v>2223</v>
      </c>
      <c r="I599" t="s">
        <v>230</v>
      </c>
      <c r="J599" t="s">
        <v>231</v>
      </c>
      <c r="K599" s="35" t="str">
        <f t="shared" si="9"/>
        <v>GO! MUDA Kunstsecundair, Hofbilkstraat 21, 9940 EVERGEM</v>
      </c>
      <c r="L599" t="s">
        <v>180</v>
      </c>
    </row>
    <row r="600" spans="1:12" x14ac:dyDescent="0.3">
      <c r="A600">
        <v>50633</v>
      </c>
      <c r="B600">
        <v>1</v>
      </c>
      <c r="C600" t="s">
        <v>1587</v>
      </c>
      <c r="D600" t="s">
        <v>1588</v>
      </c>
      <c r="E600">
        <v>9000</v>
      </c>
      <c r="F600" t="s">
        <v>2427</v>
      </c>
      <c r="G600" t="s">
        <v>1589</v>
      </c>
      <c r="H600" t="s">
        <v>2223</v>
      </c>
      <c r="I600" t="s">
        <v>230</v>
      </c>
      <c r="J600" t="s">
        <v>231</v>
      </c>
      <c r="K600" s="35" t="str">
        <f t="shared" si="9"/>
        <v>Secundair Kunstinstituut, Ottogracht 4, 9000 GENT</v>
      </c>
      <c r="L600" t="s">
        <v>180</v>
      </c>
    </row>
    <row r="601" spans="1:12" x14ac:dyDescent="0.3">
      <c r="A601">
        <v>50658</v>
      </c>
      <c r="B601">
        <v>1</v>
      </c>
      <c r="C601" t="s">
        <v>1590</v>
      </c>
      <c r="D601" t="s">
        <v>1591</v>
      </c>
      <c r="E601">
        <v>9000</v>
      </c>
      <c r="F601" t="s">
        <v>2427</v>
      </c>
      <c r="G601" t="s">
        <v>1592</v>
      </c>
      <c r="H601" t="s">
        <v>2223</v>
      </c>
      <c r="I601" t="s">
        <v>230</v>
      </c>
      <c r="J601" t="s">
        <v>231</v>
      </c>
      <c r="K601" s="35" t="str">
        <f t="shared" si="9"/>
        <v>Kunsthumaniora Sint-Lucas, Oude Houtlei 44, 9000 GENT</v>
      </c>
      <c r="L601" t="s">
        <v>180</v>
      </c>
    </row>
    <row r="602" spans="1:12" x14ac:dyDescent="0.3">
      <c r="A602">
        <v>51003</v>
      </c>
      <c r="B602">
        <v>1</v>
      </c>
      <c r="C602" t="s">
        <v>1593</v>
      </c>
      <c r="D602" t="s">
        <v>1594</v>
      </c>
      <c r="E602">
        <v>3000</v>
      </c>
      <c r="F602" t="s">
        <v>2359</v>
      </c>
      <c r="G602" t="s">
        <v>1595</v>
      </c>
      <c r="H602" t="s">
        <v>2230</v>
      </c>
      <c r="I602" t="s">
        <v>417</v>
      </c>
      <c r="J602" t="s">
        <v>418</v>
      </c>
      <c r="K602" s="35" t="str">
        <f t="shared" si="9"/>
        <v>Lemmensinstituut Secundair Onderwijs, Lemmensberg 3, 3000 LEUVEN</v>
      </c>
      <c r="L602" t="s">
        <v>180</v>
      </c>
    </row>
    <row r="603" spans="1:12" x14ac:dyDescent="0.3">
      <c r="A603">
        <v>51086</v>
      </c>
      <c r="B603">
        <v>1</v>
      </c>
      <c r="C603" t="s">
        <v>1596</v>
      </c>
      <c r="D603" t="s">
        <v>1597</v>
      </c>
      <c r="E603">
        <v>9300</v>
      </c>
      <c r="F603" t="s">
        <v>2417</v>
      </c>
      <c r="G603" t="s">
        <v>1598</v>
      </c>
      <c r="H603" t="s">
        <v>2223</v>
      </c>
      <c r="I603" t="s">
        <v>230</v>
      </c>
      <c r="J603" t="s">
        <v>231</v>
      </c>
      <c r="K603" s="35" t="str">
        <f t="shared" si="9"/>
        <v>Sted.Academie vr Beeldende Kunsten (KSO), Capucienenlaan 8, 9300 AALST</v>
      </c>
      <c r="L603" t="s">
        <v>180</v>
      </c>
    </row>
    <row r="604" spans="1:12" x14ac:dyDescent="0.3">
      <c r="A604">
        <v>53124</v>
      </c>
      <c r="B604">
        <v>1</v>
      </c>
      <c r="C604" t="s">
        <v>1599</v>
      </c>
      <c r="D604" t="s">
        <v>122</v>
      </c>
      <c r="E604">
        <v>8450</v>
      </c>
      <c r="F604" t="s">
        <v>2504</v>
      </c>
      <c r="G604" t="s">
        <v>123</v>
      </c>
      <c r="H604" t="s">
        <v>2236</v>
      </c>
      <c r="I604" t="s">
        <v>2205</v>
      </c>
      <c r="J604" t="s">
        <v>614</v>
      </c>
      <c r="K604" s="35" t="str">
        <f t="shared" si="9"/>
        <v>Koninklijk Werk IBIS, Prinses Elisabethlaan 1, 8450 BREDENE</v>
      </c>
      <c r="L604" t="s">
        <v>180</v>
      </c>
    </row>
    <row r="605" spans="1:12" x14ac:dyDescent="0.3">
      <c r="A605">
        <v>53173</v>
      </c>
      <c r="B605">
        <v>1</v>
      </c>
      <c r="C605" t="s">
        <v>1600</v>
      </c>
      <c r="D605" t="s">
        <v>96</v>
      </c>
      <c r="E605">
        <v>2600</v>
      </c>
      <c r="F605" t="s">
        <v>2304</v>
      </c>
      <c r="G605" t="s">
        <v>97</v>
      </c>
      <c r="H605" t="s">
        <v>2220</v>
      </c>
      <c r="I605" t="s">
        <v>184</v>
      </c>
      <c r="J605" t="s">
        <v>185</v>
      </c>
      <c r="K605" s="35" t="str">
        <f t="shared" si="9"/>
        <v>OLV Pulhof, Grotesteenweg 489, 2600 BERCHEM</v>
      </c>
      <c r="L605" t="s">
        <v>180</v>
      </c>
    </row>
    <row r="606" spans="1:12" x14ac:dyDescent="0.3">
      <c r="A606">
        <v>53331</v>
      </c>
      <c r="B606">
        <v>1</v>
      </c>
      <c r="C606" t="s">
        <v>1601</v>
      </c>
      <c r="D606" t="s">
        <v>77</v>
      </c>
      <c r="E606">
        <v>2020</v>
      </c>
      <c r="F606" t="s">
        <v>2294</v>
      </c>
      <c r="G606" t="s">
        <v>1550</v>
      </c>
      <c r="H606" t="s">
        <v>2220</v>
      </c>
      <c r="I606" t="s">
        <v>184</v>
      </c>
      <c r="J606" t="s">
        <v>185</v>
      </c>
      <c r="K606" s="35" t="str">
        <f t="shared" si="9"/>
        <v>H. Pius X-instituut - Bovenbouw, VIIde-Olympiadelaan 25, 2020 ANTWERPEN</v>
      </c>
      <c r="L606" t="s">
        <v>180</v>
      </c>
    </row>
    <row r="607" spans="1:12" x14ac:dyDescent="0.3">
      <c r="A607">
        <v>55913</v>
      </c>
      <c r="B607">
        <v>1</v>
      </c>
      <c r="C607" t="s">
        <v>1602</v>
      </c>
      <c r="D607" t="s">
        <v>1603</v>
      </c>
      <c r="E607">
        <v>2000</v>
      </c>
      <c r="F607" t="s">
        <v>2294</v>
      </c>
      <c r="G607" t="s">
        <v>1604</v>
      </c>
      <c r="H607" t="s">
        <v>2220</v>
      </c>
      <c r="I607" t="s">
        <v>184</v>
      </c>
      <c r="J607" t="s">
        <v>185</v>
      </c>
      <c r="K607" s="35" t="str">
        <f t="shared" si="9"/>
        <v>Secundaire Handelsschool Sint-Lodewijk, Lombardenvest 52, 2000 ANTWERPEN</v>
      </c>
      <c r="L607" t="s">
        <v>180</v>
      </c>
    </row>
    <row r="608" spans="1:12" x14ac:dyDescent="0.3">
      <c r="A608">
        <v>60831</v>
      </c>
      <c r="B608">
        <v>1</v>
      </c>
      <c r="C608" t="s">
        <v>1605</v>
      </c>
      <c r="D608" t="s">
        <v>1606</v>
      </c>
      <c r="E608">
        <v>2800</v>
      </c>
      <c r="F608" t="s">
        <v>2324</v>
      </c>
      <c r="G608" t="s">
        <v>1607</v>
      </c>
      <c r="H608" t="s">
        <v>2220</v>
      </c>
      <c r="I608" t="s">
        <v>184</v>
      </c>
      <c r="J608" t="s">
        <v>185</v>
      </c>
      <c r="K608" s="35" t="str">
        <f t="shared" si="9"/>
        <v>GO! Busleyden Atheneum-campus Stassart, Wollemarkt 36, 2800 MECHELEN</v>
      </c>
      <c r="L608" t="s">
        <v>180</v>
      </c>
    </row>
    <row r="609" spans="1:12" x14ac:dyDescent="0.3">
      <c r="A609">
        <v>61929</v>
      </c>
      <c r="B609">
        <v>1</v>
      </c>
      <c r="C609" t="s">
        <v>2259</v>
      </c>
      <c r="D609" t="s">
        <v>347</v>
      </c>
      <c r="E609">
        <v>2170</v>
      </c>
      <c r="F609" t="s">
        <v>2325</v>
      </c>
      <c r="G609" t="s">
        <v>348</v>
      </c>
      <c r="H609" t="s">
        <v>2220</v>
      </c>
      <c r="I609" t="s">
        <v>184</v>
      </c>
      <c r="J609" t="s">
        <v>185</v>
      </c>
      <c r="K609" s="35" t="str">
        <f t="shared" si="9"/>
        <v>KNMC JOMA2, Stella Marisstraat 2, 2170 MERKSEM</v>
      </c>
      <c r="L609" t="s">
        <v>180</v>
      </c>
    </row>
    <row r="610" spans="1:12" x14ac:dyDescent="0.3">
      <c r="A610">
        <v>61937</v>
      </c>
      <c r="B610">
        <v>1</v>
      </c>
      <c r="C610" t="s">
        <v>1608</v>
      </c>
      <c r="D610" t="s">
        <v>1609</v>
      </c>
      <c r="E610">
        <v>9340</v>
      </c>
      <c r="F610" t="s">
        <v>2505</v>
      </c>
      <c r="G610" t="s">
        <v>1610</v>
      </c>
      <c r="H610" t="s">
        <v>2223</v>
      </c>
      <c r="I610" t="s">
        <v>230</v>
      </c>
      <c r="J610" t="s">
        <v>231</v>
      </c>
      <c r="K610" s="35" t="str">
        <f t="shared" si="9"/>
        <v>Stella Matutinacollege, Bellaertstraat 11, 9340 LEDE</v>
      </c>
      <c r="L610" t="s">
        <v>180</v>
      </c>
    </row>
    <row r="611" spans="1:12" x14ac:dyDescent="0.3">
      <c r="A611">
        <v>62091</v>
      </c>
      <c r="B611">
        <v>1</v>
      </c>
      <c r="C611" t="s">
        <v>1611</v>
      </c>
      <c r="D611" t="s">
        <v>1612</v>
      </c>
      <c r="E611">
        <v>2660</v>
      </c>
      <c r="F611" t="s">
        <v>2315</v>
      </c>
      <c r="G611" t="s">
        <v>1613</v>
      </c>
      <c r="H611" t="s">
        <v>2220</v>
      </c>
      <c r="I611" t="s">
        <v>184</v>
      </c>
      <c r="J611" t="s">
        <v>185</v>
      </c>
      <c r="K611" s="35" t="str">
        <f t="shared" si="9"/>
        <v>GO! K.A. Hoboken, Distelvinklaan 22, 2660 HOBOKEN</v>
      </c>
      <c r="L611" t="s">
        <v>180</v>
      </c>
    </row>
    <row r="612" spans="1:12" x14ac:dyDescent="0.3">
      <c r="A612">
        <v>62141</v>
      </c>
      <c r="B612">
        <v>1</v>
      </c>
      <c r="C612" t="s">
        <v>1614</v>
      </c>
      <c r="D612" t="s">
        <v>2604</v>
      </c>
      <c r="E612">
        <v>9120</v>
      </c>
      <c r="F612" t="s">
        <v>2419</v>
      </c>
      <c r="G612" t="s">
        <v>1615</v>
      </c>
      <c r="H612" t="s">
        <v>2223</v>
      </c>
      <c r="I612" t="s">
        <v>230</v>
      </c>
      <c r="J612" t="s">
        <v>231</v>
      </c>
      <c r="K612" s="35" t="str">
        <f t="shared" si="9"/>
        <v>Sint-Maarten Middenschool, Kallobaan 3_A, 9120 BEVEREN-WAAS</v>
      </c>
      <c r="L612" t="s">
        <v>180</v>
      </c>
    </row>
    <row r="613" spans="1:12" x14ac:dyDescent="0.3">
      <c r="A613">
        <v>62158</v>
      </c>
      <c r="B613">
        <v>1</v>
      </c>
      <c r="C613" t="s">
        <v>1616</v>
      </c>
      <c r="D613" t="s">
        <v>1617</v>
      </c>
      <c r="E613">
        <v>9120</v>
      </c>
      <c r="F613" t="s">
        <v>2419</v>
      </c>
      <c r="G613" t="s">
        <v>1618</v>
      </c>
      <c r="H613" t="s">
        <v>2223</v>
      </c>
      <c r="I613" t="s">
        <v>230</v>
      </c>
      <c r="J613" t="s">
        <v>231</v>
      </c>
      <c r="K613" s="35" t="str">
        <f t="shared" si="9"/>
        <v>Sint-Maarten Bovenschool, Kallobaan 1, 9120 BEVEREN-WAAS</v>
      </c>
      <c r="L613" t="s">
        <v>180</v>
      </c>
    </row>
    <row r="614" spans="1:12" x14ac:dyDescent="0.3">
      <c r="A614">
        <v>103391</v>
      </c>
      <c r="B614">
        <v>1</v>
      </c>
      <c r="C614" t="s">
        <v>2209</v>
      </c>
      <c r="D614" t="s">
        <v>2210</v>
      </c>
      <c r="E614">
        <v>8670</v>
      </c>
      <c r="F614" t="s">
        <v>2506</v>
      </c>
      <c r="G614" t="s">
        <v>2211</v>
      </c>
      <c r="H614" t="s">
        <v>2236</v>
      </c>
      <c r="I614" t="s">
        <v>2205</v>
      </c>
      <c r="J614" t="s">
        <v>614</v>
      </c>
      <c r="K614" s="35" t="str">
        <f t="shared" si="9"/>
        <v>Leerwijzer, Noordzeedreef 3, 8670 OOSTDUINKERKE</v>
      </c>
      <c r="L614" t="s">
        <v>180</v>
      </c>
    </row>
    <row r="615" spans="1:12" x14ac:dyDescent="0.3">
      <c r="A615">
        <v>103424</v>
      </c>
      <c r="B615">
        <v>1</v>
      </c>
      <c r="C615" t="s">
        <v>2212</v>
      </c>
      <c r="D615" t="s">
        <v>2213</v>
      </c>
      <c r="E615">
        <v>3010</v>
      </c>
      <c r="F615" t="s">
        <v>2357</v>
      </c>
      <c r="G615" t="s">
        <v>2507</v>
      </c>
      <c r="H615" t="s">
        <v>2230</v>
      </c>
      <c r="I615" t="s">
        <v>417</v>
      </c>
      <c r="J615" t="s">
        <v>418</v>
      </c>
      <c r="K615" s="35" t="str">
        <f t="shared" si="9"/>
        <v>Eureka, Diestsesteenweg 722, 3010 KESSEL-LO</v>
      </c>
      <c r="L615" t="s">
        <v>180</v>
      </c>
    </row>
    <row r="616" spans="1:12" x14ac:dyDescent="0.3">
      <c r="A616">
        <v>104141</v>
      </c>
      <c r="B616">
        <v>1</v>
      </c>
      <c r="C616" t="s">
        <v>1619</v>
      </c>
      <c r="D616" t="s">
        <v>2605</v>
      </c>
      <c r="E616">
        <v>8200</v>
      </c>
      <c r="F616" t="s">
        <v>2385</v>
      </c>
      <c r="G616" t="s">
        <v>1620</v>
      </c>
      <c r="H616" t="s">
        <v>2236</v>
      </c>
      <c r="I616" t="s">
        <v>2205</v>
      </c>
      <c r="J616" t="s">
        <v>614</v>
      </c>
      <c r="K616" s="35" t="str">
        <f t="shared" si="9"/>
        <v>ZOWE Verpleegkunde, Barrièrestraat 2_D, 8200 SINT-MICHIELS</v>
      </c>
      <c r="L616" t="s">
        <v>180</v>
      </c>
    </row>
    <row r="617" spans="1:12" x14ac:dyDescent="0.3">
      <c r="A617">
        <v>104166</v>
      </c>
      <c r="B617">
        <v>1</v>
      </c>
      <c r="C617" t="s">
        <v>1621</v>
      </c>
      <c r="D617" t="s">
        <v>1622</v>
      </c>
      <c r="E617">
        <v>2870</v>
      </c>
      <c r="F617" t="s">
        <v>2508</v>
      </c>
      <c r="G617" t="s">
        <v>1623</v>
      </c>
      <c r="H617" t="s">
        <v>2220</v>
      </c>
      <c r="I617" t="s">
        <v>184</v>
      </c>
      <c r="J617" t="s">
        <v>185</v>
      </c>
      <c r="K617" s="35" t="str">
        <f t="shared" si="9"/>
        <v>Sint-Jan Berchmansinstituut ASO-TSO-BSO, Begijnhofstraat 3, 2870 PUURS-SINT-AMANDS</v>
      </c>
      <c r="L617" t="s">
        <v>180</v>
      </c>
    </row>
    <row r="618" spans="1:12" x14ac:dyDescent="0.3">
      <c r="A618">
        <v>104174</v>
      </c>
      <c r="B618">
        <v>1</v>
      </c>
      <c r="C618" t="s">
        <v>2509</v>
      </c>
      <c r="D618" t="s">
        <v>1624</v>
      </c>
      <c r="E618">
        <v>2870</v>
      </c>
      <c r="F618" t="s">
        <v>2508</v>
      </c>
      <c r="G618" t="s">
        <v>1625</v>
      </c>
      <c r="H618" t="s">
        <v>2220</v>
      </c>
      <c r="I618" t="s">
        <v>184</v>
      </c>
      <c r="J618" t="s">
        <v>185</v>
      </c>
      <c r="K618" s="35" t="str">
        <f t="shared" si="9"/>
        <v>Sint-Jan Berchmansinstituut 1ste Graad, Kerkplein 15, 2870 PUURS-SINT-AMANDS</v>
      </c>
      <c r="L618" t="s">
        <v>180</v>
      </c>
    </row>
    <row r="619" spans="1:12" x14ac:dyDescent="0.3">
      <c r="A619">
        <v>104182</v>
      </c>
      <c r="B619">
        <v>1</v>
      </c>
      <c r="C619" t="s">
        <v>1626</v>
      </c>
      <c r="D619" t="s">
        <v>1627</v>
      </c>
      <c r="E619">
        <v>1930</v>
      </c>
      <c r="F619" t="s">
        <v>2510</v>
      </c>
      <c r="G619" t="s">
        <v>1628</v>
      </c>
      <c r="H619" t="s">
        <v>2230</v>
      </c>
      <c r="I619" t="s">
        <v>417</v>
      </c>
      <c r="J619" t="s">
        <v>418</v>
      </c>
      <c r="K619" s="35" t="str">
        <f t="shared" si="9"/>
        <v>ZAVO, Groenstraat 13, 1930 ZAVENTEM</v>
      </c>
      <c r="L619" t="s">
        <v>180</v>
      </c>
    </row>
    <row r="620" spans="1:12" x14ac:dyDescent="0.3">
      <c r="A620">
        <v>104257</v>
      </c>
      <c r="B620">
        <v>1</v>
      </c>
      <c r="C620" t="s">
        <v>1629</v>
      </c>
      <c r="D620" t="s">
        <v>1630</v>
      </c>
      <c r="E620">
        <v>8400</v>
      </c>
      <c r="F620" t="s">
        <v>2407</v>
      </c>
      <c r="G620" t="s">
        <v>1631</v>
      </c>
      <c r="H620" t="s">
        <v>2236</v>
      </c>
      <c r="I620" t="s">
        <v>2205</v>
      </c>
      <c r="J620" t="s">
        <v>614</v>
      </c>
      <c r="K620" s="35" t="str">
        <f t="shared" si="9"/>
        <v>GO! Maritiem Instituut Mercator Oostende, Mercatorlaan 15, 8400 OOSTENDE</v>
      </c>
      <c r="L620" t="s">
        <v>180</v>
      </c>
    </row>
    <row r="621" spans="1:12" x14ac:dyDescent="0.3">
      <c r="A621">
        <v>105395</v>
      </c>
      <c r="B621">
        <v>1</v>
      </c>
      <c r="C621" t="s">
        <v>1632</v>
      </c>
      <c r="D621" t="s">
        <v>1633</v>
      </c>
      <c r="E621">
        <v>9000</v>
      </c>
      <c r="F621" t="s">
        <v>2427</v>
      </c>
      <c r="G621" t="s">
        <v>1634</v>
      </c>
      <c r="H621" t="s">
        <v>2223</v>
      </c>
      <c r="I621" t="s">
        <v>230</v>
      </c>
      <c r="J621" t="s">
        <v>231</v>
      </c>
      <c r="K621" s="35" t="str">
        <f t="shared" si="9"/>
        <v>Onze-Lieve-Vrouwe-Instituut, Tweebruggenstraat 55, 9000 GENT</v>
      </c>
      <c r="L621" t="s">
        <v>180</v>
      </c>
    </row>
    <row r="622" spans="1:12" x14ac:dyDescent="0.3">
      <c r="A622">
        <v>105403</v>
      </c>
      <c r="B622">
        <v>1</v>
      </c>
      <c r="C622" t="s">
        <v>1635</v>
      </c>
      <c r="D622" t="s">
        <v>149</v>
      </c>
      <c r="E622">
        <v>2170</v>
      </c>
      <c r="F622" t="s">
        <v>2325</v>
      </c>
      <c r="G622" t="s">
        <v>79</v>
      </c>
      <c r="H622" t="s">
        <v>2220</v>
      </c>
      <c r="I622" t="s">
        <v>184</v>
      </c>
      <c r="J622" t="s">
        <v>185</v>
      </c>
      <c r="K622" s="35" t="str">
        <f t="shared" si="9"/>
        <v>Groenendaal 1, Gagelveldenstraat 71, 2170 MERKSEM</v>
      </c>
      <c r="L622" t="s">
        <v>180</v>
      </c>
    </row>
    <row r="623" spans="1:12" x14ac:dyDescent="0.3">
      <c r="A623">
        <v>105411</v>
      </c>
      <c r="B623">
        <v>1</v>
      </c>
      <c r="C623" t="s">
        <v>1636</v>
      </c>
      <c r="D623" t="s">
        <v>1637</v>
      </c>
      <c r="E623">
        <v>8620</v>
      </c>
      <c r="F623" t="s">
        <v>2489</v>
      </c>
      <c r="G623" t="s">
        <v>1638</v>
      </c>
      <c r="H623" t="s">
        <v>2236</v>
      </c>
      <c r="I623" t="s">
        <v>2205</v>
      </c>
      <c r="J623" t="s">
        <v>614</v>
      </c>
      <c r="K623" s="35" t="str">
        <f t="shared" si="9"/>
        <v>Sint-Bernarduscollege, Marktplein 5, 8620 NIEUWPOORT</v>
      </c>
      <c r="L623" t="s">
        <v>180</v>
      </c>
    </row>
    <row r="624" spans="1:12" x14ac:dyDescent="0.3">
      <c r="A624">
        <v>105486</v>
      </c>
      <c r="B624">
        <v>1</v>
      </c>
      <c r="C624" t="s">
        <v>1639</v>
      </c>
      <c r="D624" t="s">
        <v>1640</v>
      </c>
      <c r="E624">
        <v>9060</v>
      </c>
      <c r="F624" t="s">
        <v>2496</v>
      </c>
      <c r="G624" t="s">
        <v>1641</v>
      </c>
      <c r="H624" t="s">
        <v>2223</v>
      </c>
      <c r="I624" t="s">
        <v>230</v>
      </c>
      <c r="J624" t="s">
        <v>231</v>
      </c>
      <c r="K624" s="35" t="str">
        <f t="shared" si="9"/>
        <v>Sint-Laurens secundair onderwijs 2, Patronagestraat 51, 9060 ZELZATE</v>
      </c>
      <c r="L624" t="s">
        <v>180</v>
      </c>
    </row>
    <row r="625" spans="1:12" x14ac:dyDescent="0.3">
      <c r="A625">
        <v>105494</v>
      </c>
      <c r="B625">
        <v>1</v>
      </c>
      <c r="C625" t="s">
        <v>1642</v>
      </c>
      <c r="D625" t="s">
        <v>1640</v>
      </c>
      <c r="E625">
        <v>9060</v>
      </c>
      <c r="F625" t="s">
        <v>2496</v>
      </c>
      <c r="G625" t="s">
        <v>1641</v>
      </c>
      <c r="H625" t="s">
        <v>2223</v>
      </c>
      <c r="I625" t="s">
        <v>230</v>
      </c>
      <c r="J625" t="s">
        <v>231</v>
      </c>
      <c r="K625" s="35" t="str">
        <f t="shared" si="9"/>
        <v>Sint-Laurens secundair onderwijs 1, Patronagestraat 51, 9060 ZELZATE</v>
      </c>
      <c r="L625" t="s">
        <v>180</v>
      </c>
    </row>
    <row r="626" spans="1:12" x14ac:dyDescent="0.3">
      <c r="A626">
        <v>107581</v>
      </c>
      <c r="B626">
        <v>1</v>
      </c>
      <c r="C626" t="s">
        <v>1643</v>
      </c>
      <c r="D626" t="s">
        <v>133</v>
      </c>
      <c r="E626">
        <v>9400</v>
      </c>
      <c r="F626" t="s">
        <v>2438</v>
      </c>
      <c r="G626" t="s">
        <v>1644</v>
      </c>
      <c r="H626" t="s">
        <v>2223</v>
      </c>
      <c r="I626" t="s">
        <v>230</v>
      </c>
      <c r="J626" t="s">
        <v>231</v>
      </c>
      <c r="K626" s="35" t="str">
        <f t="shared" si="9"/>
        <v>Hartencollege Sec . Weggevoerdenstraat, Weggevoerdenstraat 55, 9400 NINOVE</v>
      </c>
      <c r="L626" t="s">
        <v>180</v>
      </c>
    </row>
    <row r="627" spans="1:12" x14ac:dyDescent="0.3">
      <c r="A627">
        <v>107599</v>
      </c>
      <c r="B627">
        <v>1</v>
      </c>
      <c r="C627" t="s">
        <v>1645</v>
      </c>
      <c r="D627" t="s">
        <v>1646</v>
      </c>
      <c r="E627">
        <v>9230</v>
      </c>
      <c r="F627" t="s">
        <v>2443</v>
      </c>
      <c r="G627" t="s">
        <v>1647</v>
      </c>
      <c r="H627" t="s">
        <v>2223</v>
      </c>
      <c r="I627" t="s">
        <v>230</v>
      </c>
      <c r="J627" t="s">
        <v>231</v>
      </c>
      <c r="K627" s="35" t="str">
        <f t="shared" si="9"/>
        <v>Sint-Gertrudiscollege, Wegvoeringstraat 21, 9230 WETTEREN</v>
      </c>
      <c r="L627" t="s">
        <v>180</v>
      </c>
    </row>
    <row r="628" spans="1:12" x14ac:dyDescent="0.3">
      <c r="A628">
        <v>107607</v>
      </c>
      <c r="B628">
        <v>1</v>
      </c>
      <c r="C628" t="s">
        <v>1648</v>
      </c>
      <c r="D628" t="s">
        <v>1649</v>
      </c>
      <c r="E628">
        <v>9800</v>
      </c>
      <c r="F628" t="s">
        <v>2421</v>
      </c>
      <c r="G628" t="s">
        <v>1650</v>
      </c>
      <c r="H628" t="s">
        <v>2223</v>
      </c>
      <c r="I628" t="s">
        <v>230</v>
      </c>
      <c r="J628" t="s">
        <v>231</v>
      </c>
      <c r="K628" s="35" t="str">
        <f t="shared" si="9"/>
        <v>Leiepoort Deinze campus Sint-Vincentius, Peter Benoitlaan 40, 9800 DEINZE</v>
      </c>
      <c r="L628" t="s">
        <v>180</v>
      </c>
    </row>
    <row r="629" spans="1:12" x14ac:dyDescent="0.3">
      <c r="A629">
        <v>107615</v>
      </c>
      <c r="B629">
        <v>1</v>
      </c>
      <c r="C629" t="s">
        <v>1651</v>
      </c>
      <c r="D629" t="s">
        <v>1652</v>
      </c>
      <c r="E629">
        <v>9800</v>
      </c>
      <c r="F629" t="s">
        <v>2421</v>
      </c>
      <c r="G629" t="s">
        <v>1653</v>
      </c>
      <c r="H629" t="s">
        <v>2223</v>
      </c>
      <c r="I629" t="s">
        <v>230</v>
      </c>
      <c r="J629" t="s">
        <v>231</v>
      </c>
      <c r="K629" s="35" t="str">
        <f t="shared" si="9"/>
        <v>Leiepoort Deinze Sint-Hendrik, bovenbouw, Guido Gezellelaan 105, 9800 DEINZE</v>
      </c>
      <c r="L629" t="s">
        <v>180</v>
      </c>
    </row>
    <row r="630" spans="1:12" x14ac:dyDescent="0.3">
      <c r="A630">
        <v>107664</v>
      </c>
      <c r="B630">
        <v>1</v>
      </c>
      <c r="C630" t="s">
        <v>1654</v>
      </c>
      <c r="D630" t="s">
        <v>2207</v>
      </c>
      <c r="E630">
        <v>3680</v>
      </c>
      <c r="F630" t="s">
        <v>2458</v>
      </c>
      <c r="G630" t="s">
        <v>1655</v>
      </c>
      <c r="H630" t="s">
        <v>2220</v>
      </c>
      <c r="I630" t="s">
        <v>184</v>
      </c>
      <c r="J630" t="s">
        <v>185</v>
      </c>
      <c r="K630" s="35" t="str">
        <f t="shared" si="9"/>
        <v>Mosa-RT Coll.H.Kr.St-Ursula A, Weertersteenweg 135, 3680 MAASEIK</v>
      </c>
      <c r="L630" t="s">
        <v>180</v>
      </c>
    </row>
    <row r="631" spans="1:12" x14ac:dyDescent="0.3">
      <c r="A631">
        <v>107672</v>
      </c>
      <c r="B631">
        <v>1</v>
      </c>
      <c r="C631" t="s">
        <v>1656</v>
      </c>
      <c r="D631" t="s">
        <v>1657</v>
      </c>
      <c r="E631">
        <v>3680</v>
      </c>
      <c r="F631" t="s">
        <v>2458</v>
      </c>
      <c r="G631" t="s">
        <v>1658</v>
      </c>
      <c r="H631" t="s">
        <v>2220</v>
      </c>
      <c r="I631" t="s">
        <v>184</v>
      </c>
      <c r="J631" t="s">
        <v>185</v>
      </c>
      <c r="K631" s="35" t="str">
        <f t="shared" si="9"/>
        <v>Mosa-RT E.G.S.1, Pelserstraat 33, 3680 MAASEIK</v>
      </c>
      <c r="L631" t="s">
        <v>180</v>
      </c>
    </row>
    <row r="632" spans="1:12" x14ac:dyDescent="0.3">
      <c r="A632">
        <v>107706</v>
      </c>
      <c r="B632">
        <v>1</v>
      </c>
      <c r="C632" t="s">
        <v>1659</v>
      </c>
      <c r="D632" t="s">
        <v>24</v>
      </c>
      <c r="E632">
        <v>3080</v>
      </c>
      <c r="F632" t="s">
        <v>2371</v>
      </c>
      <c r="G632" t="s">
        <v>1660</v>
      </c>
      <c r="H632" t="s">
        <v>2230</v>
      </c>
      <c r="I632" t="s">
        <v>417</v>
      </c>
      <c r="J632" t="s">
        <v>418</v>
      </c>
      <c r="K632" s="35" t="str">
        <f t="shared" si="9"/>
        <v>GO! atheneum Tervuren, Hippolyte Boulengerlaan 7, 3080 TERVUREN</v>
      </c>
      <c r="L632" t="s">
        <v>180</v>
      </c>
    </row>
    <row r="633" spans="1:12" x14ac:dyDescent="0.3">
      <c r="A633">
        <v>109843</v>
      </c>
      <c r="B633">
        <v>1</v>
      </c>
      <c r="C633" t="s">
        <v>1661</v>
      </c>
      <c r="D633" t="s">
        <v>1662</v>
      </c>
      <c r="E633">
        <v>2610</v>
      </c>
      <c r="F633" t="s">
        <v>2511</v>
      </c>
      <c r="G633" t="s">
        <v>1663</v>
      </c>
      <c r="H633" t="s">
        <v>2220</v>
      </c>
      <c r="I633" t="s">
        <v>184</v>
      </c>
      <c r="J633" t="s">
        <v>185</v>
      </c>
      <c r="K633" s="35" t="str">
        <f t="shared" si="9"/>
        <v>Sint-Ursula-Instituut, Sint-Bavostraat 41, 2610 WILRIJK</v>
      </c>
      <c r="L633" t="s">
        <v>180</v>
      </c>
    </row>
    <row r="634" spans="1:12" x14ac:dyDescent="0.3">
      <c r="A634">
        <v>109892</v>
      </c>
      <c r="B634">
        <v>1</v>
      </c>
      <c r="C634" t="s">
        <v>1664</v>
      </c>
      <c r="D634" t="s">
        <v>1665</v>
      </c>
      <c r="E634">
        <v>2800</v>
      </c>
      <c r="F634" t="s">
        <v>2324</v>
      </c>
      <c r="G634" t="s">
        <v>1666</v>
      </c>
      <c r="H634" t="s">
        <v>2220</v>
      </c>
      <c r="I634" t="s">
        <v>184</v>
      </c>
      <c r="J634" t="s">
        <v>185</v>
      </c>
      <c r="K634" s="35" t="str">
        <f t="shared" si="9"/>
        <v>Technische Scholen Mechelen, Jef Denynplein 2, 2800 MECHELEN</v>
      </c>
      <c r="L634" t="s">
        <v>180</v>
      </c>
    </row>
    <row r="635" spans="1:12" x14ac:dyDescent="0.3">
      <c r="A635">
        <v>109959</v>
      </c>
      <c r="B635">
        <v>1</v>
      </c>
      <c r="C635" t="s">
        <v>1667</v>
      </c>
      <c r="D635" t="s">
        <v>154</v>
      </c>
      <c r="E635">
        <v>2000</v>
      </c>
      <c r="F635" t="s">
        <v>2294</v>
      </c>
      <c r="G635" t="s">
        <v>74</v>
      </c>
      <c r="H635" t="s">
        <v>2220</v>
      </c>
      <c r="I635" t="s">
        <v>184</v>
      </c>
      <c r="J635" t="s">
        <v>185</v>
      </c>
      <c r="K635" s="35" t="str">
        <f t="shared" si="9"/>
        <v>Sint-Lievenscollege, Kasteelpleinstraat 31, 2000 ANTWERPEN</v>
      </c>
      <c r="L635" t="s">
        <v>180</v>
      </c>
    </row>
    <row r="636" spans="1:12" x14ac:dyDescent="0.3">
      <c r="A636">
        <v>109975</v>
      </c>
      <c r="B636">
        <v>1</v>
      </c>
      <c r="C636" t="s">
        <v>2260</v>
      </c>
      <c r="D636" t="s">
        <v>286</v>
      </c>
      <c r="E636">
        <v>2200</v>
      </c>
      <c r="F636" t="s">
        <v>2314</v>
      </c>
      <c r="G636" t="s">
        <v>287</v>
      </c>
      <c r="H636" t="s">
        <v>2220</v>
      </c>
      <c r="I636" t="s">
        <v>184</v>
      </c>
      <c r="J636" t="s">
        <v>185</v>
      </c>
      <c r="K636" s="35" t="str">
        <f t="shared" si="9"/>
        <v>kOsh F, Collegestraat 46, 2200 HERENTALS</v>
      </c>
      <c r="L636" t="s">
        <v>180</v>
      </c>
    </row>
    <row r="637" spans="1:12" x14ac:dyDescent="0.3">
      <c r="A637">
        <v>109983</v>
      </c>
      <c r="B637">
        <v>1</v>
      </c>
      <c r="C637" t="s">
        <v>1668</v>
      </c>
      <c r="D637" t="s">
        <v>147</v>
      </c>
      <c r="E637">
        <v>2170</v>
      </c>
      <c r="F637" t="s">
        <v>2325</v>
      </c>
      <c r="G637" t="s">
        <v>148</v>
      </c>
      <c r="H637" t="s">
        <v>2220</v>
      </c>
      <c r="I637" t="s">
        <v>184</v>
      </c>
      <c r="J637" t="s">
        <v>185</v>
      </c>
      <c r="K637" s="35" t="str">
        <f t="shared" si="9"/>
        <v>JOMA 1, Maantjessteenweg 130, 2170 MERKSEM</v>
      </c>
      <c r="L637" t="s">
        <v>180</v>
      </c>
    </row>
    <row r="638" spans="1:12" x14ac:dyDescent="0.3">
      <c r="A638">
        <v>109991</v>
      </c>
      <c r="B638">
        <v>1</v>
      </c>
      <c r="C638" t="s">
        <v>1669</v>
      </c>
      <c r="D638" t="s">
        <v>1079</v>
      </c>
      <c r="E638">
        <v>3630</v>
      </c>
      <c r="F638" t="s">
        <v>2463</v>
      </c>
      <c r="G638" t="s">
        <v>1080</v>
      </c>
      <c r="H638" t="s">
        <v>2220</v>
      </c>
      <c r="I638" t="s">
        <v>184</v>
      </c>
      <c r="J638" t="s">
        <v>185</v>
      </c>
      <c r="K638" s="35" t="str">
        <f t="shared" si="9"/>
        <v>campus de helix¹, Rijksweg 357, 3630 MAASMECHELEN</v>
      </c>
      <c r="L638" t="s">
        <v>180</v>
      </c>
    </row>
    <row r="639" spans="1:12" x14ac:dyDescent="0.3">
      <c r="A639">
        <v>110007</v>
      </c>
      <c r="B639">
        <v>1</v>
      </c>
      <c r="C639" t="s">
        <v>2261</v>
      </c>
      <c r="D639" t="s">
        <v>1670</v>
      </c>
      <c r="E639">
        <v>8310</v>
      </c>
      <c r="F639" t="s">
        <v>2389</v>
      </c>
      <c r="G639" t="s">
        <v>1671</v>
      </c>
      <c r="H639" t="s">
        <v>2236</v>
      </c>
      <c r="I639" t="s">
        <v>2205</v>
      </c>
      <c r="J639" t="s">
        <v>614</v>
      </c>
      <c r="K639" s="35" t="str">
        <f t="shared" si="9"/>
        <v>MIA-Brugge, Boogschutterslaan 25, 8310 SINT-KRUIS</v>
      </c>
      <c r="L639" t="s">
        <v>180</v>
      </c>
    </row>
    <row r="640" spans="1:12" x14ac:dyDescent="0.3">
      <c r="A640">
        <v>110015</v>
      </c>
      <c r="B640">
        <v>1</v>
      </c>
      <c r="C640" t="s">
        <v>1672</v>
      </c>
      <c r="D640" t="s">
        <v>1673</v>
      </c>
      <c r="E640">
        <v>8550</v>
      </c>
      <c r="F640" t="s">
        <v>2512</v>
      </c>
      <c r="G640" t="s">
        <v>1674</v>
      </c>
      <c r="H640" t="s">
        <v>2236</v>
      </c>
      <c r="I640" t="s">
        <v>2205</v>
      </c>
      <c r="J640" t="s">
        <v>614</v>
      </c>
      <c r="K640" s="35" t="str">
        <f t="shared" si="9"/>
        <v>RHIZO 5, Sint-Niklaasstraat 22, 8550 ZWEVEGEM</v>
      </c>
      <c r="L640" t="s">
        <v>180</v>
      </c>
    </row>
    <row r="641" spans="1:12" x14ac:dyDescent="0.3">
      <c r="A641">
        <v>110031</v>
      </c>
      <c r="B641">
        <v>1</v>
      </c>
      <c r="C641" t="s">
        <v>2513</v>
      </c>
      <c r="D641" t="s">
        <v>1675</v>
      </c>
      <c r="E641">
        <v>2000</v>
      </c>
      <c r="F641" t="s">
        <v>2294</v>
      </c>
      <c r="G641" t="s">
        <v>2262</v>
      </c>
      <c r="H641" t="s">
        <v>2220</v>
      </c>
      <c r="I641" t="s">
        <v>184</v>
      </c>
      <c r="J641" t="s">
        <v>185</v>
      </c>
      <c r="K641" s="35" t="str">
        <f t="shared" si="9"/>
        <v>De Stemstroom, Eikenstraat 8, 2000 ANTWERPEN</v>
      </c>
      <c r="L641" t="s">
        <v>180</v>
      </c>
    </row>
    <row r="642" spans="1:12" x14ac:dyDescent="0.3">
      <c r="A642">
        <v>110247</v>
      </c>
      <c r="B642">
        <v>1</v>
      </c>
      <c r="C642" t="s">
        <v>1676</v>
      </c>
      <c r="D642" t="s">
        <v>1677</v>
      </c>
      <c r="E642">
        <v>3600</v>
      </c>
      <c r="F642" t="s">
        <v>2452</v>
      </c>
      <c r="G642" t="s">
        <v>1678</v>
      </c>
      <c r="H642" t="s">
        <v>2220</v>
      </c>
      <c r="I642" t="s">
        <v>184</v>
      </c>
      <c r="J642" t="s">
        <v>185</v>
      </c>
      <c r="K642" s="35" t="str">
        <f t="shared" si="9"/>
        <v>Atlas College Genk 7, Mosselerlaan 110, 3600 GENK</v>
      </c>
      <c r="L642" t="s">
        <v>180</v>
      </c>
    </row>
    <row r="643" spans="1:12" x14ac:dyDescent="0.3">
      <c r="A643">
        <v>110312</v>
      </c>
      <c r="B643">
        <v>1</v>
      </c>
      <c r="C643" t="s">
        <v>1679</v>
      </c>
      <c r="D643" t="s">
        <v>1680</v>
      </c>
      <c r="E643">
        <v>2050</v>
      </c>
      <c r="F643" t="s">
        <v>2294</v>
      </c>
      <c r="G643" t="s">
        <v>1681</v>
      </c>
      <c r="H643" t="s">
        <v>2220</v>
      </c>
      <c r="I643" t="s">
        <v>184</v>
      </c>
      <c r="J643" t="s">
        <v>185</v>
      </c>
      <c r="K643" s="35" t="str">
        <f t="shared" ref="K643:K706" si="10">IF(A643="","",C643&amp;", "&amp;D643&amp;", "&amp;E643&amp;" "&amp;F643)</f>
        <v>GO! De scheepvaartschool Cenflumarin, Gloriantlaan 75, 2050 ANTWERPEN</v>
      </c>
      <c r="L643" t="s">
        <v>180</v>
      </c>
    </row>
    <row r="644" spans="1:12" x14ac:dyDescent="0.3">
      <c r="A644">
        <v>110321</v>
      </c>
      <c r="B644">
        <v>1</v>
      </c>
      <c r="C644" t="s">
        <v>1682</v>
      </c>
      <c r="D644" t="s">
        <v>1683</v>
      </c>
      <c r="E644">
        <v>3300</v>
      </c>
      <c r="F644" t="s">
        <v>2372</v>
      </c>
      <c r="G644" t="s">
        <v>1684</v>
      </c>
      <c r="H644" t="s">
        <v>2230</v>
      </c>
      <c r="I644" t="s">
        <v>417</v>
      </c>
      <c r="J644" t="s">
        <v>418</v>
      </c>
      <c r="K644" s="35" t="str">
        <f t="shared" si="10"/>
        <v>VIA-3, Waaibergstraat 45, 3300 TIENEN</v>
      </c>
      <c r="L644" t="s">
        <v>180</v>
      </c>
    </row>
    <row r="645" spans="1:12" x14ac:dyDescent="0.3">
      <c r="A645">
        <v>110338</v>
      </c>
      <c r="B645">
        <v>1</v>
      </c>
      <c r="C645" t="s">
        <v>1685</v>
      </c>
      <c r="D645" t="s">
        <v>1686</v>
      </c>
      <c r="E645">
        <v>3300</v>
      </c>
      <c r="F645" t="s">
        <v>2372</v>
      </c>
      <c r="G645" t="s">
        <v>1687</v>
      </c>
      <c r="H645" t="s">
        <v>2230</v>
      </c>
      <c r="I645" t="s">
        <v>417</v>
      </c>
      <c r="J645" t="s">
        <v>418</v>
      </c>
      <c r="K645" s="35" t="str">
        <f t="shared" si="10"/>
        <v>VIA-1, Waaibergstraat 43, 3300 TIENEN</v>
      </c>
      <c r="L645" t="s">
        <v>180</v>
      </c>
    </row>
    <row r="646" spans="1:12" x14ac:dyDescent="0.3">
      <c r="A646">
        <v>110346</v>
      </c>
      <c r="B646">
        <v>1</v>
      </c>
      <c r="C646" t="s">
        <v>1688</v>
      </c>
      <c r="D646" t="s">
        <v>1689</v>
      </c>
      <c r="E646">
        <v>9041</v>
      </c>
      <c r="F646" t="s">
        <v>2514</v>
      </c>
      <c r="G646" t="s">
        <v>1690</v>
      </c>
      <c r="H646" t="s">
        <v>2223</v>
      </c>
      <c r="I646" t="s">
        <v>230</v>
      </c>
      <c r="J646" t="s">
        <v>231</v>
      </c>
      <c r="K646" s="35" t="str">
        <f t="shared" si="10"/>
        <v>EDUGO campus Glorieux Techn.Instituut, Sint-Jozefstraat 7, 9041 OOSTAKKER</v>
      </c>
      <c r="L646" t="s">
        <v>180</v>
      </c>
    </row>
    <row r="647" spans="1:12" x14ac:dyDescent="0.3">
      <c r="A647">
        <v>110379</v>
      </c>
      <c r="B647">
        <v>1</v>
      </c>
      <c r="C647" t="s">
        <v>1691</v>
      </c>
      <c r="D647" t="s">
        <v>2263</v>
      </c>
      <c r="E647">
        <v>2800</v>
      </c>
      <c r="F647" t="s">
        <v>2324</v>
      </c>
      <c r="G647" t="s">
        <v>1692</v>
      </c>
      <c r="H647" t="s">
        <v>2220</v>
      </c>
      <c r="I647" t="s">
        <v>184</v>
      </c>
      <c r="J647" t="s">
        <v>185</v>
      </c>
      <c r="K647" s="35" t="str">
        <f t="shared" si="10"/>
        <v>TSM Middenschool, Onder-den-Toren 14, 2800 MECHELEN</v>
      </c>
      <c r="L647" t="s">
        <v>180</v>
      </c>
    </row>
    <row r="648" spans="1:12" x14ac:dyDescent="0.3">
      <c r="A648">
        <v>110395</v>
      </c>
      <c r="B648">
        <v>1</v>
      </c>
      <c r="C648" t="s">
        <v>1693</v>
      </c>
      <c r="D648" t="s">
        <v>2606</v>
      </c>
      <c r="E648">
        <v>9300</v>
      </c>
      <c r="F648" t="s">
        <v>2417</v>
      </c>
      <c r="G648" t="s">
        <v>1694</v>
      </c>
      <c r="H648" t="s">
        <v>2223</v>
      </c>
      <c r="I648" t="s">
        <v>230</v>
      </c>
      <c r="J648" t="s">
        <v>231</v>
      </c>
      <c r="K648" s="35" t="str">
        <f t="shared" si="10"/>
        <v>V.T.I.-2, Sinte Annalaan 99_B, 9300 AALST</v>
      </c>
      <c r="L648" t="s">
        <v>180</v>
      </c>
    </row>
    <row r="649" spans="1:12" x14ac:dyDescent="0.3">
      <c r="A649">
        <v>111741</v>
      </c>
      <c r="B649">
        <v>1</v>
      </c>
      <c r="C649" t="s">
        <v>1695</v>
      </c>
      <c r="D649" t="s">
        <v>1696</v>
      </c>
      <c r="E649">
        <v>2660</v>
      </c>
      <c r="F649" t="s">
        <v>2315</v>
      </c>
      <c r="G649" t="s">
        <v>1697</v>
      </c>
      <c r="H649" t="s">
        <v>2220</v>
      </c>
      <c r="I649" t="s">
        <v>184</v>
      </c>
      <c r="J649" t="s">
        <v>185</v>
      </c>
      <c r="K649" s="35" t="str">
        <f t="shared" si="10"/>
        <v>Sint-Agnesinstituut, Kloosterstraat 72, 2660 HOBOKEN</v>
      </c>
      <c r="L649" t="s">
        <v>180</v>
      </c>
    </row>
    <row r="650" spans="1:12" x14ac:dyDescent="0.3">
      <c r="A650">
        <v>111757</v>
      </c>
      <c r="B650">
        <v>1</v>
      </c>
      <c r="C650" t="s">
        <v>1698</v>
      </c>
      <c r="D650" t="s">
        <v>1696</v>
      </c>
      <c r="E650">
        <v>2660</v>
      </c>
      <c r="F650" t="s">
        <v>2315</v>
      </c>
      <c r="G650" t="s">
        <v>1699</v>
      </c>
      <c r="H650" t="s">
        <v>2220</v>
      </c>
      <c r="I650" t="s">
        <v>184</v>
      </c>
      <c r="J650" t="s">
        <v>185</v>
      </c>
      <c r="K650" s="35" t="str">
        <f t="shared" si="10"/>
        <v>Sint-Agnesinstituut MS, Kloosterstraat 72, 2660 HOBOKEN</v>
      </c>
      <c r="L650" t="s">
        <v>180</v>
      </c>
    </row>
    <row r="651" spans="1:12" x14ac:dyDescent="0.3">
      <c r="A651">
        <v>111765</v>
      </c>
      <c r="B651">
        <v>1</v>
      </c>
      <c r="C651" t="s">
        <v>1700</v>
      </c>
      <c r="D651" t="s">
        <v>2264</v>
      </c>
      <c r="E651">
        <v>2000</v>
      </c>
      <c r="F651" t="s">
        <v>2294</v>
      </c>
      <c r="G651" t="s">
        <v>1701</v>
      </c>
      <c r="H651" t="s">
        <v>2220</v>
      </c>
      <c r="I651" t="s">
        <v>184</v>
      </c>
      <c r="J651" t="s">
        <v>185</v>
      </c>
      <c r="K651" s="35" t="str">
        <f t="shared" si="10"/>
        <v>Technicum Noord-Antwerpen Bovenbouw, August Michielsstraat 19, 2000 ANTWERPEN</v>
      </c>
      <c r="L651" t="s">
        <v>180</v>
      </c>
    </row>
    <row r="652" spans="1:12" x14ac:dyDescent="0.3">
      <c r="A652">
        <v>111807</v>
      </c>
      <c r="B652">
        <v>1</v>
      </c>
      <c r="C652" t="s">
        <v>1702</v>
      </c>
      <c r="D652" t="s">
        <v>1703</v>
      </c>
      <c r="E652">
        <v>3500</v>
      </c>
      <c r="F652" t="s">
        <v>2454</v>
      </c>
      <c r="G652" t="s">
        <v>1704</v>
      </c>
      <c r="H652" t="s">
        <v>2220</v>
      </c>
      <c r="I652" t="s">
        <v>184</v>
      </c>
      <c r="J652" t="s">
        <v>185</v>
      </c>
      <c r="K652" s="35" t="str">
        <f t="shared" si="10"/>
        <v>Virga Jessecollege, Guffenslaan 27, 3500 HASSELT</v>
      </c>
      <c r="L652" t="s">
        <v>180</v>
      </c>
    </row>
    <row r="653" spans="1:12" x14ac:dyDescent="0.3">
      <c r="A653">
        <v>111823</v>
      </c>
      <c r="B653">
        <v>1</v>
      </c>
      <c r="C653" t="s">
        <v>1705</v>
      </c>
      <c r="D653" t="s">
        <v>107</v>
      </c>
      <c r="E653">
        <v>3640</v>
      </c>
      <c r="F653" t="s">
        <v>2515</v>
      </c>
      <c r="G653" t="s">
        <v>1706</v>
      </c>
      <c r="H653" t="s">
        <v>2220</v>
      </c>
      <c r="I653" t="s">
        <v>184</v>
      </c>
      <c r="J653" t="s">
        <v>185</v>
      </c>
      <c r="K653" s="35" t="str">
        <f t="shared" si="10"/>
        <v>Mosa-RT E.G.S.3, Kloosterstraat 14, 3640 KINROOI</v>
      </c>
      <c r="L653" t="s">
        <v>180</v>
      </c>
    </row>
    <row r="654" spans="1:12" x14ac:dyDescent="0.3">
      <c r="A654">
        <v>111831</v>
      </c>
      <c r="B654">
        <v>1</v>
      </c>
      <c r="C654" t="s">
        <v>1707</v>
      </c>
      <c r="D654" t="s">
        <v>1024</v>
      </c>
      <c r="E654">
        <v>3600</v>
      </c>
      <c r="F654" t="s">
        <v>2452</v>
      </c>
      <c r="G654" t="s">
        <v>1708</v>
      </c>
      <c r="H654" t="s">
        <v>2220</v>
      </c>
      <c r="I654" t="s">
        <v>184</v>
      </c>
      <c r="J654" t="s">
        <v>185</v>
      </c>
      <c r="K654" s="35" t="str">
        <f t="shared" si="10"/>
        <v>Atlas College Genk 5, Collegelaan 19, 3600 GENK</v>
      </c>
      <c r="L654" t="s">
        <v>180</v>
      </c>
    </row>
    <row r="655" spans="1:12" x14ac:dyDescent="0.3">
      <c r="A655">
        <v>111906</v>
      </c>
      <c r="B655">
        <v>1</v>
      </c>
      <c r="C655" t="s">
        <v>1709</v>
      </c>
      <c r="D655" t="s">
        <v>1710</v>
      </c>
      <c r="E655">
        <v>8800</v>
      </c>
      <c r="F655" t="s">
        <v>2411</v>
      </c>
      <c r="G655" t="s">
        <v>1711</v>
      </c>
      <c r="H655" t="s">
        <v>2236</v>
      </c>
      <c r="I655" t="s">
        <v>2205</v>
      </c>
      <c r="J655" t="s">
        <v>614</v>
      </c>
      <c r="K655" s="35" t="str">
        <f t="shared" si="10"/>
        <v>V.T.I. 2, Leenstraat 32, 8800 ROESELARE</v>
      </c>
      <c r="L655" t="s">
        <v>180</v>
      </c>
    </row>
    <row r="656" spans="1:12" x14ac:dyDescent="0.3">
      <c r="A656">
        <v>111948</v>
      </c>
      <c r="B656">
        <v>1</v>
      </c>
      <c r="C656" t="s">
        <v>1712</v>
      </c>
      <c r="D656" t="s">
        <v>665</v>
      </c>
      <c r="E656">
        <v>8500</v>
      </c>
      <c r="F656" t="s">
        <v>2392</v>
      </c>
      <c r="G656" t="s">
        <v>1713</v>
      </c>
      <c r="H656" t="s">
        <v>2236</v>
      </c>
      <c r="I656" t="s">
        <v>2205</v>
      </c>
      <c r="J656" t="s">
        <v>614</v>
      </c>
      <c r="K656" s="35" t="str">
        <f t="shared" si="10"/>
        <v>Guldensporencollege 10, Beekstraat 21, 8500 KORTRIJK</v>
      </c>
      <c r="L656" t="s">
        <v>180</v>
      </c>
    </row>
    <row r="657" spans="1:12" x14ac:dyDescent="0.3">
      <c r="A657">
        <v>112011</v>
      </c>
      <c r="B657">
        <v>1</v>
      </c>
      <c r="C657" t="s">
        <v>1714</v>
      </c>
      <c r="D657" t="s">
        <v>1715</v>
      </c>
      <c r="E657">
        <v>8700</v>
      </c>
      <c r="F657" t="s">
        <v>2412</v>
      </c>
      <c r="G657" t="s">
        <v>1716</v>
      </c>
      <c r="H657" t="s">
        <v>2236</v>
      </c>
      <c r="I657" t="s">
        <v>2205</v>
      </c>
      <c r="J657" t="s">
        <v>614</v>
      </c>
      <c r="K657" s="35" t="str">
        <f t="shared" si="10"/>
        <v>De Bron, Hulstplein 32, 8700 TIELT</v>
      </c>
      <c r="L657" t="s">
        <v>180</v>
      </c>
    </row>
    <row r="658" spans="1:12" x14ac:dyDescent="0.3">
      <c r="A658">
        <v>112052</v>
      </c>
      <c r="B658">
        <v>1</v>
      </c>
      <c r="C658" t="s">
        <v>1717</v>
      </c>
      <c r="D658" t="s">
        <v>117</v>
      </c>
      <c r="E658">
        <v>8820</v>
      </c>
      <c r="F658" t="s">
        <v>2413</v>
      </c>
      <c r="G658" t="s">
        <v>1718</v>
      </c>
      <c r="H658" t="s">
        <v>2236</v>
      </c>
      <c r="I658" t="s">
        <v>2205</v>
      </c>
      <c r="J658" t="s">
        <v>614</v>
      </c>
      <c r="K658" s="35" t="str">
        <f t="shared" si="10"/>
        <v>MS Sint-Rembert 1, Bruggestraat 23, 8820 TORHOUT</v>
      </c>
      <c r="L658" t="s">
        <v>180</v>
      </c>
    </row>
    <row r="659" spans="1:12" x14ac:dyDescent="0.3">
      <c r="A659">
        <v>112061</v>
      </c>
      <c r="B659">
        <v>1</v>
      </c>
      <c r="C659" t="s">
        <v>1719</v>
      </c>
      <c r="D659" t="s">
        <v>672</v>
      </c>
      <c r="E659">
        <v>8900</v>
      </c>
      <c r="F659" t="s">
        <v>2394</v>
      </c>
      <c r="G659" t="s">
        <v>673</v>
      </c>
      <c r="H659" t="s">
        <v>2236</v>
      </c>
      <c r="I659" t="s">
        <v>2205</v>
      </c>
      <c r="J659" t="s">
        <v>614</v>
      </c>
      <c r="K659" s="35" t="str">
        <f t="shared" si="10"/>
        <v>VTI Ieper eerste graad, Augustijnenstraat 58, 8900 IEPER</v>
      </c>
      <c r="L659" t="s">
        <v>180</v>
      </c>
    </row>
    <row r="660" spans="1:12" x14ac:dyDescent="0.3">
      <c r="A660">
        <v>112078</v>
      </c>
      <c r="B660">
        <v>1</v>
      </c>
      <c r="C660" t="s">
        <v>1720</v>
      </c>
      <c r="D660" t="s">
        <v>2237</v>
      </c>
      <c r="E660">
        <v>8200</v>
      </c>
      <c r="F660" t="s">
        <v>2388</v>
      </c>
      <c r="G660" t="s">
        <v>626</v>
      </c>
      <c r="H660" t="s">
        <v>2236</v>
      </c>
      <c r="I660" t="s">
        <v>2205</v>
      </c>
      <c r="J660" t="s">
        <v>614</v>
      </c>
      <c r="K660" s="35" t="str">
        <f t="shared" si="10"/>
        <v>Vrij Technisch Instituut-Brugge MS, Vaartdijkstraat 3, 8200 SINT-ANDRIES</v>
      </c>
      <c r="L660" t="s">
        <v>180</v>
      </c>
    </row>
    <row r="661" spans="1:12" x14ac:dyDescent="0.3">
      <c r="A661">
        <v>112086</v>
      </c>
      <c r="B661">
        <v>1</v>
      </c>
      <c r="C661" t="s">
        <v>1721</v>
      </c>
      <c r="D661" t="s">
        <v>804</v>
      </c>
      <c r="E661">
        <v>8790</v>
      </c>
      <c r="F661" t="s">
        <v>2415</v>
      </c>
      <c r="G661" t="s">
        <v>805</v>
      </c>
      <c r="H661" t="s">
        <v>2236</v>
      </c>
      <c r="I661" t="s">
        <v>2205</v>
      </c>
      <c r="J661" t="s">
        <v>614</v>
      </c>
      <c r="K661" s="35" t="str">
        <f t="shared" si="10"/>
        <v>Sint-Paulusschool campus VTI 2, Toekomststraat 75, 8790 WAREGEM</v>
      </c>
      <c r="L661" t="s">
        <v>180</v>
      </c>
    </row>
    <row r="662" spans="1:12" x14ac:dyDescent="0.3">
      <c r="A662">
        <v>112094</v>
      </c>
      <c r="B662">
        <v>1</v>
      </c>
      <c r="C662" t="s">
        <v>1722</v>
      </c>
      <c r="D662" t="s">
        <v>504</v>
      </c>
      <c r="E662">
        <v>1880</v>
      </c>
      <c r="F662" t="s">
        <v>2355</v>
      </c>
      <c r="G662" t="s">
        <v>505</v>
      </c>
      <c r="H662" t="s">
        <v>2230</v>
      </c>
      <c r="I662" t="s">
        <v>417</v>
      </c>
      <c r="J662" t="s">
        <v>418</v>
      </c>
      <c r="K662" s="35" t="str">
        <f t="shared" si="10"/>
        <v>KOBOS Secundair I, Veldstraat 11, 1880 KAPELLE-OP-DEN-BOS</v>
      </c>
      <c r="L662" t="s">
        <v>180</v>
      </c>
    </row>
    <row r="663" spans="1:12" x14ac:dyDescent="0.3">
      <c r="A663">
        <v>112102</v>
      </c>
      <c r="B663">
        <v>1</v>
      </c>
      <c r="C663" t="s">
        <v>1723</v>
      </c>
      <c r="D663" t="s">
        <v>1724</v>
      </c>
      <c r="E663">
        <v>9000</v>
      </c>
      <c r="F663" t="s">
        <v>2427</v>
      </c>
      <c r="G663" t="s">
        <v>1725</v>
      </c>
      <c r="H663" t="s">
        <v>2223</v>
      </c>
      <c r="I663" t="s">
        <v>230</v>
      </c>
      <c r="J663" t="s">
        <v>231</v>
      </c>
      <c r="K663" s="35" t="str">
        <f t="shared" si="10"/>
        <v>Atheneum Wispelberg, Wispelbergstraat 2, 9000 GENT</v>
      </c>
      <c r="L663" t="s">
        <v>180</v>
      </c>
    </row>
    <row r="664" spans="1:12" x14ac:dyDescent="0.3">
      <c r="A664">
        <v>112136</v>
      </c>
      <c r="B664">
        <v>1</v>
      </c>
      <c r="C664" t="s">
        <v>1726</v>
      </c>
      <c r="D664" t="s">
        <v>1652</v>
      </c>
      <c r="E664">
        <v>9800</v>
      </c>
      <c r="F664" t="s">
        <v>2421</v>
      </c>
      <c r="G664" t="s">
        <v>1653</v>
      </c>
      <c r="H664" t="s">
        <v>2223</v>
      </c>
      <c r="I664" t="s">
        <v>230</v>
      </c>
      <c r="J664" t="s">
        <v>231</v>
      </c>
      <c r="K664" s="35" t="str">
        <f t="shared" si="10"/>
        <v>Leiepoort Deinze camp. St-Hendrik,1e gr., Guido Gezellelaan 105, 9800 DEINZE</v>
      </c>
      <c r="L664" t="s">
        <v>180</v>
      </c>
    </row>
    <row r="665" spans="1:12" x14ac:dyDescent="0.3">
      <c r="A665">
        <v>112144</v>
      </c>
      <c r="B665">
        <v>1</v>
      </c>
      <c r="C665" t="s">
        <v>1727</v>
      </c>
      <c r="D665" t="s">
        <v>991</v>
      </c>
      <c r="E665">
        <v>9052</v>
      </c>
      <c r="F665" t="s">
        <v>2446</v>
      </c>
      <c r="G665" t="s">
        <v>992</v>
      </c>
      <c r="H665" t="s">
        <v>2223</v>
      </c>
      <c r="I665" t="s">
        <v>230</v>
      </c>
      <c r="J665" t="s">
        <v>231</v>
      </c>
      <c r="K665" s="35" t="str">
        <f t="shared" si="10"/>
        <v>Don Boscocollege Eerste graad, Grotesteenweg-Noord 113, 9052 ZWIJNAARDE</v>
      </c>
      <c r="L665" t="s">
        <v>180</v>
      </c>
    </row>
    <row r="666" spans="1:12" x14ac:dyDescent="0.3">
      <c r="A666">
        <v>112169</v>
      </c>
      <c r="B666">
        <v>1</v>
      </c>
      <c r="C666" t="s">
        <v>1728</v>
      </c>
      <c r="D666" t="s">
        <v>890</v>
      </c>
      <c r="E666">
        <v>9000</v>
      </c>
      <c r="F666" t="s">
        <v>2427</v>
      </c>
      <c r="G666" t="s">
        <v>891</v>
      </c>
      <c r="H666" t="s">
        <v>2223</v>
      </c>
      <c r="I666" t="s">
        <v>230</v>
      </c>
      <c r="J666" t="s">
        <v>231</v>
      </c>
      <c r="K666" s="35" t="str">
        <f t="shared" si="10"/>
        <v>Sint-Bavohumaniora MS, Reep 4, 9000 GENT</v>
      </c>
      <c r="L666" t="s">
        <v>180</v>
      </c>
    </row>
    <row r="667" spans="1:12" x14ac:dyDescent="0.3">
      <c r="A667">
        <v>112292</v>
      </c>
      <c r="B667">
        <v>1</v>
      </c>
      <c r="C667" t="s">
        <v>1729</v>
      </c>
      <c r="D667" t="s">
        <v>1245</v>
      </c>
      <c r="E667">
        <v>3000</v>
      </c>
      <c r="F667" t="s">
        <v>2359</v>
      </c>
      <c r="G667" t="s">
        <v>1730</v>
      </c>
      <c r="H667" t="s">
        <v>2230</v>
      </c>
      <c r="I667" t="s">
        <v>417</v>
      </c>
      <c r="J667" t="s">
        <v>418</v>
      </c>
      <c r="K667" s="35" t="str">
        <f t="shared" si="10"/>
        <v>GO! atheneum Leuven, Redingenstraat 90, 3000 LEUVEN</v>
      </c>
      <c r="L667" t="s">
        <v>180</v>
      </c>
    </row>
    <row r="668" spans="1:12" x14ac:dyDescent="0.3">
      <c r="A668">
        <v>112301</v>
      </c>
      <c r="B668">
        <v>1</v>
      </c>
      <c r="C668" t="s">
        <v>1731</v>
      </c>
      <c r="D668" t="s">
        <v>137</v>
      </c>
      <c r="E668">
        <v>3010</v>
      </c>
      <c r="F668" t="s">
        <v>2357</v>
      </c>
      <c r="G668" t="s">
        <v>1732</v>
      </c>
      <c r="H668" t="s">
        <v>2230</v>
      </c>
      <c r="I668" t="s">
        <v>417</v>
      </c>
      <c r="J668" t="s">
        <v>418</v>
      </c>
      <c r="K668" s="35" t="str">
        <f t="shared" si="10"/>
        <v>De Nova, Rerum Novarumlaan 1, 3010 KESSEL-LO</v>
      </c>
      <c r="L668" t="s">
        <v>180</v>
      </c>
    </row>
    <row r="669" spans="1:12" x14ac:dyDescent="0.3">
      <c r="A669">
        <v>112318</v>
      </c>
      <c r="B669">
        <v>1</v>
      </c>
      <c r="C669" t="s">
        <v>1733</v>
      </c>
      <c r="D669" t="s">
        <v>1734</v>
      </c>
      <c r="E669">
        <v>8500</v>
      </c>
      <c r="F669" t="s">
        <v>2392</v>
      </c>
      <c r="G669" t="s">
        <v>1735</v>
      </c>
      <c r="H669" t="s">
        <v>2223</v>
      </c>
      <c r="I669" t="s">
        <v>230</v>
      </c>
      <c r="J669" t="s">
        <v>231</v>
      </c>
      <c r="K669" s="35" t="str">
        <f t="shared" si="10"/>
        <v>Provinciaal Technisch Instituut, Graaf Karel de Goedelaan 7, 8500 KORTRIJK</v>
      </c>
      <c r="L669" t="s">
        <v>180</v>
      </c>
    </row>
    <row r="670" spans="1:12" x14ac:dyDescent="0.3">
      <c r="A670">
        <v>112797</v>
      </c>
      <c r="B670">
        <v>1</v>
      </c>
      <c r="C670" t="s">
        <v>1736</v>
      </c>
      <c r="D670" t="s">
        <v>1737</v>
      </c>
      <c r="E670">
        <v>2018</v>
      </c>
      <c r="F670" t="s">
        <v>2294</v>
      </c>
      <c r="G670" t="s">
        <v>1738</v>
      </c>
      <c r="H670" t="s">
        <v>2220</v>
      </c>
      <c r="I670" t="s">
        <v>184</v>
      </c>
      <c r="J670" t="s">
        <v>185</v>
      </c>
      <c r="K670" s="35" t="str">
        <f t="shared" si="10"/>
        <v>avAnt Provinciaal Onderwijs, Brialmontlei 45, 2018 ANTWERPEN</v>
      </c>
      <c r="L670" t="s">
        <v>180</v>
      </c>
    </row>
    <row r="671" spans="1:12" x14ac:dyDescent="0.3">
      <c r="A671">
        <v>115221</v>
      </c>
      <c r="B671">
        <v>1</v>
      </c>
      <c r="C671" t="s">
        <v>1739</v>
      </c>
      <c r="D671" t="s">
        <v>478</v>
      </c>
      <c r="E671">
        <v>1700</v>
      </c>
      <c r="F671" t="s">
        <v>2350</v>
      </c>
      <c r="G671" t="s">
        <v>479</v>
      </c>
      <c r="H671" t="s">
        <v>2230</v>
      </c>
      <c r="I671" t="s">
        <v>417</v>
      </c>
      <c r="J671" t="s">
        <v>418</v>
      </c>
      <c r="K671" s="35" t="str">
        <f t="shared" si="10"/>
        <v>Regina-Caelilyceum E.G., Rozenlaan 45, 1700 DILBEEK</v>
      </c>
      <c r="L671" t="s">
        <v>180</v>
      </c>
    </row>
    <row r="672" spans="1:12" x14ac:dyDescent="0.3">
      <c r="A672">
        <v>115238</v>
      </c>
      <c r="B672">
        <v>1</v>
      </c>
      <c r="C672" t="s">
        <v>1740</v>
      </c>
      <c r="D672" t="s">
        <v>52</v>
      </c>
      <c r="E672">
        <v>9620</v>
      </c>
      <c r="F672" t="s">
        <v>2445</v>
      </c>
      <c r="G672" t="s">
        <v>1741</v>
      </c>
      <c r="H672" t="s">
        <v>2223</v>
      </c>
      <c r="I672" t="s">
        <v>230</v>
      </c>
      <c r="J672" t="s">
        <v>231</v>
      </c>
      <c r="K672" s="35" t="str">
        <f t="shared" si="10"/>
        <v>GO! atheneum Zottegem, Meerlaan 25, 9620 ZOTTEGEM</v>
      </c>
      <c r="L672" t="s">
        <v>180</v>
      </c>
    </row>
    <row r="673" spans="1:12" x14ac:dyDescent="0.3">
      <c r="A673">
        <v>115253</v>
      </c>
      <c r="B673">
        <v>1</v>
      </c>
      <c r="C673" t="s">
        <v>1742</v>
      </c>
      <c r="D673" t="s">
        <v>1743</v>
      </c>
      <c r="E673">
        <v>3550</v>
      </c>
      <c r="F673" t="s">
        <v>2516</v>
      </c>
      <c r="G673" t="s">
        <v>1744</v>
      </c>
      <c r="H673" t="s">
        <v>2220</v>
      </c>
      <c r="I673" t="s">
        <v>184</v>
      </c>
      <c r="J673" t="s">
        <v>185</v>
      </c>
      <c r="K673" s="35" t="str">
        <f t="shared" si="10"/>
        <v>Sint-Franciscuscollege 1, Minderbroedersstraat 11, 3550 HEUSDEN-ZOLDER</v>
      </c>
      <c r="L673" t="s">
        <v>180</v>
      </c>
    </row>
    <row r="674" spans="1:12" x14ac:dyDescent="0.3">
      <c r="A674">
        <v>115261</v>
      </c>
      <c r="B674">
        <v>1</v>
      </c>
      <c r="C674" t="s">
        <v>1745</v>
      </c>
      <c r="D674" t="s">
        <v>1743</v>
      </c>
      <c r="E674">
        <v>3550</v>
      </c>
      <c r="F674" t="s">
        <v>2516</v>
      </c>
      <c r="G674" t="s">
        <v>1744</v>
      </c>
      <c r="H674" t="s">
        <v>2220</v>
      </c>
      <c r="I674" t="s">
        <v>184</v>
      </c>
      <c r="J674" t="s">
        <v>185</v>
      </c>
      <c r="K674" s="35" t="str">
        <f t="shared" si="10"/>
        <v>Sint-Franciscuscollege 2, Minderbroedersstraat 11, 3550 HEUSDEN-ZOLDER</v>
      </c>
      <c r="L674" t="s">
        <v>180</v>
      </c>
    </row>
    <row r="675" spans="1:12" x14ac:dyDescent="0.3">
      <c r="A675">
        <v>115279</v>
      </c>
      <c r="B675">
        <v>1</v>
      </c>
      <c r="C675" t="s">
        <v>1746</v>
      </c>
      <c r="D675" t="s">
        <v>1743</v>
      </c>
      <c r="E675">
        <v>3550</v>
      </c>
      <c r="F675" t="s">
        <v>2516</v>
      </c>
      <c r="G675" t="s">
        <v>1744</v>
      </c>
      <c r="H675" t="s">
        <v>2220</v>
      </c>
      <c r="I675" t="s">
        <v>184</v>
      </c>
      <c r="J675" t="s">
        <v>185</v>
      </c>
      <c r="K675" s="35" t="str">
        <f t="shared" si="10"/>
        <v>Sint-Franciscuscollege 3, Minderbroedersstraat 11, 3550 HEUSDEN-ZOLDER</v>
      </c>
      <c r="L675" t="s">
        <v>180</v>
      </c>
    </row>
    <row r="676" spans="1:12" x14ac:dyDescent="0.3">
      <c r="A676">
        <v>115287</v>
      </c>
      <c r="B676">
        <v>1</v>
      </c>
      <c r="C676" t="s">
        <v>1747</v>
      </c>
      <c r="D676" t="s">
        <v>1743</v>
      </c>
      <c r="E676">
        <v>3550</v>
      </c>
      <c r="F676" t="s">
        <v>2516</v>
      </c>
      <c r="G676" t="s">
        <v>1744</v>
      </c>
      <c r="H676" t="s">
        <v>2220</v>
      </c>
      <c r="I676" t="s">
        <v>184</v>
      </c>
      <c r="J676" t="s">
        <v>185</v>
      </c>
      <c r="K676" s="35" t="str">
        <f t="shared" si="10"/>
        <v>Sint-Franciscuscollege 4, Minderbroedersstraat 11, 3550 HEUSDEN-ZOLDER</v>
      </c>
      <c r="L676" t="s">
        <v>180</v>
      </c>
    </row>
    <row r="677" spans="1:12" x14ac:dyDescent="0.3">
      <c r="A677">
        <v>115295</v>
      </c>
      <c r="B677">
        <v>1</v>
      </c>
      <c r="C677" t="s">
        <v>1748</v>
      </c>
      <c r="D677" t="s">
        <v>1743</v>
      </c>
      <c r="E677">
        <v>3550</v>
      </c>
      <c r="F677" t="s">
        <v>2516</v>
      </c>
      <c r="G677" t="s">
        <v>1744</v>
      </c>
      <c r="H677" t="s">
        <v>2220</v>
      </c>
      <c r="I677" t="s">
        <v>184</v>
      </c>
      <c r="J677" t="s">
        <v>185</v>
      </c>
      <c r="K677" s="35" t="str">
        <f t="shared" si="10"/>
        <v>Sint-Franciscuscollege 5, Minderbroedersstraat 11, 3550 HEUSDEN-ZOLDER</v>
      </c>
      <c r="L677" t="s">
        <v>180</v>
      </c>
    </row>
    <row r="678" spans="1:12" x14ac:dyDescent="0.3">
      <c r="A678">
        <v>115303</v>
      </c>
      <c r="B678">
        <v>1</v>
      </c>
      <c r="C678" t="s">
        <v>1749</v>
      </c>
      <c r="D678" t="s">
        <v>1750</v>
      </c>
      <c r="E678">
        <v>2060</v>
      </c>
      <c r="F678" t="s">
        <v>2294</v>
      </c>
      <c r="G678" t="s">
        <v>1520</v>
      </c>
      <c r="H678" t="s">
        <v>2220</v>
      </c>
      <c r="I678" t="s">
        <v>184</v>
      </c>
      <c r="J678" t="s">
        <v>185</v>
      </c>
      <c r="K678" s="35" t="str">
        <f t="shared" si="10"/>
        <v>Scheppersinstituut 2 Deurne &amp; Antwerpen, Van Helmontstraat 27, 2060 ANTWERPEN</v>
      </c>
      <c r="L678" t="s">
        <v>180</v>
      </c>
    </row>
    <row r="679" spans="1:12" x14ac:dyDescent="0.3">
      <c r="A679">
        <v>115311</v>
      </c>
      <c r="B679">
        <v>1</v>
      </c>
      <c r="C679" t="s">
        <v>1751</v>
      </c>
      <c r="D679" t="s">
        <v>1750</v>
      </c>
      <c r="E679">
        <v>2060</v>
      </c>
      <c r="F679" t="s">
        <v>2294</v>
      </c>
      <c r="G679" t="s">
        <v>1520</v>
      </c>
      <c r="H679" t="s">
        <v>2220</v>
      </c>
      <c r="I679" t="s">
        <v>184</v>
      </c>
      <c r="J679" t="s">
        <v>185</v>
      </c>
      <c r="K679" s="35" t="str">
        <f t="shared" si="10"/>
        <v>Scheppersinstituut 3 Deurne &amp; Antwerpen, Van Helmontstraat 27, 2060 ANTWERPEN</v>
      </c>
      <c r="L679" t="s">
        <v>180</v>
      </c>
    </row>
    <row r="680" spans="1:12" x14ac:dyDescent="0.3">
      <c r="A680">
        <v>115329</v>
      </c>
      <c r="B680">
        <v>1</v>
      </c>
      <c r="C680" t="s">
        <v>1752</v>
      </c>
      <c r="D680" t="s">
        <v>1753</v>
      </c>
      <c r="E680">
        <v>1702</v>
      </c>
      <c r="F680" t="s">
        <v>2517</v>
      </c>
      <c r="G680" t="s">
        <v>1754</v>
      </c>
      <c r="H680" t="s">
        <v>2230</v>
      </c>
      <c r="I680" t="s">
        <v>417</v>
      </c>
      <c r="J680" t="s">
        <v>418</v>
      </c>
      <c r="K680" s="35" t="str">
        <f t="shared" si="10"/>
        <v>Don Bosco-Instituut EG, Brusselstraat 283, 1702 GROOT-BIJGAARDEN</v>
      </c>
      <c r="L680" t="s">
        <v>180</v>
      </c>
    </row>
    <row r="681" spans="1:12" x14ac:dyDescent="0.3">
      <c r="A681">
        <v>115337</v>
      </c>
      <c r="B681">
        <v>1</v>
      </c>
      <c r="C681" t="s">
        <v>1755</v>
      </c>
      <c r="D681" t="s">
        <v>1753</v>
      </c>
      <c r="E681">
        <v>1702</v>
      </c>
      <c r="F681" t="s">
        <v>2517</v>
      </c>
      <c r="G681" t="s">
        <v>1754</v>
      </c>
      <c r="H681" t="s">
        <v>2230</v>
      </c>
      <c r="I681" t="s">
        <v>417</v>
      </c>
      <c r="J681" t="s">
        <v>418</v>
      </c>
      <c r="K681" s="35" t="str">
        <f t="shared" si="10"/>
        <v>Don Bosco-Instituut ASO/TSO/BSO, Brusselstraat 283, 1702 GROOT-BIJGAARDEN</v>
      </c>
      <c r="L681" t="s">
        <v>180</v>
      </c>
    </row>
    <row r="682" spans="1:12" x14ac:dyDescent="0.3">
      <c r="A682">
        <v>115352</v>
      </c>
      <c r="B682">
        <v>1</v>
      </c>
      <c r="C682" t="s">
        <v>608</v>
      </c>
      <c r="D682" t="s">
        <v>1756</v>
      </c>
      <c r="E682">
        <v>9040</v>
      </c>
      <c r="F682" t="s">
        <v>2518</v>
      </c>
      <c r="G682" t="s">
        <v>1757</v>
      </c>
      <c r="H682" t="s">
        <v>2223</v>
      </c>
      <c r="I682" t="s">
        <v>230</v>
      </c>
      <c r="J682" t="s">
        <v>231</v>
      </c>
      <c r="K682" s="35" t="str">
        <f t="shared" si="10"/>
        <v>Sint-Janscollege, Visitatiestraat 5, 9040 SINT-AMANDSBERG</v>
      </c>
      <c r="L682" t="s">
        <v>180</v>
      </c>
    </row>
    <row r="683" spans="1:12" x14ac:dyDescent="0.3">
      <c r="A683">
        <v>115361</v>
      </c>
      <c r="B683">
        <v>1</v>
      </c>
      <c r="C683" t="s">
        <v>1758</v>
      </c>
      <c r="D683" t="s">
        <v>1756</v>
      </c>
      <c r="E683">
        <v>9040</v>
      </c>
      <c r="F683" t="s">
        <v>2518</v>
      </c>
      <c r="G683" t="s">
        <v>1759</v>
      </c>
      <c r="H683" t="s">
        <v>2223</v>
      </c>
      <c r="I683" t="s">
        <v>230</v>
      </c>
      <c r="J683" t="s">
        <v>231</v>
      </c>
      <c r="K683" s="35" t="str">
        <f t="shared" si="10"/>
        <v>Sint-Janscollege eerste graad, Visitatiestraat 5, 9040 SINT-AMANDSBERG</v>
      </c>
      <c r="L683" t="s">
        <v>180</v>
      </c>
    </row>
    <row r="684" spans="1:12" x14ac:dyDescent="0.3">
      <c r="A684">
        <v>115378</v>
      </c>
      <c r="B684">
        <v>1</v>
      </c>
      <c r="C684" t="s">
        <v>1760</v>
      </c>
      <c r="D684" t="s">
        <v>742</v>
      </c>
      <c r="E684">
        <v>8400</v>
      </c>
      <c r="F684" t="s">
        <v>2407</v>
      </c>
      <c r="G684" t="s">
        <v>743</v>
      </c>
      <c r="H684" t="s">
        <v>2236</v>
      </c>
      <c r="I684" t="s">
        <v>2205</v>
      </c>
      <c r="J684" t="s">
        <v>614</v>
      </c>
      <c r="K684" s="35" t="str">
        <f t="shared" si="10"/>
        <v>Sint-Andreas Middenschool, Steensedijk 151, 8400 OOSTENDE</v>
      </c>
      <c r="L684" t="s">
        <v>180</v>
      </c>
    </row>
    <row r="685" spans="1:12" x14ac:dyDescent="0.3">
      <c r="A685">
        <v>115394</v>
      </c>
      <c r="B685">
        <v>1</v>
      </c>
      <c r="C685" t="s">
        <v>1761</v>
      </c>
      <c r="D685" t="s">
        <v>1762</v>
      </c>
      <c r="E685">
        <v>9050</v>
      </c>
      <c r="F685" t="s">
        <v>2519</v>
      </c>
      <c r="G685" t="s">
        <v>1763</v>
      </c>
      <c r="H685" t="s">
        <v>2223</v>
      </c>
      <c r="I685" t="s">
        <v>230</v>
      </c>
      <c r="J685" t="s">
        <v>231</v>
      </c>
      <c r="K685" s="35" t="str">
        <f t="shared" si="10"/>
        <v>GO! atheneum Gentbrugge, Ooievaarsnest 3, 9050 GENTBRUGGE</v>
      </c>
      <c r="L685" t="s">
        <v>180</v>
      </c>
    </row>
    <row r="686" spans="1:12" x14ac:dyDescent="0.3">
      <c r="A686">
        <v>115411</v>
      </c>
      <c r="B686">
        <v>1</v>
      </c>
      <c r="C686" t="s">
        <v>1764</v>
      </c>
      <c r="D686" t="s">
        <v>117</v>
      </c>
      <c r="E686">
        <v>8820</v>
      </c>
      <c r="F686" t="s">
        <v>2413</v>
      </c>
      <c r="G686" t="s">
        <v>788</v>
      </c>
      <c r="H686" t="s">
        <v>2236</v>
      </c>
      <c r="I686" t="s">
        <v>2205</v>
      </c>
      <c r="J686" t="s">
        <v>614</v>
      </c>
      <c r="K686" s="35" t="str">
        <f t="shared" si="10"/>
        <v>Middenschool Sint-Rembert 2, Bruggestraat 23, 8820 TORHOUT</v>
      </c>
      <c r="L686" t="s">
        <v>180</v>
      </c>
    </row>
    <row r="687" spans="1:12" x14ac:dyDescent="0.3">
      <c r="A687">
        <v>116749</v>
      </c>
      <c r="B687">
        <v>1</v>
      </c>
      <c r="C687" t="s">
        <v>1765</v>
      </c>
      <c r="D687" t="s">
        <v>1766</v>
      </c>
      <c r="E687">
        <v>9000</v>
      </c>
      <c r="F687" t="s">
        <v>2427</v>
      </c>
      <c r="G687" t="s">
        <v>1767</v>
      </c>
      <c r="H687" t="s">
        <v>2223</v>
      </c>
      <c r="I687" t="s">
        <v>230</v>
      </c>
      <c r="J687" t="s">
        <v>231</v>
      </c>
      <c r="K687" s="35" t="str">
        <f t="shared" si="10"/>
        <v>Het Spectrum Gent, Martelaarslaan 13, 9000 GENT</v>
      </c>
      <c r="L687" t="s">
        <v>180</v>
      </c>
    </row>
    <row r="688" spans="1:12" x14ac:dyDescent="0.3">
      <c r="A688">
        <v>116756</v>
      </c>
      <c r="B688">
        <v>1</v>
      </c>
      <c r="C688" t="s">
        <v>1768</v>
      </c>
      <c r="D688" t="s">
        <v>1769</v>
      </c>
      <c r="E688">
        <v>9600</v>
      </c>
      <c r="F688" t="s">
        <v>2503</v>
      </c>
      <c r="G688" t="s">
        <v>1770</v>
      </c>
      <c r="H688" t="s">
        <v>2223</v>
      </c>
      <c r="I688" t="s">
        <v>230</v>
      </c>
      <c r="J688" t="s">
        <v>231</v>
      </c>
      <c r="K688" s="35" t="str">
        <f t="shared" si="10"/>
        <v>GO! atheneum Da Vinci Campus, Gustave Royerslaan 39, 9600 RONSE</v>
      </c>
      <c r="L688" t="s">
        <v>180</v>
      </c>
    </row>
    <row r="689" spans="1:12" x14ac:dyDescent="0.3">
      <c r="A689">
        <v>116764</v>
      </c>
      <c r="B689">
        <v>1</v>
      </c>
      <c r="C689" t="s">
        <v>1771</v>
      </c>
      <c r="D689" t="s">
        <v>2607</v>
      </c>
      <c r="E689">
        <v>2100</v>
      </c>
      <c r="F689" t="s">
        <v>2308</v>
      </c>
      <c r="G689" t="s">
        <v>1772</v>
      </c>
      <c r="H689" t="s">
        <v>2220</v>
      </c>
      <c r="I689" t="s">
        <v>184</v>
      </c>
      <c r="J689" t="s">
        <v>185</v>
      </c>
      <c r="K689" s="35" t="str">
        <f t="shared" si="10"/>
        <v>GO! Spectrumschool, August Van de Wielelei 136, 2100 DEURNE</v>
      </c>
      <c r="L689" t="s">
        <v>180</v>
      </c>
    </row>
    <row r="690" spans="1:12" x14ac:dyDescent="0.3">
      <c r="A690">
        <v>116781</v>
      </c>
      <c r="B690">
        <v>1</v>
      </c>
      <c r="C690" t="s">
        <v>1773</v>
      </c>
      <c r="D690" t="s">
        <v>145</v>
      </c>
      <c r="E690">
        <v>9900</v>
      </c>
      <c r="F690" t="s">
        <v>2423</v>
      </c>
      <c r="G690" t="s">
        <v>849</v>
      </c>
      <c r="H690" t="s">
        <v>2223</v>
      </c>
      <c r="I690" t="s">
        <v>230</v>
      </c>
      <c r="J690" t="s">
        <v>231</v>
      </c>
      <c r="K690" s="35" t="str">
        <f t="shared" si="10"/>
        <v>Sint-Vincentius, Zuidmoerstraat 125, 9900 EEKLO</v>
      </c>
      <c r="L690" t="s">
        <v>180</v>
      </c>
    </row>
    <row r="691" spans="1:12" x14ac:dyDescent="0.3">
      <c r="A691">
        <v>116806</v>
      </c>
      <c r="B691">
        <v>1</v>
      </c>
      <c r="C691" t="s">
        <v>1774</v>
      </c>
      <c r="D691" t="s">
        <v>108</v>
      </c>
      <c r="E691">
        <v>2860</v>
      </c>
      <c r="F691" t="s">
        <v>2520</v>
      </c>
      <c r="G691" t="s">
        <v>1775</v>
      </c>
      <c r="H691" t="s">
        <v>2220</v>
      </c>
      <c r="I691" t="s">
        <v>184</v>
      </c>
      <c r="J691" t="s">
        <v>185</v>
      </c>
      <c r="K691" s="35" t="str">
        <f t="shared" si="10"/>
        <v>College Hagelstein 2, Berlaarbaan 229, 2860 SINT-KATELIJNE-WAVER</v>
      </c>
      <c r="L691" t="s">
        <v>180</v>
      </c>
    </row>
    <row r="692" spans="1:12" x14ac:dyDescent="0.3">
      <c r="A692">
        <v>116831</v>
      </c>
      <c r="B692">
        <v>1</v>
      </c>
      <c r="C692" t="s">
        <v>1776</v>
      </c>
      <c r="D692" t="s">
        <v>1777</v>
      </c>
      <c r="E692">
        <v>3000</v>
      </c>
      <c r="F692" t="s">
        <v>2359</v>
      </c>
      <c r="G692" t="s">
        <v>1778</v>
      </c>
      <c r="H692" t="s">
        <v>2230</v>
      </c>
      <c r="I692" t="s">
        <v>417</v>
      </c>
      <c r="J692" t="s">
        <v>418</v>
      </c>
      <c r="K692" s="35" t="str">
        <f t="shared" si="10"/>
        <v>GO! atheneum De Ring, Tiensevest 62, 3000 LEUVEN</v>
      </c>
      <c r="L692" t="s">
        <v>180</v>
      </c>
    </row>
    <row r="693" spans="1:12" x14ac:dyDescent="0.3">
      <c r="A693">
        <v>116855</v>
      </c>
      <c r="B693">
        <v>1</v>
      </c>
      <c r="C693" t="s">
        <v>1779</v>
      </c>
      <c r="D693" t="s">
        <v>1780</v>
      </c>
      <c r="E693">
        <v>2440</v>
      </c>
      <c r="F693" t="s">
        <v>2312</v>
      </c>
      <c r="G693" t="s">
        <v>1781</v>
      </c>
      <c r="H693" t="s">
        <v>2220</v>
      </c>
      <c r="I693" t="s">
        <v>184</v>
      </c>
      <c r="J693" t="s">
        <v>185</v>
      </c>
      <c r="K693" s="35" t="str">
        <f t="shared" si="10"/>
        <v>KOGEKA 2, Technische-Schoolstraat 52, 2440 GEEL</v>
      </c>
      <c r="L693" t="s">
        <v>180</v>
      </c>
    </row>
    <row r="694" spans="1:12" x14ac:dyDescent="0.3">
      <c r="A694">
        <v>116871</v>
      </c>
      <c r="B694">
        <v>1</v>
      </c>
      <c r="C694" t="s">
        <v>1782</v>
      </c>
      <c r="D694" t="s">
        <v>1780</v>
      </c>
      <c r="E694">
        <v>2440</v>
      </c>
      <c r="F694" t="s">
        <v>2312</v>
      </c>
      <c r="G694" t="s">
        <v>1781</v>
      </c>
      <c r="H694" t="s">
        <v>2220</v>
      </c>
      <c r="I694" t="s">
        <v>184</v>
      </c>
      <c r="J694" t="s">
        <v>185</v>
      </c>
      <c r="K694" s="35" t="str">
        <f t="shared" si="10"/>
        <v>KOGEKA 4, Technische-Schoolstraat 52, 2440 GEEL</v>
      </c>
      <c r="L694" t="s">
        <v>180</v>
      </c>
    </row>
    <row r="695" spans="1:12" x14ac:dyDescent="0.3">
      <c r="A695">
        <v>116913</v>
      </c>
      <c r="B695">
        <v>1</v>
      </c>
      <c r="C695" t="s">
        <v>1783</v>
      </c>
      <c r="D695" t="s">
        <v>1784</v>
      </c>
      <c r="E695">
        <v>8970</v>
      </c>
      <c r="F695" t="s">
        <v>2410</v>
      </c>
      <c r="G695" t="s">
        <v>1785</v>
      </c>
      <c r="H695" t="s">
        <v>2236</v>
      </c>
      <c r="I695" t="s">
        <v>2205</v>
      </c>
      <c r="J695" t="s">
        <v>614</v>
      </c>
      <c r="K695" s="35" t="str">
        <f t="shared" si="10"/>
        <v>Onze-Lieve-Vrouwe-instituut, Boeschepestraat 20, 8970 POPERINGE</v>
      </c>
      <c r="L695" t="s">
        <v>180</v>
      </c>
    </row>
    <row r="696" spans="1:12" x14ac:dyDescent="0.3">
      <c r="A696">
        <v>116921</v>
      </c>
      <c r="B696">
        <v>1</v>
      </c>
      <c r="C696" t="s">
        <v>1786</v>
      </c>
      <c r="D696" t="s">
        <v>759</v>
      </c>
      <c r="E696">
        <v>8970</v>
      </c>
      <c r="F696" t="s">
        <v>2410</v>
      </c>
      <c r="G696" t="s">
        <v>760</v>
      </c>
      <c r="H696" t="s">
        <v>2236</v>
      </c>
      <c r="I696" t="s">
        <v>2205</v>
      </c>
      <c r="J696" t="s">
        <v>614</v>
      </c>
      <c r="K696" s="35" t="str">
        <f t="shared" si="10"/>
        <v>Sint-Janscollege 1, Burgemeester Bertenplein 32, 8970 POPERINGE</v>
      </c>
      <c r="L696" t="s">
        <v>180</v>
      </c>
    </row>
    <row r="697" spans="1:12" x14ac:dyDescent="0.3">
      <c r="A697">
        <v>116947</v>
      </c>
      <c r="B697">
        <v>1</v>
      </c>
      <c r="C697" t="s">
        <v>1787</v>
      </c>
      <c r="D697" t="s">
        <v>842</v>
      </c>
      <c r="E697">
        <v>9200</v>
      </c>
      <c r="F697" t="s">
        <v>2422</v>
      </c>
      <c r="G697" t="s">
        <v>1788</v>
      </c>
      <c r="H697" t="s">
        <v>2223</v>
      </c>
      <c r="I697" t="s">
        <v>230</v>
      </c>
      <c r="J697" t="s">
        <v>231</v>
      </c>
      <c r="K697" s="35" t="str">
        <f t="shared" si="10"/>
        <v>Óscar Romerocollege 1, Kerkstraat 60, 9200 DENDERMONDE</v>
      </c>
      <c r="L697" t="s">
        <v>180</v>
      </c>
    </row>
    <row r="698" spans="1:12" x14ac:dyDescent="0.3">
      <c r="A698">
        <v>116971</v>
      </c>
      <c r="B698">
        <v>1</v>
      </c>
      <c r="C698" t="s">
        <v>1789</v>
      </c>
      <c r="D698" t="s">
        <v>1790</v>
      </c>
      <c r="E698">
        <v>2300</v>
      </c>
      <c r="F698" t="s">
        <v>2333</v>
      </c>
      <c r="G698" t="s">
        <v>1791</v>
      </c>
      <c r="H698" t="s">
        <v>2220</v>
      </c>
      <c r="I698" t="s">
        <v>184</v>
      </c>
      <c r="J698" t="s">
        <v>185</v>
      </c>
      <c r="K698" s="35" t="str">
        <f t="shared" si="10"/>
        <v>STM, Zandstraat 101, 2300 TURNHOUT</v>
      </c>
      <c r="L698" t="s">
        <v>180</v>
      </c>
    </row>
    <row r="699" spans="1:12" x14ac:dyDescent="0.3">
      <c r="A699">
        <v>116988</v>
      </c>
      <c r="B699">
        <v>1</v>
      </c>
      <c r="C699" t="s">
        <v>1789</v>
      </c>
      <c r="D699" t="s">
        <v>1790</v>
      </c>
      <c r="E699">
        <v>2300</v>
      </c>
      <c r="F699" t="s">
        <v>2333</v>
      </c>
      <c r="G699" t="s">
        <v>1791</v>
      </c>
      <c r="H699" t="s">
        <v>2220</v>
      </c>
      <c r="I699" t="s">
        <v>184</v>
      </c>
      <c r="J699" t="s">
        <v>185</v>
      </c>
      <c r="K699" s="35" t="str">
        <f t="shared" si="10"/>
        <v>STM, Zandstraat 101, 2300 TURNHOUT</v>
      </c>
      <c r="L699" t="s">
        <v>180</v>
      </c>
    </row>
    <row r="700" spans="1:12" x14ac:dyDescent="0.3">
      <c r="A700">
        <v>117036</v>
      </c>
      <c r="B700">
        <v>1</v>
      </c>
      <c r="C700" t="s">
        <v>1792</v>
      </c>
      <c r="D700" t="s">
        <v>1793</v>
      </c>
      <c r="E700">
        <v>2850</v>
      </c>
      <c r="F700" t="s">
        <v>2473</v>
      </c>
      <c r="G700" t="s">
        <v>1794</v>
      </c>
      <c r="H700" t="s">
        <v>2220</v>
      </c>
      <c r="I700" t="s">
        <v>184</v>
      </c>
      <c r="J700" t="s">
        <v>185</v>
      </c>
      <c r="K700" s="35" t="str">
        <f t="shared" si="10"/>
        <v>Onze-Lieve-Vrouwinstituut MS 1, Brandstraat 44, 2850 BOOM</v>
      </c>
      <c r="L700" t="s">
        <v>180</v>
      </c>
    </row>
    <row r="701" spans="1:12" x14ac:dyDescent="0.3">
      <c r="A701">
        <v>117044</v>
      </c>
      <c r="B701">
        <v>1</v>
      </c>
      <c r="C701" t="s">
        <v>1795</v>
      </c>
      <c r="D701" t="s">
        <v>1793</v>
      </c>
      <c r="E701">
        <v>2850</v>
      </c>
      <c r="F701" t="s">
        <v>2473</v>
      </c>
      <c r="G701" t="s">
        <v>1794</v>
      </c>
      <c r="H701" t="s">
        <v>2220</v>
      </c>
      <c r="I701" t="s">
        <v>184</v>
      </c>
      <c r="J701" t="s">
        <v>185</v>
      </c>
      <c r="K701" s="35" t="str">
        <f t="shared" si="10"/>
        <v>Onze-Lieve-Vrouwinstituut MS 2, Brandstraat 44, 2850 BOOM</v>
      </c>
      <c r="L701" t="s">
        <v>180</v>
      </c>
    </row>
    <row r="702" spans="1:12" x14ac:dyDescent="0.3">
      <c r="A702">
        <v>117051</v>
      </c>
      <c r="B702">
        <v>1</v>
      </c>
      <c r="C702" t="s">
        <v>1796</v>
      </c>
      <c r="D702" t="s">
        <v>1797</v>
      </c>
      <c r="E702">
        <v>2850</v>
      </c>
      <c r="F702" t="s">
        <v>2473</v>
      </c>
      <c r="G702" t="s">
        <v>1798</v>
      </c>
      <c r="H702" t="s">
        <v>2220</v>
      </c>
      <c r="I702" t="s">
        <v>184</v>
      </c>
      <c r="J702" t="s">
        <v>185</v>
      </c>
      <c r="K702" s="35" t="str">
        <f t="shared" si="10"/>
        <v>Onze-Lieve-Vrouwinstituut Bovenbouw ASO, O.L. Vrouwstraat 9, 2850 BOOM</v>
      </c>
      <c r="L702" t="s">
        <v>180</v>
      </c>
    </row>
    <row r="703" spans="1:12" x14ac:dyDescent="0.3">
      <c r="A703">
        <v>117069</v>
      </c>
      <c r="B703">
        <v>1</v>
      </c>
      <c r="C703" t="s">
        <v>1799</v>
      </c>
      <c r="D703" t="s">
        <v>1800</v>
      </c>
      <c r="E703">
        <v>2850</v>
      </c>
      <c r="F703" t="s">
        <v>2473</v>
      </c>
      <c r="G703" t="s">
        <v>1801</v>
      </c>
      <c r="H703" t="s">
        <v>2220</v>
      </c>
      <c r="I703" t="s">
        <v>184</v>
      </c>
      <c r="J703" t="s">
        <v>185</v>
      </c>
      <c r="K703" s="35" t="str">
        <f t="shared" si="10"/>
        <v>Onze-Lieve-Vrouwinstituut Bovenb.TSO-BSO, Bassinstraat 15, 2850 BOOM</v>
      </c>
      <c r="L703" t="s">
        <v>180</v>
      </c>
    </row>
    <row r="704" spans="1:12" x14ac:dyDescent="0.3">
      <c r="A704">
        <v>117093</v>
      </c>
      <c r="B704">
        <v>1</v>
      </c>
      <c r="C704" t="s">
        <v>1802</v>
      </c>
      <c r="D704" t="s">
        <v>98</v>
      </c>
      <c r="E704">
        <v>2600</v>
      </c>
      <c r="F704" t="s">
        <v>2304</v>
      </c>
      <c r="G704" t="s">
        <v>99</v>
      </c>
      <c r="H704" t="s">
        <v>2220</v>
      </c>
      <c r="I704" t="s">
        <v>184</v>
      </c>
      <c r="J704" t="s">
        <v>185</v>
      </c>
      <c r="K704" s="35" t="str">
        <f t="shared" si="10"/>
        <v>Sint-Willebrord-H.Familie 1e graad, Jan Moorkensstraat 95, 2600 BERCHEM</v>
      </c>
      <c r="L704" t="s">
        <v>180</v>
      </c>
    </row>
    <row r="705" spans="1:12" x14ac:dyDescent="0.3">
      <c r="A705">
        <v>117101</v>
      </c>
      <c r="B705">
        <v>1</v>
      </c>
      <c r="C705" t="s">
        <v>1803</v>
      </c>
      <c r="D705" t="s">
        <v>117</v>
      </c>
      <c r="E705">
        <v>8820</v>
      </c>
      <c r="F705" t="s">
        <v>2413</v>
      </c>
      <c r="G705" t="s">
        <v>1718</v>
      </c>
      <c r="H705" t="s">
        <v>2236</v>
      </c>
      <c r="I705" t="s">
        <v>2205</v>
      </c>
      <c r="J705" t="s">
        <v>614</v>
      </c>
      <c r="K705" s="35" t="str">
        <f t="shared" si="10"/>
        <v>MS Sint-Rembert 3, Bruggestraat 23, 8820 TORHOUT</v>
      </c>
      <c r="L705" t="s">
        <v>180</v>
      </c>
    </row>
    <row r="706" spans="1:12" x14ac:dyDescent="0.3">
      <c r="A706">
        <v>117754</v>
      </c>
      <c r="B706">
        <v>1</v>
      </c>
      <c r="C706" t="s">
        <v>1804</v>
      </c>
      <c r="D706" t="s">
        <v>1805</v>
      </c>
      <c r="E706">
        <v>2220</v>
      </c>
      <c r="F706" t="s">
        <v>2313</v>
      </c>
      <c r="G706" t="s">
        <v>1806</v>
      </c>
      <c r="H706" t="s">
        <v>2220</v>
      </c>
      <c r="I706" t="s">
        <v>184</v>
      </c>
      <c r="J706" t="s">
        <v>185</v>
      </c>
      <c r="K706" s="35" t="str">
        <f t="shared" si="10"/>
        <v>GO! Atheneum Heist, Boudewijnlaan 61, 2220 HEIST-OP-DEN-BERG</v>
      </c>
      <c r="L706" t="s">
        <v>180</v>
      </c>
    </row>
    <row r="707" spans="1:12" x14ac:dyDescent="0.3">
      <c r="A707">
        <v>117762</v>
      </c>
      <c r="B707">
        <v>1</v>
      </c>
      <c r="C707" t="s">
        <v>1807</v>
      </c>
      <c r="D707" t="s">
        <v>51</v>
      </c>
      <c r="E707">
        <v>9550</v>
      </c>
      <c r="F707" t="s">
        <v>2431</v>
      </c>
      <c r="G707" t="s">
        <v>1808</v>
      </c>
      <c r="H707" t="s">
        <v>2223</v>
      </c>
      <c r="I707" t="s">
        <v>230</v>
      </c>
      <c r="J707" t="s">
        <v>231</v>
      </c>
      <c r="K707" s="35" t="str">
        <f t="shared" ref="K707:K770" si="11">IF(A707="","",C707&amp;", "&amp;D707&amp;", "&amp;E707&amp;" "&amp;F707)</f>
        <v>GO! atheneum Herzele, De Tramzate 9, 9550 HERZELE</v>
      </c>
      <c r="L707" t="s">
        <v>180</v>
      </c>
    </row>
    <row r="708" spans="1:12" x14ac:dyDescent="0.3">
      <c r="A708">
        <v>117771</v>
      </c>
      <c r="B708">
        <v>1</v>
      </c>
      <c r="C708" t="s">
        <v>1809</v>
      </c>
      <c r="D708" t="s">
        <v>1810</v>
      </c>
      <c r="E708">
        <v>2100</v>
      </c>
      <c r="F708" t="s">
        <v>2308</v>
      </c>
      <c r="G708" t="s">
        <v>1811</v>
      </c>
      <c r="H708" t="s">
        <v>2220</v>
      </c>
      <c r="I708" t="s">
        <v>184</v>
      </c>
      <c r="J708" t="s">
        <v>185</v>
      </c>
      <c r="K708" s="35" t="str">
        <f t="shared" si="11"/>
        <v>avAnt Provinciale Middenschool, Turnhoutsebaan 250, 2100 DEURNE</v>
      </c>
      <c r="L708" t="s">
        <v>180</v>
      </c>
    </row>
    <row r="709" spans="1:12" x14ac:dyDescent="0.3">
      <c r="A709">
        <v>117812</v>
      </c>
      <c r="B709">
        <v>1</v>
      </c>
      <c r="C709" t="s">
        <v>1812</v>
      </c>
      <c r="D709" t="s">
        <v>1813</v>
      </c>
      <c r="E709">
        <v>1800</v>
      </c>
      <c r="F709" t="s">
        <v>2374</v>
      </c>
      <c r="G709" t="s">
        <v>1814</v>
      </c>
      <c r="H709" t="s">
        <v>2230</v>
      </c>
      <c r="I709" t="s">
        <v>417</v>
      </c>
      <c r="J709" t="s">
        <v>418</v>
      </c>
      <c r="K709" s="35" t="str">
        <f t="shared" si="11"/>
        <v>GO! atheneum Vilvoorde, Van Helmontstraat 6, 1800 VILVOORDE</v>
      </c>
      <c r="L709" t="s">
        <v>180</v>
      </c>
    </row>
    <row r="710" spans="1:12" x14ac:dyDescent="0.3">
      <c r="A710">
        <v>117821</v>
      </c>
      <c r="B710">
        <v>1</v>
      </c>
      <c r="C710" t="s">
        <v>1815</v>
      </c>
      <c r="D710" t="s">
        <v>1816</v>
      </c>
      <c r="E710">
        <v>1850</v>
      </c>
      <c r="F710" t="s">
        <v>2521</v>
      </c>
      <c r="G710" t="s">
        <v>1817</v>
      </c>
      <c r="H710" t="s">
        <v>2230</v>
      </c>
      <c r="I710" t="s">
        <v>417</v>
      </c>
      <c r="J710" t="s">
        <v>418</v>
      </c>
      <c r="K710" s="35" t="str">
        <f t="shared" si="11"/>
        <v>GO! atheneum Grimbergen, Lagesteenweg 77, 1850 GRIMBERGEN</v>
      </c>
      <c r="L710" t="s">
        <v>180</v>
      </c>
    </row>
    <row r="711" spans="1:12" x14ac:dyDescent="0.3">
      <c r="A711">
        <v>117838</v>
      </c>
      <c r="B711">
        <v>1</v>
      </c>
      <c r="C711" t="s">
        <v>1818</v>
      </c>
      <c r="D711" t="s">
        <v>1819</v>
      </c>
      <c r="E711">
        <v>1800</v>
      </c>
      <c r="F711" t="s">
        <v>2374</v>
      </c>
      <c r="G711" t="s">
        <v>1820</v>
      </c>
      <c r="H711" t="s">
        <v>2230</v>
      </c>
      <c r="I711" t="s">
        <v>417</v>
      </c>
      <c r="J711" t="s">
        <v>418</v>
      </c>
      <c r="K711" s="35" t="str">
        <f t="shared" si="11"/>
        <v>GO! technisch atheneum Campus De Brug, Vaartstraat 1, 1800 VILVOORDE</v>
      </c>
      <c r="L711" t="s">
        <v>180</v>
      </c>
    </row>
    <row r="712" spans="1:12" x14ac:dyDescent="0.3">
      <c r="A712">
        <v>117846</v>
      </c>
      <c r="B712">
        <v>1</v>
      </c>
      <c r="C712" t="s">
        <v>1821</v>
      </c>
      <c r="D712" t="s">
        <v>1822</v>
      </c>
      <c r="E712">
        <v>3740</v>
      </c>
      <c r="F712" t="s">
        <v>2448</v>
      </c>
      <c r="G712" t="s">
        <v>1823</v>
      </c>
      <c r="H712" t="s">
        <v>2220</v>
      </c>
      <c r="I712" t="s">
        <v>184</v>
      </c>
      <c r="J712" t="s">
        <v>185</v>
      </c>
      <c r="K712" s="35" t="str">
        <f t="shared" si="11"/>
        <v>Heilig-Grafinstituut, Jazz Bilzenplein 5, 3740 BILZEN</v>
      </c>
      <c r="L712" t="s">
        <v>180</v>
      </c>
    </row>
    <row r="713" spans="1:12" x14ac:dyDescent="0.3">
      <c r="A713">
        <v>117853</v>
      </c>
      <c r="B713">
        <v>1</v>
      </c>
      <c r="C713" t="s">
        <v>1824</v>
      </c>
      <c r="D713" t="s">
        <v>1825</v>
      </c>
      <c r="E713">
        <v>3730</v>
      </c>
      <c r="F713" t="s">
        <v>2522</v>
      </c>
      <c r="G713" t="s">
        <v>1826</v>
      </c>
      <c r="H713" t="s">
        <v>2220</v>
      </c>
      <c r="I713" t="s">
        <v>184</v>
      </c>
      <c r="J713" t="s">
        <v>185</v>
      </c>
      <c r="K713" s="35" t="str">
        <f t="shared" si="11"/>
        <v>Instituut voor Katholiek Secundair Ond., Bruiloftstraat 10, 3730 HOESELT</v>
      </c>
      <c r="L713" t="s">
        <v>180</v>
      </c>
    </row>
    <row r="714" spans="1:12" x14ac:dyDescent="0.3">
      <c r="A714">
        <v>117861</v>
      </c>
      <c r="B714">
        <v>1</v>
      </c>
      <c r="C714" t="s">
        <v>1827</v>
      </c>
      <c r="D714" t="s">
        <v>1828</v>
      </c>
      <c r="E714">
        <v>3740</v>
      </c>
      <c r="F714" t="s">
        <v>2448</v>
      </c>
      <c r="G714" t="s">
        <v>1829</v>
      </c>
      <c r="H714" t="s">
        <v>2220</v>
      </c>
      <c r="I714" t="s">
        <v>184</v>
      </c>
      <c r="J714" t="s">
        <v>185</v>
      </c>
      <c r="K714" s="35" t="str">
        <f t="shared" si="11"/>
        <v>Sint-Lambertuscollege 1, Sint Lambertuslaan 15, 3740 BILZEN</v>
      </c>
      <c r="L714" t="s">
        <v>180</v>
      </c>
    </row>
    <row r="715" spans="1:12" x14ac:dyDescent="0.3">
      <c r="A715">
        <v>118257</v>
      </c>
      <c r="B715">
        <v>1</v>
      </c>
      <c r="C715" t="s">
        <v>1830</v>
      </c>
      <c r="D715" t="s">
        <v>2214</v>
      </c>
      <c r="E715">
        <v>8560</v>
      </c>
      <c r="F715" t="s">
        <v>2523</v>
      </c>
      <c r="G715" t="s">
        <v>1831</v>
      </c>
      <c r="H715" t="s">
        <v>2236</v>
      </c>
      <c r="I715" t="s">
        <v>2205</v>
      </c>
      <c r="J715" t="s">
        <v>614</v>
      </c>
      <c r="K715" s="35" t="str">
        <f t="shared" si="11"/>
        <v>Sint-Pauluscollege, Deken Jonckheerestraat 16, 8560 WEVELGEM</v>
      </c>
      <c r="L715" t="s">
        <v>180</v>
      </c>
    </row>
    <row r="716" spans="1:12" x14ac:dyDescent="0.3">
      <c r="A716">
        <v>118265</v>
      </c>
      <c r="B716">
        <v>1</v>
      </c>
      <c r="C716" t="s">
        <v>1832</v>
      </c>
      <c r="D716" t="s">
        <v>2215</v>
      </c>
      <c r="E716">
        <v>3840</v>
      </c>
      <c r="F716" t="s">
        <v>2500</v>
      </c>
      <c r="G716" t="s">
        <v>1833</v>
      </c>
      <c r="H716" t="s">
        <v>2220</v>
      </c>
      <c r="I716" t="s">
        <v>184</v>
      </c>
      <c r="J716" t="s">
        <v>185</v>
      </c>
      <c r="K716" s="35" t="str">
        <f t="shared" si="11"/>
        <v>viio 1, Grootloonstraat 1, 3840 BORGLOON</v>
      </c>
      <c r="L716" t="s">
        <v>180</v>
      </c>
    </row>
    <row r="717" spans="1:12" x14ac:dyDescent="0.3">
      <c r="A717">
        <v>118281</v>
      </c>
      <c r="B717">
        <v>1</v>
      </c>
      <c r="C717" t="s">
        <v>1834</v>
      </c>
      <c r="D717" t="s">
        <v>976</v>
      </c>
      <c r="E717">
        <v>9230</v>
      </c>
      <c r="F717" t="s">
        <v>2443</v>
      </c>
      <c r="G717" t="s">
        <v>977</v>
      </c>
      <c r="H717" t="s">
        <v>2223</v>
      </c>
      <c r="I717" t="s">
        <v>230</v>
      </c>
      <c r="J717" t="s">
        <v>231</v>
      </c>
      <c r="K717" s="35" t="str">
        <f t="shared" si="11"/>
        <v>Scheppersinstituut 1, Cooppallaan 128, 9230 WETTEREN</v>
      </c>
      <c r="L717" t="s">
        <v>180</v>
      </c>
    </row>
    <row r="718" spans="1:12" x14ac:dyDescent="0.3">
      <c r="A718">
        <v>118299</v>
      </c>
      <c r="B718">
        <v>1</v>
      </c>
      <c r="C718" t="s">
        <v>1835</v>
      </c>
      <c r="D718" t="s">
        <v>1646</v>
      </c>
      <c r="E718">
        <v>9230</v>
      </c>
      <c r="F718" t="s">
        <v>2443</v>
      </c>
      <c r="G718" t="s">
        <v>1647</v>
      </c>
      <c r="H718" t="s">
        <v>2223</v>
      </c>
      <c r="I718" t="s">
        <v>230</v>
      </c>
      <c r="J718" t="s">
        <v>231</v>
      </c>
      <c r="K718" s="35" t="str">
        <f t="shared" si="11"/>
        <v>Sint-Gertrudiscollege Eerste Graad, Wegvoeringstraat 21, 9230 WETTEREN</v>
      </c>
      <c r="L718" t="s">
        <v>180</v>
      </c>
    </row>
    <row r="719" spans="1:12" x14ac:dyDescent="0.3">
      <c r="A719">
        <v>118307</v>
      </c>
      <c r="B719">
        <v>1</v>
      </c>
      <c r="C719" t="s">
        <v>1836</v>
      </c>
      <c r="D719" t="s">
        <v>90</v>
      </c>
      <c r="E719">
        <v>2320</v>
      </c>
      <c r="F719" t="s">
        <v>2316</v>
      </c>
      <c r="G719" t="s">
        <v>298</v>
      </c>
      <c r="H719" t="s">
        <v>2220</v>
      </c>
      <c r="I719" t="s">
        <v>184</v>
      </c>
      <c r="J719" t="s">
        <v>185</v>
      </c>
      <c r="K719" s="35" t="str">
        <f t="shared" si="11"/>
        <v>Klein Seminarie Hoogstraten eerste graad, Vrijheid 234, 2320 HOOGSTRATEN</v>
      </c>
      <c r="L719" t="s">
        <v>180</v>
      </c>
    </row>
    <row r="720" spans="1:12" x14ac:dyDescent="0.3">
      <c r="A720">
        <v>118315</v>
      </c>
      <c r="B720">
        <v>1</v>
      </c>
      <c r="C720" t="s">
        <v>1837</v>
      </c>
      <c r="D720" t="s">
        <v>1838</v>
      </c>
      <c r="E720">
        <v>3540</v>
      </c>
      <c r="F720" t="s">
        <v>2457</v>
      </c>
      <c r="G720" t="s">
        <v>1839</v>
      </c>
      <c r="H720" t="s">
        <v>2220</v>
      </c>
      <c r="I720" t="s">
        <v>184</v>
      </c>
      <c r="J720" t="s">
        <v>185</v>
      </c>
      <c r="K720" s="35" t="str">
        <f t="shared" si="11"/>
        <v>Sint-Martinusscholen 118315, Veearts Strauvenlaan 5, 3540 HERK-DE-STAD</v>
      </c>
      <c r="L720" t="s">
        <v>180</v>
      </c>
    </row>
    <row r="721" spans="1:12" x14ac:dyDescent="0.3">
      <c r="A721">
        <v>118323</v>
      </c>
      <c r="B721">
        <v>1</v>
      </c>
      <c r="C721" t="s">
        <v>1840</v>
      </c>
      <c r="D721" t="s">
        <v>1050</v>
      </c>
      <c r="E721">
        <v>3540</v>
      </c>
      <c r="F721" t="s">
        <v>2457</v>
      </c>
      <c r="G721" t="s">
        <v>1051</v>
      </c>
      <c r="H721" t="s">
        <v>2220</v>
      </c>
      <c r="I721" t="s">
        <v>184</v>
      </c>
      <c r="J721" t="s">
        <v>185</v>
      </c>
      <c r="K721" s="35" t="str">
        <f t="shared" si="11"/>
        <v>Sint-Martinusscholen 118323, Sint-Truidersteenweg 18, 3540 HERK-DE-STAD</v>
      </c>
      <c r="L721" t="s">
        <v>180</v>
      </c>
    </row>
    <row r="722" spans="1:12" x14ac:dyDescent="0.3">
      <c r="A722">
        <v>118331</v>
      </c>
      <c r="B722">
        <v>1</v>
      </c>
      <c r="C722" t="s">
        <v>1841</v>
      </c>
      <c r="D722" t="s">
        <v>1842</v>
      </c>
      <c r="E722">
        <v>3540</v>
      </c>
      <c r="F722" t="s">
        <v>2457</v>
      </c>
      <c r="G722" t="s">
        <v>1843</v>
      </c>
      <c r="H722" t="s">
        <v>2220</v>
      </c>
      <c r="I722" t="s">
        <v>184</v>
      </c>
      <c r="J722" t="s">
        <v>185</v>
      </c>
      <c r="K722" s="35" t="str">
        <f t="shared" si="11"/>
        <v>Sint-Martinusscholen 118331, Ursulinenstraat 2, 3540 HERK-DE-STAD</v>
      </c>
      <c r="L722" t="s">
        <v>180</v>
      </c>
    </row>
    <row r="723" spans="1:12" x14ac:dyDescent="0.3">
      <c r="A723">
        <v>118349</v>
      </c>
      <c r="B723">
        <v>1</v>
      </c>
      <c r="C723" t="s">
        <v>1844</v>
      </c>
      <c r="D723" t="s">
        <v>1842</v>
      </c>
      <c r="E723">
        <v>3540</v>
      </c>
      <c r="F723" t="s">
        <v>2457</v>
      </c>
      <c r="G723" t="s">
        <v>1843</v>
      </c>
      <c r="H723" t="s">
        <v>2220</v>
      </c>
      <c r="I723" t="s">
        <v>184</v>
      </c>
      <c r="J723" t="s">
        <v>185</v>
      </c>
      <c r="K723" s="35" t="str">
        <f t="shared" si="11"/>
        <v>Sint-Martinusscholen 118349, Ursulinenstraat 2, 3540 HERK-DE-STAD</v>
      </c>
      <c r="L723" t="s">
        <v>180</v>
      </c>
    </row>
    <row r="724" spans="1:12" x14ac:dyDescent="0.3">
      <c r="A724">
        <v>118356</v>
      </c>
      <c r="B724">
        <v>1</v>
      </c>
      <c r="C724" t="s">
        <v>1845</v>
      </c>
      <c r="D724" t="s">
        <v>2608</v>
      </c>
      <c r="E724">
        <v>2590</v>
      </c>
      <c r="F724" t="s">
        <v>2524</v>
      </c>
      <c r="G724" t="s">
        <v>1846</v>
      </c>
      <c r="H724" t="s">
        <v>2220</v>
      </c>
      <c r="I724" t="s">
        <v>184</v>
      </c>
      <c r="J724" t="s">
        <v>185</v>
      </c>
      <c r="K724" s="35" t="str">
        <f t="shared" si="11"/>
        <v>Heilig Hart van Maria Berlaar, Sollevelden 3_A, 2590 BERLAAR</v>
      </c>
      <c r="L724" t="s">
        <v>180</v>
      </c>
    </row>
    <row r="725" spans="1:12" x14ac:dyDescent="0.3">
      <c r="A725">
        <v>118364</v>
      </c>
      <c r="B725">
        <v>1</v>
      </c>
      <c r="C725" t="s">
        <v>1845</v>
      </c>
      <c r="D725" t="s">
        <v>2608</v>
      </c>
      <c r="E725">
        <v>2590</v>
      </c>
      <c r="F725" t="s">
        <v>2524</v>
      </c>
      <c r="G725" t="s">
        <v>1847</v>
      </c>
      <c r="H725" t="s">
        <v>2220</v>
      </c>
      <c r="I725" t="s">
        <v>184</v>
      </c>
      <c r="J725" t="s">
        <v>185</v>
      </c>
      <c r="K725" s="35" t="str">
        <f t="shared" si="11"/>
        <v>Heilig Hart van Maria Berlaar, Sollevelden 3_A, 2590 BERLAAR</v>
      </c>
      <c r="L725" t="s">
        <v>180</v>
      </c>
    </row>
    <row r="726" spans="1:12" x14ac:dyDescent="0.3">
      <c r="A726">
        <v>118372</v>
      </c>
      <c r="B726">
        <v>1</v>
      </c>
      <c r="C726" t="s">
        <v>1848</v>
      </c>
      <c r="D726" t="s">
        <v>91</v>
      </c>
      <c r="E726">
        <v>2400</v>
      </c>
      <c r="F726" t="s">
        <v>2326</v>
      </c>
      <c r="G726" t="s">
        <v>357</v>
      </c>
      <c r="H726" t="s">
        <v>2220</v>
      </c>
      <c r="I726" t="s">
        <v>184</v>
      </c>
      <c r="J726" t="s">
        <v>185</v>
      </c>
      <c r="K726" s="35" t="str">
        <f t="shared" si="11"/>
        <v>KSOM 6, Jakob Smitslaan 36, 2400 MOL</v>
      </c>
      <c r="L726" t="s">
        <v>180</v>
      </c>
    </row>
    <row r="727" spans="1:12" x14ac:dyDescent="0.3">
      <c r="A727">
        <v>118381</v>
      </c>
      <c r="B727">
        <v>1</v>
      </c>
      <c r="C727" t="s">
        <v>1849</v>
      </c>
      <c r="D727" t="s">
        <v>91</v>
      </c>
      <c r="E727">
        <v>2400</v>
      </c>
      <c r="F727" t="s">
        <v>2326</v>
      </c>
      <c r="G727" t="s">
        <v>357</v>
      </c>
      <c r="H727" t="s">
        <v>2220</v>
      </c>
      <c r="I727" t="s">
        <v>184</v>
      </c>
      <c r="J727" t="s">
        <v>185</v>
      </c>
      <c r="K727" s="35" t="str">
        <f t="shared" si="11"/>
        <v>KSOM 7, Jakob Smitslaan 36, 2400 MOL</v>
      </c>
      <c r="L727" t="s">
        <v>180</v>
      </c>
    </row>
    <row r="728" spans="1:12" x14ac:dyDescent="0.3">
      <c r="A728">
        <v>118398</v>
      </c>
      <c r="B728">
        <v>1</v>
      </c>
      <c r="C728" t="s">
        <v>1850</v>
      </c>
      <c r="D728" t="s">
        <v>1851</v>
      </c>
      <c r="E728">
        <v>3600</v>
      </c>
      <c r="F728" t="s">
        <v>2452</v>
      </c>
      <c r="G728" t="s">
        <v>1708</v>
      </c>
      <c r="H728" t="s">
        <v>2220</v>
      </c>
      <c r="I728" t="s">
        <v>184</v>
      </c>
      <c r="J728" t="s">
        <v>185</v>
      </c>
      <c r="K728" s="35" t="str">
        <f t="shared" si="11"/>
        <v>Atlas College Genk 1, Collegelaan 1, 3600 GENK</v>
      </c>
      <c r="L728" t="s">
        <v>180</v>
      </c>
    </row>
    <row r="729" spans="1:12" x14ac:dyDescent="0.3">
      <c r="A729">
        <v>118406</v>
      </c>
      <c r="B729">
        <v>1</v>
      </c>
      <c r="C729" t="s">
        <v>1852</v>
      </c>
      <c r="D729" t="s">
        <v>1851</v>
      </c>
      <c r="E729">
        <v>3600</v>
      </c>
      <c r="F729" t="s">
        <v>2452</v>
      </c>
      <c r="G729" t="s">
        <v>1853</v>
      </c>
      <c r="H729" t="s">
        <v>2220</v>
      </c>
      <c r="I729" t="s">
        <v>184</v>
      </c>
      <c r="J729" t="s">
        <v>185</v>
      </c>
      <c r="K729" s="35" t="str">
        <f t="shared" si="11"/>
        <v>Atlas College Genk 3, Collegelaan 1, 3600 GENK</v>
      </c>
      <c r="L729" t="s">
        <v>180</v>
      </c>
    </row>
    <row r="730" spans="1:12" x14ac:dyDescent="0.3">
      <c r="A730">
        <v>122382</v>
      </c>
      <c r="B730">
        <v>1</v>
      </c>
      <c r="C730" t="s">
        <v>1854</v>
      </c>
      <c r="D730" t="s">
        <v>1855</v>
      </c>
      <c r="E730">
        <v>1070</v>
      </c>
      <c r="F730" t="s">
        <v>2343</v>
      </c>
      <c r="G730" t="s">
        <v>1856</v>
      </c>
      <c r="H730" t="s">
        <v>2223</v>
      </c>
      <c r="I730" t="s">
        <v>230</v>
      </c>
      <c r="J730" t="s">
        <v>231</v>
      </c>
      <c r="K730" s="35" t="str">
        <f t="shared" si="11"/>
        <v>Vrije Nederlandst.school Lucerna College, Industrielaan 31, 1070 ANDERLECHT</v>
      </c>
      <c r="L730" t="s">
        <v>180</v>
      </c>
    </row>
    <row r="731" spans="1:12" x14ac:dyDescent="0.3">
      <c r="A731">
        <v>122671</v>
      </c>
      <c r="B731">
        <v>1</v>
      </c>
      <c r="C731" t="s">
        <v>1857</v>
      </c>
      <c r="D731" t="s">
        <v>1858</v>
      </c>
      <c r="E731">
        <v>9700</v>
      </c>
      <c r="F731" t="s">
        <v>2439</v>
      </c>
      <c r="G731" t="s">
        <v>1859</v>
      </c>
      <c r="H731" t="s">
        <v>2223</v>
      </c>
      <c r="I731" t="s">
        <v>230</v>
      </c>
      <c r="J731" t="s">
        <v>231</v>
      </c>
      <c r="K731" s="35" t="str">
        <f t="shared" si="11"/>
        <v>GO! atheneum Oudenaarde, Fortstraat 47, 9700 OUDENAARDE</v>
      </c>
      <c r="L731" t="s">
        <v>180</v>
      </c>
    </row>
    <row r="732" spans="1:12" x14ac:dyDescent="0.3">
      <c r="A732">
        <v>122705</v>
      </c>
      <c r="B732">
        <v>1</v>
      </c>
      <c r="C732" t="s">
        <v>1860</v>
      </c>
      <c r="D732" t="s">
        <v>1861</v>
      </c>
      <c r="E732">
        <v>9620</v>
      </c>
      <c r="F732" t="s">
        <v>2445</v>
      </c>
      <c r="G732" t="s">
        <v>1862</v>
      </c>
      <c r="H732" t="s">
        <v>2223</v>
      </c>
      <c r="I732" t="s">
        <v>230</v>
      </c>
      <c r="J732" t="s">
        <v>231</v>
      </c>
      <c r="K732" s="35" t="str">
        <f t="shared" si="11"/>
        <v>Onze-Lieve-Vrouwcollege II, Zavel 19, 9620 ZOTTEGEM</v>
      </c>
      <c r="L732" t="s">
        <v>180</v>
      </c>
    </row>
    <row r="733" spans="1:12" x14ac:dyDescent="0.3">
      <c r="A733">
        <v>122713</v>
      </c>
      <c r="B733">
        <v>1</v>
      </c>
      <c r="C733" t="s">
        <v>1863</v>
      </c>
      <c r="D733" t="s">
        <v>1864</v>
      </c>
      <c r="E733">
        <v>9620</v>
      </c>
      <c r="F733" t="s">
        <v>2445</v>
      </c>
      <c r="G733" t="s">
        <v>1865</v>
      </c>
      <c r="H733" t="s">
        <v>2223</v>
      </c>
      <c r="I733" t="s">
        <v>230</v>
      </c>
      <c r="J733" t="s">
        <v>231</v>
      </c>
      <c r="K733" s="35" t="str">
        <f t="shared" si="11"/>
        <v>Onze-Lieve-Vrouwcollege III, Parkstraat 2, 9620 ZOTTEGEM</v>
      </c>
      <c r="L733" t="s">
        <v>180</v>
      </c>
    </row>
    <row r="734" spans="1:12" x14ac:dyDescent="0.3">
      <c r="A734">
        <v>122721</v>
      </c>
      <c r="B734">
        <v>1</v>
      </c>
      <c r="C734" t="s">
        <v>1866</v>
      </c>
      <c r="D734" t="s">
        <v>403</v>
      </c>
      <c r="E734">
        <v>2390</v>
      </c>
      <c r="F734" t="s">
        <v>2335</v>
      </c>
      <c r="G734" t="s">
        <v>404</v>
      </c>
      <c r="H734" t="s">
        <v>2220</v>
      </c>
      <c r="I734" t="s">
        <v>184</v>
      </c>
      <c r="J734" t="s">
        <v>185</v>
      </c>
      <c r="K734" s="35" t="str">
        <f t="shared" si="11"/>
        <v>Mariagaarde Instituut MS, Oude Molenstraat 13, 2390 WESTMALLE</v>
      </c>
      <c r="L734" t="s">
        <v>180</v>
      </c>
    </row>
    <row r="735" spans="1:12" x14ac:dyDescent="0.3">
      <c r="A735">
        <v>122739</v>
      </c>
      <c r="B735">
        <v>1</v>
      </c>
      <c r="C735" t="s">
        <v>1867</v>
      </c>
      <c r="D735" t="s">
        <v>102</v>
      </c>
      <c r="E735">
        <v>2800</v>
      </c>
      <c r="F735" t="s">
        <v>2324</v>
      </c>
      <c r="G735" t="s">
        <v>339</v>
      </c>
      <c r="H735" t="s">
        <v>2220</v>
      </c>
      <c r="I735" t="s">
        <v>184</v>
      </c>
      <c r="J735" t="s">
        <v>185</v>
      </c>
      <c r="K735" s="35" t="str">
        <f t="shared" si="11"/>
        <v>Ursulinen Mechelen 1, Hoogstraat 35, 2800 MECHELEN</v>
      </c>
      <c r="L735" t="s">
        <v>180</v>
      </c>
    </row>
    <row r="736" spans="1:12" x14ac:dyDescent="0.3">
      <c r="A736">
        <v>122747</v>
      </c>
      <c r="B736">
        <v>1</v>
      </c>
      <c r="C736" t="s">
        <v>1868</v>
      </c>
      <c r="D736" t="s">
        <v>958</v>
      </c>
      <c r="E736">
        <v>9100</v>
      </c>
      <c r="F736" t="s">
        <v>2442</v>
      </c>
      <c r="G736" t="s">
        <v>959</v>
      </c>
      <c r="H736" t="s">
        <v>2223</v>
      </c>
      <c r="I736" t="s">
        <v>230</v>
      </c>
      <c r="J736" t="s">
        <v>231</v>
      </c>
      <c r="K736" s="35" t="str">
        <f t="shared" si="11"/>
        <v>Sint-Carolus Secundair Onderwijs - 1, Hospitaalstraat 2, 9100 SINT-NIKLAAS</v>
      </c>
      <c r="L736" t="s">
        <v>180</v>
      </c>
    </row>
    <row r="737" spans="1:12" x14ac:dyDescent="0.3">
      <c r="A737">
        <v>122754</v>
      </c>
      <c r="B737">
        <v>1</v>
      </c>
      <c r="C737" t="s">
        <v>749</v>
      </c>
      <c r="D737" t="s">
        <v>100</v>
      </c>
      <c r="E737">
        <v>9100</v>
      </c>
      <c r="F737" t="s">
        <v>2442</v>
      </c>
      <c r="G737" t="s">
        <v>969</v>
      </c>
      <c r="H737" t="s">
        <v>2223</v>
      </c>
      <c r="I737" t="s">
        <v>230</v>
      </c>
      <c r="J737" t="s">
        <v>231</v>
      </c>
      <c r="K737" s="35" t="str">
        <f t="shared" si="11"/>
        <v>Sint-Jozef, Collegestraat 31, 9100 SINT-NIKLAAS</v>
      </c>
      <c r="L737" t="s">
        <v>180</v>
      </c>
    </row>
    <row r="738" spans="1:12" x14ac:dyDescent="0.3">
      <c r="A738">
        <v>122762</v>
      </c>
      <c r="B738">
        <v>1</v>
      </c>
      <c r="C738" t="s">
        <v>1869</v>
      </c>
      <c r="D738" t="s">
        <v>399</v>
      </c>
      <c r="E738">
        <v>2290</v>
      </c>
      <c r="F738" t="s">
        <v>2334</v>
      </c>
      <c r="G738" t="s">
        <v>400</v>
      </c>
      <c r="H738" t="s">
        <v>2220</v>
      </c>
      <c r="I738" t="s">
        <v>184</v>
      </c>
      <c r="J738" t="s">
        <v>185</v>
      </c>
      <c r="K738" s="35" t="str">
        <f t="shared" si="11"/>
        <v>Kardinaal van Roey-Instituut AEG, Mgr. Donchelei 7, 2290 VORSELAAR</v>
      </c>
      <c r="L738" t="s">
        <v>180</v>
      </c>
    </row>
    <row r="739" spans="1:12" x14ac:dyDescent="0.3">
      <c r="A739">
        <v>122771</v>
      </c>
      <c r="B739">
        <v>1</v>
      </c>
      <c r="C739" t="s">
        <v>1870</v>
      </c>
      <c r="D739" t="s">
        <v>1673</v>
      </c>
      <c r="E739">
        <v>8550</v>
      </c>
      <c r="F739" t="s">
        <v>2512</v>
      </c>
      <c r="G739" t="s">
        <v>1674</v>
      </c>
      <c r="H739" t="s">
        <v>2236</v>
      </c>
      <c r="I739" t="s">
        <v>2205</v>
      </c>
      <c r="J739" t="s">
        <v>614</v>
      </c>
      <c r="K739" s="35" t="str">
        <f t="shared" si="11"/>
        <v>RHIZO 6, Sint-Niklaasstraat 22, 8550 ZWEVEGEM</v>
      </c>
      <c r="L739" t="s">
        <v>180</v>
      </c>
    </row>
    <row r="740" spans="1:12" x14ac:dyDescent="0.3">
      <c r="A740">
        <v>122788</v>
      </c>
      <c r="B740">
        <v>1</v>
      </c>
      <c r="C740" t="s">
        <v>1871</v>
      </c>
      <c r="D740" t="s">
        <v>386</v>
      </c>
      <c r="E740">
        <v>2300</v>
      </c>
      <c r="F740" t="s">
        <v>2333</v>
      </c>
      <c r="G740" t="s">
        <v>387</v>
      </c>
      <c r="H740" t="s">
        <v>2220</v>
      </c>
      <c r="I740" t="s">
        <v>184</v>
      </c>
      <c r="J740" t="s">
        <v>185</v>
      </c>
      <c r="K740" s="35" t="str">
        <f t="shared" si="11"/>
        <v>Heilig Graf 122788, Patersstraat 28, 2300 TURNHOUT</v>
      </c>
      <c r="L740" t="s">
        <v>180</v>
      </c>
    </row>
    <row r="741" spans="1:12" x14ac:dyDescent="0.3">
      <c r="A741">
        <v>122796</v>
      </c>
      <c r="B741">
        <v>1</v>
      </c>
      <c r="C741" t="s">
        <v>1872</v>
      </c>
      <c r="D741" t="s">
        <v>101</v>
      </c>
      <c r="E741">
        <v>2800</v>
      </c>
      <c r="F741" t="s">
        <v>2324</v>
      </c>
      <c r="G741" t="s">
        <v>1532</v>
      </c>
      <c r="H741" t="s">
        <v>2220</v>
      </c>
      <c r="I741" t="s">
        <v>184</v>
      </c>
      <c r="J741" t="s">
        <v>185</v>
      </c>
      <c r="K741" s="35" t="str">
        <f t="shared" si="11"/>
        <v>Berthoutinstituut - Klein Seminarie 1, Bleekstraat 3, 2800 MECHELEN</v>
      </c>
      <c r="L741" t="s">
        <v>180</v>
      </c>
    </row>
    <row r="742" spans="1:12" x14ac:dyDescent="0.3">
      <c r="A742">
        <v>122861</v>
      </c>
      <c r="B742">
        <v>1</v>
      </c>
      <c r="C742" t="s">
        <v>1873</v>
      </c>
      <c r="D742" t="s">
        <v>295</v>
      </c>
      <c r="E742">
        <v>2320</v>
      </c>
      <c r="F742" t="s">
        <v>2316</v>
      </c>
      <c r="G742" t="s">
        <v>296</v>
      </c>
      <c r="H742" t="s">
        <v>2220</v>
      </c>
      <c r="I742" t="s">
        <v>184</v>
      </c>
      <c r="J742" t="s">
        <v>185</v>
      </c>
      <c r="K742" s="35" t="str">
        <f t="shared" si="11"/>
        <v>V.T.I. Spijker eerste graad, Gelmelstraat 62, 2320 HOOGSTRATEN</v>
      </c>
      <c r="L742" t="s">
        <v>180</v>
      </c>
    </row>
    <row r="743" spans="1:12" x14ac:dyDescent="0.3">
      <c r="A743">
        <v>122879</v>
      </c>
      <c r="B743">
        <v>1</v>
      </c>
      <c r="C743" t="s">
        <v>1874</v>
      </c>
      <c r="D743" t="s">
        <v>59</v>
      </c>
      <c r="E743">
        <v>1500</v>
      </c>
      <c r="F743" t="s">
        <v>2353</v>
      </c>
      <c r="G743" t="s">
        <v>494</v>
      </c>
      <c r="H743" t="s">
        <v>2230</v>
      </c>
      <c r="I743" t="s">
        <v>417</v>
      </c>
      <c r="J743" t="s">
        <v>418</v>
      </c>
      <c r="K743" s="35" t="str">
        <f t="shared" si="11"/>
        <v>Don Bosco Instituut eerste graad, Lenniksesteenweg 2, 1500 HALLE</v>
      </c>
      <c r="L743" t="s">
        <v>180</v>
      </c>
    </row>
    <row r="744" spans="1:12" x14ac:dyDescent="0.3">
      <c r="A744">
        <v>123265</v>
      </c>
      <c r="B744">
        <v>1</v>
      </c>
      <c r="C744" t="s">
        <v>2525</v>
      </c>
      <c r="D744" t="s">
        <v>323</v>
      </c>
      <c r="E744">
        <v>2550</v>
      </c>
      <c r="F744" t="s">
        <v>2321</v>
      </c>
      <c r="G744" t="s">
        <v>324</v>
      </c>
      <c r="H744" t="s">
        <v>2220</v>
      </c>
      <c r="I744" t="s">
        <v>184</v>
      </c>
      <c r="J744" t="s">
        <v>185</v>
      </c>
      <c r="K744" s="35" t="str">
        <f t="shared" si="11"/>
        <v>Sint-Rita Campus College Autonome Eerste, Pierstraat 1, 2550 KONTICH</v>
      </c>
      <c r="L744" t="s">
        <v>180</v>
      </c>
    </row>
    <row r="745" spans="1:12" x14ac:dyDescent="0.3">
      <c r="A745">
        <v>123273</v>
      </c>
      <c r="B745">
        <v>1</v>
      </c>
      <c r="C745" t="s">
        <v>1875</v>
      </c>
      <c r="D745" t="s">
        <v>334</v>
      </c>
      <c r="E745">
        <v>2500</v>
      </c>
      <c r="F745" t="s">
        <v>2323</v>
      </c>
      <c r="G745" t="s">
        <v>335</v>
      </c>
      <c r="H745" t="s">
        <v>2220</v>
      </c>
      <c r="I745" t="s">
        <v>184</v>
      </c>
      <c r="J745" t="s">
        <v>185</v>
      </c>
      <c r="K745" s="35" t="str">
        <f t="shared" si="11"/>
        <v>Sint-Gummaruscollege EG-1, Kanunnik Davidlaan 10, 2500 LIER</v>
      </c>
      <c r="L745" t="s">
        <v>180</v>
      </c>
    </row>
    <row r="746" spans="1:12" x14ac:dyDescent="0.3">
      <c r="A746">
        <v>123281</v>
      </c>
      <c r="B746">
        <v>1</v>
      </c>
      <c r="C746" t="s">
        <v>1876</v>
      </c>
      <c r="D746" t="s">
        <v>321</v>
      </c>
      <c r="E746">
        <v>2550</v>
      </c>
      <c r="F746" t="s">
        <v>2321</v>
      </c>
      <c r="G746" t="s">
        <v>322</v>
      </c>
      <c r="H746" t="s">
        <v>2220</v>
      </c>
      <c r="I746" t="s">
        <v>184</v>
      </c>
      <c r="J746" t="s">
        <v>185</v>
      </c>
      <c r="K746" s="35" t="str">
        <f t="shared" si="11"/>
        <v>Sint-Jozefinstituut eerste graad, Gemeenteplein 8, 2550 KONTICH</v>
      </c>
      <c r="L746" t="s">
        <v>180</v>
      </c>
    </row>
    <row r="747" spans="1:12" x14ac:dyDescent="0.3">
      <c r="A747">
        <v>123554</v>
      </c>
      <c r="B747">
        <v>1</v>
      </c>
      <c r="C747" t="s">
        <v>1877</v>
      </c>
      <c r="D747" t="s">
        <v>153</v>
      </c>
      <c r="E747">
        <v>8930</v>
      </c>
      <c r="F747" t="s">
        <v>2404</v>
      </c>
      <c r="G747" t="s">
        <v>1878</v>
      </c>
      <c r="H747" t="s">
        <v>2236</v>
      </c>
      <c r="I747" t="s">
        <v>2205</v>
      </c>
      <c r="J747" t="s">
        <v>614</v>
      </c>
      <c r="K747" s="35" t="str">
        <f t="shared" si="11"/>
        <v>Sint-Jorisschool, Fabiolalaan 2, 8930 MENEN</v>
      </c>
      <c r="L747" t="s">
        <v>180</v>
      </c>
    </row>
    <row r="748" spans="1:12" x14ac:dyDescent="0.3">
      <c r="A748">
        <v>123571</v>
      </c>
      <c r="B748">
        <v>1</v>
      </c>
      <c r="C748" t="s">
        <v>1879</v>
      </c>
      <c r="D748" t="s">
        <v>89</v>
      </c>
      <c r="E748">
        <v>2300</v>
      </c>
      <c r="F748" t="s">
        <v>2333</v>
      </c>
      <c r="G748" t="s">
        <v>1880</v>
      </c>
      <c r="H748" t="s">
        <v>2220</v>
      </c>
      <c r="I748" t="s">
        <v>184</v>
      </c>
      <c r="J748" t="s">
        <v>185</v>
      </c>
      <c r="K748" s="35" t="str">
        <f t="shared" si="11"/>
        <v>Sint-Pietersinstituut, Jubileumlaan 1, 2300 TURNHOUT</v>
      </c>
      <c r="L748" t="s">
        <v>180</v>
      </c>
    </row>
    <row r="749" spans="1:12" x14ac:dyDescent="0.3">
      <c r="A749">
        <v>123588</v>
      </c>
      <c r="B749">
        <v>1</v>
      </c>
      <c r="C749" t="s">
        <v>1881</v>
      </c>
      <c r="D749" t="s">
        <v>89</v>
      </c>
      <c r="E749">
        <v>2300</v>
      </c>
      <c r="F749" t="s">
        <v>2333</v>
      </c>
      <c r="G749" t="s">
        <v>1880</v>
      </c>
      <c r="H749" t="s">
        <v>2220</v>
      </c>
      <c r="I749" t="s">
        <v>184</v>
      </c>
      <c r="J749" t="s">
        <v>185</v>
      </c>
      <c r="K749" s="35" t="str">
        <f t="shared" si="11"/>
        <v>Sint-Pietersinstituut H.S.O., Jubileumlaan 1, 2300 TURNHOUT</v>
      </c>
      <c r="L749" t="s">
        <v>180</v>
      </c>
    </row>
    <row r="750" spans="1:12" x14ac:dyDescent="0.3">
      <c r="A750">
        <v>123612</v>
      </c>
      <c r="B750">
        <v>1</v>
      </c>
      <c r="C750" t="s">
        <v>1882</v>
      </c>
      <c r="D750" t="s">
        <v>100</v>
      </c>
      <c r="E750">
        <v>9100</v>
      </c>
      <c r="F750" t="s">
        <v>2442</v>
      </c>
      <c r="G750" t="s">
        <v>969</v>
      </c>
      <c r="H750" t="s">
        <v>2223</v>
      </c>
      <c r="I750" t="s">
        <v>230</v>
      </c>
      <c r="J750" t="s">
        <v>231</v>
      </c>
      <c r="K750" s="35" t="str">
        <f t="shared" si="11"/>
        <v>Sint-Jozef-2, Collegestraat 31, 9100 SINT-NIKLAAS</v>
      </c>
      <c r="L750" t="s">
        <v>180</v>
      </c>
    </row>
    <row r="751" spans="1:12" x14ac:dyDescent="0.3">
      <c r="A751">
        <v>123621</v>
      </c>
      <c r="B751">
        <v>1</v>
      </c>
      <c r="C751" t="s">
        <v>1883</v>
      </c>
      <c r="D751" t="s">
        <v>420</v>
      </c>
      <c r="E751">
        <v>3200</v>
      </c>
      <c r="F751" t="s">
        <v>2339</v>
      </c>
      <c r="G751" t="s">
        <v>421</v>
      </c>
      <c r="H751" t="s">
        <v>2230</v>
      </c>
      <c r="I751" t="s">
        <v>417</v>
      </c>
      <c r="J751" t="s">
        <v>418</v>
      </c>
      <c r="K751" s="35" t="str">
        <f t="shared" si="11"/>
        <v>Damiaaninstituut A, Pastoor Dergentlaan 220, 3200 AARSCHOT</v>
      </c>
      <c r="L751" t="s">
        <v>180</v>
      </c>
    </row>
    <row r="752" spans="1:12" x14ac:dyDescent="0.3">
      <c r="A752">
        <v>123638</v>
      </c>
      <c r="B752">
        <v>1</v>
      </c>
      <c r="C752" t="s">
        <v>1884</v>
      </c>
      <c r="D752" t="s">
        <v>113</v>
      </c>
      <c r="E752">
        <v>3200</v>
      </c>
      <c r="F752" t="s">
        <v>2339</v>
      </c>
      <c r="G752" t="s">
        <v>1885</v>
      </c>
      <c r="H752" t="s">
        <v>2230</v>
      </c>
      <c r="I752" t="s">
        <v>417</v>
      </c>
      <c r="J752" t="s">
        <v>418</v>
      </c>
      <c r="K752" s="35" t="str">
        <f t="shared" si="11"/>
        <v>Sint-Jozefscollege 2, Bekaflaan 65, 3200 AARSCHOT</v>
      </c>
      <c r="L752" t="s">
        <v>180</v>
      </c>
    </row>
    <row r="753" spans="1:12" x14ac:dyDescent="0.3">
      <c r="A753">
        <v>123646</v>
      </c>
      <c r="B753">
        <v>1</v>
      </c>
      <c r="C753" t="s">
        <v>1886</v>
      </c>
      <c r="D753" t="s">
        <v>113</v>
      </c>
      <c r="E753">
        <v>3200</v>
      </c>
      <c r="F753" t="s">
        <v>2339</v>
      </c>
      <c r="G753" t="s">
        <v>1885</v>
      </c>
      <c r="H753" t="s">
        <v>2230</v>
      </c>
      <c r="I753" t="s">
        <v>417</v>
      </c>
      <c r="J753" t="s">
        <v>418</v>
      </c>
      <c r="K753" s="35" t="str">
        <f t="shared" si="11"/>
        <v>Sint-Jozefscollege 3, Bekaflaan 65, 3200 AARSCHOT</v>
      </c>
      <c r="L753" t="s">
        <v>180</v>
      </c>
    </row>
    <row r="754" spans="1:12" x14ac:dyDescent="0.3">
      <c r="A754">
        <v>123653</v>
      </c>
      <c r="B754">
        <v>1</v>
      </c>
      <c r="C754" t="s">
        <v>1887</v>
      </c>
      <c r="D754" t="s">
        <v>334</v>
      </c>
      <c r="E754">
        <v>2500</v>
      </c>
      <c r="F754" t="s">
        <v>2323</v>
      </c>
      <c r="G754" t="s">
        <v>335</v>
      </c>
      <c r="H754" t="s">
        <v>2220</v>
      </c>
      <c r="I754" t="s">
        <v>184</v>
      </c>
      <c r="J754" t="s">
        <v>185</v>
      </c>
      <c r="K754" s="35" t="str">
        <f t="shared" si="11"/>
        <v>Sint-Gummaruscollege EG-2, Kanunnik Davidlaan 10, 2500 LIER</v>
      </c>
      <c r="L754" t="s">
        <v>180</v>
      </c>
    </row>
    <row r="755" spans="1:12" x14ac:dyDescent="0.3">
      <c r="A755">
        <v>123661</v>
      </c>
      <c r="B755">
        <v>1</v>
      </c>
      <c r="C755" t="s">
        <v>1888</v>
      </c>
      <c r="D755" t="s">
        <v>2573</v>
      </c>
      <c r="E755">
        <v>2440</v>
      </c>
      <c r="F755" t="s">
        <v>2312</v>
      </c>
      <c r="G755" t="s">
        <v>275</v>
      </c>
      <c r="H755" t="s">
        <v>2220</v>
      </c>
      <c r="I755" t="s">
        <v>184</v>
      </c>
      <c r="J755" t="s">
        <v>185</v>
      </c>
      <c r="K755" s="35" t="str">
        <f t="shared" si="11"/>
        <v>KOGEKA 3, Schuttershof 2_B, 2440 GEEL</v>
      </c>
      <c r="L755" t="s">
        <v>180</v>
      </c>
    </row>
    <row r="756" spans="1:12" x14ac:dyDescent="0.3">
      <c r="A756">
        <v>123679</v>
      </c>
      <c r="B756">
        <v>1</v>
      </c>
      <c r="C756" t="s">
        <v>1889</v>
      </c>
      <c r="D756" t="s">
        <v>1890</v>
      </c>
      <c r="E756">
        <v>2440</v>
      </c>
      <c r="F756" t="s">
        <v>2312</v>
      </c>
      <c r="G756" t="s">
        <v>1891</v>
      </c>
      <c r="H756" t="s">
        <v>2220</v>
      </c>
      <c r="I756" t="s">
        <v>184</v>
      </c>
      <c r="J756" t="s">
        <v>185</v>
      </c>
      <c r="K756" s="35" t="str">
        <f t="shared" si="11"/>
        <v>KOGEKA 6, Gasthuisstraat 2, 2440 GEEL</v>
      </c>
      <c r="L756" t="s">
        <v>180</v>
      </c>
    </row>
    <row r="757" spans="1:12" x14ac:dyDescent="0.3">
      <c r="A757">
        <v>123687</v>
      </c>
      <c r="B757">
        <v>1</v>
      </c>
      <c r="C757" t="s">
        <v>1892</v>
      </c>
      <c r="D757" t="s">
        <v>1780</v>
      </c>
      <c r="E757">
        <v>2440</v>
      </c>
      <c r="F757" t="s">
        <v>2312</v>
      </c>
      <c r="G757" t="s">
        <v>1781</v>
      </c>
      <c r="H757" t="s">
        <v>2220</v>
      </c>
      <c r="I757" t="s">
        <v>184</v>
      </c>
      <c r="J757" t="s">
        <v>185</v>
      </c>
      <c r="K757" s="35" t="str">
        <f t="shared" si="11"/>
        <v>KOGEKA 7, Technische-Schoolstraat 52, 2440 GEEL</v>
      </c>
      <c r="L757" t="s">
        <v>180</v>
      </c>
    </row>
    <row r="758" spans="1:12" x14ac:dyDescent="0.3">
      <c r="A758">
        <v>123695</v>
      </c>
      <c r="B758">
        <v>1</v>
      </c>
      <c r="C758" t="s">
        <v>1893</v>
      </c>
      <c r="D758" t="s">
        <v>1894</v>
      </c>
      <c r="E758">
        <v>2440</v>
      </c>
      <c r="F758" t="s">
        <v>2312</v>
      </c>
      <c r="G758" t="s">
        <v>1895</v>
      </c>
      <c r="H758" t="s">
        <v>2220</v>
      </c>
      <c r="I758" t="s">
        <v>184</v>
      </c>
      <c r="J758" t="s">
        <v>185</v>
      </c>
      <c r="K758" s="35" t="str">
        <f t="shared" si="11"/>
        <v>KOGEKA 8, Pas 110, 2440 GEEL</v>
      </c>
      <c r="L758" t="s">
        <v>180</v>
      </c>
    </row>
    <row r="759" spans="1:12" x14ac:dyDescent="0.3">
      <c r="A759">
        <v>123703</v>
      </c>
      <c r="B759">
        <v>1</v>
      </c>
      <c r="C759" t="s">
        <v>1896</v>
      </c>
      <c r="D759" t="s">
        <v>1897</v>
      </c>
      <c r="E759">
        <v>8530</v>
      </c>
      <c r="F759" t="s">
        <v>2526</v>
      </c>
      <c r="G759" t="s">
        <v>1898</v>
      </c>
      <c r="H759" t="s">
        <v>2236</v>
      </c>
      <c r="I759" t="s">
        <v>2205</v>
      </c>
      <c r="J759" t="s">
        <v>614</v>
      </c>
      <c r="K759" s="35" t="str">
        <f t="shared" si="11"/>
        <v>Guldensporencollege 4, Ballingenweg 34, 8530 HARELBEKE</v>
      </c>
      <c r="L759" t="s">
        <v>180</v>
      </c>
    </row>
    <row r="760" spans="1:12" x14ac:dyDescent="0.3">
      <c r="A760">
        <v>123711</v>
      </c>
      <c r="B760">
        <v>1</v>
      </c>
      <c r="C760" t="s">
        <v>1899</v>
      </c>
      <c r="D760" t="s">
        <v>1900</v>
      </c>
      <c r="E760">
        <v>8500</v>
      </c>
      <c r="F760" t="s">
        <v>2392</v>
      </c>
      <c r="G760" t="s">
        <v>1901</v>
      </c>
      <c r="H760" t="s">
        <v>2236</v>
      </c>
      <c r="I760" t="s">
        <v>2205</v>
      </c>
      <c r="J760" t="s">
        <v>614</v>
      </c>
      <c r="K760" s="35" t="str">
        <f t="shared" si="11"/>
        <v>Guldensporencollege 3, Diksmuidekaai 6, 8500 KORTRIJK</v>
      </c>
      <c r="L760" t="s">
        <v>180</v>
      </c>
    </row>
    <row r="761" spans="1:12" x14ac:dyDescent="0.3">
      <c r="A761">
        <v>123761</v>
      </c>
      <c r="B761">
        <v>1</v>
      </c>
      <c r="C761" t="s">
        <v>1902</v>
      </c>
      <c r="D761" t="s">
        <v>94</v>
      </c>
      <c r="E761">
        <v>2530</v>
      </c>
      <c r="F761" t="s">
        <v>2527</v>
      </c>
      <c r="G761" t="s">
        <v>1903</v>
      </c>
      <c r="H761" t="s">
        <v>2220</v>
      </c>
      <c r="I761" t="s">
        <v>184</v>
      </c>
      <c r="J761" t="s">
        <v>185</v>
      </c>
      <c r="K761" s="35" t="str">
        <f t="shared" si="11"/>
        <v>Sint-Gabriëlcollege, Lange Kroonstraat 72, 2530 BOECHOUT</v>
      </c>
      <c r="L761" t="s">
        <v>180</v>
      </c>
    </row>
    <row r="762" spans="1:12" x14ac:dyDescent="0.3">
      <c r="A762">
        <v>123778</v>
      </c>
      <c r="B762">
        <v>1</v>
      </c>
      <c r="C762" t="s">
        <v>1904</v>
      </c>
      <c r="D762" t="s">
        <v>94</v>
      </c>
      <c r="E762">
        <v>2530</v>
      </c>
      <c r="F762" t="s">
        <v>2527</v>
      </c>
      <c r="G762" t="s">
        <v>1903</v>
      </c>
      <c r="H762" t="s">
        <v>2220</v>
      </c>
      <c r="I762" t="s">
        <v>184</v>
      </c>
      <c r="J762" t="s">
        <v>185</v>
      </c>
      <c r="K762" s="35" t="str">
        <f t="shared" si="11"/>
        <v>Sint-Gabriëlcollege-Middenschool 1, Lange Kroonstraat 72, 2530 BOECHOUT</v>
      </c>
      <c r="L762" t="s">
        <v>180</v>
      </c>
    </row>
    <row r="763" spans="1:12" x14ac:dyDescent="0.3">
      <c r="A763">
        <v>123786</v>
      </c>
      <c r="B763">
        <v>1</v>
      </c>
      <c r="C763" t="s">
        <v>1905</v>
      </c>
      <c r="D763" t="s">
        <v>1906</v>
      </c>
      <c r="E763">
        <v>2400</v>
      </c>
      <c r="F763" t="s">
        <v>2326</v>
      </c>
      <c r="G763" t="s">
        <v>1907</v>
      </c>
      <c r="H763" t="s">
        <v>2220</v>
      </c>
      <c r="I763" t="s">
        <v>184</v>
      </c>
      <c r="J763" t="s">
        <v>185</v>
      </c>
      <c r="K763" s="35" t="str">
        <f t="shared" si="11"/>
        <v>KSOM 8, Kruisven 25, 2400 MOL</v>
      </c>
      <c r="L763" t="s">
        <v>180</v>
      </c>
    </row>
    <row r="764" spans="1:12" x14ac:dyDescent="0.3">
      <c r="A764">
        <v>123794</v>
      </c>
      <c r="B764">
        <v>1</v>
      </c>
      <c r="C764" t="s">
        <v>1908</v>
      </c>
      <c r="D764" t="s">
        <v>1906</v>
      </c>
      <c r="E764">
        <v>2400</v>
      </c>
      <c r="F764" t="s">
        <v>2326</v>
      </c>
      <c r="G764" t="s">
        <v>1907</v>
      </c>
      <c r="H764" t="s">
        <v>2220</v>
      </c>
      <c r="I764" t="s">
        <v>184</v>
      </c>
      <c r="J764" t="s">
        <v>185</v>
      </c>
      <c r="K764" s="35" t="str">
        <f t="shared" si="11"/>
        <v>KSOM 9, Kruisven 25, 2400 MOL</v>
      </c>
      <c r="L764" t="s">
        <v>180</v>
      </c>
    </row>
    <row r="765" spans="1:12" x14ac:dyDescent="0.3">
      <c r="A765">
        <v>123802</v>
      </c>
      <c r="B765">
        <v>1</v>
      </c>
      <c r="C765" t="s">
        <v>1909</v>
      </c>
      <c r="D765" t="s">
        <v>1910</v>
      </c>
      <c r="E765">
        <v>8200</v>
      </c>
      <c r="F765" t="s">
        <v>2388</v>
      </c>
      <c r="G765" t="s">
        <v>1911</v>
      </c>
      <c r="H765" t="s">
        <v>2236</v>
      </c>
      <c r="I765" t="s">
        <v>2205</v>
      </c>
      <c r="J765" t="s">
        <v>614</v>
      </c>
      <c r="K765" s="35" t="str">
        <f t="shared" si="11"/>
        <v>Sint-Lodewijkscollege, Magdalenastraat 30, 8200 SINT-ANDRIES</v>
      </c>
      <c r="L765" t="s">
        <v>180</v>
      </c>
    </row>
    <row r="766" spans="1:12" x14ac:dyDescent="0.3">
      <c r="A766">
        <v>123811</v>
      </c>
      <c r="B766">
        <v>1</v>
      </c>
      <c r="C766" t="s">
        <v>1912</v>
      </c>
      <c r="D766" t="s">
        <v>1910</v>
      </c>
      <c r="E766">
        <v>8200</v>
      </c>
      <c r="F766" t="s">
        <v>2388</v>
      </c>
      <c r="G766" t="s">
        <v>1911</v>
      </c>
      <c r="H766" t="s">
        <v>2236</v>
      </c>
      <c r="I766" t="s">
        <v>2205</v>
      </c>
      <c r="J766" t="s">
        <v>614</v>
      </c>
      <c r="K766" s="35" t="str">
        <f t="shared" si="11"/>
        <v>Sint-Lodewijkscollege Eerste Graad, Magdalenastraat 30, 8200 SINT-ANDRIES</v>
      </c>
      <c r="L766" t="s">
        <v>180</v>
      </c>
    </row>
    <row r="767" spans="1:12" x14ac:dyDescent="0.3">
      <c r="A767">
        <v>123828</v>
      </c>
      <c r="B767">
        <v>1</v>
      </c>
      <c r="C767" t="s">
        <v>1913</v>
      </c>
      <c r="D767" t="s">
        <v>1914</v>
      </c>
      <c r="E767">
        <v>3800</v>
      </c>
      <c r="F767" t="s">
        <v>2467</v>
      </c>
      <c r="G767" t="s">
        <v>1915</v>
      </c>
      <c r="H767" t="s">
        <v>2220</v>
      </c>
      <c r="I767" t="s">
        <v>184</v>
      </c>
      <c r="J767" t="s">
        <v>185</v>
      </c>
      <c r="K767" s="35" t="str">
        <f t="shared" si="11"/>
        <v>Hasp-O 5, Diestersteenweg 146, 3800 SINT-TRUIDEN</v>
      </c>
      <c r="L767" t="s">
        <v>180</v>
      </c>
    </row>
    <row r="768" spans="1:12" x14ac:dyDescent="0.3">
      <c r="A768">
        <v>123836</v>
      </c>
      <c r="B768">
        <v>1</v>
      </c>
      <c r="C768" t="s">
        <v>1916</v>
      </c>
      <c r="D768" t="s">
        <v>1914</v>
      </c>
      <c r="E768">
        <v>3800</v>
      </c>
      <c r="F768" t="s">
        <v>2467</v>
      </c>
      <c r="G768" t="s">
        <v>1915</v>
      </c>
      <c r="H768" t="s">
        <v>2220</v>
      </c>
      <c r="I768" t="s">
        <v>184</v>
      </c>
      <c r="J768" t="s">
        <v>185</v>
      </c>
      <c r="K768" s="35" t="str">
        <f t="shared" si="11"/>
        <v>Hasp-O 6, Diestersteenweg 146, 3800 SINT-TRUIDEN</v>
      </c>
      <c r="L768" t="s">
        <v>180</v>
      </c>
    </row>
    <row r="769" spans="1:12" x14ac:dyDescent="0.3">
      <c r="A769">
        <v>123844</v>
      </c>
      <c r="B769">
        <v>1</v>
      </c>
      <c r="C769" t="s">
        <v>1917</v>
      </c>
      <c r="D769" t="s">
        <v>1552</v>
      </c>
      <c r="E769">
        <v>2260</v>
      </c>
      <c r="F769" t="s">
        <v>2476</v>
      </c>
      <c r="G769" t="s">
        <v>1553</v>
      </c>
      <c r="H769" t="s">
        <v>2220</v>
      </c>
      <c r="I769" t="s">
        <v>184</v>
      </c>
      <c r="J769" t="s">
        <v>185</v>
      </c>
      <c r="K769" s="35" t="str">
        <f t="shared" si="11"/>
        <v>Sint-Lambertus 3, Denis Voetsstraat 21, 2260 WESTERLO</v>
      </c>
      <c r="L769" t="s">
        <v>180</v>
      </c>
    </row>
    <row r="770" spans="1:12" x14ac:dyDescent="0.3">
      <c r="A770">
        <v>123851</v>
      </c>
      <c r="B770">
        <v>1</v>
      </c>
      <c r="C770" t="s">
        <v>1918</v>
      </c>
      <c r="D770" t="s">
        <v>1919</v>
      </c>
      <c r="E770">
        <v>2260</v>
      </c>
      <c r="F770" t="s">
        <v>2476</v>
      </c>
      <c r="G770" t="s">
        <v>1920</v>
      </c>
      <c r="H770" t="s">
        <v>2220</v>
      </c>
      <c r="I770" t="s">
        <v>184</v>
      </c>
      <c r="J770" t="s">
        <v>185</v>
      </c>
      <c r="K770" s="35" t="str">
        <f t="shared" si="11"/>
        <v>Sint-Lambertus 1, Sint-Lambertusstraat 8, 2260 WESTERLO</v>
      </c>
      <c r="L770" t="s">
        <v>180</v>
      </c>
    </row>
    <row r="771" spans="1:12" x14ac:dyDescent="0.3">
      <c r="A771">
        <v>123869</v>
      </c>
      <c r="B771">
        <v>1</v>
      </c>
      <c r="C771" t="s">
        <v>1921</v>
      </c>
      <c r="D771" t="s">
        <v>1919</v>
      </c>
      <c r="E771">
        <v>2260</v>
      </c>
      <c r="F771" t="s">
        <v>2476</v>
      </c>
      <c r="G771" t="s">
        <v>1920</v>
      </c>
      <c r="H771" t="s">
        <v>2220</v>
      </c>
      <c r="I771" t="s">
        <v>184</v>
      </c>
      <c r="J771" t="s">
        <v>185</v>
      </c>
      <c r="K771" s="35" t="str">
        <f t="shared" ref="K771:K834" si="12">IF(A771="","",C771&amp;", "&amp;D771&amp;", "&amp;E771&amp;" "&amp;F771)</f>
        <v>Sint-Lambertus 2, Sint-Lambertusstraat 8, 2260 WESTERLO</v>
      </c>
      <c r="L771" t="s">
        <v>180</v>
      </c>
    </row>
    <row r="772" spans="1:12" x14ac:dyDescent="0.3">
      <c r="A772">
        <v>123877</v>
      </c>
      <c r="B772">
        <v>1</v>
      </c>
      <c r="C772" t="s">
        <v>1922</v>
      </c>
      <c r="D772" t="s">
        <v>1552</v>
      </c>
      <c r="E772">
        <v>2260</v>
      </c>
      <c r="F772" t="s">
        <v>2476</v>
      </c>
      <c r="G772" t="s">
        <v>1553</v>
      </c>
      <c r="H772" t="s">
        <v>2220</v>
      </c>
      <c r="I772" t="s">
        <v>184</v>
      </c>
      <c r="J772" t="s">
        <v>185</v>
      </c>
      <c r="K772" s="35" t="str">
        <f t="shared" si="12"/>
        <v>Sint-Lambertus 4, Denis Voetsstraat 21, 2260 WESTERLO</v>
      </c>
      <c r="L772" t="s">
        <v>180</v>
      </c>
    </row>
    <row r="773" spans="1:12" x14ac:dyDescent="0.3">
      <c r="A773">
        <v>123935</v>
      </c>
      <c r="B773">
        <v>1</v>
      </c>
      <c r="C773" t="s">
        <v>297</v>
      </c>
      <c r="D773" t="s">
        <v>767</v>
      </c>
      <c r="E773">
        <v>8800</v>
      </c>
      <c r="F773" t="s">
        <v>2411</v>
      </c>
      <c r="G773" t="s">
        <v>1923</v>
      </c>
      <c r="H773" t="s">
        <v>2236</v>
      </c>
      <c r="I773" t="s">
        <v>2205</v>
      </c>
      <c r="J773" t="s">
        <v>614</v>
      </c>
      <c r="K773" s="35" t="str">
        <f t="shared" si="12"/>
        <v>Klein Seminarie, Zuidstraat 27, 8800 ROESELARE</v>
      </c>
      <c r="L773" t="s">
        <v>180</v>
      </c>
    </row>
    <row r="774" spans="1:12" x14ac:dyDescent="0.3">
      <c r="A774">
        <v>123943</v>
      </c>
      <c r="B774">
        <v>1</v>
      </c>
      <c r="C774" t="s">
        <v>1924</v>
      </c>
      <c r="D774" t="s">
        <v>767</v>
      </c>
      <c r="E774">
        <v>8800</v>
      </c>
      <c r="F774" t="s">
        <v>2411</v>
      </c>
      <c r="G774" t="s">
        <v>1923</v>
      </c>
      <c r="H774" t="s">
        <v>2236</v>
      </c>
      <c r="I774" t="s">
        <v>2205</v>
      </c>
      <c r="J774" t="s">
        <v>614</v>
      </c>
      <c r="K774" s="35" t="str">
        <f t="shared" si="12"/>
        <v>Klein Seminarie eerste graad, Zuidstraat 27, 8800 ROESELARE</v>
      </c>
      <c r="L774" t="s">
        <v>180</v>
      </c>
    </row>
    <row r="775" spans="1:12" x14ac:dyDescent="0.3">
      <c r="A775">
        <v>123951</v>
      </c>
      <c r="B775">
        <v>1</v>
      </c>
      <c r="C775" t="s">
        <v>1925</v>
      </c>
      <c r="D775" t="s">
        <v>1926</v>
      </c>
      <c r="E775">
        <v>8800</v>
      </c>
      <c r="F775" t="s">
        <v>2411</v>
      </c>
      <c r="G775" t="s">
        <v>1927</v>
      </c>
      <c r="H775" t="s">
        <v>2236</v>
      </c>
      <c r="I775" t="s">
        <v>2205</v>
      </c>
      <c r="J775" t="s">
        <v>614</v>
      </c>
      <c r="K775" s="35" t="str">
        <f t="shared" si="12"/>
        <v>BARNUM, Stokerijstraat 9, 8800 ROESELARE</v>
      </c>
      <c r="L775" t="s">
        <v>180</v>
      </c>
    </row>
    <row r="776" spans="1:12" x14ac:dyDescent="0.3">
      <c r="A776">
        <v>123968</v>
      </c>
      <c r="B776">
        <v>1</v>
      </c>
      <c r="C776" t="s">
        <v>1928</v>
      </c>
      <c r="D776" t="s">
        <v>1926</v>
      </c>
      <c r="E776">
        <v>8800</v>
      </c>
      <c r="F776" t="s">
        <v>2411</v>
      </c>
      <c r="G776" t="s">
        <v>1927</v>
      </c>
      <c r="H776" t="s">
        <v>2236</v>
      </c>
      <c r="I776" t="s">
        <v>2205</v>
      </c>
      <c r="J776" t="s">
        <v>614</v>
      </c>
      <c r="K776" s="35" t="str">
        <f t="shared" si="12"/>
        <v>Barnum eerste graad, Stokerijstraat 9, 8800 ROESELARE</v>
      </c>
      <c r="L776" t="s">
        <v>180</v>
      </c>
    </row>
    <row r="777" spans="1:12" x14ac:dyDescent="0.3">
      <c r="A777">
        <v>123976</v>
      </c>
      <c r="B777">
        <v>1</v>
      </c>
      <c r="C777" t="s">
        <v>1929</v>
      </c>
      <c r="D777" t="s">
        <v>1930</v>
      </c>
      <c r="E777">
        <v>8800</v>
      </c>
      <c r="F777" t="s">
        <v>2411</v>
      </c>
      <c r="G777" t="s">
        <v>1931</v>
      </c>
      <c r="H777" t="s">
        <v>2236</v>
      </c>
      <c r="I777" t="s">
        <v>2205</v>
      </c>
      <c r="J777" t="s">
        <v>614</v>
      </c>
      <c r="K777" s="35" t="str">
        <f t="shared" si="12"/>
        <v>VISO, Polenplein 23, 8800 ROESELARE</v>
      </c>
      <c r="L777" t="s">
        <v>180</v>
      </c>
    </row>
    <row r="778" spans="1:12" x14ac:dyDescent="0.3">
      <c r="A778">
        <v>123984</v>
      </c>
      <c r="B778">
        <v>1</v>
      </c>
      <c r="C778" t="s">
        <v>1932</v>
      </c>
      <c r="D778" t="s">
        <v>1930</v>
      </c>
      <c r="E778">
        <v>8800</v>
      </c>
      <c r="F778" t="s">
        <v>2411</v>
      </c>
      <c r="G778" t="s">
        <v>1931</v>
      </c>
      <c r="H778" t="s">
        <v>2236</v>
      </c>
      <c r="I778" t="s">
        <v>2205</v>
      </c>
      <c r="J778" t="s">
        <v>614</v>
      </c>
      <c r="K778" s="35" t="str">
        <f t="shared" si="12"/>
        <v>VISO eerste graad, Polenplein 23, 8800 ROESELARE</v>
      </c>
      <c r="L778" t="s">
        <v>180</v>
      </c>
    </row>
    <row r="779" spans="1:12" x14ac:dyDescent="0.3">
      <c r="A779">
        <v>125187</v>
      </c>
      <c r="B779">
        <v>1</v>
      </c>
      <c r="C779" t="s">
        <v>1933</v>
      </c>
      <c r="D779" t="s">
        <v>979</v>
      </c>
      <c r="E779">
        <v>9230</v>
      </c>
      <c r="F779" t="s">
        <v>2443</v>
      </c>
      <c r="G779" t="s">
        <v>980</v>
      </c>
      <c r="H779" t="s">
        <v>2223</v>
      </c>
      <c r="I779" t="s">
        <v>230</v>
      </c>
      <c r="J779" t="s">
        <v>231</v>
      </c>
      <c r="K779" s="35" t="str">
        <f t="shared" si="12"/>
        <v>Mariagaard Eerste Graad, Oosterzelesteenweg 80, 9230 WETTEREN</v>
      </c>
      <c r="L779" t="s">
        <v>180</v>
      </c>
    </row>
    <row r="780" spans="1:12" x14ac:dyDescent="0.3">
      <c r="A780">
        <v>125195</v>
      </c>
      <c r="B780">
        <v>1</v>
      </c>
      <c r="C780" t="s">
        <v>1934</v>
      </c>
      <c r="D780" t="s">
        <v>82</v>
      </c>
      <c r="E780">
        <v>2390</v>
      </c>
      <c r="F780" t="s">
        <v>2335</v>
      </c>
      <c r="G780" t="s">
        <v>406</v>
      </c>
      <c r="H780" t="s">
        <v>2220</v>
      </c>
      <c r="I780" t="s">
        <v>184</v>
      </c>
      <c r="J780" t="s">
        <v>185</v>
      </c>
      <c r="K780" s="35" t="str">
        <f t="shared" si="12"/>
        <v>Sint-Jan Berchmanscollege MS, Kasteellaan 18, 2390 WESTMALLE</v>
      </c>
      <c r="L780" t="s">
        <v>180</v>
      </c>
    </row>
    <row r="781" spans="1:12" x14ac:dyDescent="0.3">
      <c r="A781">
        <v>125203</v>
      </c>
      <c r="B781">
        <v>1</v>
      </c>
      <c r="C781" t="s">
        <v>1935</v>
      </c>
      <c r="D781" t="s">
        <v>94</v>
      </c>
      <c r="E781">
        <v>2530</v>
      </c>
      <c r="F781" t="s">
        <v>2527</v>
      </c>
      <c r="G781" t="s">
        <v>1903</v>
      </c>
      <c r="H781" t="s">
        <v>2220</v>
      </c>
      <c r="I781" t="s">
        <v>184</v>
      </c>
      <c r="J781" t="s">
        <v>185</v>
      </c>
      <c r="K781" s="35" t="str">
        <f t="shared" si="12"/>
        <v>Sint-Gabriëlcollege-Middenschool 2, Lange Kroonstraat 72, 2530 BOECHOUT</v>
      </c>
      <c r="L781" t="s">
        <v>180</v>
      </c>
    </row>
    <row r="782" spans="1:12" x14ac:dyDescent="0.3">
      <c r="A782">
        <v>125211</v>
      </c>
      <c r="B782">
        <v>1</v>
      </c>
      <c r="C782" t="s">
        <v>1936</v>
      </c>
      <c r="D782" t="s">
        <v>63</v>
      </c>
      <c r="E782">
        <v>1750</v>
      </c>
      <c r="F782" t="s">
        <v>2528</v>
      </c>
      <c r="G782" t="s">
        <v>1937</v>
      </c>
      <c r="H782" t="s">
        <v>2230</v>
      </c>
      <c r="I782" t="s">
        <v>417</v>
      </c>
      <c r="J782" t="s">
        <v>418</v>
      </c>
      <c r="K782" s="35" t="str">
        <f t="shared" si="12"/>
        <v>Sint-Godelieve-Instituut ASO, Schapenstraat 39, 1750 SINT-MARTENS-LENNIK</v>
      </c>
      <c r="L782" t="s">
        <v>180</v>
      </c>
    </row>
    <row r="783" spans="1:12" x14ac:dyDescent="0.3">
      <c r="A783">
        <v>125229</v>
      </c>
      <c r="B783">
        <v>1</v>
      </c>
      <c r="C783" t="s">
        <v>1938</v>
      </c>
      <c r="D783" t="s">
        <v>63</v>
      </c>
      <c r="E783">
        <v>1750</v>
      </c>
      <c r="F783" t="s">
        <v>2528</v>
      </c>
      <c r="G783" t="s">
        <v>1937</v>
      </c>
      <c r="H783" t="s">
        <v>2230</v>
      </c>
      <c r="I783" t="s">
        <v>417</v>
      </c>
      <c r="J783" t="s">
        <v>418</v>
      </c>
      <c r="K783" s="35" t="str">
        <f t="shared" si="12"/>
        <v>Sint-Godelieve-Instituut AEG, Schapenstraat 39, 1750 SINT-MARTENS-LENNIK</v>
      </c>
      <c r="L783" t="s">
        <v>180</v>
      </c>
    </row>
    <row r="784" spans="1:12" x14ac:dyDescent="0.3">
      <c r="A784">
        <v>125252</v>
      </c>
      <c r="B784">
        <v>1</v>
      </c>
      <c r="C784" t="s">
        <v>1939</v>
      </c>
      <c r="D784" t="s">
        <v>114</v>
      </c>
      <c r="E784">
        <v>3200</v>
      </c>
      <c r="F784" t="s">
        <v>2339</v>
      </c>
      <c r="G784" t="s">
        <v>1940</v>
      </c>
      <c r="H784" t="s">
        <v>2230</v>
      </c>
      <c r="I784" t="s">
        <v>417</v>
      </c>
      <c r="J784" t="s">
        <v>418</v>
      </c>
      <c r="K784" s="35" t="str">
        <f t="shared" si="12"/>
        <v>Instituut Sancta Maria - A, Kard. Mercierstraat 10, 3200 AARSCHOT</v>
      </c>
      <c r="L784" t="s">
        <v>180</v>
      </c>
    </row>
    <row r="785" spans="1:12" x14ac:dyDescent="0.3">
      <c r="A785">
        <v>125261</v>
      </c>
      <c r="B785">
        <v>1</v>
      </c>
      <c r="C785" t="s">
        <v>1941</v>
      </c>
      <c r="D785" t="s">
        <v>114</v>
      </c>
      <c r="E785">
        <v>3200</v>
      </c>
      <c r="F785" t="s">
        <v>2339</v>
      </c>
      <c r="G785" t="s">
        <v>1940</v>
      </c>
      <c r="H785" t="s">
        <v>2230</v>
      </c>
      <c r="I785" t="s">
        <v>417</v>
      </c>
      <c r="J785" t="s">
        <v>418</v>
      </c>
      <c r="K785" s="35" t="str">
        <f t="shared" si="12"/>
        <v>Instituut Sancta Maria - B, Kard. Mercierstraat 10, 3200 AARSCHOT</v>
      </c>
      <c r="L785" t="s">
        <v>180</v>
      </c>
    </row>
    <row r="786" spans="1:12" x14ac:dyDescent="0.3">
      <c r="A786">
        <v>125278</v>
      </c>
      <c r="B786">
        <v>1</v>
      </c>
      <c r="C786" t="s">
        <v>1942</v>
      </c>
      <c r="D786" t="s">
        <v>1943</v>
      </c>
      <c r="E786">
        <v>3700</v>
      </c>
      <c r="F786" t="s">
        <v>2470</v>
      </c>
      <c r="G786" t="s">
        <v>1944</v>
      </c>
      <c r="H786" t="s">
        <v>2220</v>
      </c>
      <c r="I786" t="s">
        <v>184</v>
      </c>
      <c r="J786" t="s">
        <v>185</v>
      </c>
      <c r="K786" s="35" t="str">
        <f t="shared" si="12"/>
        <v>viio 4, Sint-Truidersteenweg 17, 3700 TONGEREN</v>
      </c>
      <c r="L786" t="s">
        <v>180</v>
      </c>
    </row>
    <row r="787" spans="1:12" x14ac:dyDescent="0.3">
      <c r="A787">
        <v>125286</v>
      </c>
      <c r="B787">
        <v>1</v>
      </c>
      <c r="C787" t="s">
        <v>1945</v>
      </c>
      <c r="D787" t="s">
        <v>1943</v>
      </c>
      <c r="E787">
        <v>3700</v>
      </c>
      <c r="F787" t="s">
        <v>2470</v>
      </c>
      <c r="G787" t="s">
        <v>1944</v>
      </c>
      <c r="H787" t="s">
        <v>2220</v>
      </c>
      <c r="I787" t="s">
        <v>184</v>
      </c>
      <c r="J787" t="s">
        <v>185</v>
      </c>
      <c r="K787" s="35" t="str">
        <f t="shared" si="12"/>
        <v>viio 3, Sint-Truidersteenweg 17, 3700 TONGEREN</v>
      </c>
      <c r="L787" t="s">
        <v>180</v>
      </c>
    </row>
    <row r="788" spans="1:12" x14ac:dyDescent="0.3">
      <c r="A788">
        <v>125294</v>
      </c>
      <c r="B788">
        <v>1</v>
      </c>
      <c r="C788" t="s">
        <v>1946</v>
      </c>
      <c r="D788" t="s">
        <v>1947</v>
      </c>
      <c r="E788">
        <v>3700</v>
      </c>
      <c r="F788" t="s">
        <v>2470</v>
      </c>
      <c r="G788" t="s">
        <v>1948</v>
      </c>
      <c r="H788" t="s">
        <v>2220</v>
      </c>
      <c r="I788" t="s">
        <v>184</v>
      </c>
      <c r="J788" t="s">
        <v>185</v>
      </c>
      <c r="K788" s="35" t="str">
        <f t="shared" si="12"/>
        <v>viio 5, Rode Kruislaan 27, 3700 TONGEREN</v>
      </c>
      <c r="L788" t="s">
        <v>180</v>
      </c>
    </row>
    <row r="789" spans="1:12" x14ac:dyDescent="0.3">
      <c r="A789">
        <v>125302</v>
      </c>
      <c r="B789">
        <v>1</v>
      </c>
      <c r="C789" t="s">
        <v>1949</v>
      </c>
      <c r="D789" t="s">
        <v>1947</v>
      </c>
      <c r="E789">
        <v>3700</v>
      </c>
      <c r="F789" t="s">
        <v>2470</v>
      </c>
      <c r="G789" t="s">
        <v>1948</v>
      </c>
      <c r="H789" t="s">
        <v>2220</v>
      </c>
      <c r="I789" t="s">
        <v>184</v>
      </c>
      <c r="J789" t="s">
        <v>185</v>
      </c>
      <c r="K789" s="35" t="str">
        <f t="shared" si="12"/>
        <v>viio 2, Rode Kruislaan 27, 3700 TONGEREN</v>
      </c>
      <c r="L789" t="s">
        <v>180</v>
      </c>
    </row>
    <row r="790" spans="1:12" x14ac:dyDescent="0.3">
      <c r="A790">
        <v>125328</v>
      </c>
      <c r="B790">
        <v>1</v>
      </c>
      <c r="C790" t="s">
        <v>1950</v>
      </c>
      <c r="D790" t="s">
        <v>1951</v>
      </c>
      <c r="E790">
        <v>2020</v>
      </c>
      <c r="F790" t="s">
        <v>2294</v>
      </c>
      <c r="G790" t="s">
        <v>1952</v>
      </c>
      <c r="H790" t="s">
        <v>2220</v>
      </c>
      <c r="I790" t="s">
        <v>184</v>
      </c>
      <c r="J790" t="s">
        <v>185</v>
      </c>
      <c r="K790" s="35" t="str">
        <f t="shared" si="12"/>
        <v>Stedelijk Lyceum Zuid, August Leyweg 3, 2020 ANTWERPEN</v>
      </c>
      <c r="L790" t="s">
        <v>180</v>
      </c>
    </row>
    <row r="791" spans="1:12" x14ac:dyDescent="0.3">
      <c r="A791">
        <v>125344</v>
      </c>
      <c r="B791">
        <v>1</v>
      </c>
      <c r="C791" t="s">
        <v>1953</v>
      </c>
      <c r="D791" t="s">
        <v>1828</v>
      </c>
      <c r="E791">
        <v>3740</v>
      </c>
      <c r="F791" t="s">
        <v>2448</v>
      </c>
      <c r="G791" t="s">
        <v>1829</v>
      </c>
      <c r="H791" t="s">
        <v>2220</v>
      </c>
      <c r="I791" t="s">
        <v>184</v>
      </c>
      <c r="J791" t="s">
        <v>185</v>
      </c>
      <c r="K791" s="35" t="str">
        <f t="shared" si="12"/>
        <v>Sint-Lambertuscollege 2, Sint Lambertuslaan 15, 3740 BILZEN</v>
      </c>
      <c r="L791" t="s">
        <v>180</v>
      </c>
    </row>
    <row r="792" spans="1:12" x14ac:dyDescent="0.3">
      <c r="A792">
        <v>125351</v>
      </c>
      <c r="B792">
        <v>1</v>
      </c>
      <c r="C792" t="s">
        <v>1954</v>
      </c>
      <c r="D792" t="s">
        <v>1955</v>
      </c>
      <c r="E792">
        <v>8500</v>
      </c>
      <c r="F792" t="s">
        <v>2392</v>
      </c>
      <c r="G792" t="s">
        <v>1956</v>
      </c>
      <c r="H792" t="s">
        <v>2236</v>
      </c>
      <c r="I792" t="s">
        <v>2205</v>
      </c>
      <c r="J792" t="s">
        <v>614</v>
      </c>
      <c r="K792" s="35" t="str">
        <f t="shared" si="12"/>
        <v>Guldensporencollege 5, Plein 14, 8500 KORTRIJK</v>
      </c>
      <c r="L792" t="s">
        <v>180</v>
      </c>
    </row>
    <row r="793" spans="1:12" x14ac:dyDescent="0.3">
      <c r="A793">
        <v>125377</v>
      </c>
      <c r="B793">
        <v>1</v>
      </c>
      <c r="C793" t="s">
        <v>1957</v>
      </c>
      <c r="D793" t="s">
        <v>1900</v>
      </c>
      <c r="E793">
        <v>8500</v>
      </c>
      <c r="F793" t="s">
        <v>2392</v>
      </c>
      <c r="G793" t="s">
        <v>1901</v>
      </c>
      <c r="H793" t="s">
        <v>2236</v>
      </c>
      <c r="I793" t="s">
        <v>2205</v>
      </c>
      <c r="J793" t="s">
        <v>614</v>
      </c>
      <c r="K793" s="35" t="str">
        <f t="shared" si="12"/>
        <v>Guldensporencollege 6, Diksmuidekaai 6, 8500 KORTRIJK</v>
      </c>
      <c r="L793" t="s">
        <v>180</v>
      </c>
    </row>
    <row r="794" spans="1:12" x14ac:dyDescent="0.3">
      <c r="A794">
        <v>125393</v>
      </c>
      <c r="B794">
        <v>1</v>
      </c>
      <c r="C794" t="s">
        <v>1958</v>
      </c>
      <c r="D794" t="s">
        <v>1959</v>
      </c>
      <c r="E794">
        <v>3600</v>
      </c>
      <c r="F794" t="s">
        <v>2452</v>
      </c>
      <c r="G794" t="s">
        <v>1960</v>
      </c>
      <c r="H794" t="s">
        <v>2220</v>
      </c>
      <c r="I794" t="s">
        <v>184</v>
      </c>
      <c r="J794" t="s">
        <v>185</v>
      </c>
      <c r="K794" s="35" t="str">
        <f t="shared" si="12"/>
        <v>Onze-Lieve-Vrouwlyceum - eerste graad, Collegelaan 30, 3600 GENK</v>
      </c>
      <c r="L794" t="s">
        <v>180</v>
      </c>
    </row>
    <row r="795" spans="1:12" x14ac:dyDescent="0.3">
      <c r="A795">
        <v>125401</v>
      </c>
      <c r="B795">
        <v>1</v>
      </c>
      <c r="C795" t="s">
        <v>1961</v>
      </c>
      <c r="D795" t="s">
        <v>1959</v>
      </c>
      <c r="E795">
        <v>3600</v>
      </c>
      <c r="F795" t="s">
        <v>2452</v>
      </c>
      <c r="G795" t="s">
        <v>1960</v>
      </c>
      <c r="H795" t="s">
        <v>2220</v>
      </c>
      <c r="I795" t="s">
        <v>184</v>
      </c>
      <c r="J795" t="s">
        <v>185</v>
      </c>
      <c r="K795" s="35" t="str">
        <f t="shared" si="12"/>
        <v>Onze-Lieve-Vrouwlyceum, Collegelaan 30, 3600 GENK</v>
      </c>
      <c r="L795" t="s">
        <v>180</v>
      </c>
    </row>
    <row r="796" spans="1:12" x14ac:dyDescent="0.3">
      <c r="A796">
        <v>125427</v>
      </c>
      <c r="B796">
        <v>1</v>
      </c>
      <c r="C796" t="s">
        <v>855</v>
      </c>
      <c r="D796" t="s">
        <v>1962</v>
      </c>
      <c r="E796">
        <v>9160</v>
      </c>
      <c r="F796" t="s">
        <v>2432</v>
      </c>
      <c r="G796" t="s">
        <v>917</v>
      </c>
      <c r="H796" t="s">
        <v>2223</v>
      </c>
      <c r="I796" t="s">
        <v>230</v>
      </c>
      <c r="J796" t="s">
        <v>231</v>
      </c>
      <c r="K796" s="35" t="str">
        <f t="shared" si="12"/>
        <v>VLOT!, Stommestraat 2, 9160 LOKEREN</v>
      </c>
      <c r="L796" t="s">
        <v>180</v>
      </c>
    </row>
    <row r="797" spans="1:12" x14ac:dyDescent="0.3">
      <c r="A797">
        <v>125435</v>
      </c>
      <c r="B797">
        <v>1</v>
      </c>
      <c r="C797" t="s">
        <v>1963</v>
      </c>
      <c r="D797" t="s">
        <v>1964</v>
      </c>
      <c r="E797">
        <v>3800</v>
      </c>
      <c r="F797" t="s">
        <v>2467</v>
      </c>
      <c r="G797" t="s">
        <v>1965</v>
      </c>
      <c r="H797" t="s">
        <v>2220</v>
      </c>
      <c r="I797" t="s">
        <v>184</v>
      </c>
      <c r="J797" t="s">
        <v>185</v>
      </c>
      <c r="K797" s="35" t="str">
        <f t="shared" si="12"/>
        <v>Hasp-O Centrum 1, Diesterstraat 1, 3800 SINT-TRUIDEN</v>
      </c>
      <c r="L797" t="s">
        <v>180</v>
      </c>
    </row>
    <row r="798" spans="1:12" x14ac:dyDescent="0.3">
      <c r="A798">
        <v>125443</v>
      </c>
      <c r="B798">
        <v>1</v>
      </c>
      <c r="C798" t="s">
        <v>1966</v>
      </c>
      <c r="D798" t="s">
        <v>1964</v>
      </c>
      <c r="E798">
        <v>3800</v>
      </c>
      <c r="F798" t="s">
        <v>2467</v>
      </c>
      <c r="G798" t="s">
        <v>1965</v>
      </c>
      <c r="H798" t="s">
        <v>2220</v>
      </c>
      <c r="I798" t="s">
        <v>184</v>
      </c>
      <c r="J798" t="s">
        <v>185</v>
      </c>
      <c r="K798" s="35" t="str">
        <f t="shared" si="12"/>
        <v>Hasp-O Centrum 2, Diesterstraat 1, 3800 SINT-TRUIDEN</v>
      </c>
      <c r="L798" t="s">
        <v>180</v>
      </c>
    </row>
    <row r="799" spans="1:12" x14ac:dyDescent="0.3">
      <c r="A799">
        <v>125451</v>
      </c>
      <c r="B799">
        <v>1</v>
      </c>
      <c r="C799" t="s">
        <v>1967</v>
      </c>
      <c r="D799" t="s">
        <v>1964</v>
      </c>
      <c r="E799">
        <v>3800</v>
      </c>
      <c r="F799" t="s">
        <v>2467</v>
      </c>
      <c r="G799" t="s">
        <v>1965</v>
      </c>
      <c r="H799" t="s">
        <v>2220</v>
      </c>
      <c r="I799" t="s">
        <v>184</v>
      </c>
      <c r="J799" t="s">
        <v>185</v>
      </c>
      <c r="K799" s="35" t="str">
        <f t="shared" si="12"/>
        <v>Hasp-O Centrum 3, Diesterstraat 1, 3800 SINT-TRUIDEN</v>
      </c>
      <c r="L799" t="s">
        <v>180</v>
      </c>
    </row>
    <row r="800" spans="1:12" x14ac:dyDescent="0.3">
      <c r="A800">
        <v>125799</v>
      </c>
      <c r="B800">
        <v>1</v>
      </c>
      <c r="C800" t="s">
        <v>1968</v>
      </c>
      <c r="D800" t="s">
        <v>92</v>
      </c>
      <c r="E800">
        <v>2400</v>
      </c>
      <c r="F800" t="s">
        <v>2326</v>
      </c>
      <c r="G800" t="s">
        <v>1969</v>
      </c>
      <c r="H800" t="s">
        <v>2220</v>
      </c>
      <c r="I800" t="s">
        <v>184</v>
      </c>
      <c r="J800" t="s">
        <v>185</v>
      </c>
      <c r="K800" s="35" t="str">
        <f t="shared" si="12"/>
        <v>KSOM 1, Rozenberg 2, 2400 MOL</v>
      </c>
      <c r="L800" t="s">
        <v>180</v>
      </c>
    </row>
    <row r="801" spans="1:12" x14ac:dyDescent="0.3">
      <c r="A801">
        <v>125807</v>
      </c>
      <c r="B801">
        <v>1</v>
      </c>
      <c r="C801" t="s">
        <v>1970</v>
      </c>
      <c r="D801" t="s">
        <v>92</v>
      </c>
      <c r="E801">
        <v>2400</v>
      </c>
      <c r="F801" t="s">
        <v>2326</v>
      </c>
      <c r="G801" t="s">
        <v>1969</v>
      </c>
      <c r="H801" t="s">
        <v>2220</v>
      </c>
      <c r="I801" t="s">
        <v>184</v>
      </c>
      <c r="J801" t="s">
        <v>185</v>
      </c>
      <c r="K801" s="35" t="str">
        <f t="shared" si="12"/>
        <v>KSOM 2, Rozenberg 2, 2400 MOL</v>
      </c>
      <c r="L801" t="s">
        <v>180</v>
      </c>
    </row>
    <row r="802" spans="1:12" x14ac:dyDescent="0.3">
      <c r="A802">
        <v>125823</v>
      </c>
      <c r="B802">
        <v>1</v>
      </c>
      <c r="C802" t="s">
        <v>1971</v>
      </c>
      <c r="D802" t="s">
        <v>92</v>
      </c>
      <c r="E802">
        <v>2400</v>
      </c>
      <c r="F802" t="s">
        <v>2326</v>
      </c>
      <c r="G802" t="s">
        <v>1969</v>
      </c>
      <c r="H802" t="s">
        <v>2220</v>
      </c>
      <c r="I802" t="s">
        <v>184</v>
      </c>
      <c r="J802" t="s">
        <v>185</v>
      </c>
      <c r="K802" s="35" t="str">
        <f t="shared" si="12"/>
        <v>KSOM 3, Rozenberg 2, 2400 MOL</v>
      </c>
      <c r="L802" t="s">
        <v>180</v>
      </c>
    </row>
    <row r="803" spans="1:12" x14ac:dyDescent="0.3">
      <c r="A803">
        <v>125831</v>
      </c>
      <c r="B803">
        <v>1</v>
      </c>
      <c r="C803" t="s">
        <v>1972</v>
      </c>
      <c r="D803" t="s">
        <v>92</v>
      </c>
      <c r="E803">
        <v>2400</v>
      </c>
      <c r="F803" t="s">
        <v>2326</v>
      </c>
      <c r="G803" t="s">
        <v>1969</v>
      </c>
      <c r="H803" t="s">
        <v>2220</v>
      </c>
      <c r="I803" t="s">
        <v>184</v>
      </c>
      <c r="J803" t="s">
        <v>185</v>
      </c>
      <c r="K803" s="35" t="str">
        <f t="shared" si="12"/>
        <v>KSOM 4, Rozenberg 2, 2400 MOL</v>
      </c>
      <c r="L803" t="s">
        <v>180</v>
      </c>
    </row>
    <row r="804" spans="1:12" x14ac:dyDescent="0.3">
      <c r="A804">
        <v>125849</v>
      </c>
      <c r="B804">
        <v>1</v>
      </c>
      <c r="C804" t="s">
        <v>1973</v>
      </c>
      <c r="D804" t="s">
        <v>1851</v>
      </c>
      <c r="E804">
        <v>3600</v>
      </c>
      <c r="F804" t="s">
        <v>2452</v>
      </c>
      <c r="G804" t="s">
        <v>1708</v>
      </c>
      <c r="H804" t="s">
        <v>2220</v>
      </c>
      <c r="I804" t="s">
        <v>184</v>
      </c>
      <c r="J804" t="s">
        <v>185</v>
      </c>
      <c r="K804" s="35" t="str">
        <f t="shared" si="12"/>
        <v>Atlas College Genk 2, Collegelaan 1, 3600 GENK</v>
      </c>
      <c r="L804" t="s">
        <v>180</v>
      </c>
    </row>
    <row r="805" spans="1:12" x14ac:dyDescent="0.3">
      <c r="A805">
        <v>125922</v>
      </c>
      <c r="B805">
        <v>1</v>
      </c>
      <c r="C805" t="s">
        <v>1974</v>
      </c>
      <c r="D805" t="s">
        <v>1975</v>
      </c>
      <c r="E805">
        <v>1140</v>
      </c>
      <c r="F805" t="s">
        <v>2529</v>
      </c>
      <c r="G805" t="s">
        <v>1976</v>
      </c>
      <c r="H805" t="s">
        <v>2223</v>
      </c>
      <c r="I805" t="s">
        <v>230</v>
      </c>
      <c r="J805" t="s">
        <v>231</v>
      </c>
      <c r="K805" s="35" t="str">
        <f t="shared" si="12"/>
        <v>GO! techn. Atheneum Victor Hortaschool, Oud-Strijderslaan 200, 1140 EVERE</v>
      </c>
      <c r="L805" t="s">
        <v>180</v>
      </c>
    </row>
    <row r="806" spans="1:12" x14ac:dyDescent="0.3">
      <c r="A806">
        <v>125948</v>
      </c>
      <c r="B806">
        <v>1</v>
      </c>
      <c r="C806" t="s">
        <v>1977</v>
      </c>
      <c r="D806" t="s">
        <v>46</v>
      </c>
      <c r="E806">
        <v>9160</v>
      </c>
      <c r="F806" t="s">
        <v>2432</v>
      </c>
      <c r="G806" t="s">
        <v>1978</v>
      </c>
      <c r="H806" t="s">
        <v>2223</v>
      </c>
      <c r="I806" t="s">
        <v>230</v>
      </c>
      <c r="J806" t="s">
        <v>231</v>
      </c>
      <c r="K806" s="35" t="str">
        <f t="shared" si="12"/>
        <v>GO! atheneum Lokeren, Azalealaan 2, 9160 LOKEREN</v>
      </c>
      <c r="L806" t="s">
        <v>180</v>
      </c>
    </row>
    <row r="807" spans="1:12" x14ac:dyDescent="0.3">
      <c r="A807">
        <v>125963</v>
      </c>
      <c r="B807">
        <v>1</v>
      </c>
      <c r="C807" t="s">
        <v>1979</v>
      </c>
      <c r="D807" t="s">
        <v>1980</v>
      </c>
      <c r="E807">
        <v>2600</v>
      </c>
      <c r="F807" t="s">
        <v>2304</v>
      </c>
      <c r="G807" t="s">
        <v>1981</v>
      </c>
      <c r="H807" t="s">
        <v>2220</v>
      </c>
      <c r="I807" t="s">
        <v>184</v>
      </c>
      <c r="J807" t="s">
        <v>185</v>
      </c>
      <c r="K807" s="35" t="str">
        <f t="shared" si="12"/>
        <v>GO! K.A. Berchem, Uitbreidingstraat 246, 2600 BERCHEM</v>
      </c>
      <c r="L807" t="s">
        <v>180</v>
      </c>
    </row>
    <row r="808" spans="1:12" x14ac:dyDescent="0.3">
      <c r="A808">
        <v>125971</v>
      </c>
      <c r="B808">
        <v>1</v>
      </c>
      <c r="C808" t="s">
        <v>1982</v>
      </c>
      <c r="D808" t="s">
        <v>1204</v>
      </c>
      <c r="E808">
        <v>2300</v>
      </c>
      <c r="F808" t="s">
        <v>2333</v>
      </c>
      <c r="G808" t="s">
        <v>1983</v>
      </c>
      <c r="H808" t="s">
        <v>2220</v>
      </c>
      <c r="I808" t="s">
        <v>184</v>
      </c>
      <c r="J808" t="s">
        <v>185</v>
      </c>
      <c r="K808" s="35" t="str">
        <f t="shared" si="12"/>
        <v>Talentenschool Turnhout camp BoomgaardKA, Boomgaardstraat 56, 2300 TURNHOUT</v>
      </c>
      <c r="L808" t="s">
        <v>180</v>
      </c>
    </row>
    <row r="809" spans="1:12" x14ac:dyDescent="0.3">
      <c r="A809">
        <v>125997</v>
      </c>
      <c r="B809">
        <v>1</v>
      </c>
      <c r="C809" t="s">
        <v>414</v>
      </c>
      <c r="D809" t="s">
        <v>821</v>
      </c>
      <c r="E809">
        <v>9300</v>
      </c>
      <c r="F809" t="s">
        <v>2417</v>
      </c>
      <c r="G809" t="s">
        <v>822</v>
      </c>
      <c r="H809" t="s">
        <v>2223</v>
      </c>
      <c r="I809" t="s">
        <v>230</v>
      </c>
      <c r="J809" t="s">
        <v>231</v>
      </c>
      <c r="K809" s="35" t="str">
        <f t="shared" si="12"/>
        <v>Sint-Jozefscollege 1, Pontstraat 7, 9300 AALST</v>
      </c>
      <c r="L809" t="s">
        <v>180</v>
      </c>
    </row>
    <row r="810" spans="1:12" x14ac:dyDescent="0.3">
      <c r="A810">
        <v>126003</v>
      </c>
      <c r="B810">
        <v>1</v>
      </c>
      <c r="C810" t="s">
        <v>1984</v>
      </c>
      <c r="D810" t="s">
        <v>1985</v>
      </c>
      <c r="E810">
        <v>2570</v>
      </c>
      <c r="F810" t="s">
        <v>2309</v>
      </c>
      <c r="G810" t="s">
        <v>1986</v>
      </c>
      <c r="H810" t="s">
        <v>2220</v>
      </c>
      <c r="I810" t="s">
        <v>184</v>
      </c>
      <c r="J810" t="s">
        <v>185</v>
      </c>
      <c r="K810" s="35" t="str">
        <f t="shared" si="12"/>
        <v>Sint-Norbertusinstituut 1, Stationsstraat 6, 2570 DUFFEL</v>
      </c>
      <c r="L810" t="s">
        <v>180</v>
      </c>
    </row>
    <row r="811" spans="1:12" x14ac:dyDescent="0.3">
      <c r="A811">
        <v>126011</v>
      </c>
      <c r="B811">
        <v>1</v>
      </c>
      <c r="C811" t="s">
        <v>1987</v>
      </c>
      <c r="D811" t="s">
        <v>1985</v>
      </c>
      <c r="E811">
        <v>2570</v>
      </c>
      <c r="F811" t="s">
        <v>2309</v>
      </c>
      <c r="G811" t="s">
        <v>1986</v>
      </c>
      <c r="H811" t="s">
        <v>2220</v>
      </c>
      <c r="I811" t="s">
        <v>184</v>
      </c>
      <c r="J811" t="s">
        <v>185</v>
      </c>
      <c r="K811" s="35" t="str">
        <f t="shared" si="12"/>
        <v>Sint-Norbertusinstituut 2, Stationsstraat 6, 2570 DUFFEL</v>
      </c>
      <c r="L811" t="s">
        <v>180</v>
      </c>
    </row>
    <row r="812" spans="1:12" x14ac:dyDescent="0.3">
      <c r="A812">
        <v>126029</v>
      </c>
      <c r="B812">
        <v>1</v>
      </c>
      <c r="C812" t="s">
        <v>1988</v>
      </c>
      <c r="D812" t="s">
        <v>56</v>
      </c>
      <c r="E812">
        <v>1070</v>
      </c>
      <c r="F812" t="s">
        <v>2343</v>
      </c>
      <c r="G812" t="s">
        <v>150</v>
      </c>
      <c r="H812" t="s">
        <v>2223</v>
      </c>
      <c r="I812" t="s">
        <v>230</v>
      </c>
      <c r="J812" t="s">
        <v>231</v>
      </c>
      <c r="K812" s="35" t="str">
        <f t="shared" si="12"/>
        <v>Sint-Niklaasinstituut, Bergense Steenweg 1421, 1070 ANDERLECHT</v>
      </c>
      <c r="L812" t="s">
        <v>180</v>
      </c>
    </row>
    <row r="813" spans="1:12" x14ac:dyDescent="0.3">
      <c r="A813">
        <v>126037</v>
      </c>
      <c r="B813">
        <v>1</v>
      </c>
      <c r="C813" t="s">
        <v>1989</v>
      </c>
      <c r="D813" t="s">
        <v>56</v>
      </c>
      <c r="E813">
        <v>1070</v>
      </c>
      <c r="F813" t="s">
        <v>2343</v>
      </c>
      <c r="G813" t="s">
        <v>150</v>
      </c>
      <c r="H813" t="s">
        <v>2223</v>
      </c>
      <c r="I813" t="s">
        <v>230</v>
      </c>
      <c r="J813" t="s">
        <v>231</v>
      </c>
      <c r="K813" s="35" t="str">
        <f t="shared" si="12"/>
        <v>Sint-Niklaasinstituut autonome 1e graad, Bergense Steenweg 1421, 1070 ANDERLECHT</v>
      </c>
      <c r="L813" t="s">
        <v>180</v>
      </c>
    </row>
    <row r="814" spans="1:12" x14ac:dyDescent="0.3">
      <c r="A814">
        <v>126045</v>
      </c>
      <c r="B814">
        <v>1</v>
      </c>
      <c r="C814" t="s">
        <v>1990</v>
      </c>
      <c r="D814" t="s">
        <v>1900</v>
      </c>
      <c r="E814">
        <v>8500</v>
      </c>
      <c r="F814" t="s">
        <v>2392</v>
      </c>
      <c r="G814" t="s">
        <v>1901</v>
      </c>
      <c r="H814" t="s">
        <v>2236</v>
      </c>
      <c r="I814" t="s">
        <v>2205</v>
      </c>
      <c r="J814" t="s">
        <v>614</v>
      </c>
      <c r="K814" s="35" t="str">
        <f t="shared" si="12"/>
        <v>Guldensporencollege 2, Diksmuidekaai 6, 8500 KORTRIJK</v>
      </c>
      <c r="L814" t="s">
        <v>180</v>
      </c>
    </row>
    <row r="815" spans="1:12" x14ac:dyDescent="0.3">
      <c r="A815">
        <v>126052</v>
      </c>
      <c r="B815">
        <v>1</v>
      </c>
      <c r="C815" t="s">
        <v>1991</v>
      </c>
      <c r="D815" t="s">
        <v>1900</v>
      </c>
      <c r="E815">
        <v>8500</v>
      </c>
      <c r="F815" t="s">
        <v>2392</v>
      </c>
      <c r="G815" t="s">
        <v>1901</v>
      </c>
      <c r="H815" t="s">
        <v>2236</v>
      </c>
      <c r="I815" t="s">
        <v>2205</v>
      </c>
      <c r="J815" t="s">
        <v>614</v>
      </c>
      <c r="K815" s="35" t="str">
        <f t="shared" si="12"/>
        <v>Guldensporencollege 1, Diksmuidekaai 6, 8500 KORTRIJK</v>
      </c>
      <c r="L815" t="s">
        <v>180</v>
      </c>
    </row>
    <row r="816" spans="1:12" x14ac:dyDescent="0.3">
      <c r="A816">
        <v>126061</v>
      </c>
      <c r="B816">
        <v>1</v>
      </c>
      <c r="C816" t="s">
        <v>1992</v>
      </c>
      <c r="D816" t="s">
        <v>1993</v>
      </c>
      <c r="E816">
        <v>9100</v>
      </c>
      <c r="F816" t="s">
        <v>2442</v>
      </c>
      <c r="G816" t="s">
        <v>1994</v>
      </c>
      <c r="H816" t="s">
        <v>2223</v>
      </c>
      <c r="I816" t="s">
        <v>230</v>
      </c>
      <c r="J816" t="s">
        <v>231</v>
      </c>
      <c r="K816" s="35" t="str">
        <f t="shared" si="12"/>
        <v>Broederscholen Hiëronymus 3, Nieuwstraat 91, 9100 SINT-NIKLAAS</v>
      </c>
      <c r="L816" t="s">
        <v>180</v>
      </c>
    </row>
    <row r="817" spans="1:12" x14ac:dyDescent="0.3">
      <c r="A817">
        <v>126094</v>
      </c>
      <c r="B817">
        <v>1</v>
      </c>
      <c r="C817" t="s">
        <v>1995</v>
      </c>
      <c r="D817" t="s">
        <v>534</v>
      </c>
      <c r="E817">
        <v>3000</v>
      </c>
      <c r="F817" t="s">
        <v>2359</v>
      </c>
      <c r="G817" t="s">
        <v>535</v>
      </c>
      <c r="H817" t="s">
        <v>2230</v>
      </c>
      <c r="I817" t="s">
        <v>417</v>
      </c>
      <c r="J817" t="s">
        <v>418</v>
      </c>
      <c r="K817" s="35" t="str">
        <f t="shared" si="12"/>
        <v>H. Drievuldigheidscollege Eerstegrschool, Oude Markt 28, 3000 LEUVEN</v>
      </c>
      <c r="L817" t="s">
        <v>180</v>
      </c>
    </row>
    <row r="818" spans="1:12" x14ac:dyDescent="0.3">
      <c r="A818">
        <v>126102</v>
      </c>
      <c r="B818">
        <v>1</v>
      </c>
      <c r="C818" t="s">
        <v>1845</v>
      </c>
      <c r="D818" t="s">
        <v>2608</v>
      </c>
      <c r="E818">
        <v>2590</v>
      </c>
      <c r="F818" t="s">
        <v>2524</v>
      </c>
      <c r="G818" t="s">
        <v>1847</v>
      </c>
      <c r="H818" t="s">
        <v>2220</v>
      </c>
      <c r="I818" t="s">
        <v>184</v>
      </c>
      <c r="J818" t="s">
        <v>185</v>
      </c>
      <c r="K818" s="35" t="str">
        <f t="shared" si="12"/>
        <v>Heilig Hart van Maria Berlaar, Sollevelden 3_A, 2590 BERLAAR</v>
      </c>
      <c r="L818" t="s">
        <v>180</v>
      </c>
    </row>
    <row r="819" spans="1:12" x14ac:dyDescent="0.3">
      <c r="A819">
        <v>126111</v>
      </c>
      <c r="B819">
        <v>1</v>
      </c>
      <c r="C819" t="s">
        <v>1996</v>
      </c>
      <c r="D819" t="s">
        <v>1047</v>
      </c>
      <c r="E819">
        <v>3530</v>
      </c>
      <c r="F819" t="s">
        <v>2456</v>
      </c>
      <c r="G819" t="s">
        <v>1048</v>
      </c>
      <c r="H819" t="s">
        <v>2220</v>
      </c>
      <c r="I819" t="s">
        <v>184</v>
      </c>
      <c r="J819" t="s">
        <v>185</v>
      </c>
      <c r="K819" s="35" t="str">
        <f t="shared" si="12"/>
        <v>Don Bosco Technisch Instituut 1, Don Boscostraat 6, 3530 HELCHTEREN</v>
      </c>
      <c r="L819" t="s">
        <v>180</v>
      </c>
    </row>
    <row r="820" spans="1:12" x14ac:dyDescent="0.3">
      <c r="A820">
        <v>126151</v>
      </c>
      <c r="B820">
        <v>1</v>
      </c>
      <c r="C820" t="s">
        <v>1997</v>
      </c>
      <c r="D820" t="s">
        <v>900</v>
      </c>
      <c r="E820">
        <v>9308</v>
      </c>
      <c r="F820" t="s">
        <v>2429</v>
      </c>
      <c r="G820" t="s">
        <v>901</v>
      </c>
      <c r="H820" t="s">
        <v>2223</v>
      </c>
      <c r="I820" t="s">
        <v>230</v>
      </c>
      <c r="J820" t="s">
        <v>231</v>
      </c>
      <c r="K820" s="35" t="str">
        <f t="shared" si="12"/>
        <v>Instituut Sint-Vincentius a Paulo 1, Pachthofstraat 3, 9308 GIJZEGEM</v>
      </c>
      <c r="L820" t="s">
        <v>180</v>
      </c>
    </row>
    <row r="821" spans="1:12" x14ac:dyDescent="0.3">
      <c r="A821">
        <v>126169</v>
      </c>
      <c r="B821">
        <v>1</v>
      </c>
      <c r="C821" t="s">
        <v>1998</v>
      </c>
      <c r="D821" t="s">
        <v>531</v>
      </c>
      <c r="E821">
        <v>3000</v>
      </c>
      <c r="F821" t="s">
        <v>2359</v>
      </c>
      <c r="G821" t="s">
        <v>532</v>
      </c>
      <c r="H821" t="s">
        <v>2230</v>
      </c>
      <c r="I821" t="s">
        <v>417</v>
      </c>
      <c r="J821" t="s">
        <v>418</v>
      </c>
      <c r="K821" s="35" t="str">
        <f t="shared" si="12"/>
        <v>Sint-Pieterscollege Eerste graadschool, Minderbroedersstraat 13, 3000 LEUVEN</v>
      </c>
      <c r="L821" t="s">
        <v>180</v>
      </c>
    </row>
    <row r="822" spans="1:12" x14ac:dyDescent="0.3">
      <c r="A822">
        <v>126177</v>
      </c>
      <c r="B822">
        <v>1</v>
      </c>
      <c r="C822" t="s">
        <v>1999</v>
      </c>
      <c r="D822" t="s">
        <v>948</v>
      </c>
      <c r="E822">
        <v>9051</v>
      </c>
      <c r="F822" t="s">
        <v>2440</v>
      </c>
      <c r="G822" t="s">
        <v>949</v>
      </c>
      <c r="H822" t="s">
        <v>2223</v>
      </c>
      <c r="I822" t="s">
        <v>230</v>
      </c>
      <c r="J822" t="s">
        <v>231</v>
      </c>
      <c r="K822" s="35" t="str">
        <f t="shared" si="12"/>
        <v>Don Bosco Technisch Instituut E.G., Kortrijksesteenweg 1025, 9051 SINT-DENIJS-WESTREM</v>
      </c>
      <c r="L822" t="s">
        <v>180</v>
      </c>
    </row>
    <row r="823" spans="1:12" x14ac:dyDescent="0.3">
      <c r="A823">
        <v>126185</v>
      </c>
      <c r="B823">
        <v>1</v>
      </c>
      <c r="C823" t="s">
        <v>2000</v>
      </c>
      <c r="D823" t="s">
        <v>1665</v>
      </c>
      <c r="E823">
        <v>2800</v>
      </c>
      <c r="F823" t="s">
        <v>2324</v>
      </c>
      <c r="G823" t="s">
        <v>1666</v>
      </c>
      <c r="H823" t="s">
        <v>2220</v>
      </c>
      <c r="I823" t="s">
        <v>184</v>
      </c>
      <c r="J823" t="s">
        <v>185</v>
      </c>
      <c r="K823" s="35" t="str">
        <f t="shared" si="12"/>
        <v>TSM-Bovenbouw, Jef Denynplein 2, 2800 MECHELEN</v>
      </c>
      <c r="L823" t="s">
        <v>180</v>
      </c>
    </row>
    <row r="824" spans="1:12" x14ac:dyDescent="0.3">
      <c r="A824">
        <v>126193</v>
      </c>
      <c r="B824">
        <v>1</v>
      </c>
      <c r="C824" t="s">
        <v>2001</v>
      </c>
      <c r="D824" t="s">
        <v>2012</v>
      </c>
      <c r="E824">
        <v>3910</v>
      </c>
      <c r="F824" t="s">
        <v>2499</v>
      </c>
      <c r="G824" t="s">
        <v>2002</v>
      </c>
      <c r="H824" t="s">
        <v>2220</v>
      </c>
      <c r="I824" t="s">
        <v>184</v>
      </c>
      <c r="J824" t="s">
        <v>185</v>
      </c>
      <c r="K824" s="35" t="str">
        <f t="shared" si="12"/>
        <v>WICO - 126193, Stationsstraat 74, 3910 PELT</v>
      </c>
      <c r="L824" t="s">
        <v>180</v>
      </c>
    </row>
    <row r="825" spans="1:12" x14ac:dyDescent="0.3">
      <c r="A825">
        <v>126201</v>
      </c>
      <c r="B825">
        <v>1</v>
      </c>
      <c r="C825" t="s">
        <v>2003</v>
      </c>
      <c r="D825" t="s">
        <v>121</v>
      </c>
      <c r="E825">
        <v>3910</v>
      </c>
      <c r="F825" t="s">
        <v>2499</v>
      </c>
      <c r="G825" t="s">
        <v>2002</v>
      </c>
      <c r="H825" t="s">
        <v>2220</v>
      </c>
      <c r="I825" t="s">
        <v>184</v>
      </c>
      <c r="J825" t="s">
        <v>185</v>
      </c>
      <c r="K825" s="35" t="str">
        <f t="shared" si="12"/>
        <v>WICO - 126201, Stationsstraat 25, 3910 PELT</v>
      </c>
      <c r="L825" t="s">
        <v>180</v>
      </c>
    </row>
    <row r="826" spans="1:12" x14ac:dyDescent="0.3">
      <c r="A826">
        <v>126219</v>
      </c>
      <c r="B826">
        <v>1</v>
      </c>
      <c r="C826" t="s">
        <v>2004</v>
      </c>
      <c r="D826" t="s">
        <v>2005</v>
      </c>
      <c r="E826">
        <v>3920</v>
      </c>
      <c r="F826" t="s">
        <v>2461</v>
      </c>
      <c r="G826" t="s">
        <v>2006</v>
      </c>
      <c r="H826" t="s">
        <v>2220</v>
      </c>
      <c r="I826" t="s">
        <v>184</v>
      </c>
      <c r="J826" t="s">
        <v>185</v>
      </c>
      <c r="K826" s="35" t="str">
        <f t="shared" si="12"/>
        <v>WICO - 126219, Pieter Breugheldreef 4, 3920 LOMMEL</v>
      </c>
      <c r="L826" t="s">
        <v>180</v>
      </c>
    </row>
    <row r="827" spans="1:12" x14ac:dyDescent="0.3">
      <c r="A827">
        <v>126227</v>
      </c>
      <c r="B827">
        <v>1</v>
      </c>
      <c r="C827" t="s">
        <v>2007</v>
      </c>
      <c r="D827" t="s">
        <v>2005</v>
      </c>
      <c r="E827">
        <v>3920</v>
      </c>
      <c r="F827" t="s">
        <v>2461</v>
      </c>
      <c r="G827" t="s">
        <v>2006</v>
      </c>
      <c r="H827" t="s">
        <v>2220</v>
      </c>
      <c r="I827" t="s">
        <v>184</v>
      </c>
      <c r="J827" t="s">
        <v>185</v>
      </c>
      <c r="K827" s="35" t="str">
        <f t="shared" si="12"/>
        <v>WICO - 126227, Pieter Breugheldreef 4, 3920 LOMMEL</v>
      </c>
      <c r="L827" t="s">
        <v>180</v>
      </c>
    </row>
    <row r="828" spans="1:12" x14ac:dyDescent="0.3">
      <c r="A828">
        <v>126235</v>
      </c>
      <c r="B828">
        <v>1</v>
      </c>
      <c r="C828" t="s">
        <v>2008</v>
      </c>
      <c r="D828" t="s">
        <v>121</v>
      </c>
      <c r="E828">
        <v>3910</v>
      </c>
      <c r="F828" t="s">
        <v>2499</v>
      </c>
      <c r="G828" t="s">
        <v>2009</v>
      </c>
      <c r="H828" t="s">
        <v>2220</v>
      </c>
      <c r="I828" t="s">
        <v>184</v>
      </c>
      <c r="J828" t="s">
        <v>185</v>
      </c>
      <c r="K828" s="35" t="str">
        <f t="shared" si="12"/>
        <v>WICO - 126235, Stationsstraat 25, 3910 PELT</v>
      </c>
      <c r="L828" t="s">
        <v>180</v>
      </c>
    </row>
    <row r="829" spans="1:12" x14ac:dyDescent="0.3">
      <c r="A829">
        <v>126243</v>
      </c>
      <c r="B829">
        <v>1</v>
      </c>
      <c r="C829" t="s">
        <v>2010</v>
      </c>
      <c r="D829" t="s">
        <v>121</v>
      </c>
      <c r="E829">
        <v>3910</v>
      </c>
      <c r="F829" t="s">
        <v>2499</v>
      </c>
      <c r="G829" t="s">
        <v>2009</v>
      </c>
      <c r="H829" t="s">
        <v>2220</v>
      </c>
      <c r="I829" t="s">
        <v>184</v>
      </c>
      <c r="J829" t="s">
        <v>185</v>
      </c>
      <c r="K829" s="35" t="str">
        <f t="shared" si="12"/>
        <v>WICO - 126243, Stationsstraat 25, 3910 PELT</v>
      </c>
      <c r="L829" t="s">
        <v>180</v>
      </c>
    </row>
    <row r="830" spans="1:12" x14ac:dyDescent="0.3">
      <c r="A830">
        <v>126251</v>
      </c>
      <c r="B830">
        <v>1</v>
      </c>
      <c r="C830" t="s">
        <v>2011</v>
      </c>
      <c r="D830" t="s">
        <v>2012</v>
      </c>
      <c r="E830">
        <v>3910</v>
      </c>
      <c r="F830" t="s">
        <v>2499</v>
      </c>
      <c r="G830" t="s">
        <v>2013</v>
      </c>
      <c r="H830" t="s">
        <v>2220</v>
      </c>
      <c r="I830" t="s">
        <v>184</v>
      </c>
      <c r="J830" t="s">
        <v>185</v>
      </c>
      <c r="K830" s="35" t="str">
        <f t="shared" si="12"/>
        <v>WICO - 126251, Stationsstraat 74, 3910 PELT</v>
      </c>
      <c r="L830" t="s">
        <v>180</v>
      </c>
    </row>
    <row r="831" spans="1:12" x14ac:dyDescent="0.3">
      <c r="A831">
        <v>126268</v>
      </c>
      <c r="B831">
        <v>1</v>
      </c>
      <c r="C831" t="s">
        <v>2014</v>
      </c>
      <c r="D831" t="s">
        <v>2012</v>
      </c>
      <c r="E831">
        <v>3910</v>
      </c>
      <c r="F831" t="s">
        <v>2499</v>
      </c>
      <c r="G831" t="s">
        <v>2013</v>
      </c>
      <c r="H831" t="s">
        <v>2220</v>
      </c>
      <c r="I831" t="s">
        <v>184</v>
      </c>
      <c r="J831" t="s">
        <v>185</v>
      </c>
      <c r="K831" s="35" t="str">
        <f t="shared" si="12"/>
        <v>WICO - 126268, Stationsstraat 74, 3910 PELT</v>
      </c>
      <c r="L831" t="s">
        <v>180</v>
      </c>
    </row>
    <row r="832" spans="1:12" x14ac:dyDescent="0.3">
      <c r="A832">
        <v>126276</v>
      </c>
      <c r="B832">
        <v>1</v>
      </c>
      <c r="C832" t="s">
        <v>2015</v>
      </c>
      <c r="D832" t="s">
        <v>115</v>
      </c>
      <c r="E832">
        <v>3290</v>
      </c>
      <c r="F832" t="s">
        <v>2349</v>
      </c>
      <c r="G832" t="s">
        <v>473</v>
      </c>
      <c r="H832" t="s">
        <v>2230</v>
      </c>
      <c r="I832" t="s">
        <v>417</v>
      </c>
      <c r="J832" t="s">
        <v>418</v>
      </c>
      <c r="K832" s="35" t="str">
        <f t="shared" si="12"/>
        <v>Eerste graad Voorzienigheid, Demerstraat 12, 3290 DIEST</v>
      </c>
      <c r="L832" t="s">
        <v>180</v>
      </c>
    </row>
    <row r="833" spans="1:12" x14ac:dyDescent="0.3">
      <c r="A833">
        <v>126284</v>
      </c>
      <c r="B833">
        <v>1</v>
      </c>
      <c r="C833" t="s">
        <v>2016</v>
      </c>
      <c r="D833" t="s">
        <v>115</v>
      </c>
      <c r="E833">
        <v>3290</v>
      </c>
      <c r="F833" t="s">
        <v>2349</v>
      </c>
      <c r="G833" t="s">
        <v>473</v>
      </c>
      <c r="H833" t="s">
        <v>2230</v>
      </c>
      <c r="I833" t="s">
        <v>417</v>
      </c>
      <c r="J833" t="s">
        <v>418</v>
      </c>
      <c r="K833" s="35" t="str">
        <f t="shared" si="12"/>
        <v>Humaniora Voorzienigheid, Demerstraat 12, 3290 DIEST</v>
      </c>
      <c r="L833" t="s">
        <v>180</v>
      </c>
    </row>
    <row r="834" spans="1:12" x14ac:dyDescent="0.3">
      <c r="A834">
        <v>126292</v>
      </c>
      <c r="B834">
        <v>1</v>
      </c>
      <c r="C834" t="s">
        <v>2017</v>
      </c>
      <c r="D834" t="s">
        <v>115</v>
      </c>
      <c r="E834">
        <v>3290</v>
      </c>
      <c r="F834" t="s">
        <v>2349</v>
      </c>
      <c r="G834" t="s">
        <v>473</v>
      </c>
      <c r="H834" t="s">
        <v>2230</v>
      </c>
      <c r="I834" t="s">
        <v>417</v>
      </c>
      <c r="J834" t="s">
        <v>418</v>
      </c>
      <c r="K834" s="35" t="str">
        <f t="shared" si="12"/>
        <v>V.T.I. Voorzienigheid, Demerstraat 12, 3290 DIEST</v>
      </c>
      <c r="L834" t="s">
        <v>180</v>
      </c>
    </row>
    <row r="835" spans="1:12" x14ac:dyDescent="0.3">
      <c r="A835">
        <v>126433</v>
      </c>
      <c r="B835">
        <v>1</v>
      </c>
      <c r="C835" t="s">
        <v>2265</v>
      </c>
      <c r="D835" t="s">
        <v>2018</v>
      </c>
      <c r="E835">
        <v>9050</v>
      </c>
      <c r="F835" t="s">
        <v>2530</v>
      </c>
      <c r="G835" t="s">
        <v>2019</v>
      </c>
      <c r="H835" t="s">
        <v>2223</v>
      </c>
      <c r="I835" t="s">
        <v>230</v>
      </c>
      <c r="J835" t="s">
        <v>231</v>
      </c>
      <c r="K835" s="35" t="str">
        <f t="shared" ref="K835:K898" si="13">IF(A835="","",C835&amp;", "&amp;D835&amp;", "&amp;E835&amp;" "&amp;F835)</f>
        <v>BenedictusPoort campus De Deyne, Hundelgemsesteenweg 93, 9050 LEDEBERG</v>
      </c>
      <c r="L835" t="s">
        <v>180</v>
      </c>
    </row>
    <row r="836" spans="1:12" x14ac:dyDescent="0.3">
      <c r="A836">
        <v>126441</v>
      </c>
      <c r="B836">
        <v>1</v>
      </c>
      <c r="C836" t="s">
        <v>2020</v>
      </c>
      <c r="D836" t="s">
        <v>2018</v>
      </c>
      <c r="E836">
        <v>9050</v>
      </c>
      <c r="F836" t="s">
        <v>2530</v>
      </c>
      <c r="G836" t="s">
        <v>2021</v>
      </c>
      <c r="H836" t="s">
        <v>2223</v>
      </c>
      <c r="I836" t="s">
        <v>230</v>
      </c>
      <c r="J836" t="s">
        <v>231</v>
      </c>
      <c r="K836" s="35" t="str">
        <f t="shared" si="13"/>
        <v>BenedictusPoort campus Ledeberg, Hundelgemsesteenweg 93, 9050 LEDEBERG</v>
      </c>
      <c r="L836" t="s">
        <v>180</v>
      </c>
    </row>
    <row r="837" spans="1:12" x14ac:dyDescent="0.3">
      <c r="A837">
        <v>126466</v>
      </c>
      <c r="B837">
        <v>1</v>
      </c>
      <c r="C837" t="s">
        <v>2022</v>
      </c>
      <c r="D837" t="s">
        <v>65</v>
      </c>
      <c r="E837">
        <v>1970</v>
      </c>
      <c r="F837" t="s">
        <v>2531</v>
      </c>
      <c r="G837" t="s">
        <v>2023</v>
      </c>
      <c r="H837" t="s">
        <v>2230</v>
      </c>
      <c r="I837" t="s">
        <v>417</v>
      </c>
      <c r="J837" t="s">
        <v>418</v>
      </c>
      <c r="K837" s="35" t="str">
        <f t="shared" si="13"/>
        <v>Heilig Hartcollege, Albertlaan 44, 1970 WEZEMBEEK-OPPEM</v>
      </c>
      <c r="L837" t="s">
        <v>180</v>
      </c>
    </row>
    <row r="838" spans="1:12" x14ac:dyDescent="0.3">
      <c r="A838">
        <v>126474</v>
      </c>
      <c r="B838">
        <v>1</v>
      </c>
      <c r="C838" t="s">
        <v>2022</v>
      </c>
      <c r="D838" t="s">
        <v>65</v>
      </c>
      <c r="E838">
        <v>1970</v>
      </c>
      <c r="F838" t="s">
        <v>2531</v>
      </c>
      <c r="G838" t="s">
        <v>2023</v>
      </c>
      <c r="H838" t="s">
        <v>2230</v>
      </c>
      <c r="I838" t="s">
        <v>417</v>
      </c>
      <c r="J838" t="s">
        <v>418</v>
      </c>
      <c r="K838" s="35" t="str">
        <f t="shared" si="13"/>
        <v>Heilig Hartcollege, Albertlaan 44, 1970 WEZEMBEEK-OPPEM</v>
      </c>
      <c r="L838" t="s">
        <v>180</v>
      </c>
    </row>
    <row r="839" spans="1:12" x14ac:dyDescent="0.3">
      <c r="A839">
        <v>126649</v>
      </c>
      <c r="B839">
        <v>1</v>
      </c>
      <c r="C839" t="s">
        <v>2024</v>
      </c>
      <c r="D839" t="s">
        <v>887</v>
      </c>
      <c r="E839">
        <v>9000</v>
      </c>
      <c r="F839" t="s">
        <v>2427</v>
      </c>
      <c r="G839" t="s">
        <v>888</v>
      </c>
      <c r="H839" t="s">
        <v>2223</v>
      </c>
      <c r="I839" t="s">
        <v>230</v>
      </c>
      <c r="J839" t="s">
        <v>231</v>
      </c>
      <c r="K839" s="35" t="str">
        <f t="shared" si="13"/>
        <v>Sint-Barbaracollege I, Savaanstraat 33, 9000 GENT</v>
      </c>
      <c r="L839" t="s">
        <v>180</v>
      </c>
    </row>
    <row r="840" spans="1:12" x14ac:dyDescent="0.3">
      <c r="A840">
        <v>126656</v>
      </c>
      <c r="B840">
        <v>1</v>
      </c>
      <c r="C840" t="s">
        <v>2025</v>
      </c>
      <c r="D840" t="s">
        <v>110</v>
      </c>
      <c r="E840">
        <v>3001</v>
      </c>
      <c r="F840" t="s">
        <v>2352</v>
      </c>
      <c r="G840" t="s">
        <v>498</v>
      </c>
      <c r="H840" t="s">
        <v>2230</v>
      </c>
      <c r="I840" t="s">
        <v>417</v>
      </c>
      <c r="J840" t="s">
        <v>418</v>
      </c>
      <c r="K840" s="35" t="str">
        <f t="shared" si="13"/>
        <v>Pedagogische Human. H.Hartinstituut MS, Naamsesteenweg 355, 3001 HEVERLEE</v>
      </c>
      <c r="L840" t="s">
        <v>180</v>
      </c>
    </row>
    <row r="841" spans="1:12" x14ac:dyDescent="0.3">
      <c r="A841">
        <v>126664</v>
      </c>
      <c r="B841">
        <v>1</v>
      </c>
      <c r="C841" t="s">
        <v>2026</v>
      </c>
      <c r="D841" t="s">
        <v>110</v>
      </c>
      <c r="E841">
        <v>3001</v>
      </c>
      <c r="F841" t="s">
        <v>2352</v>
      </c>
      <c r="G841" t="s">
        <v>498</v>
      </c>
      <c r="H841" t="s">
        <v>2230</v>
      </c>
      <c r="I841" t="s">
        <v>417</v>
      </c>
      <c r="J841" t="s">
        <v>418</v>
      </c>
      <c r="K841" s="35" t="str">
        <f t="shared" si="13"/>
        <v>Heilig Hartinstituut TO MS, Naamsesteenweg 355, 3001 HEVERLEE</v>
      </c>
      <c r="L841" t="s">
        <v>180</v>
      </c>
    </row>
    <row r="842" spans="1:12" x14ac:dyDescent="0.3">
      <c r="A842">
        <v>126672</v>
      </c>
      <c r="B842">
        <v>1</v>
      </c>
      <c r="C842" t="s">
        <v>2027</v>
      </c>
      <c r="D842" t="s">
        <v>110</v>
      </c>
      <c r="E842">
        <v>3001</v>
      </c>
      <c r="F842" t="s">
        <v>2352</v>
      </c>
      <c r="G842" t="s">
        <v>498</v>
      </c>
      <c r="H842" t="s">
        <v>2230</v>
      </c>
      <c r="I842" t="s">
        <v>417</v>
      </c>
      <c r="J842" t="s">
        <v>418</v>
      </c>
      <c r="K842" s="35" t="str">
        <f t="shared" si="13"/>
        <v>H.-Hartinstituut Lyceum MS, Naamsesteenweg 355, 3001 HEVERLEE</v>
      </c>
      <c r="L842" t="s">
        <v>180</v>
      </c>
    </row>
    <row r="843" spans="1:12" x14ac:dyDescent="0.3">
      <c r="A843">
        <v>126706</v>
      </c>
      <c r="B843">
        <v>1</v>
      </c>
      <c r="C843" t="s">
        <v>2028</v>
      </c>
      <c r="D843" t="s">
        <v>662</v>
      </c>
      <c r="E843">
        <v>8470</v>
      </c>
      <c r="F843" t="s">
        <v>2391</v>
      </c>
      <c r="G843" t="s">
        <v>663</v>
      </c>
      <c r="H843" t="s">
        <v>2236</v>
      </c>
      <c r="I843" t="s">
        <v>2205</v>
      </c>
      <c r="J843" t="s">
        <v>614</v>
      </c>
      <c r="K843" s="35" t="str">
        <f t="shared" si="13"/>
        <v>Sint-Godelievecollege MS, St-Jans-Gasthuisstraat 20, 8470 GISTEL</v>
      </c>
      <c r="L843" t="s">
        <v>180</v>
      </c>
    </row>
    <row r="844" spans="1:12" x14ac:dyDescent="0.3">
      <c r="A844">
        <v>126714</v>
      </c>
      <c r="B844">
        <v>1</v>
      </c>
      <c r="C844" t="s">
        <v>1884</v>
      </c>
      <c r="D844" t="s">
        <v>821</v>
      </c>
      <c r="E844">
        <v>9300</v>
      </c>
      <c r="F844" t="s">
        <v>2417</v>
      </c>
      <c r="G844" t="s">
        <v>822</v>
      </c>
      <c r="H844" t="s">
        <v>2223</v>
      </c>
      <c r="I844" t="s">
        <v>230</v>
      </c>
      <c r="J844" t="s">
        <v>231</v>
      </c>
      <c r="K844" s="35" t="str">
        <f t="shared" si="13"/>
        <v>Sint-Jozefscollege 2, Pontstraat 7, 9300 AALST</v>
      </c>
      <c r="L844" t="s">
        <v>180</v>
      </c>
    </row>
    <row r="845" spans="1:12" x14ac:dyDescent="0.3">
      <c r="A845">
        <v>126731</v>
      </c>
      <c r="B845">
        <v>1</v>
      </c>
      <c r="C845" t="s">
        <v>2029</v>
      </c>
      <c r="D845" t="s">
        <v>2030</v>
      </c>
      <c r="E845">
        <v>3090</v>
      </c>
      <c r="F845" t="s">
        <v>2367</v>
      </c>
      <c r="G845" t="s">
        <v>2031</v>
      </c>
      <c r="H845" t="s">
        <v>2230</v>
      </c>
      <c r="I845" t="s">
        <v>417</v>
      </c>
      <c r="J845" t="s">
        <v>418</v>
      </c>
      <c r="K845" s="35" t="str">
        <f t="shared" si="13"/>
        <v>Sint-Martinuscollege, Waversesteenweg 96, 3090 OVERIJSE</v>
      </c>
      <c r="L845" t="s">
        <v>180</v>
      </c>
    </row>
    <row r="846" spans="1:12" x14ac:dyDescent="0.3">
      <c r="A846">
        <v>126748</v>
      </c>
      <c r="B846">
        <v>1</v>
      </c>
      <c r="C846" t="s">
        <v>2032</v>
      </c>
      <c r="D846" t="s">
        <v>2030</v>
      </c>
      <c r="E846">
        <v>3090</v>
      </c>
      <c r="F846" t="s">
        <v>2367</v>
      </c>
      <c r="G846" t="s">
        <v>2031</v>
      </c>
      <c r="H846" t="s">
        <v>2230</v>
      </c>
      <c r="I846" t="s">
        <v>417</v>
      </c>
      <c r="J846" t="s">
        <v>418</v>
      </c>
      <c r="K846" s="35" t="str">
        <f t="shared" si="13"/>
        <v>Sint-Martinuscollege 1e graad, Waversesteenweg 96, 3090 OVERIJSE</v>
      </c>
      <c r="L846" t="s">
        <v>180</v>
      </c>
    </row>
    <row r="847" spans="1:12" x14ac:dyDescent="0.3">
      <c r="A847">
        <v>126797</v>
      </c>
      <c r="B847">
        <v>1</v>
      </c>
      <c r="C847" t="s">
        <v>2033</v>
      </c>
      <c r="D847" t="s">
        <v>1007</v>
      </c>
      <c r="E847">
        <v>3960</v>
      </c>
      <c r="F847" t="s">
        <v>2449</v>
      </c>
      <c r="G847" t="s">
        <v>1008</v>
      </c>
      <c r="H847" t="s">
        <v>2220</v>
      </c>
      <c r="I847" t="s">
        <v>184</v>
      </c>
      <c r="J847" t="s">
        <v>185</v>
      </c>
      <c r="K847" s="35" t="str">
        <f t="shared" si="13"/>
        <v>Sint-Augustinusinstituut ASO, Sint-Jacobstraat 12, 3960 BREE</v>
      </c>
      <c r="L847" t="s">
        <v>180</v>
      </c>
    </row>
    <row r="848" spans="1:12" x14ac:dyDescent="0.3">
      <c r="A848">
        <v>126805</v>
      </c>
      <c r="B848">
        <v>1</v>
      </c>
      <c r="C848" t="s">
        <v>2034</v>
      </c>
      <c r="D848" t="s">
        <v>745</v>
      </c>
      <c r="E848">
        <v>8400</v>
      </c>
      <c r="F848" t="s">
        <v>2407</v>
      </c>
      <c r="G848" t="s">
        <v>746</v>
      </c>
      <c r="H848" t="s">
        <v>2236</v>
      </c>
      <c r="I848" t="s">
        <v>2205</v>
      </c>
      <c r="J848" t="s">
        <v>614</v>
      </c>
      <c r="K848" s="35" t="str">
        <f t="shared" si="13"/>
        <v>College Middenschool, Vindictivelaan 9, 8400 OOSTENDE</v>
      </c>
      <c r="L848" t="s">
        <v>180</v>
      </c>
    </row>
    <row r="849" spans="1:12" x14ac:dyDescent="0.3">
      <c r="A849">
        <v>126847</v>
      </c>
      <c r="B849">
        <v>1</v>
      </c>
      <c r="C849" t="s">
        <v>2035</v>
      </c>
      <c r="D849" t="s">
        <v>936</v>
      </c>
      <c r="E849">
        <v>9700</v>
      </c>
      <c r="F849" t="s">
        <v>2439</v>
      </c>
      <c r="G849" t="s">
        <v>943</v>
      </c>
      <c r="H849" t="s">
        <v>2223</v>
      </c>
      <c r="I849" t="s">
        <v>230</v>
      </c>
      <c r="J849" t="s">
        <v>231</v>
      </c>
      <c r="K849" s="35" t="str">
        <f t="shared" si="13"/>
        <v>Bernardusscholen 3, Hoogstraat 30, 9700 OUDENAARDE</v>
      </c>
      <c r="L849" t="s">
        <v>180</v>
      </c>
    </row>
    <row r="850" spans="1:12" x14ac:dyDescent="0.3">
      <c r="A850">
        <v>126854</v>
      </c>
      <c r="B850">
        <v>1</v>
      </c>
      <c r="C850" t="s">
        <v>2532</v>
      </c>
      <c r="D850" t="s">
        <v>202</v>
      </c>
      <c r="E850">
        <v>2020</v>
      </c>
      <c r="F850" t="s">
        <v>2294</v>
      </c>
      <c r="G850" t="s">
        <v>203</v>
      </c>
      <c r="H850" t="s">
        <v>2220</v>
      </c>
      <c r="I850" t="s">
        <v>184</v>
      </c>
      <c r="J850" t="s">
        <v>185</v>
      </c>
      <c r="K850" s="35" t="str">
        <f t="shared" si="13"/>
        <v>Perspectief II, Jan De Voslei 6, 2020 ANTWERPEN</v>
      </c>
      <c r="L850" t="s">
        <v>180</v>
      </c>
    </row>
    <row r="851" spans="1:12" x14ac:dyDescent="0.3">
      <c r="A851">
        <v>126871</v>
      </c>
      <c r="B851">
        <v>1</v>
      </c>
      <c r="C851" t="s">
        <v>2036</v>
      </c>
      <c r="D851" t="s">
        <v>108</v>
      </c>
      <c r="E851">
        <v>2860</v>
      </c>
      <c r="F851" t="s">
        <v>2520</v>
      </c>
      <c r="G851" t="s">
        <v>1775</v>
      </c>
      <c r="H851" t="s">
        <v>2220</v>
      </c>
      <c r="I851" t="s">
        <v>184</v>
      </c>
      <c r="J851" t="s">
        <v>185</v>
      </c>
      <c r="K851" s="35" t="str">
        <f t="shared" si="13"/>
        <v>College Hagelstein 1, Berlaarbaan 229, 2860 SINT-KATELIJNE-WAVER</v>
      </c>
      <c r="L851" t="s">
        <v>180</v>
      </c>
    </row>
    <row r="852" spans="1:12" x14ac:dyDescent="0.3">
      <c r="A852">
        <v>126888</v>
      </c>
      <c r="B852">
        <v>1</v>
      </c>
      <c r="C852" t="s">
        <v>2037</v>
      </c>
      <c r="D852" t="s">
        <v>109</v>
      </c>
      <c r="E852">
        <v>3000</v>
      </c>
      <c r="F852" t="s">
        <v>2359</v>
      </c>
      <c r="G852" t="s">
        <v>2038</v>
      </c>
      <c r="H852" t="s">
        <v>2230</v>
      </c>
      <c r="I852" t="s">
        <v>417</v>
      </c>
      <c r="J852" t="s">
        <v>418</v>
      </c>
      <c r="K852" s="35" t="str">
        <f t="shared" si="13"/>
        <v>Paridaensinstituut SO, Janseniusstraat 2, 3000 LEUVEN</v>
      </c>
      <c r="L852" t="s">
        <v>180</v>
      </c>
    </row>
    <row r="853" spans="1:12" x14ac:dyDescent="0.3">
      <c r="A853">
        <v>126896</v>
      </c>
      <c r="B853">
        <v>1</v>
      </c>
      <c r="C853" t="s">
        <v>2039</v>
      </c>
      <c r="D853" t="s">
        <v>109</v>
      </c>
      <c r="E853">
        <v>3000</v>
      </c>
      <c r="F853" t="s">
        <v>2359</v>
      </c>
      <c r="G853" t="s">
        <v>2038</v>
      </c>
      <c r="H853" t="s">
        <v>2230</v>
      </c>
      <c r="I853" t="s">
        <v>417</v>
      </c>
      <c r="J853" t="s">
        <v>418</v>
      </c>
      <c r="K853" s="35" t="str">
        <f t="shared" si="13"/>
        <v>Paridaensinstituut Eerstegraadsschool, Janseniusstraat 2, 3000 LEUVEN</v>
      </c>
      <c r="L853" t="s">
        <v>180</v>
      </c>
    </row>
    <row r="854" spans="1:12" x14ac:dyDescent="0.3">
      <c r="A854">
        <v>126904</v>
      </c>
      <c r="B854">
        <v>1</v>
      </c>
      <c r="C854" t="s">
        <v>2040</v>
      </c>
      <c r="D854" t="s">
        <v>2041</v>
      </c>
      <c r="E854">
        <v>3001</v>
      </c>
      <c r="F854" t="s">
        <v>2352</v>
      </c>
      <c r="G854" t="s">
        <v>2042</v>
      </c>
      <c r="H854" t="s">
        <v>2230</v>
      </c>
      <c r="I854" t="s">
        <v>417</v>
      </c>
      <c r="J854" t="s">
        <v>418</v>
      </c>
      <c r="K854" s="35" t="str">
        <f t="shared" si="13"/>
        <v>Don Bosco Groenveld, Groenveldstraat 44, 3001 HEVERLEE</v>
      </c>
      <c r="L854" t="s">
        <v>180</v>
      </c>
    </row>
    <row r="855" spans="1:12" x14ac:dyDescent="0.3">
      <c r="A855">
        <v>126921</v>
      </c>
      <c r="B855">
        <v>1</v>
      </c>
      <c r="C855" t="s">
        <v>2043</v>
      </c>
      <c r="D855" t="s">
        <v>2044</v>
      </c>
      <c r="E855">
        <v>9300</v>
      </c>
      <c r="F855" t="s">
        <v>2417</v>
      </c>
      <c r="G855" t="s">
        <v>1694</v>
      </c>
      <c r="H855" t="s">
        <v>2223</v>
      </c>
      <c r="I855" t="s">
        <v>230</v>
      </c>
      <c r="J855" t="s">
        <v>231</v>
      </c>
      <c r="K855" s="35" t="str">
        <f t="shared" si="13"/>
        <v>V.T.I.-3, Vakschoolstraat 41, 9300 AALST</v>
      </c>
      <c r="L855" t="s">
        <v>180</v>
      </c>
    </row>
    <row r="856" spans="1:12" x14ac:dyDescent="0.3">
      <c r="A856">
        <v>126938</v>
      </c>
      <c r="B856">
        <v>1</v>
      </c>
      <c r="C856" t="s">
        <v>2045</v>
      </c>
      <c r="D856" t="s">
        <v>2046</v>
      </c>
      <c r="E856">
        <v>9300</v>
      </c>
      <c r="F856" t="s">
        <v>2417</v>
      </c>
      <c r="G856" t="s">
        <v>1694</v>
      </c>
      <c r="H856" t="s">
        <v>2223</v>
      </c>
      <c r="I856" t="s">
        <v>230</v>
      </c>
      <c r="J856" t="s">
        <v>231</v>
      </c>
      <c r="K856" s="35" t="str">
        <f t="shared" si="13"/>
        <v>V.T.I.-1, Sinte Annalaan 198, 9300 AALST</v>
      </c>
      <c r="L856" t="s">
        <v>180</v>
      </c>
    </row>
    <row r="857" spans="1:12" x14ac:dyDescent="0.3">
      <c r="A857">
        <v>126946</v>
      </c>
      <c r="B857">
        <v>1</v>
      </c>
      <c r="C857" t="s">
        <v>2047</v>
      </c>
      <c r="D857" t="s">
        <v>2048</v>
      </c>
      <c r="E857">
        <v>2861</v>
      </c>
      <c r="F857" t="s">
        <v>2533</v>
      </c>
      <c r="G857" t="s">
        <v>2049</v>
      </c>
      <c r="H857" t="s">
        <v>2220</v>
      </c>
      <c r="I857" t="s">
        <v>184</v>
      </c>
      <c r="J857" t="s">
        <v>185</v>
      </c>
      <c r="K857" s="35" t="str">
        <f t="shared" si="13"/>
        <v>Sint-Ursula-Instituut 1, Bosstraat 9, 2861 ONZE-LIEVE-VROUW-WAVER</v>
      </c>
      <c r="L857" t="s">
        <v>180</v>
      </c>
    </row>
    <row r="858" spans="1:12" x14ac:dyDescent="0.3">
      <c r="A858">
        <v>126953</v>
      </c>
      <c r="B858">
        <v>1</v>
      </c>
      <c r="C858" t="s">
        <v>2050</v>
      </c>
      <c r="D858" t="s">
        <v>2048</v>
      </c>
      <c r="E858">
        <v>2861</v>
      </c>
      <c r="F858" t="s">
        <v>2533</v>
      </c>
      <c r="G858" t="s">
        <v>2049</v>
      </c>
      <c r="H858" t="s">
        <v>2220</v>
      </c>
      <c r="I858" t="s">
        <v>184</v>
      </c>
      <c r="J858" t="s">
        <v>185</v>
      </c>
      <c r="K858" s="35" t="str">
        <f t="shared" si="13"/>
        <v>Sint-Ursula-Instituut 2, Bosstraat 9, 2861 ONZE-LIEVE-VROUW-WAVER</v>
      </c>
      <c r="L858" t="s">
        <v>180</v>
      </c>
    </row>
    <row r="859" spans="1:12" x14ac:dyDescent="0.3">
      <c r="A859">
        <v>126961</v>
      </c>
      <c r="B859">
        <v>1</v>
      </c>
      <c r="C859" t="s">
        <v>2051</v>
      </c>
      <c r="D859" t="s">
        <v>2048</v>
      </c>
      <c r="E859">
        <v>2861</v>
      </c>
      <c r="F859" t="s">
        <v>2533</v>
      </c>
      <c r="G859" t="s">
        <v>2049</v>
      </c>
      <c r="H859" t="s">
        <v>2220</v>
      </c>
      <c r="I859" t="s">
        <v>184</v>
      </c>
      <c r="J859" t="s">
        <v>185</v>
      </c>
      <c r="K859" s="35" t="str">
        <f t="shared" si="13"/>
        <v>Sint-Ursula-Instituut 3, Bosstraat 9, 2861 ONZE-LIEVE-VROUW-WAVER</v>
      </c>
      <c r="L859" t="s">
        <v>180</v>
      </c>
    </row>
    <row r="860" spans="1:12" x14ac:dyDescent="0.3">
      <c r="A860">
        <v>126987</v>
      </c>
      <c r="B860">
        <v>1</v>
      </c>
      <c r="C860" t="s">
        <v>2052</v>
      </c>
      <c r="D860" t="s">
        <v>132</v>
      </c>
      <c r="E860">
        <v>9300</v>
      </c>
      <c r="F860" t="s">
        <v>2417</v>
      </c>
      <c r="G860" t="s">
        <v>827</v>
      </c>
      <c r="H860" t="s">
        <v>2223</v>
      </c>
      <c r="I860" t="s">
        <v>230</v>
      </c>
      <c r="J860" t="s">
        <v>231</v>
      </c>
      <c r="K860" s="35" t="str">
        <f t="shared" si="13"/>
        <v>Sint-Maarteninstituut 1, Esplanadeplein 6, 9300 AALST</v>
      </c>
      <c r="L860" t="s">
        <v>180</v>
      </c>
    </row>
    <row r="861" spans="1:12" x14ac:dyDescent="0.3">
      <c r="A861">
        <v>126995</v>
      </c>
      <c r="B861">
        <v>1</v>
      </c>
      <c r="C861" t="s">
        <v>2053</v>
      </c>
      <c r="D861" t="s">
        <v>132</v>
      </c>
      <c r="E861">
        <v>9300</v>
      </c>
      <c r="F861" t="s">
        <v>2417</v>
      </c>
      <c r="G861" t="s">
        <v>827</v>
      </c>
      <c r="H861" t="s">
        <v>2223</v>
      </c>
      <c r="I861" t="s">
        <v>230</v>
      </c>
      <c r="J861" t="s">
        <v>231</v>
      </c>
      <c r="K861" s="35" t="str">
        <f t="shared" si="13"/>
        <v>Sint-Maarteninstituut 2, Esplanadeplein 6, 9300 AALST</v>
      </c>
      <c r="L861" t="s">
        <v>180</v>
      </c>
    </row>
    <row r="862" spans="1:12" x14ac:dyDescent="0.3">
      <c r="A862">
        <v>127159</v>
      </c>
      <c r="B862">
        <v>1</v>
      </c>
      <c r="C862" t="s">
        <v>2054</v>
      </c>
      <c r="D862" t="s">
        <v>711</v>
      </c>
      <c r="E862">
        <v>8610</v>
      </c>
      <c r="F862" t="s">
        <v>2401</v>
      </c>
      <c r="G862" t="s">
        <v>712</v>
      </c>
      <c r="H862" t="s">
        <v>2236</v>
      </c>
      <c r="I862" t="s">
        <v>2205</v>
      </c>
      <c r="J862" t="s">
        <v>614</v>
      </c>
      <c r="K862" s="35" t="str">
        <f t="shared" si="13"/>
        <v>Margareta-Maria-Instituut-TSO-BSO 1e gr, Handzamestraat 18, 8610 KORTEMARK</v>
      </c>
      <c r="L862" t="s">
        <v>180</v>
      </c>
    </row>
    <row r="863" spans="1:12" x14ac:dyDescent="0.3">
      <c r="A863">
        <v>127423</v>
      </c>
      <c r="B863">
        <v>1</v>
      </c>
      <c r="C863" t="s">
        <v>2055</v>
      </c>
      <c r="D863" t="s">
        <v>343</v>
      </c>
      <c r="E863">
        <v>2800</v>
      </c>
      <c r="F863" t="s">
        <v>2324</v>
      </c>
      <c r="G863" t="s">
        <v>344</v>
      </c>
      <c r="H863" t="s">
        <v>2220</v>
      </c>
      <c r="I863" t="s">
        <v>184</v>
      </c>
      <c r="J863" t="s">
        <v>185</v>
      </c>
      <c r="K863" s="35" t="str">
        <f t="shared" si="13"/>
        <v>COLOMAplus 3, Tervuursesteenweg 2, 2800 MECHELEN</v>
      </c>
      <c r="L863" t="s">
        <v>180</v>
      </c>
    </row>
    <row r="864" spans="1:12" x14ac:dyDescent="0.3">
      <c r="A864">
        <v>127431</v>
      </c>
      <c r="B864">
        <v>1</v>
      </c>
      <c r="C864" t="s">
        <v>2056</v>
      </c>
      <c r="D864" t="s">
        <v>153</v>
      </c>
      <c r="E864">
        <v>8930</v>
      </c>
      <c r="F864" t="s">
        <v>2404</v>
      </c>
      <c r="G864" t="s">
        <v>1878</v>
      </c>
      <c r="H864" t="s">
        <v>2236</v>
      </c>
      <c r="I864" t="s">
        <v>2205</v>
      </c>
      <c r="J864" t="s">
        <v>614</v>
      </c>
      <c r="K864" s="35" t="str">
        <f t="shared" si="13"/>
        <v>Sint-Jorisschool eerste graad, Fabiolalaan 2, 8930 MENEN</v>
      </c>
      <c r="L864" t="s">
        <v>180</v>
      </c>
    </row>
    <row r="865" spans="1:12" x14ac:dyDescent="0.3">
      <c r="A865">
        <v>127449</v>
      </c>
      <c r="B865">
        <v>1</v>
      </c>
      <c r="C865" t="s">
        <v>2057</v>
      </c>
      <c r="D865" t="s">
        <v>84</v>
      </c>
      <c r="E865">
        <v>2140</v>
      </c>
      <c r="F865" t="s">
        <v>2302</v>
      </c>
      <c r="G865" t="s">
        <v>85</v>
      </c>
      <c r="H865" t="s">
        <v>2220</v>
      </c>
      <c r="I865" t="s">
        <v>184</v>
      </c>
      <c r="J865" t="s">
        <v>185</v>
      </c>
      <c r="K865" s="35" t="str">
        <f t="shared" si="13"/>
        <v>Xaveriuscollege2, Collegelaan 36, 2140 BORGERHOUT</v>
      </c>
      <c r="L865" t="s">
        <v>180</v>
      </c>
    </row>
    <row r="866" spans="1:12" x14ac:dyDescent="0.3">
      <c r="A866">
        <v>127456</v>
      </c>
      <c r="B866">
        <v>1</v>
      </c>
      <c r="C866" t="s">
        <v>198</v>
      </c>
      <c r="D866" t="s">
        <v>71</v>
      </c>
      <c r="E866">
        <v>2000</v>
      </c>
      <c r="F866" t="s">
        <v>2294</v>
      </c>
      <c r="G866" t="s">
        <v>72</v>
      </c>
      <c r="H866" t="s">
        <v>2220</v>
      </c>
      <c r="I866" t="s">
        <v>184</v>
      </c>
      <c r="J866" t="s">
        <v>185</v>
      </c>
      <c r="K866" s="35" t="str">
        <f t="shared" si="13"/>
        <v>Onze-Lieve-Vrouwecollege Plus, Frankrijklei 91, 2000 ANTWERPEN</v>
      </c>
      <c r="L866" t="s">
        <v>180</v>
      </c>
    </row>
    <row r="867" spans="1:12" x14ac:dyDescent="0.3">
      <c r="A867">
        <v>127464</v>
      </c>
      <c r="B867">
        <v>1</v>
      </c>
      <c r="C867" t="s">
        <v>2058</v>
      </c>
      <c r="D867" t="s">
        <v>471</v>
      </c>
      <c r="E867">
        <v>1020</v>
      </c>
      <c r="F867" t="s">
        <v>2347</v>
      </c>
      <c r="G867" t="s">
        <v>472</v>
      </c>
      <c r="H867" t="s">
        <v>2223</v>
      </c>
      <c r="I867" t="s">
        <v>230</v>
      </c>
      <c r="J867" t="s">
        <v>231</v>
      </c>
      <c r="K867" s="35" t="str">
        <f t="shared" si="13"/>
        <v>Jan-van-Ruusbroeckollege Eerste Graad, Forumlaan 4, 1020 LAKEN</v>
      </c>
      <c r="L867" t="s">
        <v>180</v>
      </c>
    </row>
    <row r="868" spans="1:12" x14ac:dyDescent="0.3">
      <c r="A868">
        <v>127472</v>
      </c>
      <c r="B868">
        <v>1</v>
      </c>
      <c r="C868" t="s">
        <v>2059</v>
      </c>
      <c r="D868" t="s">
        <v>69</v>
      </c>
      <c r="E868">
        <v>2000</v>
      </c>
      <c r="F868" t="s">
        <v>2294</v>
      </c>
      <c r="G868" t="s">
        <v>70</v>
      </c>
      <c r="H868" t="s">
        <v>2220</v>
      </c>
      <c r="I868" t="s">
        <v>184</v>
      </c>
      <c r="J868" t="s">
        <v>185</v>
      </c>
      <c r="K868" s="35" t="str">
        <f t="shared" si="13"/>
        <v>Sint-Ludgardis Belpaire, Maarschalk Gérardstraat 18, 2000 ANTWERPEN</v>
      </c>
      <c r="L868" t="s">
        <v>180</v>
      </c>
    </row>
    <row r="869" spans="1:12" x14ac:dyDescent="0.3">
      <c r="A869">
        <v>127481</v>
      </c>
      <c r="B869">
        <v>1</v>
      </c>
      <c r="C869" t="s">
        <v>351</v>
      </c>
      <c r="D869" t="s">
        <v>69</v>
      </c>
      <c r="E869">
        <v>2000</v>
      </c>
      <c r="F869" t="s">
        <v>2294</v>
      </c>
      <c r="G869" t="s">
        <v>70</v>
      </c>
      <c r="H869" t="s">
        <v>2220</v>
      </c>
      <c r="I869" t="s">
        <v>184</v>
      </c>
      <c r="J869" t="s">
        <v>185</v>
      </c>
      <c r="K869" s="35" t="str">
        <f t="shared" si="13"/>
        <v>Sint-Ludgardisschool, Maarschalk Gérardstraat 18, 2000 ANTWERPEN</v>
      </c>
      <c r="L869" t="s">
        <v>180</v>
      </c>
    </row>
    <row r="870" spans="1:12" x14ac:dyDescent="0.3">
      <c r="A870">
        <v>127514</v>
      </c>
      <c r="B870">
        <v>1</v>
      </c>
      <c r="C870" t="s">
        <v>2060</v>
      </c>
      <c r="D870" t="s">
        <v>88</v>
      </c>
      <c r="E870">
        <v>2300</v>
      </c>
      <c r="F870" t="s">
        <v>2333</v>
      </c>
      <c r="G870" t="s">
        <v>2061</v>
      </c>
      <c r="H870" t="s">
        <v>2220</v>
      </c>
      <c r="I870" t="s">
        <v>184</v>
      </c>
      <c r="J870" t="s">
        <v>185</v>
      </c>
      <c r="K870" s="35" t="str">
        <f t="shared" si="13"/>
        <v>Sint-Jozefcollege Turnhout, Koningin Astridlaan 33, 2300 TURNHOUT</v>
      </c>
      <c r="L870" t="s">
        <v>180</v>
      </c>
    </row>
    <row r="871" spans="1:12" x14ac:dyDescent="0.3">
      <c r="A871">
        <v>127522</v>
      </c>
      <c r="B871">
        <v>1</v>
      </c>
      <c r="C871" t="s">
        <v>2062</v>
      </c>
      <c r="D871" t="s">
        <v>88</v>
      </c>
      <c r="E871">
        <v>2300</v>
      </c>
      <c r="F871" t="s">
        <v>2333</v>
      </c>
      <c r="G871" t="s">
        <v>2061</v>
      </c>
      <c r="H871" t="s">
        <v>2220</v>
      </c>
      <c r="I871" t="s">
        <v>184</v>
      </c>
      <c r="J871" t="s">
        <v>185</v>
      </c>
      <c r="K871" s="35" t="str">
        <f t="shared" si="13"/>
        <v>Sint-Jozefcollege Turnhout 1, Koningin Astridlaan 33, 2300 TURNHOUT</v>
      </c>
      <c r="L871" t="s">
        <v>180</v>
      </c>
    </row>
    <row r="872" spans="1:12" x14ac:dyDescent="0.3">
      <c r="A872">
        <v>127531</v>
      </c>
      <c r="B872">
        <v>1</v>
      </c>
      <c r="C872" t="s">
        <v>2063</v>
      </c>
      <c r="D872" t="s">
        <v>2064</v>
      </c>
      <c r="E872">
        <v>9000</v>
      </c>
      <c r="F872" t="s">
        <v>2427</v>
      </c>
      <c r="G872" t="s">
        <v>2065</v>
      </c>
      <c r="H872" t="s">
        <v>2223</v>
      </c>
      <c r="I872" t="s">
        <v>230</v>
      </c>
      <c r="J872" t="s">
        <v>231</v>
      </c>
      <c r="K872" s="35" t="str">
        <f t="shared" si="13"/>
        <v>Sint-Paulusinstituut 1, Patijntjestraat 45, 9000 GENT</v>
      </c>
      <c r="L872" t="s">
        <v>180</v>
      </c>
    </row>
    <row r="873" spans="1:12" x14ac:dyDescent="0.3">
      <c r="A873">
        <v>127548</v>
      </c>
      <c r="B873">
        <v>1</v>
      </c>
      <c r="C873" t="s">
        <v>2066</v>
      </c>
      <c r="D873" t="s">
        <v>2064</v>
      </c>
      <c r="E873">
        <v>9000</v>
      </c>
      <c r="F873" t="s">
        <v>2427</v>
      </c>
      <c r="G873" t="s">
        <v>2065</v>
      </c>
      <c r="H873" t="s">
        <v>2223</v>
      </c>
      <c r="I873" t="s">
        <v>230</v>
      </c>
      <c r="J873" t="s">
        <v>231</v>
      </c>
      <c r="K873" s="35" t="str">
        <f t="shared" si="13"/>
        <v>Sint-Paulusinstituut 2, Patijntjestraat 45, 9000 GENT</v>
      </c>
      <c r="L873" t="s">
        <v>180</v>
      </c>
    </row>
    <row r="874" spans="1:12" x14ac:dyDescent="0.3">
      <c r="A874">
        <v>127563</v>
      </c>
      <c r="B874">
        <v>1</v>
      </c>
      <c r="C874" t="s">
        <v>2067</v>
      </c>
      <c r="D874" t="s">
        <v>2068</v>
      </c>
      <c r="E874">
        <v>3530</v>
      </c>
      <c r="F874" t="s">
        <v>2534</v>
      </c>
      <c r="G874" t="s">
        <v>2069</v>
      </c>
      <c r="H874" t="s">
        <v>2220</v>
      </c>
      <c r="I874" t="s">
        <v>184</v>
      </c>
      <c r="J874" t="s">
        <v>185</v>
      </c>
      <c r="K874" s="35" t="str">
        <f t="shared" si="13"/>
        <v>Inspirocollege, Herebaan-West 41, 3530 HOUTHALEN-HELCHTEREN</v>
      </c>
      <c r="L874" t="s">
        <v>180</v>
      </c>
    </row>
    <row r="875" spans="1:12" x14ac:dyDescent="0.3">
      <c r="A875">
        <v>127571</v>
      </c>
      <c r="B875">
        <v>1</v>
      </c>
      <c r="C875" t="s">
        <v>2067</v>
      </c>
      <c r="D875" t="s">
        <v>2068</v>
      </c>
      <c r="E875">
        <v>3530</v>
      </c>
      <c r="F875" t="s">
        <v>2534</v>
      </c>
      <c r="G875" t="s">
        <v>2069</v>
      </c>
      <c r="H875" t="s">
        <v>2220</v>
      </c>
      <c r="I875" t="s">
        <v>184</v>
      </c>
      <c r="J875" t="s">
        <v>185</v>
      </c>
      <c r="K875" s="35" t="str">
        <f t="shared" si="13"/>
        <v>Inspirocollege, Herebaan-West 41, 3530 HOUTHALEN-HELCHTEREN</v>
      </c>
      <c r="L875" t="s">
        <v>180</v>
      </c>
    </row>
    <row r="876" spans="1:12" x14ac:dyDescent="0.3">
      <c r="A876">
        <v>127597</v>
      </c>
      <c r="B876">
        <v>1</v>
      </c>
      <c r="C876" t="s">
        <v>2070</v>
      </c>
      <c r="D876" t="s">
        <v>370</v>
      </c>
      <c r="E876">
        <v>2390</v>
      </c>
      <c r="F876" t="s">
        <v>2330</v>
      </c>
      <c r="G876" t="s">
        <v>371</v>
      </c>
      <c r="H876" t="s">
        <v>2220</v>
      </c>
      <c r="I876" t="s">
        <v>184</v>
      </c>
      <c r="J876" t="s">
        <v>185</v>
      </c>
      <c r="K876" s="35" t="str">
        <f t="shared" si="13"/>
        <v>Maris Stella Instituut 1, Antwerpsesteenweg 67, 2390 MALLE</v>
      </c>
      <c r="L876" t="s">
        <v>180</v>
      </c>
    </row>
    <row r="877" spans="1:12" x14ac:dyDescent="0.3">
      <c r="A877">
        <v>127605</v>
      </c>
      <c r="B877">
        <v>1</v>
      </c>
      <c r="C877" t="s">
        <v>2071</v>
      </c>
      <c r="D877" t="s">
        <v>801</v>
      </c>
      <c r="E877">
        <v>8790</v>
      </c>
      <c r="F877" t="s">
        <v>2415</v>
      </c>
      <c r="G877" t="s">
        <v>802</v>
      </c>
      <c r="H877" t="s">
        <v>2236</v>
      </c>
      <c r="I877" t="s">
        <v>2205</v>
      </c>
      <c r="J877" t="s">
        <v>614</v>
      </c>
      <c r="K877" s="35" t="str">
        <f t="shared" si="13"/>
        <v>Sint-Paulusschool campus College 2, Stationsstraat 85, 8790 WAREGEM</v>
      </c>
      <c r="L877" t="s">
        <v>180</v>
      </c>
    </row>
    <row r="878" spans="1:12" x14ac:dyDescent="0.3">
      <c r="A878">
        <v>127613</v>
      </c>
      <c r="B878">
        <v>1</v>
      </c>
      <c r="C878" t="s">
        <v>2072</v>
      </c>
      <c r="D878" t="s">
        <v>1703</v>
      </c>
      <c r="E878">
        <v>3500</v>
      </c>
      <c r="F878" t="s">
        <v>2454</v>
      </c>
      <c r="G878" t="s">
        <v>1704</v>
      </c>
      <c r="H878" t="s">
        <v>2220</v>
      </c>
      <c r="I878" t="s">
        <v>184</v>
      </c>
      <c r="J878" t="s">
        <v>185</v>
      </c>
      <c r="K878" s="35" t="str">
        <f t="shared" si="13"/>
        <v>Virga-Jessecollege - eerste graad 1, Guffenslaan 27, 3500 HASSELT</v>
      </c>
      <c r="L878" t="s">
        <v>180</v>
      </c>
    </row>
    <row r="879" spans="1:12" x14ac:dyDescent="0.3">
      <c r="A879">
        <v>127621</v>
      </c>
      <c r="B879">
        <v>1</v>
      </c>
      <c r="C879" t="s">
        <v>2073</v>
      </c>
      <c r="D879" t="s">
        <v>1703</v>
      </c>
      <c r="E879">
        <v>3500</v>
      </c>
      <c r="F879" t="s">
        <v>2454</v>
      </c>
      <c r="G879" t="s">
        <v>1704</v>
      </c>
      <c r="H879" t="s">
        <v>2220</v>
      </c>
      <c r="I879" t="s">
        <v>184</v>
      </c>
      <c r="J879" t="s">
        <v>185</v>
      </c>
      <c r="K879" s="35" t="str">
        <f t="shared" si="13"/>
        <v>Virga-Jessecollege - eerste graad 2, Guffenslaan 27, 3500 HASSELT</v>
      </c>
      <c r="L879" t="s">
        <v>180</v>
      </c>
    </row>
    <row r="880" spans="1:12" x14ac:dyDescent="0.3">
      <c r="A880">
        <v>127639</v>
      </c>
      <c r="B880">
        <v>1</v>
      </c>
      <c r="C880" t="s">
        <v>2074</v>
      </c>
      <c r="D880" t="s">
        <v>1042</v>
      </c>
      <c r="E880">
        <v>3500</v>
      </c>
      <c r="F880" t="s">
        <v>2454</v>
      </c>
      <c r="G880" t="s">
        <v>1043</v>
      </c>
      <c r="H880" t="s">
        <v>2220</v>
      </c>
      <c r="I880" t="s">
        <v>184</v>
      </c>
      <c r="J880" t="s">
        <v>185</v>
      </c>
      <c r="K880" s="35" t="str">
        <f t="shared" si="13"/>
        <v>Middenschool Kindsheid Jesu, Kempische steenweg 400, 3500 HASSELT</v>
      </c>
      <c r="L880" t="s">
        <v>180</v>
      </c>
    </row>
    <row r="881" spans="1:12" x14ac:dyDescent="0.3">
      <c r="A881">
        <v>127647</v>
      </c>
      <c r="B881">
        <v>1</v>
      </c>
      <c r="C881" t="s">
        <v>2075</v>
      </c>
      <c r="D881" t="s">
        <v>1657</v>
      </c>
      <c r="E881">
        <v>3680</v>
      </c>
      <c r="F881" t="s">
        <v>2458</v>
      </c>
      <c r="G881" t="s">
        <v>1658</v>
      </c>
      <c r="H881" t="s">
        <v>2220</v>
      </c>
      <c r="I881" t="s">
        <v>184</v>
      </c>
      <c r="J881" t="s">
        <v>185</v>
      </c>
      <c r="K881" s="35" t="str">
        <f t="shared" si="13"/>
        <v>Mosa-RT E.G.S.2, Pelserstraat 33, 3680 MAASEIK</v>
      </c>
      <c r="L881" t="s">
        <v>180</v>
      </c>
    </row>
    <row r="882" spans="1:12" x14ac:dyDescent="0.3">
      <c r="A882">
        <v>127654</v>
      </c>
      <c r="B882">
        <v>1</v>
      </c>
      <c r="C882" t="s">
        <v>2076</v>
      </c>
      <c r="D882" t="s">
        <v>2207</v>
      </c>
      <c r="E882">
        <v>3680</v>
      </c>
      <c r="F882" t="s">
        <v>2458</v>
      </c>
      <c r="G882" t="s">
        <v>1054</v>
      </c>
      <c r="H882" t="s">
        <v>2220</v>
      </c>
      <c r="I882" t="s">
        <v>184</v>
      </c>
      <c r="J882" t="s">
        <v>185</v>
      </c>
      <c r="K882" s="35" t="str">
        <f t="shared" si="13"/>
        <v>Mosa-RT Coll.H.Kr.St-Ursula B, Weertersteenweg 135, 3680 MAASEIK</v>
      </c>
      <c r="L882" t="s">
        <v>180</v>
      </c>
    </row>
    <row r="883" spans="1:12" x14ac:dyDescent="0.3">
      <c r="A883">
        <v>127662</v>
      </c>
      <c r="B883">
        <v>1</v>
      </c>
      <c r="C883" t="s">
        <v>2077</v>
      </c>
      <c r="D883" t="s">
        <v>1077</v>
      </c>
      <c r="E883">
        <v>3680</v>
      </c>
      <c r="F883" t="s">
        <v>2458</v>
      </c>
      <c r="G883" t="s">
        <v>1054</v>
      </c>
      <c r="H883" t="s">
        <v>2220</v>
      </c>
      <c r="I883" t="s">
        <v>184</v>
      </c>
      <c r="J883" t="s">
        <v>185</v>
      </c>
      <c r="K883" s="35" t="str">
        <f t="shared" si="13"/>
        <v>Mosa-RT T.I. St-Jansberg B, Sint-Jansberg 39, 3680 MAASEIK</v>
      </c>
      <c r="L883" t="s">
        <v>180</v>
      </c>
    </row>
    <row r="884" spans="1:12" x14ac:dyDescent="0.3">
      <c r="A884">
        <v>127671</v>
      </c>
      <c r="B884">
        <v>1</v>
      </c>
      <c r="C884" t="s">
        <v>2078</v>
      </c>
      <c r="D884" t="s">
        <v>107</v>
      </c>
      <c r="E884">
        <v>3640</v>
      </c>
      <c r="F884" t="s">
        <v>2515</v>
      </c>
      <c r="G884" t="s">
        <v>1706</v>
      </c>
      <c r="H884" t="s">
        <v>2220</v>
      </c>
      <c r="I884" t="s">
        <v>184</v>
      </c>
      <c r="J884" t="s">
        <v>185</v>
      </c>
      <c r="K884" s="35" t="str">
        <f t="shared" si="13"/>
        <v>Mosa-RT E.G.S.4, Kloosterstraat 14, 3640 KINROOI</v>
      </c>
      <c r="L884" t="s">
        <v>180</v>
      </c>
    </row>
    <row r="885" spans="1:12" x14ac:dyDescent="0.3">
      <c r="A885">
        <v>127688</v>
      </c>
      <c r="B885">
        <v>1</v>
      </c>
      <c r="C885" t="s">
        <v>2079</v>
      </c>
      <c r="D885" t="s">
        <v>2080</v>
      </c>
      <c r="E885">
        <v>9000</v>
      </c>
      <c r="F885" t="s">
        <v>2427</v>
      </c>
      <c r="G885" t="s">
        <v>2081</v>
      </c>
      <c r="H885" t="s">
        <v>2223</v>
      </c>
      <c r="I885" t="s">
        <v>230</v>
      </c>
      <c r="J885" t="s">
        <v>231</v>
      </c>
      <c r="K885" s="35" t="str">
        <f t="shared" si="13"/>
        <v>Sint-Lievenscollege 1, Zilverenberg 1, 9000 GENT</v>
      </c>
      <c r="L885" t="s">
        <v>180</v>
      </c>
    </row>
    <row r="886" spans="1:12" x14ac:dyDescent="0.3">
      <c r="A886">
        <v>127696</v>
      </c>
      <c r="B886">
        <v>1</v>
      </c>
      <c r="C886" t="s">
        <v>1667</v>
      </c>
      <c r="D886" t="s">
        <v>2080</v>
      </c>
      <c r="E886">
        <v>9000</v>
      </c>
      <c r="F886" t="s">
        <v>2427</v>
      </c>
      <c r="G886" t="s">
        <v>2081</v>
      </c>
      <c r="H886" t="s">
        <v>2223</v>
      </c>
      <c r="I886" t="s">
        <v>230</v>
      </c>
      <c r="J886" t="s">
        <v>231</v>
      </c>
      <c r="K886" s="35" t="str">
        <f t="shared" si="13"/>
        <v>Sint-Lievenscollege, Zilverenberg 1, 9000 GENT</v>
      </c>
      <c r="L886" t="s">
        <v>180</v>
      </c>
    </row>
    <row r="887" spans="1:12" x14ac:dyDescent="0.3">
      <c r="A887">
        <v>127704</v>
      </c>
      <c r="B887">
        <v>1</v>
      </c>
      <c r="C887" t="s">
        <v>2082</v>
      </c>
      <c r="D887" t="s">
        <v>2083</v>
      </c>
      <c r="E887">
        <v>9041</v>
      </c>
      <c r="F887" t="s">
        <v>2514</v>
      </c>
      <c r="G887" t="s">
        <v>2084</v>
      </c>
      <c r="H887" t="s">
        <v>2223</v>
      </c>
      <c r="I887" t="s">
        <v>230</v>
      </c>
      <c r="J887" t="s">
        <v>231</v>
      </c>
      <c r="K887" s="35" t="str">
        <f t="shared" si="13"/>
        <v>EDUGO campus De Toren, Sint-Jozefstraat 10, 9041 OOSTAKKER</v>
      </c>
      <c r="L887" t="s">
        <v>180</v>
      </c>
    </row>
    <row r="888" spans="1:12" x14ac:dyDescent="0.3">
      <c r="A888">
        <v>127712</v>
      </c>
      <c r="B888">
        <v>1</v>
      </c>
      <c r="C888" t="s">
        <v>2085</v>
      </c>
      <c r="D888" t="s">
        <v>2609</v>
      </c>
      <c r="E888">
        <v>9041</v>
      </c>
      <c r="F888" t="s">
        <v>2514</v>
      </c>
      <c r="G888" t="s">
        <v>2086</v>
      </c>
      <c r="H888" t="s">
        <v>2223</v>
      </c>
      <c r="I888" t="s">
        <v>230</v>
      </c>
      <c r="J888" t="s">
        <v>231</v>
      </c>
      <c r="K888" s="35" t="str">
        <f t="shared" si="13"/>
        <v>EDUGO campus De Brug 1, Simone Duboisstraat 15, 9041 OOSTAKKER</v>
      </c>
      <c r="L888" t="s">
        <v>180</v>
      </c>
    </row>
    <row r="889" spans="1:12" x14ac:dyDescent="0.3">
      <c r="A889">
        <v>127721</v>
      </c>
      <c r="B889">
        <v>1</v>
      </c>
      <c r="C889" t="s">
        <v>2087</v>
      </c>
      <c r="D889" t="s">
        <v>2609</v>
      </c>
      <c r="E889">
        <v>9041</v>
      </c>
      <c r="F889" t="s">
        <v>2514</v>
      </c>
      <c r="G889" t="s">
        <v>2086</v>
      </c>
      <c r="H889" t="s">
        <v>2223</v>
      </c>
      <c r="I889" t="s">
        <v>230</v>
      </c>
      <c r="J889" t="s">
        <v>231</v>
      </c>
      <c r="K889" s="35" t="str">
        <f t="shared" si="13"/>
        <v>EDUGO campus De Brug 2, Simone Duboisstraat 15, 9041 OOSTAKKER</v>
      </c>
      <c r="L889" t="s">
        <v>180</v>
      </c>
    </row>
    <row r="890" spans="1:12" x14ac:dyDescent="0.3">
      <c r="A890">
        <v>127738</v>
      </c>
      <c r="B890">
        <v>1</v>
      </c>
      <c r="C890" t="s">
        <v>2088</v>
      </c>
      <c r="D890" t="s">
        <v>2089</v>
      </c>
      <c r="E890">
        <v>8800</v>
      </c>
      <c r="F890" t="s">
        <v>2411</v>
      </c>
      <c r="G890" t="s">
        <v>2090</v>
      </c>
      <c r="H890" t="s">
        <v>2236</v>
      </c>
      <c r="I890" t="s">
        <v>2205</v>
      </c>
      <c r="J890" t="s">
        <v>614</v>
      </c>
      <c r="K890" s="35" t="str">
        <f t="shared" si="13"/>
        <v>O.L.V. van Vreugde, Mandellaan 170, 8800 ROESELARE</v>
      </c>
      <c r="L890" t="s">
        <v>180</v>
      </c>
    </row>
    <row r="891" spans="1:12" x14ac:dyDescent="0.3">
      <c r="A891">
        <v>127746</v>
      </c>
      <c r="B891">
        <v>1</v>
      </c>
      <c r="C891" t="s">
        <v>2091</v>
      </c>
      <c r="D891" t="s">
        <v>2089</v>
      </c>
      <c r="E891">
        <v>8800</v>
      </c>
      <c r="F891" t="s">
        <v>2411</v>
      </c>
      <c r="G891" t="s">
        <v>2090</v>
      </c>
      <c r="H891" t="s">
        <v>2236</v>
      </c>
      <c r="I891" t="s">
        <v>2205</v>
      </c>
      <c r="J891" t="s">
        <v>614</v>
      </c>
      <c r="K891" s="35" t="str">
        <f t="shared" si="13"/>
        <v>O.L.V. van Vreugde eerste graad, Mandellaan 170, 8800 ROESELARE</v>
      </c>
      <c r="L891" t="s">
        <v>180</v>
      </c>
    </row>
    <row r="892" spans="1:12" x14ac:dyDescent="0.3">
      <c r="A892">
        <v>127753</v>
      </c>
      <c r="B892">
        <v>1</v>
      </c>
      <c r="C892" t="s">
        <v>2092</v>
      </c>
      <c r="D892" t="s">
        <v>2093</v>
      </c>
      <c r="E892">
        <v>8800</v>
      </c>
      <c r="F892" t="s">
        <v>2411</v>
      </c>
      <c r="G892" t="s">
        <v>2094</v>
      </c>
      <c r="H892" t="s">
        <v>2236</v>
      </c>
      <c r="I892" t="s">
        <v>2205</v>
      </c>
      <c r="J892" t="s">
        <v>614</v>
      </c>
      <c r="K892" s="35" t="str">
        <f t="shared" si="13"/>
        <v>VMS, Arme-Klarenstraat 40, 8800 ROESELARE</v>
      </c>
      <c r="L892" t="s">
        <v>180</v>
      </c>
    </row>
    <row r="893" spans="1:12" x14ac:dyDescent="0.3">
      <c r="A893">
        <v>127761</v>
      </c>
      <c r="B893">
        <v>1</v>
      </c>
      <c r="C893" t="s">
        <v>2095</v>
      </c>
      <c r="D893" t="s">
        <v>2093</v>
      </c>
      <c r="E893">
        <v>8800</v>
      </c>
      <c r="F893" t="s">
        <v>2411</v>
      </c>
      <c r="G893" t="s">
        <v>2094</v>
      </c>
      <c r="H893" t="s">
        <v>2236</v>
      </c>
      <c r="I893" t="s">
        <v>2205</v>
      </c>
      <c r="J893" t="s">
        <v>614</v>
      </c>
      <c r="K893" s="35" t="str">
        <f t="shared" si="13"/>
        <v>VMS eerste graad, Arme-Klarenstraat 40, 8800 ROESELARE</v>
      </c>
      <c r="L893" t="s">
        <v>180</v>
      </c>
    </row>
    <row r="894" spans="1:12" x14ac:dyDescent="0.3">
      <c r="A894">
        <v>127779</v>
      </c>
      <c r="B894">
        <v>1</v>
      </c>
      <c r="C894" t="s">
        <v>2096</v>
      </c>
      <c r="D894" t="s">
        <v>1710</v>
      </c>
      <c r="E894">
        <v>8800</v>
      </c>
      <c r="F894" t="s">
        <v>2411</v>
      </c>
      <c r="G894" t="s">
        <v>1711</v>
      </c>
      <c r="H894" t="s">
        <v>2236</v>
      </c>
      <c r="I894" t="s">
        <v>2205</v>
      </c>
      <c r="J894" t="s">
        <v>614</v>
      </c>
      <c r="K894" s="35" t="str">
        <f t="shared" si="13"/>
        <v>V.T.I. 1, Leenstraat 32, 8800 ROESELARE</v>
      </c>
      <c r="L894" t="s">
        <v>180</v>
      </c>
    </row>
    <row r="895" spans="1:12" x14ac:dyDescent="0.3">
      <c r="A895">
        <v>127787</v>
      </c>
      <c r="B895">
        <v>1</v>
      </c>
      <c r="C895" t="s">
        <v>2097</v>
      </c>
      <c r="D895" t="s">
        <v>1710</v>
      </c>
      <c r="E895">
        <v>8800</v>
      </c>
      <c r="F895" t="s">
        <v>2411</v>
      </c>
      <c r="G895" t="s">
        <v>1711</v>
      </c>
      <c r="H895" t="s">
        <v>2236</v>
      </c>
      <c r="I895" t="s">
        <v>2205</v>
      </c>
      <c r="J895" t="s">
        <v>614</v>
      </c>
      <c r="K895" s="35" t="str">
        <f t="shared" si="13"/>
        <v>V.T.I. eerste graad, Leenstraat 32, 8800 ROESELARE</v>
      </c>
      <c r="L895" t="s">
        <v>180</v>
      </c>
    </row>
    <row r="896" spans="1:12" x14ac:dyDescent="0.3">
      <c r="A896">
        <v>127795</v>
      </c>
      <c r="B896">
        <v>1</v>
      </c>
      <c r="C896" t="s">
        <v>2098</v>
      </c>
      <c r="D896" t="s">
        <v>2099</v>
      </c>
      <c r="E896">
        <v>8850</v>
      </c>
      <c r="F896" t="s">
        <v>2535</v>
      </c>
      <c r="G896" t="s">
        <v>2100</v>
      </c>
      <c r="H896" t="s">
        <v>2236</v>
      </c>
      <c r="I896" t="s">
        <v>2205</v>
      </c>
      <c r="J896" t="s">
        <v>614</v>
      </c>
      <c r="K896" s="35" t="str">
        <f t="shared" si="13"/>
        <v>H. Kindsheid, Wezestraat 2, 8850 ARDOOIE</v>
      </c>
      <c r="L896" t="s">
        <v>180</v>
      </c>
    </row>
    <row r="897" spans="1:12" x14ac:dyDescent="0.3">
      <c r="A897">
        <v>127803</v>
      </c>
      <c r="B897">
        <v>1</v>
      </c>
      <c r="C897" t="s">
        <v>2101</v>
      </c>
      <c r="D897" t="s">
        <v>2099</v>
      </c>
      <c r="E897">
        <v>8850</v>
      </c>
      <c r="F897" t="s">
        <v>2535</v>
      </c>
      <c r="G897" t="s">
        <v>2100</v>
      </c>
      <c r="H897" t="s">
        <v>2236</v>
      </c>
      <c r="I897" t="s">
        <v>2205</v>
      </c>
      <c r="J897" t="s">
        <v>614</v>
      </c>
      <c r="K897" s="35" t="str">
        <f t="shared" si="13"/>
        <v>H. Kindsheid eerste graad, Wezestraat 2, 8850 ARDOOIE</v>
      </c>
      <c r="L897" t="s">
        <v>180</v>
      </c>
    </row>
    <row r="898" spans="1:12" x14ac:dyDescent="0.3">
      <c r="A898">
        <v>127811</v>
      </c>
      <c r="B898">
        <v>1</v>
      </c>
      <c r="C898" t="s">
        <v>2102</v>
      </c>
      <c r="D898" t="s">
        <v>2103</v>
      </c>
      <c r="E898">
        <v>3000</v>
      </c>
      <c r="F898" t="s">
        <v>2359</v>
      </c>
      <c r="G898" t="s">
        <v>2104</v>
      </c>
      <c r="H898" t="s">
        <v>2230</v>
      </c>
      <c r="I898" t="s">
        <v>417</v>
      </c>
      <c r="J898" t="s">
        <v>418</v>
      </c>
      <c r="K898" s="35" t="str">
        <f t="shared" si="13"/>
        <v>Sancta Maria Leuven, Charles Deberiotstraat 14, 3000 LEUVEN</v>
      </c>
      <c r="L898" t="s">
        <v>180</v>
      </c>
    </row>
    <row r="899" spans="1:12" x14ac:dyDescent="0.3">
      <c r="A899">
        <v>127829</v>
      </c>
      <c r="B899">
        <v>1</v>
      </c>
      <c r="C899" t="s">
        <v>2105</v>
      </c>
      <c r="D899" t="s">
        <v>2103</v>
      </c>
      <c r="E899">
        <v>3000</v>
      </c>
      <c r="F899" t="s">
        <v>2359</v>
      </c>
      <c r="G899" t="s">
        <v>2104</v>
      </c>
      <c r="H899" t="s">
        <v>2230</v>
      </c>
      <c r="I899" t="s">
        <v>417</v>
      </c>
      <c r="J899" t="s">
        <v>418</v>
      </c>
      <c r="K899" s="35" t="str">
        <f t="shared" ref="K899:K962" si="14">IF(A899="","",C899&amp;", "&amp;D899&amp;", "&amp;E899&amp;" "&amp;F899)</f>
        <v>Sancta Maria Instituut, Charles Deberiotstraat 14, 3000 LEUVEN</v>
      </c>
      <c r="L899" t="s">
        <v>180</v>
      </c>
    </row>
    <row r="900" spans="1:12" x14ac:dyDescent="0.3">
      <c r="A900">
        <v>127837</v>
      </c>
      <c r="B900">
        <v>1</v>
      </c>
      <c r="C900" t="s">
        <v>2106</v>
      </c>
      <c r="D900" t="s">
        <v>2107</v>
      </c>
      <c r="E900">
        <v>3900</v>
      </c>
      <c r="F900" t="s">
        <v>2499</v>
      </c>
      <c r="G900" t="s">
        <v>2108</v>
      </c>
      <c r="H900" t="s">
        <v>2220</v>
      </c>
      <c r="I900" t="s">
        <v>184</v>
      </c>
      <c r="J900" t="s">
        <v>185</v>
      </c>
      <c r="K900" s="35" t="str">
        <f t="shared" si="14"/>
        <v>WICO - 127837, Ursulinenstraat 17, 3900 PELT</v>
      </c>
      <c r="L900" t="s">
        <v>180</v>
      </c>
    </row>
    <row r="901" spans="1:12" x14ac:dyDescent="0.3">
      <c r="A901">
        <v>127845</v>
      </c>
      <c r="B901">
        <v>1</v>
      </c>
      <c r="C901" t="s">
        <v>2109</v>
      </c>
      <c r="D901" t="s">
        <v>2110</v>
      </c>
      <c r="E901">
        <v>3900</v>
      </c>
      <c r="F901" t="s">
        <v>2499</v>
      </c>
      <c r="G901" t="s">
        <v>2108</v>
      </c>
      <c r="H901" t="s">
        <v>2220</v>
      </c>
      <c r="I901" t="s">
        <v>184</v>
      </c>
      <c r="J901" t="s">
        <v>185</v>
      </c>
      <c r="K901" s="35" t="str">
        <f t="shared" si="14"/>
        <v>WICO - 127845, Ursulinenstraat 13, 3900 PELT</v>
      </c>
      <c r="L901" t="s">
        <v>180</v>
      </c>
    </row>
    <row r="902" spans="1:12" x14ac:dyDescent="0.3">
      <c r="A902">
        <v>127852</v>
      </c>
      <c r="B902">
        <v>1</v>
      </c>
      <c r="C902" t="s">
        <v>2111</v>
      </c>
      <c r="D902" t="s">
        <v>244</v>
      </c>
      <c r="E902">
        <v>2930</v>
      </c>
      <c r="F902" t="s">
        <v>2307</v>
      </c>
      <c r="G902" t="s">
        <v>245</v>
      </c>
      <c r="H902" t="s">
        <v>2220</v>
      </c>
      <c r="I902" t="s">
        <v>184</v>
      </c>
      <c r="J902" t="s">
        <v>185</v>
      </c>
      <c r="K902" s="35" t="str">
        <f t="shared" si="14"/>
        <v>Sint-Michielscollege Brasschaat 1, Kapelsesteenweg 72, 2930 BRASSCHAAT</v>
      </c>
      <c r="L902" t="s">
        <v>180</v>
      </c>
    </row>
    <row r="903" spans="1:12" x14ac:dyDescent="0.3">
      <c r="A903">
        <v>127861</v>
      </c>
      <c r="B903">
        <v>1</v>
      </c>
      <c r="C903" t="s">
        <v>2112</v>
      </c>
      <c r="D903" t="s">
        <v>1985</v>
      </c>
      <c r="E903">
        <v>2570</v>
      </c>
      <c r="F903" t="s">
        <v>2309</v>
      </c>
      <c r="G903" t="s">
        <v>1986</v>
      </c>
      <c r="H903" t="s">
        <v>2220</v>
      </c>
      <c r="I903" t="s">
        <v>184</v>
      </c>
      <c r="J903" t="s">
        <v>185</v>
      </c>
      <c r="K903" s="35" t="str">
        <f t="shared" si="14"/>
        <v>Sint-Norbertusinstituut 3, Stationsstraat 6, 2570 DUFFEL</v>
      </c>
      <c r="L903" t="s">
        <v>180</v>
      </c>
    </row>
    <row r="904" spans="1:12" x14ac:dyDescent="0.3">
      <c r="A904">
        <v>127878</v>
      </c>
      <c r="B904">
        <v>1</v>
      </c>
      <c r="C904" t="s">
        <v>2113</v>
      </c>
      <c r="D904" t="s">
        <v>2114</v>
      </c>
      <c r="E904">
        <v>1020</v>
      </c>
      <c r="F904" t="s">
        <v>2347</v>
      </c>
      <c r="G904" t="s">
        <v>455</v>
      </c>
      <c r="H904" t="s">
        <v>2223</v>
      </c>
      <c r="I904" t="s">
        <v>230</v>
      </c>
      <c r="J904" t="s">
        <v>231</v>
      </c>
      <c r="K904" s="35" t="str">
        <f t="shared" si="14"/>
        <v>Maria Assumptalyceum, Stalkruidlaan 9, 1020 LAKEN</v>
      </c>
      <c r="L904" t="s">
        <v>180</v>
      </c>
    </row>
    <row r="905" spans="1:12" x14ac:dyDescent="0.3">
      <c r="A905">
        <v>127886</v>
      </c>
      <c r="B905">
        <v>1</v>
      </c>
      <c r="C905" t="s">
        <v>2115</v>
      </c>
      <c r="D905" t="s">
        <v>1683</v>
      </c>
      <c r="E905">
        <v>3300</v>
      </c>
      <c r="F905" t="s">
        <v>2372</v>
      </c>
      <c r="G905" t="s">
        <v>1684</v>
      </c>
      <c r="H905" t="s">
        <v>2230</v>
      </c>
      <c r="I905" t="s">
        <v>417</v>
      </c>
      <c r="J905" t="s">
        <v>418</v>
      </c>
      <c r="K905" s="35" t="str">
        <f t="shared" si="14"/>
        <v>VIA-2, Waaibergstraat 45, 3300 TIENEN</v>
      </c>
      <c r="L905" t="s">
        <v>180</v>
      </c>
    </row>
    <row r="906" spans="1:12" x14ac:dyDescent="0.3">
      <c r="A906">
        <v>127894</v>
      </c>
      <c r="B906">
        <v>1</v>
      </c>
      <c r="C906" t="s">
        <v>2116</v>
      </c>
      <c r="D906" t="s">
        <v>47</v>
      </c>
      <c r="E906">
        <v>9040</v>
      </c>
      <c r="F906" t="s">
        <v>2518</v>
      </c>
      <c r="G906" t="s">
        <v>2117</v>
      </c>
      <c r="H906" t="s">
        <v>2223</v>
      </c>
      <c r="I906" t="s">
        <v>230</v>
      </c>
      <c r="J906" t="s">
        <v>231</v>
      </c>
      <c r="K906" s="35" t="str">
        <f t="shared" si="14"/>
        <v>Tectura Groenkouter, Sint-Baafskouterstraat 129, 9040 SINT-AMANDSBERG</v>
      </c>
      <c r="L906" t="s">
        <v>180</v>
      </c>
    </row>
    <row r="907" spans="1:12" x14ac:dyDescent="0.3">
      <c r="A907">
        <v>127911</v>
      </c>
      <c r="B907">
        <v>1</v>
      </c>
      <c r="C907" t="s">
        <v>2118</v>
      </c>
      <c r="D907" t="s">
        <v>973</v>
      </c>
      <c r="E907">
        <v>9100</v>
      </c>
      <c r="F907" t="s">
        <v>2442</v>
      </c>
      <c r="G907" t="s">
        <v>974</v>
      </c>
      <c r="H907" t="s">
        <v>2223</v>
      </c>
      <c r="I907" t="s">
        <v>230</v>
      </c>
      <c r="J907" t="s">
        <v>231</v>
      </c>
      <c r="K907" s="35" t="str">
        <f t="shared" si="14"/>
        <v>Berkenboom Humaniora eerste graad, Kleine Peperstraat 16, 9100 SINT-NIKLAAS</v>
      </c>
      <c r="L907" t="s">
        <v>180</v>
      </c>
    </row>
    <row r="908" spans="1:12" x14ac:dyDescent="0.3">
      <c r="A908">
        <v>127928</v>
      </c>
      <c r="B908">
        <v>1</v>
      </c>
      <c r="C908" t="s">
        <v>2119</v>
      </c>
      <c r="D908" t="s">
        <v>376</v>
      </c>
      <c r="E908">
        <v>2900</v>
      </c>
      <c r="F908" t="s">
        <v>2331</v>
      </c>
      <c r="G908" t="s">
        <v>377</v>
      </c>
      <c r="H908" t="s">
        <v>2220</v>
      </c>
      <c r="I908" t="s">
        <v>184</v>
      </c>
      <c r="J908" t="s">
        <v>185</v>
      </c>
      <c r="K908" s="35" t="str">
        <f t="shared" si="14"/>
        <v>Sint-Michielscollege 1, Papenaardekenstraat 53, 2900 SCHOTEN</v>
      </c>
      <c r="L908" t="s">
        <v>180</v>
      </c>
    </row>
    <row r="909" spans="1:12" x14ac:dyDescent="0.3">
      <c r="A909">
        <v>127936</v>
      </c>
      <c r="B909">
        <v>1</v>
      </c>
      <c r="C909" t="s">
        <v>501</v>
      </c>
      <c r="D909" t="s">
        <v>57</v>
      </c>
      <c r="E909">
        <v>1090</v>
      </c>
      <c r="F909" t="s">
        <v>2354</v>
      </c>
      <c r="G909" t="s">
        <v>502</v>
      </c>
      <c r="H909" t="s">
        <v>2223</v>
      </c>
      <c r="I909" t="s">
        <v>230</v>
      </c>
      <c r="J909" t="s">
        <v>231</v>
      </c>
      <c r="K909" s="35" t="str">
        <f t="shared" si="14"/>
        <v>Sint-Pieterscollege, Léon Theodorstraat 167, 1090 JETTE</v>
      </c>
      <c r="L909" t="s">
        <v>180</v>
      </c>
    </row>
    <row r="910" spans="1:12" x14ac:dyDescent="0.3">
      <c r="A910">
        <v>127944</v>
      </c>
      <c r="B910">
        <v>1</v>
      </c>
      <c r="C910" t="s">
        <v>2120</v>
      </c>
      <c r="D910" t="s">
        <v>93</v>
      </c>
      <c r="E910">
        <v>2650</v>
      </c>
      <c r="F910" t="s">
        <v>2474</v>
      </c>
      <c r="G910" t="s">
        <v>2121</v>
      </c>
      <c r="H910" t="s">
        <v>2220</v>
      </c>
      <c r="I910" t="s">
        <v>184</v>
      </c>
      <c r="J910" t="s">
        <v>185</v>
      </c>
      <c r="K910" s="35" t="str">
        <f t="shared" si="14"/>
        <v>Onze-Lieve-Vrouw van Lourdescollege, Rombaut Keldermansstraat 33, 2650 EDEGEM</v>
      </c>
      <c r="L910" t="s">
        <v>180</v>
      </c>
    </row>
    <row r="911" spans="1:12" x14ac:dyDescent="0.3">
      <c r="A911">
        <v>127951</v>
      </c>
      <c r="B911">
        <v>1</v>
      </c>
      <c r="C911" t="s">
        <v>2122</v>
      </c>
      <c r="D911" t="s">
        <v>93</v>
      </c>
      <c r="E911">
        <v>2650</v>
      </c>
      <c r="F911" t="s">
        <v>2474</v>
      </c>
      <c r="G911" t="s">
        <v>2121</v>
      </c>
      <c r="H911" t="s">
        <v>2220</v>
      </c>
      <c r="I911" t="s">
        <v>184</v>
      </c>
      <c r="J911" t="s">
        <v>185</v>
      </c>
      <c r="K911" s="35" t="str">
        <f t="shared" si="14"/>
        <v>Onze-Lieve-Vrouw van Lourdescollege MS, Rombaut Keldermansstraat 33, 2650 EDEGEM</v>
      </c>
      <c r="L911" t="s">
        <v>180</v>
      </c>
    </row>
    <row r="912" spans="1:12" x14ac:dyDescent="0.3">
      <c r="A912">
        <v>127969</v>
      </c>
      <c r="B912">
        <v>1</v>
      </c>
      <c r="C912" t="s">
        <v>2123</v>
      </c>
      <c r="D912" t="s">
        <v>2124</v>
      </c>
      <c r="E912">
        <v>9880</v>
      </c>
      <c r="F912" t="s">
        <v>2490</v>
      </c>
      <c r="G912" t="s">
        <v>2125</v>
      </c>
      <c r="H912" t="s">
        <v>2223</v>
      </c>
      <c r="I912" t="s">
        <v>230</v>
      </c>
      <c r="J912" t="s">
        <v>231</v>
      </c>
      <c r="K912" s="35" t="str">
        <f t="shared" si="14"/>
        <v>Emmaüsinstituut@1, Sint-Gerolflaan 20, 9880 AALTER</v>
      </c>
      <c r="L912" t="s">
        <v>180</v>
      </c>
    </row>
    <row r="913" spans="1:12" x14ac:dyDescent="0.3">
      <c r="A913">
        <v>127977</v>
      </c>
      <c r="B913">
        <v>1</v>
      </c>
      <c r="C913" t="s">
        <v>2126</v>
      </c>
      <c r="D913" t="s">
        <v>2124</v>
      </c>
      <c r="E913">
        <v>9880</v>
      </c>
      <c r="F913" t="s">
        <v>2490</v>
      </c>
      <c r="G913" t="s">
        <v>2125</v>
      </c>
      <c r="H913" t="s">
        <v>2223</v>
      </c>
      <c r="I913" t="s">
        <v>230</v>
      </c>
      <c r="J913" t="s">
        <v>231</v>
      </c>
      <c r="K913" s="35" t="str">
        <f t="shared" si="14"/>
        <v>Emmaüsinstituut@2, Sint-Gerolflaan 20, 9880 AALTER</v>
      </c>
      <c r="L913" t="s">
        <v>180</v>
      </c>
    </row>
    <row r="914" spans="1:12" x14ac:dyDescent="0.3">
      <c r="A914">
        <v>127985</v>
      </c>
      <c r="B914">
        <v>1</v>
      </c>
      <c r="C914" t="s">
        <v>2127</v>
      </c>
      <c r="D914" t="s">
        <v>2128</v>
      </c>
      <c r="E914">
        <v>9800</v>
      </c>
      <c r="F914" t="s">
        <v>2421</v>
      </c>
      <c r="G914" t="s">
        <v>2129</v>
      </c>
      <c r="H914" t="s">
        <v>2223</v>
      </c>
      <c r="I914" t="s">
        <v>230</v>
      </c>
      <c r="J914" t="s">
        <v>231</v>
      </c>
      <c r="K914" s="35" t="str">
        <f t="shared" si="14"/>
        <v>GO! Erasmusatheneum Deinze, Volhardingslaan 11, 9800 DEINZE</v>
      </c>
      <c r="L914" t="s">
        <v>180</v>
      </c>
    </row>
    <row r="915" spans="1:12" x14ac:dyDescent="0.3">
      <c r="A915">
        <v>127993</v>
      </c>
      <c r="B915">
        <v>1</v>
      </c>
      <c r="C915" t="s">
        <v>2130</v>
      </c>
      <c r="D915" t="s">
        <v>2131</v>
      </c>
      <c r="E915">
        <v>9840</v>
      </c>
      <c r="F915" t="s">
        <v>2536</v>
      </c>
      <c r="G915" t="s">
        <v>2132</v>
      </c>
      <c r="H915" t="s">
        <v>2223</v>
      </c>
      <c r="I915" t="s">
        <v>230</v>
      </c>
      <c r="J915" t="s">
        <v>231</v>
      </c>
      <c r="K915" s="35" t="str">
        <f t="shared" si="14"/>
        <v>GO! atheneum Erasmus De Pinte, Polderdreef 42, 9840 DE PINTE</v>
      </c>
      <c r="L915" t="s">
        <v>180</v>
      </c>
    </row>
    <row r="916" spans="1:12" x14ac:dyDescent="0.3">
      <c r="A916">
        <v>128017</v>
      </c>
      <c r="B916">
        <v>1</v>
      </c>
      <c r="C916" t="s">
        <v>2133</v>
      </c>
      <c r="D916" t="s">
        <v>126</v>
      </c>
      <c r="E916">
        <v>8900</v>
      </c>
      <c r="F916" t="s">
        <v>2394</v>
      </c>
      <c r="G916" t="s">
        <v>681</v>
      </c>
      <c r="H916" t="s">
        <v>2236</v>
      </c>
      <c r="I916" t="s">
        <v>2205</v>
      </c>
      <c r="J916" t="s">
        <v>614</v>
      </c>
      <c r="K916" s="35" t="str">
        <f t="shared" si="14"/>
        <v>Lyceum Ieper eerste graad, Maloulaan 2, 8900 IEPER</v>
      </c>
      <c r="L916" t="s">
        <v>180</v>
      </c>
    </row>
    <row r="917" spans="1:12" x14ac:dyDescent="0.3">
      <c r="A917">
        <v>128025</v>
      </c>
      <c r="B917">
        <v>1</v>
      </c>
      <c r="C917" t="s">
        <v>2134</v>
      </c>
      <c r="D917" t="s">
        <v>884</v>
      </c>
      <c r="E917">
        <v>9000</v>
      </c>
      <c r="F917" t="s">
        <v>2427</v>
      </c>
      <c r="G917" t="s">
        <v>885</v>
      </c>
      <c r="H917" t="s">
        <v>2223</v>
      </c>
      <c r="I917" t="s">
        <v>230</v>
      </c>
      <c r="J917" t="s">
        <v>231</v>
      </c>
      <c r="K917" s="35" t="str">
        <f t="shared" si="14"/>
        <v>Sint-Pietersinstituut eerstegraadsschool, Koning Albertlaan 70, 9000 GENT</v>
      </c>
      <c r="L917" t="s">
        <v>180</v>
      </c>
    </row>
    <row r="918" spans="1:12" x14ac:dyDescent="0.3">
      <c r="A918">
        <v>128108</v>
      </c>
      <c r="B918">
        <v>1</v>
      </c>
      <c r="C918" t="s">
        <v>2266</v>
      </c>
      <c r="D918" t="s">
        <v>2267</v>
      </c>
      <c r="E918">
        <v>1930</v>
      </c>
      <c r="F918" t="s">
        <v>2510</v>
      </c>
      <c r="G918" t="s">
        <v>2135</v>
      </c>
      <c r="H918" t="s">
        <v>2230</v>
      </c>
      <c r="I918" t="s">
        <v>417</v>
      </c>
      <c r="J918" t="s">
        <v>418</v>
      </c>
      <c r="K918" s="35" t="str">
        <f t="shared" si="14"/>
        <v>GO! Kompaz, Parklaan 39, 1930 ZAVENTEM</v>
      </c>
      <c r="L918" t="s">
        <v>180</v>
      </c>
    </row>
    <row r="919" spans="1:12" x14ac:dyDescent="0.3">
      <c r="A919">
        <v>128447</v>
      </c>
      <c r="B919">
        <v>1</v>
      </c>
      <c r="C919" t="s">
        <v>2136</v>
      </c>
      <c r="D919" t="s">
        <v>1900</v>
      </c>
      <c r="E919">
        <v>8500</v>
      </c>
      <c r="F919" t="s">
        <v>2392</v>
      </c>
      <c r="G919" t="s">
        <v>1901</v>
      </c>
      <c r="H919" t="s">
        <v>2236</v>
      </c>
      <c r="I919" t="s">
        <v>2205</v>
      </c>
      <c r="J919" t="s">
        <v>614</v>
      </c>
      <c r="K919" s="35" t="str">
        <f t="shared" si="14"/>
        <v>Guldensporencollege 7, Diksmuidekaai 6, 8500 KORTRIJK</v>
      </c>
      <c r="L919" t="s">
        <v>180</v>
      </c>
    </row>
    <row r="920" spans="1:12" x14ac:dyDescent="0.3">
      <c r="A920">
        <v>128538</v>
      </c>
      <c r="B920">
        <v>1</v>
      </c>
      <c r="C920" t="s">
        <v>2137</v>
      </c>
      <c r="D920" t="s">
        <v>2138</v>
      </c>
      <c r="E920">
        <v>2800</v>
      </c>
      <c r="F920" t="s">
        <v>2324</v>
      </c>
      <c r="G920" t="s">
        <v>2139</v>
      </c>
      <c r="H920" t="s">
        <v>2220</v>
      </c>
      <c r="I920" t="s">
        <v>184</v>
      </c>
      <c r="J920" t="s">
        <v>185</v>
      </c>
      <c r="K920" s="35" t="str">
        <f t="shared" si="14"/>
        <v>PTS,Prov.Scholen vr Tuinbouw en Techniek, Antwerpsesteenweg 145, 2800 MECHELEN</v>
      </c>
      <c r="L920" t="s">
        <v>180</v>
      </c>
    </row>
    <row r="921" spans="1:12" x14ac:dyDescent="0.3">
      <c r="A921">
        <v>128546</v>
      </c>
      <c r="B921">
        <v>1</v>
      </c>
      <c r="C921" t="s">
        <v>1015</v>
      </c>
      <c r="D921" t="s">
        <v>2138</v>
      </c>
      <c r="E921">
        <v>2800</v>
      </c>
      <c r="F921" t="s">
        <v>2324</v>
      </c>
      <c r="G921" t="s">
        <v>2139</v>
      </c>
      <c r="H921" t="s">
        <v>2220</v>
      </c>
      <c r="I921" t="s">
        <v>184</v>
      </c>
      <c r="J921" t="s">
        <v>185</v>
      </c>
      <c r="K921" s="35" t="str">
        <f t="shared" si="14"/>
        <v>Provinciale Middenschool, Antwerpsesteenweg 145, 2800 MECHELEN</v>
      </c>
      <c r="L921" t="s">
        <v>180</v>
      </c>
    </row>
    <row r="922" spans="1:12" x14ac:dyDescent="0.3">
      <c r="A922">
        <v>128553</v>
      </c>
      <c r="B922">
        <v>1</v>
      </c>
      <c r="C922" t="s">
        <v>2140</v>
      </c>
      <c r="D922" t="s">
        <v>2141</v>
      </c>
      <c r="E922">
        <v>3960</v>
      </c>
      <c r="F922" t="s">
        <v>2449</v>
      </c>
      <c r="G922" t="s">
        <v>2142</v>
      </c>
      <c r="H922" t="s">
        <v>2220</v>
      </c>
      <c r="I922" t="s">
        <v>184</v>
      </c>
      <c r="J922" t="s">
        <v>185</v>
      </c>
      <c r="K922" s="35" t="str">
        <f t="shared" si="14"/>
        <v>TISM, Baron de Taxislaan 4, 3960 BREE</v>
      </c>
      <c r="L922" t="s">
        <v>180</v>
      </c>
    </row>
    <row r="923" spans="1:12" x14ac:dyDescent="0.3">
      <c r="A923">
        <v>128561</v>
      </c>
      <c r="B923">
        <v>1</v>
      </c>
      <c r="C923" t="s">
        <v>2143</v>
      </c>
      <c r="D923" t="s">
        <v>2141</v>
      </c>
      <c r="E923">
        <v>3960</v>
      </c>
      <c r="F923" t="s">
        <v>2449</v>
      </c>
      <c r="G923" t="s">
        <v>2142</v>
      </c>
      <c r="H923" t="s">
        <v>2220</v>
      </c>
      <c r="I923" t="s">
        <v>184</v>
      </c>
      <c r="J923" t="s">
        <v>185</v>
      </c>
      <c r="K923" s="35" t="str">
        <f t="shared" si="14"/>
        <v>TISM 1e gr, Baron de Taxislaan 4, 3960 BREE</v>
      </c>
      <c r="L923" t="s">
        <v>180</v>
      </c>
    </row>
    <row r="924" spans="1:12" x14ac:dyDescent="0.3">
      <c r="A924">
        <v>128983</v>
      </c>
      <c r="B924">
        <v>1</v>
      </c>
      <c r="C924" t="s">
        <v>2144</v>
      </c>
      <c r="D924" t="s">
        <v>2145</v>
      </c>
      <c r="E924">
        <v>3300</v>
      </c>
      <c r="F924" t="s">
        <v>2372</v>
      </c>
      <c r="G924" t="s">
        <v>2146</v>
      </c>
      <c r="H924" t="s">
        <v>2230</v>
      </c>
      <c r="I924" t="s">
        <v>417</v>
      </c>
      <c r="J924" t="s">
        <v>418</v>
      </c>
      <c r="K924" s="35" t="str">
        <f t="shared" si="14"/>
        <v>GO! atheneum Tienen, Gilainstraat 70, 3300 TIENEN</v>
      </c>
      <c r="L924" t="s">
        <v>180</v>
      </c>
    </row>
    <row r="925" spans="1:12" x14ac:dyDescent="0.3">
      <c r="A925">
        <v>129411</v>
      </c>
      <c r="B925">
        <v>1</v>
      </c>
      <c r="C925" t="s">
        <v>2147</v>
      </c>
      <c r="D925" t="s">
        <v>2148</v>
      </c>
      <c r="E925">
        <v>2640</v>
      </c>
      <c r="F925" t="s">
        <v>2327</v>
      </c>
      <c r="G925" t="s">
        <v>2149</v>
      </c>
      <c r="H925" t="s">
        <v>2220</v>
      </c>
      <c r="I925" t="s">
        <v>184</v>
      </c>
      <c r="J925" t="s">
        <v>185</v>
      </c>
      <c r="K925" s="35" t="str">
        <f t="shared" si="14"/>
        <v>Onze-Lieve-Vrouw-van-Lourdescollege 2, Eduard Arsenstraat 40, 2640 MORTSEL</v>
      </c>
      <c r="L925" t="s">
        <v>180</v>
      </c>
    </row>
    <row r="926" spans="1:12" x14ac:dyDescent="0.3">
      <c r="A926">
        <v>129916</v>
      </c>
      <c r="B926">
        <v>1</v>
      </c>
      <c r="C926" t="s">
        <v>590</v>
      </c>
      <c r="D926" t="s">
        <v>2150</v>
      </c>
      <c r="E926">
        <v>8940</v>
      </c>
      <c r="F926" t="s">
        <v>2537</v>
      </c>
      <c r="G926" t="s">
        <v>2151</v>
      </c>
      <c r="H926" t="s">
        <v>2236</v>
      </c>
      <c r="I926" t="s">
        <v>2205</v>
      </c>
      <c r="J926" t="s">
        <v>614</v>
      </c>
      <c r="K926" s="35" t="str">
        <f t="shared" si="14"/>
        <v>Sint-Jozefscollege, Koestraat 26, 8940 WERVIK</v>
      </c>
      <c r="L926" t="s">
        <v>180</v>
      </c>
    </row>
    <row r="927" spans="1:12" x14ac:dyDescent="0.3">
      <c r="A927">
        <v>130807</v>
      </c>
      <c r="B927">
        <v>1</v>
      </c>
      <c r="C927" t="s">
        <v>1336</v>
      </c>
      <c r="D927" t="s">
        <v>2152</v>
      </c>
      <c r="E927">
        <v>8400</v>
      </c>
      <c r="F927" t="s">
        <v>2407</v>
      </c>
      <c r="G927" t="s">
        <v>2153</v>
      </c>
      <c r="H927" t="s">
        <v>2236</v>
      </c>
      <c r="I927" t="s">
        <v>2205</v>
      </c>
      <c r="J927" t="s">
        <v>614</v>
      </c>
      <c r="K927" s="35" t="str">
        <f t="shared" si="14"/>
        <v>GO! Atheneum Oostende, Leon Spilliaertstraat 31, 8400 OOSTENDE</v>
      </c>
      <c r="L927" t="s">
        <v>180</v>
      </c>
    </row>
    <row r="928" spans="1:12" x14ac:dyDescent="0.3">
      <c r="A928">
        <v>131326</v>
      </c>
      <c r="B928">
        <v>1</v>
      </c>
      <c r="C928" t="s">
        <v>2538</v>
      </c>
      <c r="D928" t="s">
        <v>2154</v>
      </c>
      <c r="E928">
        <v>3200</v>
      </c>
      <c r="F928" t="s">
        <v>2339</v>
      </c>
      <c r="G928" t="s">
        <v>2155</v>
      </c>
      <c r="H928" t="s">
        <v>2230</v>
      </c>
      <c r="I928" t="s">
        <v>417</v>
      </c>
      <c r="J928" t="s">
        <v>418</v>
      </c>
      <c r="K928" s="35" t="str">
        <f t="shared" si="14"/>
        <v>GO! Site-A blauwe en oranje campus, Pastoor Dergentlaan 47, 3200 AARSCHOT</v>
      </c>
      <c r="L928" t="s">
        <v>180</v>
      </c>
    </row>
    <row r="929" spans="1:12" x14ac:dyDescent="0.3">
      <c r="A929">
        <v>131334</v>
      </c>
      <c r="B929">
        <v>1</v>
      </c>
      <c r="C929" t="s">
        <v>2156</v>
      </c>
      <c r="D929" t="s">
        <v>2157</v>
      </c>
      <c r="E929">
        <v>3980</v>
      </c>
      <c r="F929" t="s">
        <v>2469</v>
      </c>
      <c r="G929" t="s">
        <v>2158</v>
      </c>
      <c r="H929" t="s">
        <v>2230</v>
      </c>
      <c r="I929" t="s">
        <v>417</v>
      </c>
      <c r="J929" t="s">
        <v>418</v>
      </c>
      <c r="K929" s="35" t="str">
        <f t="shared" si="14"/>
        <v>GO! Ath. Russelberg Tessenderlo, Gerhagenstraat 58, 3980 TESSENDERLO</v>
      </c>
      <c r="L929" t="s">
        <v>180</v>
      </c>
    </row>
    <row r="930" spans="1:12" x14ac:dyDescent="0.3">
      <c r="A930">
        <v>131342</v>
      </c>
      <c r="B930">
        <v>1</v>
      </c>
      <c r="C930" t="s">
        <v>2159</v>
      </c>
      <c r="D930" t="s">
        <v>2160</v>
      </c>
      <c r="E930">
        <v>8380</v>
      </c>
      <c r="F930" t="s">
        <v>2539</v>
      </c>
      <c r="G930" t="s">
        <v>2161</v>
      </c>
      <c r="H930" t="s">
        <v>2236</v>
      </c>
      <c r="I930" t="s">
        <v>2205</v>
      </c>
      <c r="J930" t="s">
        <v>614</v>
      </c>
      <c r="K930" s="35" t="str">
        <f t="shared" si="14"/>
        <v>VTI Zeebrugge, Ploegstraat 38, 8380 ZEEBRUGGE</v>
      </c>
      <c r="L930" t="s">
        <v>180</v>
      </c>
    </row>
    <row r="931" spans="1:12" x14ac:dyDescent="0.3">
      <c r="A931">
        <v>131391</v>
      </c>
      <c r="B931">
        <v>1</v>
      </c>
      <c r="C931" t="s">
        <v>2162</v>
      </c>
      <c r="D931" t="s">
        <v>2163</v>
      </c>
      <c r="E931">
        <v>8000</v>
      </c>
      <c r="F931" t="s">
        <v>2384</v>
      </c>
      <c r="G931" t="s">
        <v>2164</v>
      </c>
      <c r="H931" t="s">
        <v>2236</v>
      </c>
      <c r="I931" t="s">
        <v>2205</v>
      </c>
      <c r="J931" t="s">
        <v>614</v>
      </c>
      <c r="K931" s="35" t="str">
        <f t="shared" si="14"/>
        <v>SLHD - Bovenbouw, Potterierei 11, 8000 BRUGGE</v>
      </c>
      <c r="L931" t="s">
        <v>180</v>
      </c>
    </row>
    <row r="932" spans="1:12" x14ac:dyDescent="0.3">
      <c r="A932">
        <v>131409</v>
      </c>
      <c r="B932">
        <v>1</v>
      </c>
      <c r="C932" t="s">
        <v>2165</v>
      </c>
      <c r="D932" t="s">
        <v>2163</v>
      </c>
      <c r="E932">
        <v>8000</v>
      </c>
      <c r="F932" t="s">
        <v>2384</v>
      </c>
      <c r="G932" t="s">
        <v>2164</v>
      </c>
      <c r="H932" t="s">
        <v>2236</v>
      </c>
      <c r="I932" t="s">
        <v>2205</v>
      </c>
      <c r="J932" t="s">
        <v>614</v>
      </c>
      <c r="K932" s="35" t="str">
        <f t="shared" si="14"/>
        <v>SLHD - Eerste graad, Potterierei 11, 8000 BRUGGE</v>
      </c>
      <c r="L932" t="s">
        <v>180</v>
      </c>
    </row>
    <row r="933" spans="1:12" x14ac:dyDescent="0.3">
      <c r="A933">
        <v>131748</v>
      </c>
      <c r="B933">
        <v>1</v>
      </c>
      <c r="C933" t="s">
        <v>2268</v>
      </c>
      <c r="D933" t="s">
        <v>2269</v>
      </c>
      <c r="E933">
        <v>3090</v>
      </c>
      <c r="F933" t="s">
        <v>2367</v>
      </c>
      <c r="G933" t="s">
        <v>2270</v>
      </c>
      <c r="H933" t="s">
        <v>2230</v>
      </c>
      <c r="I933" t="s">
        <v>417</v>
      </c>
      <c r="J933" t="s">
        <v>418</v>
      </c>
      <c r="K933" s="35" t="str">
        <f t="shared" si="14"/>
        <v>Sint-Ignatius, Terhulpensesteenweg 708, 3090 OVERIJSE</v>
      </c>
      <c r="L933" t="s">
        <v>180</v>
      </c>
    </row>
    <row r="934" spans="1:12" x14ac:dyDescent="0.3">
      <c r="A934">
        <v>131847</v>
      </c>
      <c r="B934">
        <v>1</v>
      </c>
      <c r="C934" t="s">
        <v>855</v>
      </c>
      <c r="D934" t="s">
        <v>913</v>
      </c>
      <c r="E934">
        <v>9160</v>
      </c>
      <c r="F934" t="s">
        <v>2432</v>
      </c>
      <c r="G934" t="s">
        <v>917</v>
      </c>
      <c r="H934" t="s">
        <v>2223</v>
      </c>
      <c r="I934" t="s">
        <v>230</v>
      </c>
      <c r="J934" t="s">
        <v>231</v>
      </c>
      <c r="K934" s="35" t="str">
        <f t="shared" si="14"/>
        <v>VLOT!, Prosper Thuysbaertlaan 1, 9160 LOKEREN</v>
      </c>
      <c r="L934" t="s">
        <v>180</v>
      </c>
    </row>
    <row r="935" spans="1:12" x14ac:dyDescent="0.3">
      <c r="A935">
        <v>131854</v>
      </c>
      <c r="B935">
        <v>1</v>
      </c>
      <c r="C935" t="s">
        <v>2166</v>
      </c>
      <c r="D935" t="s">
        <v>665</v>
      </c>
      <c r="E935">
        <v>8500</v>
      </c>
      <c r="F935" t="s">
        <v>2392</v>
      </c>
      <c r="G935" t="s">
        <v>1713</v>
      </c>
      <c r="H935" t="s">
        <v>2236</v>
      </c>
      <c r="I935" t="s">
        <v>2205</v>
      </c>
      <c r="J935" t="s">
        <v>614</v>
      </c>
      <c r="K935" s="35" t="str">
        <f t="shared" si="14"/>
        <v>Guldensporencollege 11, Beekstraat 21, 8500 KORTRIJK</v>
      </c>
      <c r="L935" t="s">
        <v>180</v>
      </c>
    </row>
    <row r="936" spans="1:12" x14ac:dyDescent="0.3">
      <c r="A936">
        <v>131862</v>
      </c>
      <c r="B936">
        <v>1</v>
      </c>
      <c r="C936" t="s">
        <v>2167</v>
      </c>
      <c r="D936" t="s">
        <v>665</v>
      </c>
      <c r="E936">
        <v>8500</v>
      </c>
      <c r="F936" t="s">
        <v>2392</v>
      </c>
      <c r="G936" t="s">
        <v>1713</v>
      </c>
      <c r="H936" t="s">
        <v>2236</v>
      </c>
      <c r="I936" t="s">
        <v>2205</v>
      </c>
      <c r="J936" t="s">
        <v>614</v>
      </c>
      <c r="K936" s="35" t="str">
        <f t="shared" si="14"/>
        <v>Guldensporencollege 9, Beekstraat 21, 8500 KORTRIJK</v>
      </c>
      <c r="L936" t="s">
        <v>180</v>
      </c>
    </row>
    <row r="937" spans="1:12" x14ac:dyDescent="0.3">
      <c r="A937">
        <v>132191</v>
      </c>
      <c r="B937">
        <v>1</v>
      </c>
      <c r="C937" t="s">
        <v>2168</v>
      </c>
      <c r="D937" t="s">
        <v>2169</v>
      </c>
      <c r="E937">
        <v>8500</v>
      </c>
      <c r="F937" t="s">
        <v>2392</v>
      </c>
      <c r="G937" t="s">
        <v>2170</v>
      </c>
      <c r="H937" t="s">
        <v>2236</v>
      </c>
      <c r="I937" t="s">
        <v>2205</v>
      </c>
      <c r="J937" t="s">
        <v>614</v>
      </c>
      <c r="K937" s="35" t="str">
        <f t="shared" si="14"/>
        <v>RHIZO 4, Beheerstraat 10, 8500 KORTRIJK</v>
      </c>
      <c r="L937" t="s">
        <v>180</v>
      </c>
    </row>
    <row r="938" spans="1:12" x14ac:dyDescent="0.3">
      <c r="A938">
        <v>132209</v>
      </c>
      <c r="B938">
        <v>1</v>
      </c>
      <c r="C938" t="s">
        <v>2171</v>
      </c>
      <c r="D938" t="s">
        <v>2172</v>
      </c>
      <c r="E938">
        <v>8500</v>
      </c>
      <c r="F938" t="s">
        <v>2392</v>
      </c>
      <c r="G938" t="s">
        <v>2173</v>
      </c>
      <c r="H938" t="s">
        <v>2236</v>
      </c>
      <c r="I938" t="s">
        <v>2205</v>
      </c>
      <c r="J938" t="s">
        <v>614</v>
      </c>
      <c r="K938" s="35" t="str">
        <f t="shared" si="14"/>
        <v>RHIZO 2, Senator Coolestraat 1, 8500 KORTRIJK</v>
      </c>
      <c r="L938" t="s">
        <v>180</v>
      </c>
    </row>
    <row r="939" spans="1:12" x14ac:dyDescent="0.3">
      <c r="A939">
        <v>132225</v>
      </c>
      <c r="B939">
        <v>1</v>
      </c>
      <c r="C939" t="s">
        <v>2174</v>
      </c>
      <c r="D939" t="s">
        <v>2175</v>
      </c>
      <c r="E939">
        <v>2890</v>
      </c>
      <c r="F939" t="s">
        <v>2508</v>
      </c>
      <c r="G939" t="s">
        <v>2176</v>
      </c>
      <c r="H939" t="s">
        <v>2220</v>
      </c>
      <c r="I939" t="s">
        <v>184</v>
      </c>
      <c r="J939" t="s">
        <v>185</v>
      </c>
      <c r="K939" s="35" t="str">
        <f t="shared" si="14"/>
        <v>LAB, Hekkestraat 26, 2890 PUURS-SINT-AMANDS</v>
      </c>
      <c r="L939" t="s">
        <v>180</v>
      </c>
    </row>
    <row r="940" spans="1:12" x14ac:dyDescent="0.3">
      <c r="A940">
        <v>132341</v>
      </c>
      <c r="B940">
        <v>1</v>
      </c>
      <c r="C940" t="s">
        <v>2216</v>
      </c>
      <c r="D940" t="s">
        <v>2217</v>
      </c>
      <c r="E940">
        <v>2200</v>
      </c>
      <c r="F940" t="s">
        <v>2314</v>
      </c>
      <c r="G940" t="s">
        <v>2218</v>
      </c>
      <c r="H940" t="s">
        <v>2220</v>
      </c>
      <c r="I940" t="s">
        <v>184</v>
      </c>
      <c r="J940" t="s">
        <v>185</v>
      </c>
      <c r="K940" s="35" t="str">
        <f t="shared" si="14"/>
        <v>Arkades, Watervoort 6, 2200 HERENTALS</v>
      </c>
      <c r="L940" t="s">
        <v>180</v>
      </c>
    </row>
    <row r="941" spans="1:12" x14ac:dyDescent="0.3">
      <c r="A941">
        <v>133331</v>
      </c>
      <c r="B941">
        <v>1</v>
      </c>
      <c r="C941" t="s">
        <v>2177</v>
      </c>
      <c r="D941" t="s">
        <v>2178</v>
      </c>
      <c r="E941">
        <v>3000</v>
      </c>
      <c r="F941" t="s">
        <v>2359</v>
      </c>
      <c r="G941" t="s">
        <v>2179</v>
      </c>
      <c r="H941" t="s">
        <v>2230</v>
      </c>
      <c r="I941" t="s">
        <v>417</v>
      </c>
      <c r="J941" t="s">
        <v>418</v>
      </c>
      <c r="K941" s="35" t="str">
        <f t="shared" si="14"/>
        <v>Stroom Leuven, Jan-Pieter Minckelersstraat 192, 3000 LEUVEN</v>
      </c>
      <c r="L941" t="s">
        <v>180</v>
      </c>
    </row>
    <row r="942" spans="1:12" x14ac:dyDescent="0.3">
      <c r="A942">
        <v>133348</v>
      </c>
      <c r="B942">
        <v>1</v>
      </c>
      <c r="C942" t="s">
        <v>2271</v>
      </c>
      <c r="D942" t="s">
        <v>38</v>
      </c>
      <c r="E942">
        <v>3800</v>
      </c>
      <c r="F942" t="s">
        <v>2467</v>
      </c>
      <c r="G942" t="s">
        <v>1491</v>
      </c>
      <c r="H942" t="s">
        <v>2220</v>
      </c>
      <c r="I942" t="s">
        <v>184</v>
      </c>
      <c r="J942" t="s">
        <v>185</v>
      </c>
      <c r="K942" s="35" t="str">
        <f t="shared" si="14"/>
        <v>GO!Ath.St-Truiden campus Tichelrij 1egr, Tichelrijlaan 1, 3800 SINT-TRUIDEN</v>
      </c>
      <c r="L942" t="s">
        <v>180</v>
      </c>
    </row>
    <row r="943" spans="1:12" x14ac:dyDescent="0.3">
      <c r="A943">
        <v>137364</v>
      </c>
      <c r="B943">
        <v>1</v>
      </c>
      <c r="C943" t="s">
        <v>2180</v>
      </c>
      <c r="D943" t="s">
        <v>2181</v>
      </c>
      <c r="E943">
        <v>3390</v>
      </c>
      <c r="F943" t="s">
        <v>2540</v>
      </c>
      <c r="G943" t="s">
        <v>2541</v>
      </c>
      <c r="H943" t="s">
        <v>2230</v>
      </c>
      <c r="I943" t="s">
        <v>417</v>
      </c>
      <c r="J943" t="s">
        <v>418</v>
      </c>
      <c r="K943" s="35" t="str">
        <f t="shared" si="14"/>
        <v>De Met, Tiensesteenweg 2, 3390 SINT-JORIS-WINGE</v>
      </c>
      <c r="L943" t="s">
        <v>180</v>
      </c>
    </row>
    <row r="944" spans="1:12" x14ac:dyDescent="0.3">
      <c r="A944">
        <v>137381</v>
      </c>
      <c r="B944">
        <v>1</v>
      </c>
      <c r="C944" t="s">
        <v>2182</v>
      </c>
      <c r="D944" t="s">
        <v>2183</v>
      </c>
      <c r="E944">
        <v>1190</v>
      </c>
      <c r="F944" t="s">
        <v>2542</v>
      </c>
      <c r="G944" t="s">
        <v>2272</v>
      </c>
      <c r="H944" t="s">
        <v>2223</v>
      </c>
      <c r="I944" t="s">
        <v>230</v>
      </c>
      <c r="J944" t="s">
        <v>231</v>
      </c>
      <c r="K944" s="35" t="str">
        <f t="shared" si="14"/>
        <v>Freinetschool Keerpunt, de Haveskerckelaan 25, 1190 VORST</v>
      </c>
      <c r="L944" t="s">
        <v>180</v>
      </c>
    </row>
    <row r="945" spans="1:12" x14ac:dyDescent="0.3">
      <c r="A945">
        <v>137398</v>
      </c>
      <c r="B945">
        <v>1</v>
      </c>
      <c r="C945" t="s">
        <v>855</v>
      </c>
      <c r="D945" t="s">
        <v>2590</v>
      </c>
      <c r="E945">
        <v>9160</v>
      </c>
      <c r="F945" t="s">
        <v>2432</v>
      </c>
      <c r="G945" t="s">
        <v>917</v>
      </c>
      <c r="H945" t="s">
        <v>2223</v>
      </c>
      <c r="I945" t="s">
        <v>230</v>
      </c>
      <c r="J945" t="s">
        <v>231</v>
      </c>
      <c r="K945" s="35" t="str">
        <f t="shared" si="14"/>
        <v>VLOT!, H.-Hartlaan 1_A, 9160 LOKEREN</v>
      </c>
      <c r="L945" t="s">
        <v>180</v>
      </c>
    </row>
    <row r="946" spans="1:12" x14ac:dyDescent="0.3">
      <c r="A946">
        <v>138248</v>
      </c>
      <c r="B946">
        <v>1</v>
      </c>
      <c r="C946" t="s">
        <v>2184</v>
      </c>
      <c r="D946" t="s">
        <v>2185</v>
      </c>
      <c r="E946">
        <v>2940</v>
      </c>
      <c r="F946" t="s">
        <v>2543</v>
      </c>
      <c r="G946" t="s">
        <v>2186</v>
      </c>
      <c r="H946" t="s">
        <v>2220</v>
      </c>
      <c r="I946" t="s">
        <v>184</v>
      </c>
      <c r="J946" t="s">
        <v>185</v>
      </c>
      <c r="K946" s="35" t="str">
        <f t="shared" si="14"/>
        <v>Provinciaal Instituut voor Techn. Onderw, Laageind 19, 2940 STABROEK</v>
      </c>
      <c r="L946" t="s">
        <v>180</v>
      </c>
    </row>
    <row r="947" spans="1:12" x14ac:dyDescent="0.3">
      <c r="A947">
        <v>138255</v>
      </c>
      <c r="B947">
        <v>1</v>
      </c>
      <c r="C947" t="s">
        <v>2187</v>
      </c>
      <c r="D947" t="s">
        <v>2188</v>
      </c>
      <c r="E947">
        <v>9100</v>
      </c>
      <c r="F947" t="s">
        <v>2442</v>
      </c>
      <c r="G947" t="s">
        <v>2189</v>
      </c>
      <c r="H947" t="s">
        <v>2223</v>
      </c>
      <c r="I947" t="s">
        <v>230</v>
      </c>
      <c r="J947" t="s">
        <v>231</v>
      </c>
      <c r="K947" s="35" t="str">
        <f t="shared" si="14"/>
        <v>Broederscholen Hiëronymus 4, Kroonmolenstraat 8, 9100 SINT-NIKLAAS</v>
      </c>
      <c r="L947" t="s">
        <v>180</v>
      </c>
    </row>
    <row r="948" spans="1:12" x14ac:dyDescent="0.3">
      <c r="A948">
        <v>138263</v>
      </c>
      <c r="B948">
        <v>1</v>
      </c>
      <c r="C948" t="s">
        <v>2190</v>
      </c>
      <c r="D948" t="s">
        <v>1855</v>
      </c>
      <c r="E948">
        <v>1070</v>
      </c>
      <c r="F948" t="s">
        <v>2343</v>
      </c>
      <c r="G948" t="s">
        <v>2191</v>
      </c>
      <c r="H948" t="s">
        <v>2223</v>
      </c>
      <c r="I948" t="s">
        <v>230</v>
      </c>
      <c r="J948" t="s">
        <v>231</v>
      </c>
      <c r="K948" s="35" t="str">
        <f t="shared" si="14"/>
        <v>Middenschool Lucerna, Industrielaan 31, 1070 ANDERLECHT</v>
      </c>
      <c r="L948" t="s">
        <v>180</v>
      </c>
    </row>
    <row r="949" spans="1:12" x14ac:dyDescent="0.3">
      <c r="A949">
        <v>138321</v>
      </c>
      <c r="B949">
        <v>1</v>
      </c>
      <c r="C949" t="s">
        <v>855</v>
      </c>
      <c r="D949" t="s">
        <v>2590</v>
      </c>
      <c r="E949">
        <v>9160</v>
      </c>
      <c r="F949" t="s">
        <v>2432</v>
      </c>
      <c r="G949" t="s">
        <v>917</v>
      </c>
      <c r="H949" t="s">
        <v>2223</v>
      </c>
      <c r="I949" t="s">
        <v>230</v>
      </c>
      <c r="J949" t="s">
        <v>231</v>
      </c>
      <c r="K949" s="35" t="str">
        <f t="shared" si="14"/>
        <v>VLOT!, H.-Hartlaan 1_A, 9160 LOKEREN</v>
      </c>
      <c r="L949" t="s">
        <v>180</v>
      </c>
    </row>
    <row r="950" spans="1:12" x14ac:dyDescent="0.3">
      <c r="A950">
        <v>143628</v>
      </c>
      <c r="B950">
        <v>1</v>
      </c>
      <c r="C950" t="s">
        <v>2192</v>
      </c>
      <c r="D950" t="s">
        <v>966</v>
      </c>
      <c r="E950">
        <v>9100</v>
      </c>
      <c r="F950" t="s">
        <v>2442</v>
      </c>
      <c r="G950" t="s">
        <v>967</v>
      </c>
      <c r="H950" t="s">
        <v>2223</v>
      </c>
      <c r="I950" t="s">
        <v>230</v>
      </c>
      <c r="J950" t="s">
        <v>231</v>
      </c>
      <c r="K950" s="35" t="str">
        <f t="shared" si="14"/>
        <v>Eerstegraadsschool Heilige Familie, Hofstraat 15, 9100 SINT-NIKLAAS</v>
      </c>
      <c r="L950" t="s">
        <v>180</v>
      </c>
    </row>
    <row r="951" spans="1:12" x14ac:dyDescent="0.3">
      <c r="A951">
        <v>143644</v>
      </c>
      <c r="B951">
        <v>1</v>
      </c>
      <c r="C951" t="s">
        <v>2193</v>
      </c>
      <c r="D951" t="s">
        <v>66</v>
      </c>
      <c r="E951">
        <v>9190</v>
      </c>
      <c r="F951" t="s">
        <v>2544</v>
      </c>
      <c r="G951" t="s">
        <v>2194</v>
      </c>
      <c r="H951" t="s">
        <v>2223</v>
      </c>
      <c r="I951" t="s">
        <v>230</v>
      </c>
      <c r="J951" t="s">
        <v>231</v>
      </c>
      <c r="K951" s="35" t="str">
        <f t="shared" si="14"/>
        <v>Broederscholen Hiëronymus 5, Nieuwstraat 17, 9190 STEKENE</v>
      </c>
      <c r="L951" t="s">
        <v>180</v>
      </c>
    </row>
    <row r="952" spans="1:12" x14ac:dyDescent="0.3">
      <c r="A952">
        <v>143651</v>
      </c>
      <c r="B952">
        <v>1</v>
      </c>
      <c r="C952" t="s">
        <v>2195</v>
      </c>
      <c r="D952" t="s">
        <v>144</v>
      </c>
      <c r="E952">
        <v>9100</v>
      </c>
      <c r="F952" t="s">
        <v>2442</v>
      </c>
      <c r="G952" t="s">
        <v>971</v>
      </c>
      <c r="H952" t="s">
        <v>2223</v>
      </c>
      <c r="I952" t="s">
        <v>230</v>
      </c>
      <c r="J952" t="s">
        <v>231</v>
      </c>
      <c r="K952" s="35" t="str">
        <f t="shared" si="14"/>
        <v>Onze-Lieve-Vrouw-Presentatie SecundOnd 2, Plezantstraat 135, 9100 SINT-NIKLAAS</v>
      </c>
      <c r="L952" t="s">
        <v>180</v>
      </c>
    </row>
    <row r="953" spans="1:12" x14ac:dyDescent="0.3">
      <c r="A953">
        <v>143669</v>
      </c>
      <c r="B953">
        <v>1</v>
      </c>
      <c r="C953" t="s">
        <v>2196</v>
      </c>
      <c r="D953" t="s">
        <v>958</v>
      </c>
      <c r="E953">
        <v>9100</v>
      </c>
      <c r="F953" t="s">
        <v>2442</v>
      </c>
      <c r="G953" t="s">
        <v>959</v>
      </c>
      <c r="H953" t="s">
        <v>2223</v>
      </c>
      <c r="I953" t="s">
        <v>230</v>
      </c>
      <c r="J953" t="s">
        <v>231</v>
      </c>
      <c r="K953" s="35" t="str">
        <f t="shared" si="14"/>
        <v>Sint-Carolus Secundair Onderwijs - 2, Hospitaalstraat 2, 9100 SINT-NIKLAAS</v>
      </c>
      <c r="L953" t="s">
        <v>180</v>
      </c>
    </row>
    <row r="954" spans="1:12" x14ac:dyDescent="0.3">
      <c r="A954">
        <v>143677</v>
      </c>
      <c r="B954">
        <v>1</v>
      </c>
      <c r="C954" t="s">
        <v>1608</v>
      </c>
      <c r="D954" t="s">
        <v>1609</v>
      </c>
      <c r="E954">
        <v>9340</v>
      </c>
      <c r="F954" t="s">
        <v>2505</v>
      </c>
      <c r="G954" t="s">
        <v>1610</v>
      </c>
      <c r="H954" t="s">
        <v>2223</v>
      </c>
      <c r="I954" t="s">
        <v>230</v>
      </c>
      <c r="J954" t="s">
        <v>231</v>
      </c>
      <c r="K954" s="35" t="str">
        <f t="shared" si="14"/>
        <v>Stella Matutinacollege, Bellaertstraat 11, 9340 LEDE</v>
      </c>
      <c r="L954" t="s">
        <v>180</v>
      </c>
    </row>
    <row r="955" spans="1:12" x14ac:dyDescent="0.3">
      <c r="A955">
        <v>143685</v>
      </c>
      <c r="B955">
        <v>1</v>
      </c>
      <c r="C955" t="s">
        <v>2197</v>
      </c>
      <c r="D955" t="s">
        <v>1627</v>
      </c>
      <c r="E955">
        <v>1930</v>
      </c>
      <c r="F955" t="s">
        <v>2510</v>
      </c>
      <c r="G955" t="s">
        <v>1628</v>
      </c>
      <c r="H955" t="s">
        <v>2230</v>
      </c>
      <c r="I955" t="s">
        <v>417</v>
      </c>
      <c r="J955" t="s">
        <v>418</v>
      </c>
      <c r="K955" s="35" t="str">
        <f t="shared" si="14"/>
        <v>ZAVO brede eerste graad, Groenstraat 13, 1930 ZAVENTEM</v>
      </c>
      <c r="L955" t="s">
        <v>180</v>
      </c>
    </row>
    <row r="956" spans="1:12" x14ac:dyDescent="0.3">
      <c r="A956">
        <v>143693</v>
      </c>
      <c r="B956">
        <v>1</v>
      </c>
      <c r="C956" t="s">
        <v>2198</v>
      </c>
      <c r="D956" t="s">
        <v>2199</v>
      </c>
      <c r="E956">
        <v>1030</v>
      </c>
      <c r="F956" t="s">
        <v>2483</v>
      </c>
      <c r="G956" t="s">
        <v>2273</v>
      </c>
      <c r="H956" t="s">
        <v>2223</v>
      </c>
      <c r="I956" t="s">
        <v>230</v>
      </c>
      <c r="J956" t="s">
        <v>231</v>
      </c>
      <c r="K956" s="35" t="str">
        <f t="shared" si="14"/>
        <v>Campus Kompas, Gallaitstraat 58_60, 1030 SCHAARBEEK</v>
      </c>
      <c r="L956" t="s">
        <v>180</v>
      </c>
    </row>
    <row r="957" spans="1:12" x14ac:dyDescent="0.3">
      <c r="A957">
        <v>143701</v>
      </c>
      <c r="B957">
        <v>1</v>
      </c>
      <c r="C957" t="s">
        <v>2200</v>
      </c>
      <c r="D957" t="s">
        <v>842</v>
      </c>
      <c r="E957">
        <v>9200</v>
      </c>
      <c r="F957" t="s">
        <v>2422</v>
      </c>
      <c r="G957" t="s">
        <v>843</v>
      </c>
      <c r="H957" t="s">
        <v>2223</v>
      </c>
      <c r="I957" t="s">
        <v>230</v>
      </c>
      <c r="J957" t="s">
        <v>231</v>
      </c>
      <c r="K957" s="35" t="str">
        <f t="shared" si="14"/>
        <v>Óscar Romerocollege 6, Kerkstraat 60, 9200 DENDERMONDE</v>
      </c>
      <c r="L957" t="s">
        <v>180</v>
      </c>
    </row>
    <row r="958" spans="1:12" x14ac:dyDescent="0.3">
      <c r="A958">
        <v>143909</v>
      </c>
      <c r="B958">
        <v>1</v>
      </c>
      <c r="C958" t="s">
        <v>2274</v>
      </c>
      <c r="D958" t="s">
        <v>2275</v>
      </c>
      <c r="E958">
        <v>9100</v>
      </c>
      <c r="F958" t="s">
        <v>2442</v>
      </c>
      <c r="G958" t="s">
        <v>2276</v>
      </c>
      <c r="H958" t="s">
        <v>2223</v>
      </c>
      <c r="I958" t="s">
        <v>230</v>
      </c>
      <c r="J958" t="s">
        <v>231</v>
      </c>
      <c r="K958" s="35" t="str">
        <f t="shared" si="14"/>
        <v>LAB Sint-Niklaas, Kleibeekstraat 138, 9100 SINT-NIKLAAS</v>
      </c>
      <c r="L958" t="s">
        <v>180</v>
      </c>
    </row>
    <row r="959" spans="1:12" x14ac:dyDescent="0.3">
      <c r="A959">
        <v>144584</v>
      </c>
      <c r="B959">
        <v>1</v>
      </c>
      <c r="C959" t="s">
        <v>1608</v>
      </c>
      <c r="D959" t="s">
        <v>1609</v>
      </c>
      <c r="E959">
        <v>9340</v>
      </c>
      <c r="F959" t="s">
        <v>2505</v>
      </c>
      <c r="G959" t="s">
        <v>1610</v>
      </c>
      <c r="H959" t="s">
        <v>2223</v>
      </c>
      <c r="I959" t="s">
        <v>230</v>
      </c>
      <c r="J959" t="s">
        <v>231</v>
      </c>
      <c r="K959" s="35" t="str">
        <f t="shared" si="14"/>
        <v>Stella Matutinacollege, Bellaertstraat 11, 9340 LEDE</v>
      </c>
      <c r="L959" t="s">
        <v>180</v>
      </c>
    </row>
    <row r="960" spans="1:12" x14ac:dyDescent="0.3">
      <c r="A960">
        <v>144592</v>
      </c>
      <c r="B960">
        <v>1</v>
      </c>
      <c r="C960" t="s">
        <v>2545</v>
      </c>
      <c r="D960" t="s">
        <v>2277</v>
      </c>
      <c r="E960">
        <v>3020</v>
      </c>
      <c r="F960" t="s">
        <v>2546</v>
      </c>
      <c r="G960" t="s">
        <v>498</v>
      </c>
      <c r="H960" t="s">
        <v>2230</v>
      </c>
      <c r="I960" t="s">
        <v>417</v>
      </c>
      <c r="J960" t="s">
        <v>418</v>
      </c>
      <c r="K960" s="35" t="str">
        <f t="shared" si="14"/>
        <v>Veld-Veltem, Pastoor De Clerckstraat 1, 3020 HERENT</v>
      </c>
      <c r="L960" t="s">
        <v>180</v>
      </c>
    </row>
    <row r="961" spans="1:12" x14ac:dyDescent="0.3">
      <c r="A961">
        <v>144618</v>
      </c>
      <c r="B961">
        <v>1</v>
      </c>
      <c r="C961" t="s">
        <v>2278</v>
      </c>
      <c r="D961" t="s">
        <v>289</v>
      </c>
      <c r="E961">
        <v>2660</v>
      </c>
      <c r="F961" t="s">
        <v>2315</v>
      </c>
      <c r="G961" t="s">
        <v>290</v>
      </c>
      <c r="H961" t="s">
        <v>2220</v>
      </c>
      <c r="I961" t="s">
        <v>184</v>
      </c>
      <c r="J961" t="s">
        <v>185</v>
      </c>
      <c r="K961" s="35" t="str">
        <f t="shared" si="14"/>
        <v>Don Bosco TI Hoboken Middenschool, Salesianenlaan 1, 2660 HOBOKEN</v>
      </c>
      <c r="L961" t="s">
        <v>180</v>
      </c>
    </row>
    <row r="962" spans="1:12" x14ac:dyDescent="0.3">
      <c r="A962">
        <v>144626</v>
      </c>
      <c r="B962">
        <v>1</v>
      </c>
      <c r="C962" t="s">
        <v>2279</v>
      </c>
      <c r="D962" t="s">
        <v>1045</v>
      </c>
      <c r="E962">
        <v>3940</v>
      </c>
      <c r="F962" t="s">
        <v>2455</v>
      </c>
      <c r="G962" t="s">
        <v>1046</v>
      </c>
      <c r="H962" t="s">
        <v>2220</v>
      </c>
      <c r="I962" t="s">
        <v>184</v>
      </c>
      <c r="J962" t="s">
        <v>185</v>
      </c>
      <c r="K962" s="35" t="str">
        <f t="shared" si="14"/>
        <v>Don Bosco, Don Boscostraat 72, 3940 HECHTEL</v>
      </c>
      <c r="L962" t="s">
        <v>180</v>
      </c>
    </row>
    <row r="963" spans="1:12" x14ac:dyDescent="0.3">
      <c r="A963">
        <v>145151</v>
      </c>
      <c r="B963">
        <v>1</v>
      </c>
      <c r="C963" t="s">
        <v>2547</v>
      </c>
      <c r="D963" t="s">
        <v>2610</v>
      </c>
      <c r="E963">
        <v>1081</v>
      </c>
      <c r="F963" t="s">
        <v>2481</v>
      </c>
      <c r="G963" t="s">
        <v>2548</v>
      </c>
      <c r="H963" t="s">
        <v>2223</v>
      </c>
      <c r="I963" t="s">
        <v>230</v>
      </c>
      <c r="J963" t="s">
        <v>231</v>
      </c>
      <c r="K963" s="35" t="str">
        <f t="shared" ref="K963:K1026" si="15">IF(A963="","",C963&amp;", "&amp;D963&amp;", "&amp;E963&amp;" "&amp;F963)</f>
        <v>GO! atheneum Comenius, Félix Vande Sandestraat 11, 1081 KOEKELBERG</v>
      </c>
      <c r="L963" t="s">
        <v>180</v>
      </c>
    </row>
    <row r="964" spans="1:12" x14ac:dyDescent="0.3">
      <c r="A964">
        <v>145193</v>
      </c>
      <c r="B964">
        <v>1</v>
      </c>
      <c r="C964" t="s">
        <v>2549</v>
      </c>
      <c r="D964" t="s">
        <v>539</v>
      </c>
      <c r="E964">
        <v>1840</v>
      </c>
      <c r="F964" t="s">
        <v>2360</v>
      </c>
      <c r="G964" t="s">
        <v>540</v>
      </c>
      <c r="H964" t="s">
        <v>2230</v>
      </c>
      <c r="I964" t="s">
        <v>417</v>
      </c>
      <c r="J964" t="s">
        <v>418</v>
      </c>
      <c r="K964" s="35" t="str">
        <f t="shared" si="15"/>
        <v>Virgo Sapiens Secundair, Heldenplein 6, 1840 LONDERZEEL</v>
      </c>
      <c r="L964" t="s">
        <v>180</v>
      </c>
    </row>
    <row r="965" spans="1:12" x14ac:dyDescent="0.3">
      <c r="A965">
        <v>145235</v>
      </c>
      <c r="B965">
        <v>1</v>
      </c>
      <c r="C965" t="s">
        <v>2550</v>
      </c>
      <c r="D965" t="s">
        <v>456</v>
      </c>
      <c r="E965">
        <v>1000</v>
      </c>
      <c r="F965" t="s">
        <v>2348</v>
      </c>
      <c r="G965" t="s">
        <v>457</v>
      </c>
      <c r="H965" t="s">
        <v>2223</v>
      </c>
      <c r="I965" t="s">
        <v>230</v>
      </c>
      <c r="J965" t="s">
        <v>231</v>
      </c>
      <c r="K965" s="35" t="str">
        <f t="shared" si="15"/>
        <v>Sint-Jan Berchmansc. eerstegraadsschool, Ursulinenstraat 4, 1000 BRUSSEL</v>
      </c>
      <c r="L965" t="s">
        <v>180</v>
      </c>
    </row>
    <row r="966" spans="1:12" x14ac:dyDescent="0.3">
      <c r="A966">
        <v>145681</v>
      </c>
      <c r="B966">
        <v>1</v>
      </c>
      <c r="C966" t="s">
        <v>2551</v>
      </c>
      <c r="D966" t="s">
        <v>1561</v>
      </c>
      <c r="E966">
        <v>9600</v>
      </c>
      <c r="F966" t="s">
        <v>2503</v>
      </c>
      <c r="G966" t="s">
        <v>2552</v>
      </c>
      <c r="H966" t="s">
        <v>2223</v>
      </c>
      <c r="I966" t="s">
        <v>230</v>
      </c>
      <c r="J966" t="s">
        <v>231</v>
      </c>
      <c r="K966" s="35" t="str">
        <f t="shared" si="15"/>
        <v>Campus Glorieux Secundair 2, Stefaan Modest Glorieuxlaan 30, 9600 RONSE</v>
      </c>
      <c r="L966" t="s">
        <v>180</v>
      </c>
    </row>
    <row r="967" spans="1:12" x14ac:dyDescent="0.3">
      <c r="A967">
        <v>145698</v>
      </c>
      <c r="B967">
        <v>1</v>
      </c>
      <c r="C967" t="s">
        <v>2553</v>
      </c>
      <c r="D967" t="s">
        <v>2611</v>
      </c>
      <c r="E967">
        <v>2800</v>
      </c>
      <c r="F967" t="s">
        <v>2324</v>
      </c>
      <c r="G967" t="s">
        <v>2554</v>
      </c>
      <c r="H967" t="s">
        <v>2220</v>
      </c>
      <c r="I967" t="s">
        <v>184</v>
      </c>
      <c r="J967" t="s">
        <v>185</v>
      </c>
      <c r="K967" s="35" t="str">
        <f t="shared" si="15"/>
        <v>Safe College, Frederik de Merodestraat 18, 2800 MECHELEN</v>
      </c>
      <c r="L967" t="s">
        <v>180</v>
      </c>
    </row>
    <row r="968" spans="1:12" x14ac:dyDescent="0.3">
      <c r="A968">
        <v>145722</v>
      </c>
      <c r="B968">
        <v>1</v>
      </c>
      <c r="C968" t="s">
        <v>2555</v>
      </c>
      <c r="D968" t="s">
        <v>989</v>
      </c>
      <c r="E968">
        <v>9620</v>
      </c>
      <c r="F968" t="s">
        <v>2445</v>
      </c>
      <c r="G968" t="s">
        <v>990</v>
      </c>
      <c r="H968" t="s">
        <v>2223</v>
      </c>
      <c r="I968" t="s">
        <v>230</v>
      </c>
      <c r="J968" t="s">
        <v>231</v>
      </c>
      <c r="K968" s="35" t="str">
        <f t="shared" si="15"/>
        <v>Richtpunt campus Ninove-Zottegem, Sabina van Beierenlaan 35, 9620 ZOTTEGEM</v>
      </c>
      <c r="L968" t="s">
        <v>180</v>
      </c>
    </row>
    <row r="969" spans="1:12" x14ac:dyDescent="0.3">
      <c r="A969">
        <v>145731</v>
      </c>
      <c r="B969">
        <v>1</v>
      </c>
      <c r="C969" t="s">
        <v>2556</v>
      </c>
      <c r="D969" t="s">
        <v>2612</v>
      </c>
      <c r="E969">
        <v>9100</v>
      </c>
      <c r="F969" t="s">
        <v>2442</v>
      </c>
      <c r="G969" t="s">
        <v>956</v>
      </c>
      <c r="H969" t="s">
        <v>2223</v>
      </c>
      <c r="I969" t="s">
        <v>230</v>
      </c>
      <c r="J969" t="s">
        <v>231</v>
      </c>
      <c r="K969" s="35" t="str">
        <f t="shared" si="15"/>
        <v>Berkenboom eerste graad, Kalkstraat 28, 9100 SINT-NIKLAAS</v>
      </c>
      <c r="L969" t="s">
        <v>180</v>
      </c>
    </row>
    <row r="970" spans="1:12" x14ac:dyDescent="0.3">
      <c r="A970">
        <v>145748</v>
      </c>
      <c r="B970">
        <v>1</v>
      </c>
      <c r="C970" t="s">
        <v>2557</v>
      </c>
      <c r="D970" t="s">
        <v>961</v>
      </c>
      <c r="E970">
        <v>9100</v>
      </c>
      <c r="F970" t="s">
        <v>2442</v>
      </c>
      <c r="G970" t="s">
        <v>2194</v>
      </c>
      <c r="H970" t="s">
        <v>2223</v>
      </c>
      <c r="I970" t="s">
        <v>230</v>
      </c>
      <c r="J970" t="s">
        <v>231</v>
      </c>
      <c r="K970" s="35" t="str">
        <f t="shared" si="15"/>
        <v>Broederscholen Hiëronymus 6, Weverstraat 23, 9100 SINT-NIKLAAS</v>
      </c>
      <c r="L970" t="s">
        <v>180</v>
      </c>
    </row>
    <row r="971" spans="1:12" x14ac:dyDescent="0.3">
      <c r="A971">
        <v>145755</v>
      </c>
      <c r="B971">
        <v>1</v>
      </c>
      <c r="C971" t="s">
        <v>222</v>
      </c>
      <c r="D971" t="s">
        <v>223</v>
      </c>
      <c r="E971">
        <v>2370</v>
      </c>
      <c r="F971" t="s">
        <v>2303</v>
      </c>
      <c r="G971" t="s">
        <v>224</v>
      </c>
      <c r="H971" t="s">
        <v>2220</v>
      </c>
      <c r="I971" t="s">
        <v>184</v>
      </c>
      <c r="J971" t="s">
        <v>185</v>
      </c>
      <c r="K971" s="35" t="str">
        <f t="shared" si="15"/>
        <v>Sint-Claracollege, Kloosterbaan 5, 2370 ARENDONK</v>
      </c>
      <c r="L971" t="s">
        <v>180</v>
      </c>
    </row>
    <row r="972" spans="1:12" x14ac:dyDescent="0.3">
      <c r="A972">
        <v>145763</v>
      </c>
      <c r="B972">
        <v>1</v>
      </c>
      <c r="C972" t="s">
        <v>981</v>
      </c>
      <c r="D972" t="s">
        <v>161</v>
      </c>
      <c r="E972">
        <v>9240</v>
      </c>
      <c r="F972" t="s">
        <v>2444</v>
      </c>
      <c r="G972" t="s">
        <v>982</v>
      </c>
      <c r="H972" t="s">
        <v>2223</v>
      </c>
      <c r="I972" t="s">
        <v>230</v>
      </c>
      <c r="J972" t="s">
        <v>231</v>
      </c>
      <c r="K972" s="35" t="str">
        <f t="shared" si="15"/>
        <v>OLVI-PIUS X Collegestraat, Collegestraat 1, 9240 ZELE</v>
      </c>
      <c r="L972" t="s">
        <v>180</v>
      </c>
    </row>
    <row r="973" spans="1:12" x14ac:dyDescent="0.3">
      <c r="A973">
        <v>145771</v>
      </c>
      <c r="B973">
        <v>1</v>
      </c>
      <c r="C973" t="s">
        <v>2558</v>
      </c>
      <c r="D973" t="s">
        <v>300</v>
      </c>
      <c r="E973">
        <v>2320</v>
      </c>
      <c r="F973" t="s">
        <v>2316</v>
      </c>
      <c r="G973" t="s">
        <v>301</v>
      </c>
      <c r="H973" t="s">
        <v>2220</v>
      </c>
      <c r="I973" t="s">
        <v>184</v>
      </c>
      <c r="J973" t="s">
        <v>185</v>
      </c>
      <c r="K973" s="35" t="str">
        <f t="shared" si="15"/>
        <v>ASO Spijker1, Lindendreef 37, 2320 HOOGSTRATEN</v>
      </c>
      <c r="L973" t="s">
        <v>180</v>
      </c>
    </row>
    <row r="974" spans="1:12" x14ac:dyDescent="0.3">
      <c r="A974">
        <v>145789</v>
      </c>
      <c r="B974">
        <v>1</v>
      </c>
      <c r="C974" t="s">
        <v>2559</v>
      </c>
      <c r="D974" t="s">
        <v>100</v>
      </c>
      <c r="E974">
        <v>9100</v>
      </c>
      <c r="F974" t="s">
        <v>2442</v>
      </c>
      <c r="G974" t="s">
        <v>969</v>
      </c>
      <c r="H974" t="s">
        <v>2223</v>
      </c>
      <c r="I974" t="s">
        <v>230</v>
      </c>
      <c r="J974" t="s">
        <v>231</v>
      </c>
      <c r="K974" s="35" t="str">
        <f t="shared" si="15"/>
        <v>Sint-Jozef 3, Collegestraat 31, 9100 SINT-NIKLAAS</v>
      </c>
      <c r="L974" t="s">
        <v>180</v>
      </c>
    </row>
    <row r="975" spans="1:12" x14ac:dyDescent="0.3">
      <c r="A975">
        <v>145797</v>
      </c>
      <c r="B975">
        <v>1</v>
      </c>
      <c r="C975" t="s">
        <v>855</v>
      </c>
      <c r="D975" t="s">
        <v>2589</v>
      </c>
      <c r="E975">
        <v>9160</v>
      </c>
      <c r="F975" t="s">
        <v>2424</v>
      </c>
      <c r="G975" t="s">
        <v>856</v>
      </c>
      <c r="H975" t="s">
        <v>2223</v>
      </c>
      <c r="I975" t="s">
        <v>230</v>
      </c>
      <c r="J975" t="s">
        <v>231</v>
      </c>
      <c r="K975" s="35" t="str">
        <f t="shared" si="15"/>
        <v>VLOT!, Eksaarde-dorp 1_A, 9160 EKSAARDE</v>
      </c>
      <c r="L975" t="s">
        <v>180</v>
      </c>
    </row>
    <row r="976" spans="1:12" x14ac:dyDescent="0.3">
      <c r="A976">
        <v>145805</v>
      </c>
      <c r="B976">
        <v>1</v>
      </c>
      <c r="C976" t="s">
        <v>2560</v>
      </c>
      <c r="D976" t="s">
        <v>292</v>
      </c>
      <c r="E976">
        <v>2320</v>
      </c>
      <c r="F976" t="s">
        <v>2316</v>
      </c>
      <c r="G976" t="s">
        <v>293</v>
      </c>
      <c r="H976" t="s">
        <v>2220</v>
      </c>
      <c r="I976" t="s">
        <v>184</v>
      </c>
      <c r="J976" t="s">
        <v>185</v>
      </c>
      <c r="K976" s="35" t="str">
        <f t="shared" si="15"/>
        <v>VITO eerstegraad, Gravin Elisabethlaan 30, 2320 HOOGSTRATEN</v>
      </c>
      <c r="L976" t="s">
        <v>180</v>
      </c>
    </row>
    <row r="977" spans="1:12" x14ac:dyDescent="0.3">
      <c r="A977">
        <v>145813</v>
      </c>
      <c r="B977">
        <v>1</v>
      </c>
      <c r="C977" t="s">
        <v>2561</v>
      </c>
      <c r="D977" t="s">
        <v>2613</v>
      </c>
      <c r="E977">
        <v>1800</v>
      </c>
      <c r="F977" t="s">
        <v>2374</v>
      </c>
      <c r="G977" t="s">
        <v>2562</v>
      </c>
      <c r="H977" t="s">
        <v>2230</v>
      </c>
      <c r="I977" t="s">
        <v>417</v>
      </c>
      <c r="J977" t="s">
        <v>418</v>
      </c>
      <c r="K977" s="35" t="str">
        <f t="shared" si="15"/>
        <v>Campus De Opstroom Vilvoorde, Mechelsesteenweg 255, 1800 VILVOORDE</v>
      </c>
      <c r="L977" t="s">
        <v>180</v>
      </c>
    </row>
    <row r="978" spans="1:12" x14ac:dyDescent="0.3">
      <c r="A978">
        <v>145821</v>
      </c>
      <c r="B978">
        <v>1</v>
      </c>
      <c r="C978" t="s">
        <v>2563</v>
      </c>
      <c r="D978" t="s">
        <v>133</v>
      </c>
      <c r="E978">
        <v>9400</v>
      </c>
      <c r="F978" t="s">
        <v>2438</v>
      </c>
      <c r="G978" t="s">
        <v>1644</v>
      </c>
      <c r="H978" t="s">
        <v>2223</v>
      </c>
      <c r="I978" t="s">
        <v>230</v>
      </c>
      <c r="J978" t="s">
        <v>231</v>
      </c>
      <c r="K978" s="35" t="str">
        <f t="shared" si="15"/>
        <v>Hartencollege Sec . Eerste graad 1, Weggevoerdenstraat 55, 9400 NINOVE</v>
      </c>
      <c r="L978" t="s">
        <v>180</v>
      </c>
    </row>
    <row r="979" spans="1:12" x14ac:dyDescent="0.3">
      <c r="A979">
        <v>145839</v>
      </c>
      <c r="B979">
        <v>1</v>
      </c>
      <c r="C979" t="s">
        <v>2564</v>
      </c>
      <c r="D979" t="s">
        <v>933</v>
      </c>
      <c r="E979">
        <v>9400</v>
      </c>
      <c r="F979" t="s">
        <v>2438</v>
      </c>
      <c r="G979" t="s">
        <v>934</v>
      </c>
      <c r="H979" t="s">
        <v>2223</v>
      </c>
      <c r="I979" t="s">
        <v>230</v>
      </c>
      <c r="J979" t="s">
        <v>231</v>
      </c>
      <c r="K979" s="35" t="str">
        <f t="shared" si="15"/>
        <v>Hartencollege Sec . Eerste Graad 2, Onderwijslaan 4, 9400 NINOVE</v>
      </c>
      <c r="L979" t="s">
        <v>180</v>
      </c>
    </row>
    <row r="980" spans="1:12" x14ac:dyDescent="0.3">
      <c r="A980">
        <v>145847</v>
      </c>
      <c r="B980">
        <v>1</v>
      </c>
      <c r="C980" t="s">
        <v>2565</v>
      </c>
      <c r="D980" t="s">
        <v>2614</v>
      </c>
      <c r="E980">
        <v>9470</v>
      </c>
      <c r="F980" t="s">
        <v>2491</v>
      </c>
      <c r="G980" t="s">
        <v>1538</v>
      </c>
      <c r="H980" t="s">
        <v>2223</v>
      </c>
      <c r="I980" t="s">
        <v>230</v>
      </c>
      <c r="J980" t="s">
        <v>231</v>
      </c>
      <c r="K980" s="35" t="str">
        <f t="shared" si="15"/>
        <v>Leonardo College 1, Nieuwstraat 1, 9470 DENDERLEEUW</v>
      </c>
      <c r="L980" t="s">
        <v>180</v>
      </c>
    </row>
    <row r="981" spans="1:12" x14ac:dyDescent="0.3">
      <c r="A981">
        <v>145854</v>
      </c>
      <c r="B981">
        <v>1</v>
      </c>
      <c r="C981" t="s">
        <v>2566</v>
      </c>
      <c r="D981" t="s">
        <v>824</v>
      </c>
      <c r="E981">
        <v>9300</v>
      </c>
      <c r="F981" t="s">
        <v>2417</v>
      </c>
      <c r="G981" t="s">
        <v>825</v>
      </c>
      <c r="H981" t="s">
        <v>2223</v>
      </c>
      <c r="I981" t="s">
        <v>230</v>
      </c>
      <c r="J981" t="s">
        <v>231</v>
      </c>
      <c r="K981" s="35" t="str">
        <f t="shared" si="15"/>
        <v>DVM Humaniora - Eerste Graad, Onderwijsstraat 2, 9300 AALST</v>
      </c>
      <c r="L981" t="s">
        <v>180</v>
      </c>
    </row>
    <row r="982" spans="1:12" x14ac:dyDescent="0.3">
      <c r="A982">
        <v>145862</v>
      </c>
      <c r="B982">
        <v>1</v>
      </c>
      <c r="C982" t="s">
        <v>1614</v>
      </c>
      <c r="D982" t="s">
        <v>2604</v>
      </c>
      <c r="E982">
        <v>9120</v>
      </c>
      <c r="F982" t="s">
        <v>2419</v>
      </c>
      <c r="G982" t="s">
        <v>1615</v>
      </c>
      <c r="H982" t="s">
        <v>2223</v>
      </c>
      <c r="I982" t="s">
        <v>230</v>
      </c>
      <c r="J982" t="s">
        <v>231</v>
      </c>
      <c r="K982" s="35" t="str">
        <f t="shared" si="15"/>
        <v>Sint-Maarten Middenschool, Kallobaan 3_A, 9120 BEVEREN-WAAS</v>
      </c>
      <c r="L982" t="s">
        <v>180</v>
      </c>
    </row>
    <row r="983" spans="1:12" x14ac:dyDescent="0.3">
      <c r="A983">
        <v>145871</v>
      </c>
      <c r="B983">
        <v>1</v>
      </c>
      <c r="C983" t="s">
        <v>1614</v>
      </c>
      <c r="D983" t="s">
        <v>2604</v>
      </c>
      <c r="E983">
        <v>9120</v>
      </c>
      <c r="F983" t="s">
        <v>2419</v>
      </c>
      <c r="G983" t="s">
        <v>1615</v>
      </c>
      <c r="H983" t="s">
        <v>2223</v>
      </c>
      <c r="I983" t="s">
        <v>230</v>
      </c>
      <c r="J983" t="s">
        <v>231</v>
      </c>
      <c r="K983" s="35" t="str">
        <f t="shared" si="15"/>
        <v>Sint-Maarten Middenschool, Kallobaan 3_A, 9120 BEVEREN-WAAS</v>
      </c>
      <c r="L983" t="s">
        <v>180</v>
      </c>
    </row>
    <row r="984" spans="1:12" x14ac:dyDescent="0.3">
      <c r="A984">
        <v>145888</v>
      </c>
      <c r="B984">
        <v>1</v>
      </c>
      <c r="C984" t="s">
        <v>458</v>
      </c>
      <c r="D984" t="s">
        <v>459</v>
      </c>
      <c r="E984">
        <v>1000</v>
      </c>
      <c r="F984" t="s">
        <v>2348</v>
      </c>
      <c r="G984" t="s">
        <v>460</v>
      </c>
      <c r="H984" t="s">
        <v>2223</v>
      </c>
      <c r="I984" t="s">
        <v>230</v>
      </c>
      <c r="J984" t="s">
        <v>231</v>
      </c>
      <c r="K984" s="35" t="str">
        <f t="shared" si="15"/>
        <v>Maria-Boodschaplyceum, Moutstraat 22, 1000 BRUSSEL</v>
      </c>
      <c r="L984" t="s">
        <v>180</v>
      </c>
    </row>
    <row r="985" spans="1:12" x14ac:dyDescent="0.3">
      <c r="A985">
        <v>145896</v>
      </c>
      <c r="B985">
        <v>1</v>
      </c>
      <c r="C985" t="s">
        <v>2567</v>
      </c>
      <c r="D985" t="s">
        <v>842</v>
      </c>
      <c r="E985">
        <v>9200</v>
      </c>
      <c r="F985" t="s">
        <v>2422</v>
      </c>
      <c r="G985" t="s">
        <v>843</v>
      </c>
      <c r="H985" t="s">
        <v>2223</v>
      </c>
      <c r="I985" t="s">
        <v>230</v>
      </c>
      <c r="J985" t="s">
        <v>231</v>
      </c>
      <c r="K985" s="35" t="str">
        <f t="shared" si="15"/>
        <v>Óscar Romerocollege 7, Kerkstraat 60, 9200 DENDERMONDE</v>
      </c>
      <c r="L985" t="s">
        <v>180</v>
      </c>
    </row>
    <row r="986" spans="1:12" x14ac:dyDescent="0.3">
      <c r="A986">
        <v>145904</v>
      </c>
      <c r="B986">
        <v>1</v>
      </c>
      <c r="C986" t="s">
        <v>2568</v>
      </c>
      <c r="D986" t="s">
        <v>94</v>
      </c>
      <c r="E986">
        <v>2530</v>
      </c>
      <c r="F986" t="s">
        <v>2527</v>
      </c>
      <c r="G986" t="s">
        <v>1903</v>
      </c>
      <c r="H986" t="s">
        <v>2220</v>
      </c>
      <c r="I986" t="s">
        <v>184</v>
      </c>
      <c r="J986" t="s">
        <v>185</v>
      </c>
      <c r="K986" s="35" t="str">
        <f t="shared" si="15"/>
        <v>Sint-Gabriëlcollege-Middenschool 3, Lange Kroonstraat 72, 2530 BOECHOUT</v>
      </c>
      <c r="L986" t="s">
        <v>180</v>
      </c>
    </row>
    <row r="987" spans="1:12" x14ac:dyDescent="0.3">
      <c r="A987">
        <v>145912</v>
      </c>
      <c r="B987">
        <v>1</v>
      </c>
      <c r="C987" t="s">
        <v>2569</v>
      </c>
      <c r="D987" t="s">
        <v>1624</v>
      </c>
      <c r="E987">
        <v>2870</v>
      </c>
      <c r="F987" t="s">
        <v>2508</v>
      </c>
      <c r="G987" t="s">
        <v>1625</v>
      </c>
      <c r="H987" t="s">
        <v>2220</v>
      </c>
      <c r="I987" t="s">
        <v>184</v>
      </c>
      <c r="J987" t="s">
        <v>185</v>
      </c>
      <c r="K987" s="35" t="str">
        <f t="shared" si="15"/>
        <v>Sint-Jan Berchmansinstituut 1ste Graad 2, Kerkplein 15, 2870 PUURS-SINT-AMANDS</v>
      </c>
      <c r="L987" t="s">
        <v>180</v>
      </c>
    </row>
    <row r="988" spans="1:12" x14ac:dyDescent="0.3">
      <c r="A988">
        <v>145921</v>
      </c>
      <c r="B988">
        <v>1</v>
      </c>
      <c r="C988" t="s">
        <v>2570</v>
      </c>
      <c r="D988" t="s">
        <v>1010</v>
      </c>
      <c r="E988">
        <v>3960</v>
      </c>
      <c r="F988" t="s">
        <v>2449</v>
      </c>
      <c r="G988" t="s">
        <v>1011</v>
      </c>
      <c r="H988" t="s">
        <v>2239</v>
      </c>
      <c r="I988" t="s">
        <v>2240</v>
      </c>
      <c r="J988" t="s">
        <v>2241</v>
      </c>
      <c r="K988" s="35" t="str">
        <f t="shared" si="15"/>
        <v>Middenschool Heilig Hart CSF, Sint-Jacobstraat 10, 3960 BREE</v>
      </c>
      <c r="L988" t="s">
        <v>180</v>
      </c>
    </row>
    <row r="989" spans="1:12" x14ac:dyDescent="0.3">
      <c r="A989">
        <v>145938</v>
      </c>
      <c r="B989">
        <v>1</v>
      </c>
      <c r="C989" t="s">
        <v>2074</v>
      </c>
      <c r="D989" t="s">
        <v>1042</v>
      </c>
      <c r="E989">
        <v>3500</v>
      </c>
      <c r="F989" t="s">
        <v>2454</v>
      </c>
      <c r="G989" t="s">
        <v>1043</v>
      </c>
      <c r="H989" t="s">
        <v>2239</v>
      </c>
      <c r="I989" t="s">
        <v>2240</v>
      </c>
      <c r="J989" t="s">
        <v>2241</v>
      </c>
      <c r="K989" s="35" t="str">
        <f t="shared" si="15"/>
        <v>Middenschool Kindsheid Jesu, Kempische steenweg 400, 3500 HASSELT</v>
      </c>
      <c r="L989" t="s">
        <v>180</v>
      </c>
    </row>
    <row r="990" spans="1:12" x14ac:dyDescent="0.3">
      <c r="A990">
        <v>145946</v>
      </c>
      <c r="B990">
        <v>1</v>
      </c>
      <c r="C990" t="s">
        <v>1034</v>
      </c>
      <c r="D990" t="s">
        <v>1035</v>
      </c>
      <c r="E990">
        <v>3500</v>
      </c>
      <c r="F990" t="s">
        <v>2454</v>
      </c>
      <c r="G990" t="s">
        <v>1036</v>
      </c>
      <c r="H990" t="s">
        <v>2239</v>
      </c>
      <c r="I990" t="s">
        <v>2240</v>
      </c>
      <c r="J990" t="s">
        <v>2241</v>
      </c>
      <c r="K990" s="35" t="str">
        <f t="shared" si="15"/>
        <v>Hast Katholiek Onderwijs Hasselt, Kleine Breemstraat 7, 3500 HASSELT</v>
      </c>
      <c r="L990" t="s">
        <v>180</v>
      </c>
    </row>
    <row r="991" spans="1:12" x14ac:dyDescent="0.3">
      <c r="K991" s="35" t="str">
        <f t="shared" si="15"/>
        <v/>
      </c>
      <c r="L991" t="s">
        <v>180</v>
      </c>
    </row>
    <row r="992" spans="1:12" x14ac:dyDescent="0.3">
      <c r="K992" s="35" t="str">
        <f t="shared" si="15"/>
        <v/>
      </c>
      <c r="L992" t="s">
        <v>180</v>
      </c>
    </row>
    <row r="993" spans="11:12" x14ac:dyDescent="0.3">
      <c r="K993" s="35" t="str">
        <f t="shared" si="15"/>
        <v/>
      </c>
      <c r="L993" t="s">
        <v>180</v>
      </c>
    </row>
    <row r="994" spans="11:12" x14ac:dyDescent="0.3">
      <c r="K994" s="35" t="str">
        <f t="shared" si="15"/>
        <v/>
      </c>
      <c r="L994" t="s">
        <v>180</v>
      </c>
    </row>
    <row r="995" spans="11:12" x14ac:dyDescent="0.3">
      <c r="K995" s="35" t="str">
        <f t="shared" si="15"/>
        <v/>
      </c>
      <c r="L995" t="s">
        <v>180</v>
      </c>
    </row>
    <row r="996" spans="11:12" x14ac:dyDescent="0.3">
      <c r="K996" s="35" t="str">
        <f t="shared" si="15"/>
        <v/>
      </c>
      <c r="L996" t="s">
        <v>180</v>
      </c>
    </row>
    <row r="997" spans="11:12" x14ac:dyDescent="0.3">
      <c r="K997" s="35" t="str">
        <f t="shared" si="15"/>
        <v/>
      </c>
      <c r="L997" t="s">
        <v>180</v>
      </c>
    </row>
    <row r="998" spans="11:12" x14ac:dyDescent="0.3">
      <c r="K998" s="35" t="str">
        <f t="shared" si="15"/>
        <v/>
      </c>
      <c r="L998" t="s">
        <v>180</v>
      </c>
    </row>
    <row r="999" spans="11:12" x14ac:dyDescent="0.3">
      <c r="K999" s="35" t="str">
        <f t="shared" si="15"/>
        <v/>
      </c>
      <c r="L999" t="s">
        <v>180</v>
      </c>
    </row>
    <row r="1000" spans="11:12" x14ac:dyDescent="0.3">
      <c r="K1000" s="35" t="str">
        <f t="shared" si="15"/>
        <v/>
      </c>
      <c r="L1000" t="s">
        <v>180</v>
      </c>
    </row>
    <row r="1001" spans="11:12" x14ac:dyDescent="0.3">
      <c r="K1001" s="35" t="str">
        <f t="shared" si="15"/>
        <v/>
      </c>
      <c r="L1001" t="s">
        <v>180</v>
      </c>
    </row>
    <row r="1002" spans="11:12" x14ac:dyDescent="0.3">
      <c r="K1002" s="35" t="str">
        <f t="shared" si="15"/>
        <v/>
      </c>
      <c r="L1002" t="s">
        <v>180</v>
      </c>
    </row>
    <row r="1003" spans="11:12" x14ac:dyDescent="0.3">
      <c r="K1003" s="35" t="str">
        <f t="shared" si="15"/>
        <v/>
      </c>
      <c r="L1003" t="s">
        <v>180</v>
      </c>
    </row>
    <row r="1004" spans="11:12" x14ac:dyDescent="0.3">
      <c r="K1004" s="35" t="str">
        <f t="shared" si="15"/>
        <v/>
      </c>
      <c r="L1004" t="s">
        <v>180</v>
      </c>
    </row>
    <row r="1005" spans="11:12" x14ac:dyDescent="0.3">
      <c r="K1005" s="35" t="str">
        <f t="shared" si="15"/>
        <v/>
      </c>
      <c r="L1005" t="s">
        <v>180</v>
      </c>
    </row>
    <row r="1006" spans="11:12" x14ac:dyDescent="0.3">
      <c r="K1006" s="35" t="str">
        <f t="shared" si="15"/>
        <v/>
      </c>
      <c r="L1006" t="s">
        <v>180</v>
      </c>
    </row>
    <row r="1007" spans="11:12" x14ac:dyDescent="0.3">
      <c r="K1007" s="35" t="str">
        <f t="shared" si="15"/>
        <v/>
      </c>
      <c r="L1007" t="s">
        <v>180</v>
      </c>
    </row>
    <row r="1008" spans="11:12" x14ac:dyDescent="0.3">
      <c r="K1008" s="35" t="str">
        <f t="shared" si="15"/>
        <v/>
      </c>
      <c r="L1008" t="s">
        <v>180</v>
      </c>
    </row>
    <row r="1009" spans="11:12" x14ac:dyDescent="0.3">
      <c r="K1009" s="35" t="str">
        <f t="shared" si="15"/>
        <v/>
      </c>
      <c r="L1009" t="s">
        <v>180</v>
      </c>
    </row>
    <row r="1010" spans="11:12" x14ac:dyDescent="0.3">
      <c r="K1010" s="35" t="str">
        <f t="shared" si="15"/>
        <v/>
      </c>
      <c r="L1010" t="s">
        <v>180</v>
      </c>
    </row>
    <row r="1011" spans="11:12" x14ac:dyDescent="0.3">
      <c r="K1011" s="35" t="str">
        <f t="shared" si="15"/>
        <v/>
      </c>
      <c r="L1011" t="s">
        <v>180</v>
      </c>
    </row>
    <row r="1012" spans="11:12" x14ac:dyDescent="0.3">
      <c r="K1012" s="35" t="str">
        <f t="shared" si="15"/>
        <v/>
      </c>
      <c r="L1012" t="s">
        <v>180</v>
      </c>
    </row>
    <row r="1013" spans="11:12" x14ac:dyDescent="0.3">
      <c r="K1013" s="35" t="str">
        <f t="shared" si="15"/>
        <v/>
      </c>
      <c r="L1013" t="s">
        <v>180</v>
      </c>
    </row>
    <row r="1014" spans="11:12" x14ac:dyDescent="0.3">
      <c r="K1014" s="35" t="str">
        <f t="shared" si="15"/>
        <v/>
      </c>
      <c r="L1014" t="s">
        <v>180</v>
      </c>
    </row>
    <row r="1015" spans="11:12" x14ac:dyDescent="0.3">
      <c r="K1015" s="35" t="str">
        <f t="shared" si="15"/>
        <v/>
      </c>
      <c r="L1015" t="s">
        <v>180</v>
      </c>
    </row>
    <row r="1016" spans="11:12" x14ac:dyDescent="0.3">
      <c r="K1016" s="35" t="str">
        <f t="shared" si="15"/>
        <v/>
      </c>
      <c r="L1016" t="s">
        <v>180</v>
      </c>
    </row>
    <row r="1017" spans="11:12" x14ac:dyDescent="0.3">
      <c r="K1017" s="35" t="str">
        <f t="shared" si="15"/>
        <v/>
      </c>
      <c r="L1017" t="s">
        <v>180</v>
      </c>
    </row>
    <row r="1018" spans="11:12" x14ac:dyDescent="0.3">
      <c r="K1018" s="35" t="str">
        <f t="shared" si="15"/>
        <v/>
      </c>
      <c r="L1018" t="s">
        <v>180</v>
      </c>
    </row>
    <row r="1019" spans="11:12" x14ac:dyDescent="0.3">
      <c r="K1019" s="35" t="str">
        <f t="shared" si="15"/>
        <v/>
      </c>
      <c r="L1019" t="s">
        <v>180</v>
      </c>
    </row>
    <row r="1020" spans="11:12" x14ac:dyDescent="0.3">
      <c r="K1020" s="35" t="str">
        <f t="shared" si="15"/>
        <v/>
      </c>
      <c r="L1020" t="s">
        <v>180</v>
      </c>
    </row>
    <row r="1021" spans="11:12" x14ac:dyDescent="0.3">
      <c r="K1021" s="35" t="str">
        <f t="shared" si="15"/>
        <v/>
      </c>
      <c r="L1021" t="s">
        <v>180</v>
      </c>
    </row>
    <row r="1022" spans="11:12" x14ac:dyDescent="0.3">
      <c r="K1022" s="35" t="str">
        <f t="shared" si="15"/>
        <v/>
      </c>
      <c r="L1022" t="s">
        <v>180</v>
      </c>
    </row>
    <row r="1023" spans="11:12" x14ac:dyDescent="0.3">
      <c r="K1023" s="35" t="str">
        <f t="shared" si="15"/>
        <v/>
      </c>
      <c r="L1023" t="s">
        <v>180</v>
      </c>
    </row>
    <row r="1024" spans="11:12" x14ac:dyDescent="0.3">
      <c r="K1024" s="35" t="str">
        <f t="shared" si="15"/>
        <v/>
      </c>
      <c r="L1024" t="s">
        <v>180</v>
      </c>
    </row>
    <row r="1025" spans="11:12" x14ac:dyDescent="0.3">
      <c r="K1025" s="35" t="str">
        <f t="shared" si="15"/>
        <v/>
      </c>
      <c r="L1025" t="s">
        <v>180</v>
      </c>
    </row>
    <row r="1026" spans="11:12" x14ac:dyDescent="0.3">
      <c r="K1026" s="35" t="str">
        <f t="shared" si="15"/>
        <v/>
      </c>
      <c r="L1026" t="s">
        <v>180</v>
      </c>
    </row>
    <row r="1027" spans="11:12" x14ac:dyDescent="0.3">
      <c r="K1027" s="35" t="str">
        <f t="shared" ref="K1027:K1090" si="16">IF(A1027="","",C1027&amp;", "&amp;D1027&amp;", "&amp;E1027&amp;" "&amp;F1027)</f>
        <v/>
      </c>
      <c r="L1027" t="s">
        <v>180</v>
      </c>
    </row>
    <row r="1028" spans="11:12" x14ac:dyDescent="0.3">
      <c r="K1028" s="35" t="str">
        <f t="shared" si="16"/>
        <v/>
      </c>
      <c r="L1028" t="s">
        <v>180</v>
      </c>
    </row>
    <row r="1029" spans="11:12" x14ac:dyDescent="0.3">
      <c r="K1029" s="35" t="str">
        <f t="shared" si="16"/>
        <v/>
      </c>
      <c r="L1029" t="s">
        <v>180</v>
      </c>
    </row>
    <row r="1030" spans="11:12" x14ac:dyDescent="0.3">
      <c r="K1030" s="35" t="str">
        <f t="shared" si="16"/>
        <v/>
      </c>
      <c r="L1030" t="s">
        <v>180</v>
      </c>
    </row>
    <row r="1031" spans="11:12" x14ac:dyDescent="0.3">
      <c r="K1031" s="35" t="str">
        <f t="shared" si="16"/>
        <v/>
      </c>
      <c r="L1031" t="s">
        <v>180</v>
      </c>
    </row>
    <row r="1032" spans="11:12" x14ac:dyDescent="0.3">
      <c r="K1032" s="35" t="str">
        <f t="shared" si="16"/>
        <v/>
      </c>
      <c r="L1032" t="s">
        <v>180</v>
      </c>
    </row>
    <row r="1033" spans="11:12" x14ac:dyDescent="0.3">
      <c r="K1033" s="35" t="str">
        <f t="shared" si="16"/>
        <v/>
      </c>
      <c r="L1033" t="s">
        <v>180</v>
      </c>
    </row>
    <row r="1034" spans="11:12" x14ac:dyDescent="0.3">
      <c r="K1034" s="35" t="str">
        <f t="shared" si="16"/>
        <v/>
      </c>
      <c r="L1034" t="s">
        <v>180</v>
      </c>
    </row>
    <row r="1035" spans="11:12" x14ac:dyDescent="0.3">
      <c r="K1035" s="35" t="str">
        <f t="shared" si="16"/>
        <v/>
      </c>
      <c r="L1035" t="s">
        <v>180</v>
      </c>
    </row>
    <row r="1036" spans="11:12" x14ac:dyDescent="0.3">
      <c r="K1036" s="35" t="str">
        <f t="shared" si="16"/>
        <v/>
      </c>
      <c r="L1036" t="s">
        <v>180</v>
      </c>
    </row>
    <row r="1037" spans="11:12" x14ac:dyDescent="0.3">
      <c r="K1037" s="35" t="str">
        <f t="shared" si="16"/>
        <v/>
      </c>
      <c r="L1037" t="s">
        <v>180</v>
      </c>
    </row>
    <row r="1038" spans="11:12" x14ac:dyDescent="0.3">
      <c r="K1038" s="35" t="str">
        <f t="shared" si="16"/>
        <v/>
      </c>
      <c r="L1038" t="s">
        <v>180</v>
      </c>
    </row>
    <row r="1039" spans="11:12" x14ac:dyDescent="0.3">
      <c r="K1039" s="35" t="str">
        <f t="shared" si="16"/>
        <v/>
      </c>
      <c r="L1039" t="s">
        <v>180</v>
      </c>
    </row>
    <row r="1040" spans="11:12" x14ac:dyDescent="0.3">
      <c r="K1040" s="35" t="str">
        <f t="shared" si="16"/>
        <v/>
      </c>
      <c r="L1040" t="s">
        <v>180</v>
      </c>
    </row>
    <row r="1041" spans="11:12" x14ac:dyDescent="0.3">
      <c r="K1041" s="35" t="str">
        <f t="shared" si="16"/>
        <v/>
      </c>
      <c r="L1041" t="s">
        <v>180</v>
      </c>
    </row>
    <row r="1042" spans="11:12" x14ac:dyDescent="0.3">
      <c r="K1042" s="35" t="str">
        <f t="shared" si="16"/>
        <v/>
      </c>
      <c r="L1042" t="s">
        <v>180</v>
      </c>
    </row>
    <row r="1043" spans="11:12" x14ac:dyDescent="0.3">
      <c r="K1043" s="35" t="str">
        <f t="shared" si="16"/>
        <v/>
      </c>
      <c r="L1043" t="s">
        <v>180</v>
      </c>
    </row>
    <row r="1044" spans="11:12" x14ac:dyDescent="0.3">
      <c r="K1044" s="35" t="str">
        <f t="shared" si="16"/>
        <v/>
      </c>
      <c r="L1044" t="s">
        <v>180</v>
      </c>
    </row>
    <row r="1045" spans="11:12" x14ac:dyDescent="0.3">
      <c r="K1045" s="35" t="str">
        <f t="shared" si="16"/>
        <v/>
      </c>
      <c r="L1045" t="s">
        <v>180</v>
      </c>
    </row>
    <row r="1046" spans="11:12" x14ac:dyDescent="0.3">
      <c r="K1046" s="35" t="str">
        <f t="shared" si="16"/>
        <v/>
      </c>
      <c r="L1046" t="s">
        <v>180</v>
      </c>
    </row>
    <row r="1047" spans="11:12" x14ac:dyDescent="0.3">
      <c r="K1047" s="35" t="str">
        <f t="shared" si="16"/>
        <v/>
      </c>
      <c r="L1047" t="s">
        <v>180</v>
      </c>
    </row>
    <row r="1048" spans="11:12" x14ac:dyDescent="0.3">
      <c r="K1048" s="35" t="str">
        <f t="shared" si="16"/>
        <v/>
      </c>
      <c r="L1048" t="s">
        <v>180</v>
      </c>
    </row>
    <row r="1049" spans="11:12" x14ac:dyDescent="0.3">
      <c r="K1049" s="35" t="str">
        <f t="shared" si="16"/>
        <v/>
      </c>
      <c r="L1049" t="s">
        <v>180</v>
      </c>
    </row>
    <row r="1050" spans="11:12" x14ac:dyDescent="0.3">
      <c r="K1050" s="35" t="str">
        <f t="shared" si="16"/>
        <v/>
      </c>
      <c r="L1050" t="s">
        <v>180</v>
      </c>
    </row>
    <row r="1051" spans="11:12" x14ac:dyDescent="0.3">
      <c r="K1051" s="35" t="str">
        <f t="shared" si="16"/>
        <v/>
      </c>
      <c r="L1051" t="s">
        <v>180</v>
      </c>
    </row>
    <row r="1052" spans="11:12" x14ac:dyDescent="0.3">
      <c r="K1052" s="35" t="str">
        <f t="shared" si="16"/>
        <v/>
      </c>
      <c r="L1052" t="s">
        <v>180</v>
      </c>
    </row>
    <row r="1053" spans="11:12" x14ac:dyDescent="0.3">
      <c r="K1053" s="35" t="str">
        <f t="shared" si="16"/>
        <v/>
      </c>
      <c r="L1053" t="s">
        <v>180</v>
      </c>
    </row>
    <row r="1054" spans="11:12" x14ac:dyDescent="0.3">
      <c r="K1054" s="35" t="str">
        <f t="shared" si="16"/>
        <v/>
      </c>
      <c r="L1054" t="s">
        <v>180</v>
      </c>
    </row>
    <row r="1055" spans="11:12" x14ac:dyDescent="0.3">
      <c r="K1055" s="35" t="str">
        <f t="shared" si="16"/>
        <v/>
      </c>
      <c r="L1055" t="s">
        <v>180</v>
      </c>
    </row>
    <row r="1056" spans="11:12" x14ac:dyDescent="0.3">
      <c r="K1056" s="35" t="str">
        <f t="shared" si="16"/>
        <v/>
      </c>
      <c r="L1056" t="s">
        <v>180</v>
      </c>
    </row>
    <row r="1057" spans="11:12" x14ac:dyDescent="0.3">
      <c r="K1057" s="35" t="str">
        <f t="shared" si="16"/>
        <v/>
      </c>
      <c r="L1057" t="s">
        <v>180</v>
      </c>
    </row>
    <row r="1058" spans="11:12" x14ac:dyDescent="0.3">
      <c r="K1058" s="35" t="str">
        <f t="shared" si="16"/>
        <v/>
      </c>
      <c r="L1058" t="s">
        <v>180</v>
      </c>
    </row>
    <row r="1059" spans="11:12" x14ac:dyDescent="0.3">
      <c r="K1059" s="35" t="str">
        <f t="shared" si="16"/>
        <v/>
      </c>
      <c r="L1059" t="s">
        <v>180</v>
      </c>
    </row>
    <row r="1060" spans="11:12" x14ac:dyDescent="0.3">
      <c r="K1060" s="35" t="str">
        <f t="shared" si="16"/>
        <v/>
      </c>
      <c r="L1060" t="s">
        <v>180</v>
      </c>
    </row>
    <row r="1061" spans="11:12" x14ac:dyDescent="0.3">
      <c r="K1061" s="35" t="str">
        <f t="shared" si="16"/>
        <v/>
      </c>
      <c r="L1061" t="s">
        <v>180</v>
      </c>
    </row>
    <row r="1062" spans="11:12" x14ac:dyDescent="0.3">
      <c r="K1062" s="35" t="str">
        <f t="shared" si="16"/>
        <v/>
      </c>
      <c r="L1062" t="s">
        <v>180</v>
      </c>
    </row>
    <row r="1063" spans="11:12" x14ac:dyDescent="0.3">
      <c r="K1063" s="35" t="str">
        <f t="shared" si="16"/>
        <v/>
      </c>
      <c r="L1063" t="s">
        <v>180</v>
      </c>
    </row>
    <row r="1064" spans="11:12" x14ac:dyDescent="0.3">
      <c r="K1064" s="35" t="str">
        <f t="shared" si="16"/>
        <v/>
      </c>
      <c r="L1064" t="s">
        <v>180</v>
      </c>
    </row>
    <row r="1065" spans="11:12" x14ac:dyDescent="0.3">
      <c r="K1065" s="35" t="str">
        <f t="shared" si="16"/>
        <v/>
      </c>
      <c r="L1065" t="s">
        <v>180</v>
      </c>
    </row>
    <row r="1066" spans="11:12" x14ac:dyDescent="0.3">
      <c r="K1066" s="35" t="str">
        <f t="shared" si="16"/>
        <v/>
      </c>
      <c r="L1066" t="s">
        <v>180</v>
      </c>
    </row>
    <row r="1067" spans="11:12" x14ac:dyDescent="0.3">
      <c r="K1067" s="35" t="str">
        <f t="shared" si="16"/>
        <v/>
      </c>
      <c r="L1067" t="s">
        <v>180</v>
      </c>
    </row>
    <row r="1068" spans="11:12" x14ac:dyDescent="0.3">
      <c r="K1068" s="35" t="str">
        <f t="shared" si="16"/>
        <v/>
      </c>
      <c r="L1068" t="s">
        <v>180</v>
      </c>
    </row>
    <row r="1069" spans="11:12" x14ac:dyDescent="0.3">
      <c r="K1069" s="35" t="str">
        <f t="shared" si="16"/>
        <v/>
      </c>
      <c r="L1069" t="s">
        <v>180</v>
      </c>
    </row>
    <row r="1070" spans="11:12" x14ac:dyDescent="0.3">
      <c r="K1070" s="35" t="str">
        <f t="shared" si="16"/>
        <v/>
      </c>
      <c r="L1070" t="s">
        <v>180</v>
      </c>
    </row>
    <row r="1071" spans="11:12" x14ac:dyDescent="0.3">
      <c r="K1071" s="35" t="str">
        <f t="shared" si="16"/>
        <v/>
      </c>
      <c r="L1071" t="s">
        <v>180</v>
      </c>
    </row>
    <row r="1072" spans="11:12" x14ac:dyDescent="0.3">
      <c r="K1072" s="35" t="str">
        <f t="shared" si="16"/>
        <v/>
      </c>
      <c r="L1072" t="s">
        <v>180</v>
      </c>
    </row>
    <row r="1073" spans="11:12" x14ac:dyDescent="0.3">
      <c r="K1073" s="35" t="str">
        <f t="shared" si="16"/>
        <v/>
      </c>
      <c r="L1073" t="s">
        <v>180</v>
      </c>
    </row>
    <row r="1074" spans="11:12" x14ac:dyDescent="0.3">
      <c r="K1074" s="35" t="str">
        <f t="shared" si="16"/>
        <v/>
      </c>
      <c r="L1074" t="s">
        <v>180</v>
      </c>
    </row>
    <row r="1075" spans="11:12" x14ac:dyDescent="0.3">
      <c r="K1075" s="35" t="str">
        <f t="shared" si="16"/>
        <v/>
      </c>
      <c r="L1075" t="s">
        <v>180</v>
      </c>
    </row>
    <row r="1076" spans="11:12" x14ac:dyDescent="0.3">
      <c r="K1076" s="35" t="str">
        <f t="shared" si="16"/>
        <v/>
      </c>
      <c r="L1076" t="s">
        <v>180</v>
      </c>
    </row>
    <row r="1077" spans="11:12" x14ac:dyDescent="0.3">
      <c r="K1077" s="35" t="str">
        <f t="shared" si="16"/>
        <v/>
      </c>
      <c r="L1077" t="s">
        <v>180</v>
      </c>
    </row>
    <row r="1078" spans="11:12" x14ac:dyDescent="0.3">
      <c r="K1078" s="35" t="str">
        <f t="shared" si="16"/>
        <v/>
      </c>
      <c r="L1078" t="s">
        <v>180</v>
      </c>
    </row>
    <row r="1079" spans="11:12" x14ac:dyDescent="0.3">
      <c r="K1079" s="35" t="str">
        <f t="shared" si="16"/>
        <v/>
      </c>
      <c r="L1079" t="s">
        <v>180</v>
      </c>
    </row>
    <row r="1080" spans="11:12" x14ac:dyDescent="0.3">
      <c r="K1080" s="35" t="str">
        <f t="shared" si="16"/>
        <v/>
      </c>
      <c r="L1080" t="s">
        <v>180</v>
      </c>
    </row>
    <row r="1081" spans="11:12" x14ac:dyDescent="0.3">
      <c r="K1081" s="35" t="str">
        <f t="shared" si="16"/>
        <v/>
      </c>
      <c r="L1081" t="s">
        <v>180</v>
      </c>
    </row>
    <row r="1082" spans="11:12" x14ac:dyDescent="0.3">
      <c r="K1082" s="35" t="str">
        <f t="shared" si="16"/>
        <v/>
      </c>
      <c r="L1082" t="s">
        <v>180</v>
      </c>
    </row>
    <row r="1083" spans="11:12" x14ac:dyDescent="0.3">
      <c r="K1083" s="35" t="str">
        <f t="shared" si="16"/>
        <v/>
      </c>
      <c r="L1083" t="s">
        <v>180</v>
      </c>
    </row>
    <row r="1084" spans="11:12" x14ac:dyDescent="0.3">
      <c r="K1084" s="35" t="str">
        <f t="shared" si="16"/>
        <v/>
      </c>
      <c r="L1084" t="s">
        <v>180</v>
      </c>
    </row>
    <row r="1085" spans="11:12" x14ac:dyDescent="0.3">
      <c r="K1085" s="35" t="str">
        <f t="shared" si="16"/>
        <v/>
      </c>
      <c r="L1085" t="s">
        <v>180</v>
      </c>
    </row>
    <row r="1086" spans="11:12" x14ac:dyDescent="0.3">
      <c r="K1086" s="35" t="str">
        <f t="shared" si="16"/>
        <v/>
      </c>
      <c r="L1086" t="s">
        <v>180</v>
      </c>
    </row>
    <row r="1087" spans="11:12" x14ac:dyDescent="0.3">
      <c r="K1087" s="35" t="str">
        <f t="shared" si="16"/>
        <v/>
      </c>
      <c r="L1087" t="s">
        <v>180</v>
      </c>
    </row>
    <row r="1088" spans="11:12" x14ac:dyDescent="0.3">
      <c r="K1088" s="35" t="str">
        <f t="shared" si="16"/>
        <v/>
      </c>
      <c r="L1088" t="s">
        <v>180</v>
      </c>
    </row>
    <row r="1089" spans="11:12" x14ac:dyDescent="0.3">
      <c r="K1089" s="35" t="str">
        <f t="shared" si="16"/>
        <v/>
      </c>
      <c r="L1089" t="s">
        <v>180</v>
      </c>
    </row>
    <row r="1090" spans="11:12" x14ac:dyDescent="0.3">
      <c r="K1090" s="35" t="str">
        <f t="shared" si="16"/>
        <v/>
      </c>
      <c r="L1090" t="s">
        <v>180</v>
      </c>
    </row>
    <row r="1091" spans="11:12" x14ac:dyDescent="0.3">
      <c r="K1091" s="35" t="str">
        <f t="shared" ref="K1091:K1154" si="17">IF(A1091="","",C1091&amp;", "&amp;D1091&amp;", "&amp;E1091&amp;" "&amp;F1091)</f>
        <v/>
      </c>
      <c r="L1091" t="s">
        <v>180</v>
      </c>
    </row>
    <row r="1092" spans="11:12" x14ac:dyDescent="0.3">
      <c r="K1092" s="35" t="str">
        <f t="shared" si="17"/>
        <v/>
      </c>
      <c r="L1092" t="s">
        <v>180</v>
      </c>
    </row>
    <row r="1093" spans="11:12" x14ac:dyDescent="0.3">
      <c r="K1093" s="35" t="str">
        <f t="shared" si="17"/>
        <v/>
      </c>
      <c r="L1093" t="s">
        <v>180</v>
      </c>
    </row>
    <row r="1094" spans="11:12" x14ac:dyDescent="0.3">
      <c r="K1094" s="35" t="str">
        <f t="shared" si="17"/>
        <v/>
      </c>
      <c r="L1094" t="s">
        <v>180</v>
      </c>
    </row>
    <row r="1095" spans="11:12" x14ac:dyDescent="0.3">
      <c r="K1095" s="35" t="str">
        <f t="shared" si="17"/>
        <v/>
      </c>
      <c r="L1095" t="s">
        <v>180</v>
      </c>
    </row>
    <row r="1096" spans="11:12" x14ac:dyDescent="0.3">
      <c r="K1096" s="35" t="str">
        <f t="shared" si="17"/>
        <v/>
      </c>
      <c r="L1096" t="s">
        <v>180</v>
      </c>
    </row>
    <row r="1097" spans="11:12" x14ac:dyDescent="0.3">
      <c r="K1097" s="35" t="str">
        <f t="shared" si="17"/>
        <v/>
      </c>
      <c r="L1097" t="s">
        <v>180</v>
      </c>
    </row>
    <row r="1098" spans="11:12" x14ac:dyDescent="0.3">
      <c r="K1098" s="35" t="str">
        <f t="shared" si="17"/>
        <v/>
      </c>
      <c r="L1098" t="s">
        <v>180</v>
      </c>
    </row>
    <row r="1099" spans="11:12" x14ac:dyDescent="0.3">
      <c r="K1099" s="35" t="str">
        <f t="shared" si="17"/>
        <v/>
      </c>
      <c r="L1099" t="s">
        <v>180</v>
      </c>
    </row>
    <row r="1100" spans="11:12" x14ac:dyDescent="0.3">
      <c r="K1100" s="35" t="str">
        <f t="shared" si="17"/>
        <v/>
      </c>
      <c r="L1100" t="s">
        <v>180</v>
      </c>
    </row>
    <row r="1101" spans="11:12" x14ac:dyDescent="0.3">
      <c r="K1101" s="35" t="str">
        <f t="shared" si="17"/>
        <v/>
      </c>
      <c r="L1101" t="s">
        <v>180</v>
      </c>
    </row>
    <row r="1102" spans="11:12" x14ac:dyDescent="0.3">
      <c r="K1102" s="35" t="str">
        <f t="shared" si="17"/>
        <v/>
      </c>
      <c r="L1102" t="s">
        <v>180</v>
      </c>
    </row>
    <row r="1103" spans="11:12" x14ac:dyDescent="0.3">
      <c r="K1103" s="35" t="str">
        <f t="shared" si="17"/>
        <v/>
      </c>
      <c r="L1103" t="s">
        <v>180</v>
      </c>
    </row>
    <row r="1104" spans="11:12" x14ac:dyDescent="0.3">
      <c r="K1104" s="35" t="str">
        <f t="shared" si="17"/>
        <v/>
      </c>
      <c r="L1104" t="s">
        <v>180</v>
      </c>
    </row>
    <row r="1105" spans="11:12" x14ac:dyDescent="0.3">
      <c r="K1105" s="35" t="str">
        <f t="shared" si="17"/>
        <v/>
      </c>
      <c r="L1105" t="s">
        <v>180</v>
      </c>
    </row>
    <row r="1106" spans="11:12" x14ac:dyDescent="0.3">
      <c r="K1106" s="35" t="str">
        <f t="shared" si="17"/>
        <v/>
      </c>
      <c r="L1106" t="s">
        <v>180</v>
      </c>
    </row>
    <row r="1107" spans="11:12" x14ac:dyDescent="0.3">
      <c r="K1107" s="35" t="str">
        <f t="shared" si="17"/>
        <v/>
      </c>
      <c r="L1107" t="s">
        <v>180</v>
      </c>
    </row>
    <row r="1108" spans="11:12" x14ac:dyDescent="0.3">
      <c r="K1108" s="35" t="str">
        <f t="shared" si="17"/>
        <v/>
      </c>
      <c r="L1108" t="s">
        <v>180</v>
      </c>
    </row>
    <row r="1109" spans="11:12" x14ac:dyDescent="0.3">
      <c r="K1109" s="35" t="str">
        <f t="shared" si="17"/>
        <v/>
      </c>
      <c r="L1109" t="s">
        <v>180</v>
      </c>
    </row>
    <row r="1110" spans="11:12" x14ac:dyDescent="0.3">
      <c r="K1110" s="35" t="str">
        <f t="shared" si="17"/>
        <v/>
      </c>
      <c r="L1110" t="s">
        <v>180</v>
      </c>
    </row>
    <row r="1111" spans="11:12" x14ac:dyDescent="0.3">
      <c r="K1111" s="35" t="str">
        <f t="shared" si="17"/>
        <v/>
      </c>
      <c r="L1111" t="s">
        <v>180</v>
      </c>
    </row>
    <row r="1112" spans="11:12" x14ac:dyDescent="0.3">
      <c r="K1112" s="35" t="str">
        <f t="shared" si="17"/>
        <v/>
      </c>
      <c r="L1112" t="s">
        <v>180</v>
      </c>
    </row>
    <row r="1113" spans="11:12" x14ac:dyDescent="0.3">
      <c r="K1113" s="35" t="str">
        <f t="shared" si="17"/>
        <v/>
      </c>
      <c r="L1113" t="s">
        <v>180</v>
      </c>
    </row>
    <row r="1114" spans="11:12" x14ac:dyDescent="0.3">
      <c r="K1114" s="35" t="str">
        <f t="shared" si="17"/>
        <v/>
      </c>
      <c r="L1114" t="s">
        <v>180</v>
      </c>
    </row>
    <row r="1115" spans="11:12" x14ac:dyDescent="0.3">
      <c r="K1115" s="35" t="str">
        <f t="shared" si="17"/>
        <v/>
      </c>
      <c r="L1115" t="s">
        <v>180</v>
      </c>
    </row>
    <row r="1116" spans="11:12" x14ac:dyDescent="0.3">
      <c r="K1116" s="35" t="str">
        <f t="shared" si="17"/>
        <v/>
      </c>
      <c r="L1116" t="s">
        <v>180</v>
      </c>
    </row>
    <row r="1117" spans="11:12" x14ac:dyDescent="0.3">
      <c r="K1117" s="35" t="str">
        <f t="shared" si="17"/>
        <v/>
      </c>
      <c r="L1117" t="s">
        <v>180</v>
      </c>
    </row>
    <row r="1118" spans="11:12" x14ac:dyDescent="0.3">
      <c r="K1118" s="35" t="str">
        <f t="shared" si="17"/>
        <v/>
      </c>
      <c r="L1118" t="s">
        <v>180</v>
      </c>
    </row>
    <row r="1119" spans="11:12" x14ac:dyDescent="0.3">
      <c r="K1119" s="35" t="str">
        <f t="shared" si="17"/>
        <v/>
      </c>
      <c r="L1119" t="s">
        <v>180</v>
      </c>
    </row>
    <row r="1120" spans="11:12" x14ac:dyDescent="0.3">
      <c r="K1120" s="35" t="str">
        <f t="shared" si="17"/>
        <v/>
      </c>
      <c r="L1120" t="s">
        <v>180</v>
      </c>
    </row>
    <row r="1121" spans="11:12" x14ac:dyDescent="0.3">
      <c r="K1121" s="35" t="str">
        <f t="shared" si="17"/>
        <v/>
      </c>
      <c r="L1121" t="s">
        <v>180</v>
      </c>
    </row>
    <row r="1122" spans="11:12" x14ac:dyDescent="0.3">
      <c r="K1122" s="35" t="str">
        <f t="shared" si="17"/>
        <v/>
      </c>
      <c r="L1122" t="s">
        <v>180</v>
      </c>
    </row>
    <row r="1123" spans="11:12" x14ac:dyDescent="0.3">
      <c r="K1123" s="35" t="str">
        <f t="shared" si="17"/>
        <v/>
      </c>
      <c r="L1123" t="s">
        <v>180</v>
      </c>
    </row>
    <row r="1124" spans="11:12" x14ac:dyDescent="0.3">
      <c r="K1124" s="35" t="str">
        <f t="shared" si="17"/>
        <v/>
      </c>
      <c r="L1124" t="s">
        <v>180</v>
      </c>
    </row>
    <row r="1125" spans="11:12" x14ac:dyDescent="0.3">
      <c r="K1125" s="35" t="str">
        <f t="shared" si="17"/>
        <v/>
      </c>
      <c r="L1125" t="s">
        <v>180</v>
      </c>
    </row>
    <row r="1126" spans="11:12" x14ac:dyDescent="0.3">
      <c r="K1126" s="35" t="str">
        <f t="shared" si="17"/>
        <v/>
      </c>
      <c r="L1126" t="s">
        <v>180</v>
      </c>
    </row>
    <row r="1127" spans="11:12" x14ac:dyDescent="0.3">
      <c r="K1127" s="35" t="str">
        <f t="shared" si="17"/>
        <v/>
      </c>
      <c r="L1127" t="s">
        <v>180</v>
      </c>
    </row>
    <row r="1128" spans="11:12" x14ac:dyDescent="0.3">
      <c r="K1128" s="35" t="str">
        <f t="shared" si="17"/>
        <v/>
      </c>
      <c r="L1128" t="s">
        <v>180</v>
      </c>
    </row>
    <row r="1129" spans="11:12" x14ac:dyDescent="0.3">
      <c r="K1129" s="35" t="str">
        <f t="shared" si="17"/>
        <v/>
      </c>
      <c r="L1129" t="s">
        <v>180</v>
      </c>
    </row>
    <row r="1130" spans="11:12" x14ac:dyDescent="0.3">
      <c r="K1130" s="35" t="str">
        <f t="shared" si="17"/>
        <v/>
      </c>
      <c r="L1130" t="s">
        <v>180</v>
      </c>
    </row>
    <row r="1131" spans="11:12" x14ac:dyDescent="0.3">
      <c r="K1131" s="35" t="str">
        <f t="shared" si="17"/>
        <v/>
      </c>
      <c r="L1131" t="s">
        <v>180</v>
      </c>
    </row>
    <row r="1132" spans="11:12" x14ac:dyDescent="0.3">
      <c r="K1132" s="35" t="str">
        <f t="shared" si="17"/>
        <v/>
      </c>
      <c r="L1132" t="s">
        <v>180</v>
      </c>
    </row>
    <row r="1133" spans="11:12" x14ac:dyDescent="0.3">
      <c r="K1133" s="35" t="str">
        <f t="shared" si="17"/>
        <v/>
      </c>
      <c r="L1133" t="s">
        <v>180</v>
      </c>
    </row>
    <row r="1134" spans="11:12" x14ac:dyDescent="0.3">
      <c r="K1134" s="35" t="str">
        <f t="shared" si="17"/>
        <v/>
      </c>
      <c r="L1134" t="s">
        <v>180</v>
      </c>
    </row>
    <row r="1135" spans="11:12" x14ac:dyDescent="0.3">
      <c r="K1135" s="35" t="str">
        <f t="shared" si="17"/>
        <v/>
      </c>
      <c r="L1135" t="s">
        <v>180</v>
      </c>
    </row>
    <row r="1136" spans="11:12" x14ac:dyDescent="0.3">
      <c r="K1136" s="35" t="str">
        <f t="shared" si="17"/>
        <v/>
      </c>
      <c r="L1136" t="s">
        <v>180</v>
      </c>
    </row>
    <row r="1137" spans="11:12" x14ac:dyDescent="0.3">
      <c r="K1137" s="35" t="str">
        <f t="shared" si="17"/>
        <v/>
      </c>
      <c r="L1137" t="s">
        <v>180</v>
      </c>
    </row>
    <row r="1138" spans="11:12" x14ac:dyDescent="0.3">
      <c r="K1138" s="35" t="str">
        <f t="shared" si="17"/>
        <v/>
      </c>
      <c r="L1138" t="s">
        <v>180</v>
      </c>
    </row>
    <row r="1139" spans="11:12" x14ac:dyDescent="0.3">
      <c r="K1139" s="35" t="str">
        <f t="shared" si="17"/>
        <v/>
      </c>
      <c r="L1139" t="s">
        <v>180</v>
      </c>
    </row>
    <row r="1140" spans="11:12" x14ac:dyDescent="0.3">
      <c r="K1140" s="35" t="str">
        <f t="shared" si="17"/>
        <v/>
      </c>
      <c r="L1140" t="s">
        <v>180</v>
      </c>
    </row>
    <row r="1141" spans="11:12" x14ac:dyDescent="0.3">
      <c r="K1141" s="35" t="str">
        <f t="shared" si="17"/>
        <v/>
      </c>
      <c r="L1141" t="s">
        <v>180</v>
      </c>
    </row>
    <row r="1142" spans="11:12" x14ac:dyDescent="0.3">
      <c r="K1142" s="35" t="str">
        <f t="shared" si="17"/>
        <v/>
      </c>
      <c r="L1142" t="s">
        <v>180</v>
      </c>
    </row>
    <row r="1143" spans="11:12" x14ac:dyDescent="0.3">
      <c r="K1143" s="35" t="str">
        <f t="shared" si="17"/>
        <v/>
      </c>
      <c r="L1143" t="s">
        <v>180</v>
      </c>
    </row>
    <row r="1144" spans="11:12" x14ac:dyDescent="0.3">
      <c r="K1144" s="35" t="str">
        <f t="shared" si="17"/>
        <v/>
      </c>
      <c r="L1144" t="s">
        <v>180</v>
      </c>
    </row>
    <row r="1145" spans="11:12" x14ac:dyDescent="0.3">
      <c r="K1145" s="35" t="str">
        <f t="shared" si="17"/>
        <v/>
      </c>
      <c r="L1145" t="s">
        <v>180</v>
      </c>
    </row>
    <row r="1146" spans="11:12" x14ac:dyDescent="0.3">
      <c r="K1146" s="35" t="str">
        <f t="shared" si="17"/>
        <v/>
      </c>
      <c r="L1146" t="s">
        <v>180</v>
      </c>
    </row>
    <row r="1147" spans="11:12" x14ac:dyDescent="0.3">
      <c r="K1147" s="35" t="str">
        <f t="shared" si="17"/>
        <v/>
      </c>
      <c r="L1147" t="s">
        <v>180</v>
      </c>
    </row>
    <row r="1148" spans="11:12" x14ac:dyDescent="0.3">
      <c r="K1148" s="35" t="str">
        <f t="shared" si="17"/>
        <v/>
      </c>
      <c r="L1148" t="s">
        <v>180</v>
      </c>
    </row>
    <row r="1149" spans="11:12" x14ac:dyDescent="0.3">
      <c r="K1149" s="35" t="str">
        <f t="shared" si="17"/>
        <v/>
      </c>
      <c r="L1149" t="s">
        <v>180</v>
      </c>
    </row>
    <row r="1150" spans="11:12" x14ac:dyDescent="0.3">
      <c r="K1150" s="35" t="str">
        <f t="shared" si="17"/>
        <v/>
      </c>
      <c r="L1150" t="s">
        <v>180</v>
      </c>
    </row>
    <row r="1151" spans="11:12" x14ac:dyDescent="0.3">
      <c r="K1151" s="35" t="str">
        <f t="shared" si="17"/>
        <v/>
      </c>
      <c r="L1151" t="s">
        <v>180</v>
      </c>
    </row>
    <row r="1152" spans="11:12" x14ac:dyDescent="0.3">
      <c r="K1152" s="35" t="str">
        <f t="shared" si="17"/>
        <v/>
      </c>
      <c r="L1152" t="s">
        <v>180</v>
      </c>
    </row>
    <row r="1153" spans="11:12" x14ac:dyDescent="0.3">
      <c r="K1153" s="35" t="str">
        <f t="shared" si="17"/>
        <v/>
      </c>
      <c r="L1153" t="s">
        <v>180</v>
      </c>
    </row>
    <row r="1154" spans="11:12" x14ac:dyDescent="0.3">
      <c r="K1154" s="35" t="str">
        <f t="shared" si="17"/>
        <v/>
      </c>
      <c r="L1154" t="s">
        <v>180</v>
      </c>
    </row>
    <row r="1155" spans="11:12" x14ac:dyDescent="0.3">
      <c r="K1155" s="35" t="str">
        <f t="shared" ref="K1155:K1218" si="18">IF(A1155="","",C1155&amp;", "&amp;D1155&amp;", "&amp;E1155&amp;" "&amp;F1155)</f>
        <v/>
      </c>
      <c r="L1155" t="s">
        <v>180</v>
      </c>
    </row>
    <row r="1156" spans="11:12" x14ac:dyDescent="0.3">
      <c r="K1156" s="35" t="str">
        <f t="shared" si="18"/>
        <v/>
      </c>
      <c r="L1156" t="s">
        <v>180</v>
      </c>
    </row>
    <row r="1157" spans="11:12" x14ac:dyDescent="0.3">
      <c r="K1157" s="35" t="str">
        <f t="shared" si="18"/>
        <v/>
      </c>
      <c r="L1157" t="s">
        <v>180</v>
      </c>
    </row>
    <row r="1158" spans="11:12" x14ac:dyDescent="0.3">
      <c r="K1158" s="35" t="str">
        <f t="shared" si="18"/>
        <v/>
      </c>
      <c r="L1158" t="s">
        <v>180</v>
      </c>
    </row>
    <row r="1159" spans="11:12" x14ac:dyDescent="0.3">
      <c r="K1159" s="35" t="str">
        <f t="shared" si="18"/>
        <v/>
      </c>
      <c r="L1159" t="s">
        <v>180</v>
      </c>
    </row>
    <row r="1160" spans="11:12" x14ac:dyDescent="0.3">
      <c r="K1160" s="35" t="str">
        <f t="shared" si="18"/>
        <v/>
      </c>
      <c r="L1160" t="s">
        <v>180</v>
      </c>
    </row>
    <row r="1161" spans="11:12" x14ac:dyDescent="0.3">
      <c r="K1161" s="35" t="str">
        <f t="shared" si="18"/>
        <v/>
      </c>
      <c r="L1161" t="s">
        <v>180</v>
      </c>
    </row>
    <row r="1162" spans="11:12" x14ac:dyDescent="0.3">
      <c r="K1162" s="35" t="str">
        <f t="shared" si="18"/>
        <v/>
      </c>
      <c r="L1162" t="s">
        <v>180</v>
      </c>
    </row>
    <row r="1163" spans="11:12" x14ac:dyDescent="0.3">
      <c r="K1163" s="35" t="str">
        <f t="shared" si="18"/>
        <v/>
      </c>
      <c r="L1163" t="s">
        <v>180</v>
      </c>
    </row>
    <row r="1164" spans="11:12" x14ac:dyDescent="0.3">
      <c r="K1164" s="35" t="str">
        <f t="shared" si="18"/>
        <v/>
      </c>
      <c r="L1164" t="s">
        <v>180</v>
      </c>
    </row>
    <row r="1165" spans="11:12" x14ac:dyDescent="0.3">
      <c r="K1165" s="35" t="str">
        <f t="shared" si="18"/>
        <v/>
      </c>
      <c r="L1165" t="s">
        <v>180</v>
      </c>
    </row>
    <row r="1166" spans="11:12" x14ac:dyDescent="0.3">
      <c r="K1166" s="35" t="str">
        <f t="shared" si="18"/>
        <v/>
      </c>
      <c r="L1166" t="s">
        <v>180</v>
      </c>
    </row>
    <row r="1167" spans="11:12" x14ac:dyDescent="0.3">
      <c r="K1167" s="35" t="str">
        <f t="shared" si="18"/>
        <v/>
      </c>
      <c r="L1167" t="s">
        <v>180</v>
      </c>
    </row>
    <row r="1168" spans="11:12" x14ac:dyDescent="0.3">
      <c r="K1168" s="35" t="str">
        <f t="shared" si="18"/>
        <v/>
      </c>
      <c r="L1168" t="s">
        <v>180</v>
      </c>
    </row>
    <row r="1169" spans="11:12" x14ac:dyDescent="0.3">
      <c r="K1169" s="35" t="str">
        <f t="shared" si="18"/>
        <v/>
      </c>
      <c r="L1169" t="s">
        <v>180</v>
      </c>
    </row>
    <row r="1170" spans="11:12" x14ac:dyDescent="0.3">
      <c r="K1170" s="35" t="str">
        <f t="shared" si="18"/>
        <v/>
      </c>
      <c r="L1170" t="s">
        <v>180</v>
      </c>
    </row>
    <row r="1171" spans="11:12" x14ac:dyDescent="0.3">
      <c r="K1171" s="35" t="str">
        <f t="shared" si="18"/>
        <v/>
      </c>
      <c r="L1171" t="s">
        <v>180</v>
      </c>
    </row>
    <row r="1172" spans="11:12" x14ac:dyDescent="0.3">
      <c r="K1172" s="35" t="str">
        <f t="shared" si="18"/>
        <v/>
      </c>
      <c r="L1172" t="s">
        <v>180</v>
      </c>
    </row>
    <row r="1173" spans="11:12" x14ac:dyDescent="0.3">
      <c r="K1173" s="35" t="str">
        <f t="shared" si="18"/>
        <v/>
      </c>
      <c r="L1173" t="s">
        <v>180</v>
      </c>
    </row>
    <row r="1174" spans="11:12" x14ac:dyDescent="0.3">
      <c r="K1174" s="35" t="str">
        <f t="shared" si="18"/>
        <v/>
      </c>
      <c r="L1174" t="s">
        <v>180</v>
      </c>
    </row>
    <row r="1175" spans="11:12" x14ac:dyDescent="0.3">
      <c r="K1175" s="35" t="str">
        <f t="shared" si="18"/>
        <v/>
      </c>
      <c r="L1175" t="s">
        <v>180</v>
      </c>
    </row>
    <row r="1176" spans="11:12" x14ac:dyDescent="0.3">
      <c r="K1176" s="35" t="str">
        <f t="shared" si="18"/>
        <v/>
      </c>
      <c r="L1176" t="s">
        <v>180</v>
      </c>
    </row>
    <row r="1177" spans="11:12" x14ac:dyDescent="0.3">
      <c r="K1177" s="35" t="str">
        <f t="shared" si="18"/>
        <v/>
      </c>
      <c r="L1177" t="s">
        <v>180</v>
      </c>
    </row>
    <row r="1178" spans="11:12" x14ac:dyDescent="0.3">
      <c r="K1178" s="35" t="str">
        <f t="shared" si="18"/>
        <v/>
      </c>
      <c r="L1178" t="s">
        <v>180</v>
      </c>
    </row>
    <row r="1179" spans="11:12" x14ac:dyDescent="0.3">
      <c r="K1179" s="35" t="str">
        <f t="shared" si="18"/>
        <v/>
      </c>
      <c r="L1179" t="s">
        <v>180</v>
      </c>
    </row>
    <row r="1180" spans="11:12" x14ac:dyDescent="0.3">
      <c r="K1180" s="35" t="str">
        <f t="shared" si="18"/>
        <v/>
      </c>
      <c r="L1180" t="s">
        <v>180</v>
      </c>
    </row>
    <row r="1181" spans="11:12" x14ac:dyDescent="0.3">
      <c r="K1181" s="35" t="str">
        <f t="shared" si="18"/>
        <v/>
      </c>
      <c r="L1181" t="s">
        <v>180</v>
      </c>
    </row>
    <row r="1182" spans="11:12" x14ac:dyDescent="0.3">
      <c r="K1182" s="35" t="str">
        <f t="shared" si="18"/>
        <v/>
      </c>
      <c r="L1182" t="s">
        <v>180</v>
      </c>
    </row>
    <row r="1183" spans="11:12" x14ac:dyDescent="0.3">
      <c r="K1183" s="35" t="str">
        <f t="shared" si="18"/>
        <v/>
      </c>
      <c r="L1183" t="s">
        <v>180</v>
      </c>
    </row>
    <row r="1184" spans="11:12" x14ac:dyDescent="0.3">
      <c r="K1184" s="35" t="str">
        <f t="shared" si="18"/>
        <v/>
      </c>
      <c r="L1184" t="s">
        <v>180</v>
      </c>
    </row>
    <row r="1185" spans="11:12" x14ac:dyDescent="0.3">
      <c r="K1185" s="35" t="str">
        <f t="shared" si="18"/>
        <v/>
      </c>
      <c r="L1185" t="s">
        <v>180</v>
      </c>
    </row>
    <row r="1186" spans="11:12" x14ac:dyDescent="0.3">
      <c r="K1186" s="35" t="str">
        <f t="shared" si="18"/>
        <v/>
      </c>
      <c r="L1186" t="s">
        <v>180</v>
      </c>
    </row>
    <row r="1187" spans="11:12" x14ac:dyDescent="0.3">
      <c r="K1187" s="35" t="str">
        <f t="shared" si="18"/>
        <v/>
      </c>
      <c r="L1187" t="s">
        <v>180</v>
      </c>
    </row>
    <row r="1188" spans="11:12" x14ac:dyDescent="0.3">
      <c r="K1188" s="35" t="str">
        <f t="shared" si="18"/>
        <v/>
      </c>
      <c r="L1188" t="s">
        <v>180</v>
      </c>
    </row>
    <row r="1189" spans="11:12" x14ac:dyDescent="0.3">
      <c r="K1189" s="35" t="str">
        <f t="shared" si="18"/>
        <v/>
      </c>
      <c r="L1189" t="s">
        <v>180</v>
      </c>
    </row>
    <row r="1190" spans="11:12" x14ac:dyDescent="0.3">
      <c r="K1190" s="35" t="str">
        <f t="shared" si="18"/>
        <v/>
      </c>
      <c r="L1190" t="s">
        <v>180</v>
      </c>
    </row>
    <row r="1191" spans="11:12" x14ac:dyDescent="0.3">
      <c r="K1191" s="35" t="str">
        <f t="shared" si="18"/>
        <v/>
      </c>
      <c r="L1191" t="s">
        <v>180</v>
      </c>
    </row>
    <row r="1192" spans="11:12" x14ac:dyDescent="0.3">
      <c r="K1192" s="35" t="str">
        <f t="shared" si="18"/>
        <v/>
      </c>
      <c r="L1192" t="s">
        <v>180</v>
      </c>
    </row>
    <row r="1193" spans="11:12" x14ac:dyDescent="0.3">
      <c r="K1193" s="35" t="str">
        <f t="shared" si="18"/>
        <v/>
      </c>
      <c r="L1193" t="s">
        <v>180</v>
      </c>
    </row>
    <row r="1194" spans="11:12" x14ac:dyDescent="0.3">
      <c r="K1194" s="35" t="str">
        <f t="shared" si="18"/>
        <v/>
      </c>
      <c r="L1194" t="s">
        <v>180</v>
      </c>
    </row>
    <row r="1195" spans="11:12" x14ac:dyDescent="0.3">
      <c r="K1195" s="35" t="str">
        <f t="shared" si="18"/>
        <v/>
      </c>
      <c r="L1195" t="s">
        <v>180</v>
      </c>
    </row>
    <row r="1196" spans="11:12" x14ac:dyDescent="0.3">
      <c r="K1196" s="35" t="str">
        <f t="shared" si="18"/>
        <v/>
      </c>
      <c r="L1196" t="s">
        <v>180</v>
      </c>
    </row>
    <row r="1197" spans="11:12" x14ac:dyDescent="0.3">
      <c r="K1197" s="35" t="str">
        <f t="shared" si="18"/>
        <v/>
      </c>
      <c r="L1197" t="s">
        <v>180</v>
      </c>
    </row>
    <row r="1198" spans="11:12" x14ac:dyDescent="0.3">
      <c r="K1198" s="35" t="str">
        <f t="shared" si="18"/>
        <v/>
      </c>
      <c r="L1198" t="s">
        <v>180</v>
      </c>
    </row>
    <row r="1199" spans="11:12" x14ac:dyDescent="0.3">
      <c r="K1199" s="35" t="str">
        <f t="shared" si="18"/>
        <v/>
      </c>
      <c r="L1199" t="s">
        <v>180</v>
      </c>
    </row>
    <row r="1200" spans="11:12" x14ac:dyDescent="0.3">
      <c r="K1200" s="35" t="str">
        <f t="shared" si="18"/>
        <v/>
      </c>
      <c r="L1200" t="s">
        <v>180</v>
      </c>
    </row>
    <row r="1201" spans="11:12" x14ac:dyDescent="0.3">
      <c r="K1201" s="35" t="str">
        <f t="shared" si="18"/>
        <v/>
      </c>
      <c r="L1201" t="s">
        <v>180</v>
      </c>
    </row>
    <row r="1202" spans="11:12" x14ac:dyDescent="0.3">
      <c r="K1202" s="35" t="str">
        <f t="shared" si="18"/>
        <v/>
      </c>
      <c r="L1202" t="s">
        <v>180</v>
      </c>
    </row>
    <row r="1203" spans="11:12" x14ac:dyDescent="0.3">
      <c r="K1203" s="35" t="str">
        <f t="shared" si="18"/>
        <v/>
      </c>
      <c r="L1203" t="s">
        <v>180</v>
      </c>
    </row>
    <row r="1204" spans="11:12" x14ac:dyDescent="0.3">
      <c r="K1204" s="35" t="str">
        <f t="shared" si="18"/>
        <v/>
      </c>
      <c r="L1204" t="s">
        <v>180</v>
      </c>
    </row>
    <row r="1205" spans="11:12" x14ac:dyDescent="0.3">
      <c r="K1205" s="35" t="str">
        <f t="shared" si="18"/>
        <v/>
      </c>
      <c r="L1205" t="s">
        <v>180</v>
      </c>
    </row>
    <row r="1206" spans="11:12" x14ac:dyDescent="0.3">
      <c r="K1206" s="35" t="str">
        <f t="shared" si="18"/>
        <v/>
      </c>
      <c r="L1206" t="s">
        <v>180</v>
      </c>
    </row>
    <row r="1207" spans="11:12" x14ac:dyDescent="0.3">
      <c r="K1207" s="35" t="str">
        <f t="shared" si="18"/>
        <v/>
      </c>
      <c r="L1207" t="s">
        <v>180</v>
      </c>
    </row>
    <row r="1208" spans="11:12" x14ac:dyDescent="0.3">
      <c r="K1208" s="35" t="str">
        <f t="shared" si="18"/>
        <v/>
      </c>
      <c r="L1208" t="s">
        <v>180</v>
      </c>
    </row>
    <row r="1209" spans="11:12" x14ac:dyDescent="0.3">
      <c r="K1209" s="35" t="str">
        <f t="shared" si="18"/>
        <v/>
      </c>
      <c r="L1209" t="s">
        <v>180</v>
      </c>
    </row>
    <row r="1210" spans="11:12" x14ac:dyDescent="0.3">
      <c r="K1210" s="35" t="str">
        <f t="shared" si="18"/>
        <v/>
      </c>
      <c r="L1210" t="s">
        <v>180</v>
      </c>
    </row>
    <row r="1211" spans="11:12" x14ac:dyDescent="0.3">
      <c r="K1211" s="35" t="str">
        <f t="shared" si="18"/>
        <v/>
      </c>
      <c r="L1211" t="s">
        <v>180</v>
      </c>
    </row>
    <row r="1212" spans="11:12" x14ac:dyDescent="0.3">
      <c r="K1212" s="35" t="str">
        <f t="shared" si="18"/>
        <v/>
      </c>
      <c r="L1212" t="s">
        <v>180</v>
      </c>
    </row>
    <row r="1213" spans="11:12" x14ac:dyDescent="0.3">
      <c r="K1213" s="35" t="str">
        <f t="shared" si="18"/>
        <v/>
      </c>
      <c r="L1213" t="s">
        <v>180</v>
      </c>
    </row>
    <row r="1214" spans="11:12" x14ac:dyDescent="0.3">
      <c r="K1214" s="35" t="str">
        <f t="shared" si="18"/>
        <v/>
      </c>
      <c r="L1214" t="s">
        <v>180</v>
      </c>
    </row>
    <row r="1215" spans="11:12" x14ac:dyDescent="0.3">
      <c r="K1215" s="35" t="str">
        <f t="shared" si="18"/>
        <v/>
      </c>
      <c r="L1215" t="s">
        <v>180</v>
      </c>
    </row>
    <row r="1216" spans="11:12" x14ac:dyDescent="0.3">
      <c r="K1216" s="35" t="str">
        <f t="shared" si="18"/>
        <v/>
      </c>
      <c r="L1216" t="s">
        <v>180</v>
      </c>
    </row>
    <row r="1217" spans="11:12" x14ac:dyDescent="0.3">
      <c r="K1217" s="35" t="str">
        <f t="shared" si="18"/>
        <v/>
      </c>
      <c r="L1217" t="s">
        <v>180</v>
      </c>
    </row>
    <row r="1218" spans="11:12" x14ac:dyDescent="0.3">
      <c r="K1218" s="35" t="str">
        <f t="shared" si="18"/>
        <v/>
      </c>
      <c r="L1218" t="s">
        <v>180</v>
      </c>
    </row>
    <row r="1219" spans="11:12" x14ac:dyDescent="0.3">
      <c r="K1219" s="35" t="str">
        <f t="shared" ref="K1219:K1282" si="19">IF(A1219="","",C1219&amp;", "&amp;D1219&amp;", "&amp;E1219&amp;" "&amp;F1219)</f>
        <v/>
      </c>
      <c r="L1219" t="s">
        <v>180</v>
      </c>
    </row>
    <row r="1220" spans="11:12" x14ac:dyDescent="0.3">
      <c r="K1220" s="35" t="str">
        <f t="shared" si="19"/>
        <v/>
      </c>
      <c r="L1220" t="s">
        <v>180</v>
      </c>
    </row>
    <row r="1221" spans="11:12" x14ac:dyDescent="0.3">
      <c r="K1221" s="35" t="str">
        <f t="shared" si="19"/>
        <v/>
      </c>
      <c r="L1221" t="s">
        <v>180</v>
      </c>
    </row>
    <row r="1222" spans="11:12" x14ac:dyDescent="0.3">
      <c r="K1222" s="35" t="str">
        <f t="shared" si="19"/>
        <v/>
      </c>
      <c r="L1222" t="s">
        <v>180</v>
      </c>
    </row>
    <row r="1223" spans="11:12" x14ac:dyDescent="0.3">
      <c r="K1223" s="35" t="str">
        <f t="shared" si="19"/>
        <v/>
      </c>
      <c r="L1223" t="s">
        <v>180</v>
      </c>
    </row>
    <row r="1224" spans="11:12" x14ac:dyDescent="0.3">
      <c r="K1224" s="35" t="str">
        <f t="shared" si="19"/>
        <v/>
      </c>
      <c r="L1224" t="s">
        <v>180</v>
      </c>
    </row>
    <row r="1225" spans="11:12" x14ac:dyDescent="0.3">
      <c r="K1225" s="35" t="str">
        <f t="shared" si="19"/>
        <v/>
      </c>
      <c r="L1225" t="s">
        <v>180</v>
      </c>
    </row>
    <row r="1226" spans="11:12" x14ac:dyDescent="0.3">
      <c r="K1226" s="35" t="str">
        <f t="shared" si="19"/>
        <v/>
      </c>
      <c r="L1226" t="s">
        <v>180</v>
      </c>
    </row>
    <row r="1227" spans="11:12" x14ac:dyDescent="0.3">
      <c r="K1227" s="35" t="str">
        <f t="shared" si="19"/>
        <v/>
      </c>
      <c r="L1227" t="s">
        <v>180</v>
      </c>
    </row>
    <row r="1228" spans="11:12" x14ac:dyDescent="0.3">
      <c r="K1228" s="35" t="str">
        <f t="shared" si="19"/>
        <v/>
      </c>
      <c r="L1228" t="s">
        <v>180</v>
      </c>
    </row>
    <row r="1229" spans="11:12" x14ac:dyDescent="0.3">
      <c r="K1229" s="35" t="str">
        <f t="shared" si="19"/>
        <v/>
      </c>
      <c r="L1229" t="s">
        <v>180</v>
      </c>
    </row>
    <row r="1230" spans="11:12" x14ac:dyDescent="0.3">
      <c r="K1230" s="35" t="str">
        <f t="shared" si="19"/>
        <v/>
      </c>
      <c r="L1230" t="s">
        <v>180</v>
      </c>
    </row>
    <row r="1231" spans="11:12" x14ac:dyDescent="0.3">
      <c r="K1231" s="35" t="str">
        <f t="shared" si="19"/>
        <v/>
      </c>
      <c r="L1231" t="s">
        <v>180</v>
      </c>
    </row>
    <row r="1232" spans="11:12" x14ac:dyDescent="0.3">
      <c r="K1232" s="35" t="str">
        <f t="shared" si="19"/>
        <v/>
      </c>
      <c r="L1232" t="s">
        <v>180</v>
      </c>
    </row>
    <row r="1233" spans="11:12" x14ac:dyDescent="0.3">
      <c r="K1233" s="35" t="str">
        <f t="shared" si="19"/>
        <v/>
      </c>
      <c r="L1233" t="s">
        <v>180</v>
      </c>
    </row>
    <row r="1234" spans="11:12" x14ac:dyDescent="0.3">
      <c r="K1234" s="35" t="str">
        <f t="shared" si="19"/>
        <v/>
      </c>
      <c r="L1234" t="s">
        <v>180</v>
      </c>
    </row>
    <row r="1235" spans="11:12" x14ac:dyDescent="0.3">
      <c r="K1235" s="35" t="str">
        <f t="shared" si="19"/>
        <v/>
      </c>
      <c r="L1235" t="s">
        <v>180</v>
      </c>
    </row>
    <row r="1236" spans="11:12" x14ac:dyDescent="0.3">
      <c r="K1236" s="35" t="str">
        <f t="shared" si="19"/>
        <v/>
      </c>
      <c r="L1236" t="s">
        <v>180</v>
      </c>
    </row>
    <row r="1237" spans="11:12" x14ac:dyDescent="0.3">
      <c r="K1237" s="35" t="str">
        <f t="shared" si="19"/>
        <v/>
      </c>
      <c r="L1237" t="s">
        <v>180</v>
      </c>
    </row>
    <row r="1238" spans="11:12" x14ac:dyDescent="0.3">
      <c r="K1238" s="35" t="str">
        <f t="shared" si="19"/>
        <v/>
      </c>
      <c r="L1238" t="s">
        <v>180</v>
      </c>
    </row>
    <row r="1239" spans="11:12" x14ac:dyDescent="0.3">
      <c r="K1239" s="35" t="str">
        <f t="shared" si="19"/>
        <v/>
      </c>
      <c r="L1239" t="s">
        <v>180</v>
      </c>
    </row>
    <row r="1240" spans="11:12" x14ac:dyDescent="0.3">
      <c r="K1240" s="35" t="str">
        <f t="shared" si="19"/>
        <v/>
      </c>
      <c r="L1240" t="s">
        <v>180</v>
      </c>
    </row>
    <row r="1241" spans="11:12" x14ac:dyDescent="0.3">
      <c r="K1241" s="35" t="str">
        <f t="shared" si="19"/>
        <v/>
      </c>
      <c r="L1241" t="s">
        <v>180</v>
      </c>
    </row>
    <row r="1242" spans="11:12" x14ac:dyDescent="0.3">
      <c r="K1242" s="35" t="str">
        <f t="shared" si="19"/>
        <v/>
      </c>
      <c r="L1242" t="s">
        <v>180</v>
      </c>
    </row>
    <row r="1243" spans="11:12" x14ac:dyDescent="0.3">
      <c r="K1243" s="35" t="str">
        <f t="shared" si="19"/>
        <v/>
      </c>
      <c r="L1243" t="s">
        <v>180</v>
      </c>
    </row>
    <row r="1244" spans="11:12" x14ac:dyDescent="0.3">
      <c r="K1244" s="35" t="str">
        <f t="shared" si="19"/>
        <v/>
      </c>
      <c r="L1244" t="s">
        <v>180</v>
      </c>
    </row>
    <row r="1245" spans="11:12" x14ac:dyDescent="0.3">
      <c r="K1245" s="35" t="str">
        <f t="shared" si="19"/>
        <v/>
      </c>
      <c r="L1245" t="s">
        <v>180</v>
      </c>
    </row>
    <row r="1246" spans="11:12" x14ac:dyDescent="0.3">
      <c r="K1246" s="35" t="str">
        <f t="shared" si="19"/>
        <v/>
      </c>
      <c r="L1246" t="s">
        <v>180</v>
      </c>
    </row>
    <row r="1247" spans="11:12" x14ac:dyDescent="0.3">
      <c r="K1247" s="35" t="str">
        <f t="shared" si="19"/>
        <v/>
      </c>
      <c r="L1247" t="s">
        <v>180</v>
      </c>
    </row>
    <row r="1248" spans="11:12" x14ac:dyDescent="0.3">
      <c r="K1248" s="35" t="str">
        <f t="shared" si="19"/>
        <v/>
      </c>
      <c r="L1248" t="s">
        <v>180</v>
      </c>
    </row>
    <row r="1249" spans="11:12" x14ac:dyDescent="0.3">
      <c r="K1249" s="35" t="str">
        <f t="shared" si="19"/>
        <v/>
      </c>
      <c r="L1249" t="s">
        <v>180</v>
      </c>
    </row>
    <row r="1250" spans="11:12" x14ac:dyDescent="0.3">
      <c r="K1250" s="35" t="str">
        <f t="shared" si="19"/>
        <v/>
      </c>
      <c r="L1250" t="s">
        <v>180</v>
      </c>
    </row>
    <row r="1251" spans="11:12" x14ac:dyDescent="0.3">
      <c r="K1251" s="35" t="str">
        <f t="shared" si="19"/>
        <v/>
      </c>
      <c r="L1251" t="s">
        <v>180</v>
      </c>
    </row>
    <row r="1252" spans="11:12" x14ac:dyDescent="0.3">
      <c r="K1252" s="35" t="str">
        <f t="shared" si="19"/>
        <v/>
      </c>
      <c r="L1252" t="s">
        <v>180</v>
      </c>
    </row>
    <row r="1253" spans="11:12" x14ac:dyDescent="0.3">
      <c r="K1253" s="35" t="str">
        <f t="shared" si="19"/>
        <v/>
      </c>
      <c r="L1253" t="s">
        <v>180</v>
      </c>
    </row>
    <row r="1254" spans="11:12" x14ac:dyDescent="0.3">
      <c r="K1254" s="35" t="str">
        <f t="shared" si="19"/>
        <v/>
      </c>
      <c r="L1254" t="s">
        <v>180</v>
      </c>
    </row>
    <row r="1255" spans="11:12" x14ac:dyDescent="0.3">
      <c r="K1255" s="35" t="str">
        <f t="shared" si="19"/>
        <v/>
      </c>
      <c r="L1255" t="s">
        <v>180</v>
      </c>
    </row>
    <row r="1256" spans="11:12" x14ac:dyDescent="0.3">
      <c r="K1256" s="35" t="str">
        <f t="shared" si="19"/>
        <v/>
      </c>
      <c r="L1256" t="s">
        <v>180</v>
      </c>
    </row>
    <row r="1257" spans="11:12" x14ac:dyDescent="0.3">
      <c r="K1257" s="35" t="str">
        <f t="shared" si="19"/>
        <v/>
      </c>
      <c r="L1257" t="s">
        <v>180</v>
      </c>
    </row>
    <row r="1258" spans="11:12" x14ac:dyDescent="0.3">
      <c r="K1258" s="35" t="str">
        <f t="shared" si="19"/>
        <v/>
      </c>
      <c r="L1258" t="s">
        <v>180</v>
      </c>
    </row>
    <row r="1259" spans="11:12" x14ac:dyDescent="0.3">
      <c r="K1259" s="35" t="str">
        <f t="shared" si="19"/>
        <v/>
      </c>
      <c r="L1259" t="s">
        <v>180</v>
      </c>
    </row>
    <row r="1260" spans="11:12" x14ac:dyDescent="0.3">
      <c r="K1260" s="35" t="str">
        <f t="shared" si="19"/>
        <v/>
      </c>
      <c r="L1260" t="s">
        <v>180</v>
      </c>
    </row>
    <row r="1261" spans="11:12" x14ac:dyDescent="0.3">
      <c r="K1261" s="35" t="str">
        <f t="shared" si="19"/>
        <v/>
      </c>
      <c r="L1261" t="s">
        <v>180</v>
      </c>
    </row>
    <row r="1262" spans="11:12" x14ac:dyDescent="0.3">
      <c r="K1262" s="35" t="str">
        <f t="shared" si="19"/>
        <v/>
      </c>
      <c r="L1262" t="s">
        <v>180</v>
      </c>
    </row>
    <row r="1263" spans="11:12" x14ac:dyDescent="0.3">
      <c r="K1263" s="35" t="str">
        <f t="shared" si="19"/>
        <v/>
      </c>
      <c r="L1263" t="s">
        <v>180</v>
      </c>
    </row>
    <row r="1264" spans="11:12" x14ac:dyDescent="0.3">
      <c r="K1264" s="35" t="str">
        <f t="shared" si="19"/>
        <v/>
      </c>
      <c r="L1264" t="s">
        <v>180</v>
      </c>
    </row>
    <row r="1265" spans="11:12" x14ac:dyDescent="0.3">
      <c r="K1265" s="35" t="str">
        <f t="shared" si="19"/>
        <v/>
      </c>
      <c r="L1265" t="s">
        <v>180</v>
      </c>
    </row>
    <row r="1266" spans="11:12" x14ac:dyDescent="0.3">
      <c r="K1266" s="35" t="str">
        <f t="shared" si="19"/>
        <v/>
      </c>
      <c r="L1266" t="s">
        <v>180</v>
      </c>
    </row>
    <row r="1267" spans="11:12" x14ac:dyDescent="0.3">
      <c r="K1267" s="35" t="str">
        <f t="shared" si="19"/>
        <v/>
      </c>
      <c r="L1267" t="s">
        <v>180</v>
      </c>
    </row>
    <row r="1268" spans="11:12" x14ac:dyDescent="0.3">
      <c r="K1268" s="35" t="str">
        <f t="shared" si="19"/>
        <v/>
      </c>
      <c r="L1268" t="s">
        <v>180</v>
      </c>
    </row>
    <row r="1269" spans="11:12" x14ac:dyDescent="0.3">
      <c r="K1269" s="35" t="str">
        <f t="shared" si="19"/>
        <v/>
      </c>
      <c r="L1269" t="s">
        <v>180</v>
      </c>
    </row>
    <row r="1270" spans="11:12" x14ac:dyDescent="0.3">
      <c r="K1270" s="35" t="str">
        <f t="shared" si="19"/>
        <v/>
      </c>
      <c r="L1270" t="s">
        <v>180</v>
      </c>
    </row>
    <row r="1271" spans="11:12" x14ac:dyDescent="0.3">
      <c r="K1271" s="35" t="str">
        <f t="shared" si="19"/>
        <v/>
      </c>
      <c r="L1271" t="s">
        <v>180</v>
      </c>
    </row>
    <row r="1272" spans="11:12" x14ac:dyDescent="0.3">
      <c r="K1272" s="35" t="str">
        <f t="shared" si="19"/>
        <v/>
      </c>
      <c r="L1272" t="s">
        <v>180</v>
      </c>
    </row>
    <row r="1273" spans="11:12" x14ac:dyDescent="0.3">
      <c r="K1273" s="35" t="str">
        <f t="shared" si="19"/>
        <v/>
      </c>
      <c r="L1273" t="s">
        <v>180</v>
      </c>
    </row>
    <row r="1274" spans="11:12" x14ac:dyDescent="0.3">
      <c r="K1274" s="35" t="str">
        <f t="shared" si="19"/>
        <v/>
      </c>
      <c r="L1274" t="s">
        <v>180</v>
      </c>
    </row>
    <row r="1275" spans="11:12" x14ac:dyDescent="0.3">
      <c r="K1275" s="35" t="str">
        <f t="shared" si="19"/>
        <v/>
      </c>
      <c r="L1275" t="s">
        <v>180</v>
      </c>
    </row>
    <row r="1276" spans="11:12" x14ac:dyDescent="0.3">
      <c r="K1276" s="35" t="str">
        <f t="shared" si="19"/>
        <v/>
      </c>
      <c r="L1276" t="s">
        <v>180</v>
      </c>
    </row>
    <row r="1277" spans="11:12" x14ac:dyDescent="0.3">
      <c r="K1277" s="35" t="str">
        <f t="shared" si="19"/>
        <v/>
      </c>
      <c r="L1277" t="s">
        <v>180</v>
      </c>
    </row>
    <row r="1278" spans="11:12" x14ac:dyDescent="0.3">
      <c r="K1278" s="35" t="str">
        <f t="shared" si="19"/>
        <v/>
      </c>
      <c r="L1278" t="s">
        <v>180</v>
      </c>
    </row>
    <row r="1279" spans="11:12" x14ac:dyDescent="0.3">
      <c r="K1279" s="35" t="str">
        <f t="shared" si="19"/>
        <v/>
      </c>
      <c r="L1279" t="s">
        <v>180</v>
      </c>
    </row>
    <row r="1280" spans="11:12" x14ac:dyDescent="0.3">
      <c r="K1280" s="35" t="str">
        <f t="shared" si="19"/>
        <v/>
      </c>
      <c r="L1280" t="s">
        <v>180</v>
      </c>
    </row>
    <row r="1281" spans="11:12" x14ac:dyDescent="0.3">
      <c r="K1281" s="35" t="str">
        <f t="shared" si="19"/>
        <v/>
      </c>
      <c r="L1281" t="s">
        <v>180</v>
      </c>
    </row>
    <row r="1282" spans="11:12" x14ac:dyDescent="0.3">
      <c r="K1282" s="35" t="str">
        <f t="shared" si="19"/>
        <v/>
      </c>
      <c r="L1282" t="s">
        <v>180</v>
      </c>
    </row>
    <row r="1283" spans="11:12" x14ac:dyDescent="0.3">
      <c r="K1283" s="35" t="str">
        <f t="shared" ref="K1283:K1346" si="20">IF(A1283="","",C1283&amp;", "&amp;D1283&amp;", "&amp;E1283&amp;" "&amp;F1283)</f>
        <v/>
      </c>
      <c r="L1283" t="s">
        <v>180</v>
      </c>
    </row>
    <row r="1284" spans="11:12" x14ac:dyDescent="0.3">
      <c r="K1284" s="35" t="str">
        <f t="shared" si="20"/>
        <v/>
      </c>
      <c r="L1284" t="s">
        <v>180</v>
      </c>
    </row>
    <row r="1285" spans="11:12" x14ac:dyDescent="0.3">
      <c r="K1285" s="35" t="str">
        <f t="shared" si="20"/>
        <v/>
      </c>
      <c r="L1285" t="s">
        <v>180</v>
      </c>
    </row>
    <row r="1286" spans="11:12" x14ac:dyDescent="0.3">
      <c r="K1286" s="35" t="str">
        <f t="shared" si="20"/>
        <v/>
      </c>
      <c r="L1286" t="s">
        <v>180</v>
      </c>
    </row>
    <row r="1287" spans="11:12" x14ac:dyDescent="0.3">
      <c r="K1287" s="35" t="str">
        <f t="shared" si="20"/>
        <v/>
      </c>
      <c r="L1287" t="s">
        <v>180</v>
      </c>
    </row>
    <row r="1288" spans="11:12" x14ac:dyDescent="0.3">
      <c r="K1288" s="35" t="str">
        <f t="shared" si="20"/>
        <v/>
      </c>
      <c r="L1288" t="s">
        <v>180</v>
      </c>
    </row>
    <row r="1289" spans="11:12" x14ac:dyDescent="0.3">
      <c r="K1289" s="35" t="str">
        <f t="shared" si="20"/>
        <v/>
      </c>
      <c r="L1289" t="s">
        <v>180</v>
      </c>
    </row>
    <row r="1290" spans="11:12" x14ac:dyDescent="0.3">
      <c r="K1290" s="35" t="str">
        <f t="shared" si="20"/>
        <v/>
      </c>
      <c r="L1290" t="s">
        <v>180</v>
      </c>
    </row>
    <row r="1291" spans="11:12" x14ac:dyDescent="0.3">
      <c r="K1291" s="35" t="str">
        <f t="shared" si="20"/>
        <v/>
      </c>
      <c r="L1291" t="s">
        <v>180</v>
      </c>
    </row>
    <row r="1292" spans="11:12" x14ac:dyDescent="0.3">
      <c r="K1292" s="35" t="str">
        <f t="shared" si="20"/>
        <v/>
      </c>
      <c r="L1292" t="s">
        <v>180</v>
      </c>
    </row>
    <row r="1293" spans="11:12" x14ac:dyDescent="0.3">
      <c r="K1293" s="35" t="str">
        <f t="shared" si="20"/>
        <v/>
      </c>
      <c r="L1293" t="s">
        <v>180</v>
      </c>
    </row>
    <row r="1294" spans="11:12" x14ac:dyDescent="0.3">
      <c r="K1294" s="35" t="str">
        <f t="shared" si="20"/>
        <v/>
      </c>
      <c r="L1294" t="s">
        <v>180</v>
      </c>
    </row>
    <row r="1295" spans="11:12" x14ac:dyDescent="0.3">
      <c r="K1295" s="35" t="str">
        <f t="shared" si="20"/>
        <v/>
      </c>
      <c r="L1295" t="s">
        <v>180</v>
      </c>
    </row>
    <row r="1296" spans="11:12" x14ac:dyDescent="0.3">
      <c r="K1296" s="35" t="str">
        <f t="shared" si="20"/>
        <v/>
      </c>
      <c r="L1296" t="s">
        <v>180</v>
      </c>
    </row>
    <row r="1297" spans="11:12" x14ac:dyDescent="0.3">
      <c r="K1297" s="35" t="str">
        <f t="shared" si="20"/>
        <v/>
      </c>
      <c r="L1297" t="s">
        <v>180</v>
      </c>
    </row>
    <row r="1298" spans="11:12" x14ac:dyDescent="0.3">
      <c r="K1298" s="35" t="str">
        <f t="shared" si="20"/>
        <v/>
      </c>
      <c r="L1298" t="s">
        <v>180</v>
      </c>
    </row>
    <row r="1299" spans="11:12" x14ac:dyDescent="0.3">
      <c r="K1299" s="35" t="str">
        <f t="shared" si="20"/>
        <v/>
      </c>
      <c r="L1299" t="s">
        <v>180</v>
      </c>
    </row>
    <row r="1300" spans="11:12" x14ac:dyDescent="0.3">
      <c r="K1300" s="35" t="str">
        <f t="shared" si="20"/>
        <v/>
      </c>
      <c r="L1300" t="s">
        <v>180</v>
      </c>
    </row>
    <row r="1301" spans="11:12" x14ac:dyDescent="0.3">
      <c r="K1301" s="35" t="str">
        <f t="shared" si="20"/>
        <v/>
      </c>
      <c r="L1301" t="s">
        <v>180</v>
      </c>
    </row>
    <row r="1302" spans="11:12" x14ac:dyDescent="0.3">
      <c r="K1302" s="35" t="str">
        <f t="shared" si="20"/>
        <v/>
      </c>
      <c r="L1302" t="s">
        <v>180</v>
      </c>
    </row>
    <row r="1303" spans="11:12" x14ac:dyDescent="0.3">
      <c r="K1303" s="35" t="str">
        <f t="shared" si="20"/>
        <v/>
      </c>
      <c r="L1303" t="s">
        <v>180</v>
      </c>
    </row>
    <row r="1304" spans="11:12" x14ac:dyDescent="0.3">
      <c r="K1304" s="35" t="str">
        <f t="shared" si="20"/>
        <v/>
      </c>
      <c r="L1304" t="s">
        <v>180</v>
      </c>
    </row>
    <row r="1305" spans="11:12" x14ac:dyDescent="0.3">
      <c r="K1305" s="35" t="str">
        <f t="shared" si="20"/>
        <v/>
      </c>
      <c r="L1305" t="s">
        <v>180</v>
      </c>
    </row>
    <row r="1306" spans="11:12" x14ac:dyDescent="0.3">
      <c r="K1306" s="35" t="str">
        <f t="shared" si="20"/>
        <v/>
      </c>
      <c r="L1306" t="s">
        <v>180</v>
      </c>
    </row>
    <row r="1307" spans="11:12" x14ac:dyDescent="0.3">
      <c r="K1307" s="35" t="str">
        <f t="shared" si="20"/>
        <v/>
      </c>
      <c r="L1307" t="s">
        <v>180</v>
      </c>
    </row>
    <row r="1308" spans="11:12" x14ac:dyDescent="0.3">
      <c r="K1308" s="35" t="str">
        <f t="shared" si="20"/>
        <v/>
      </c>
      <c r="L1308" t="s">
        <v>180</v>
      </c>
    </row>
    <row r="1309" spans="11:12" x14ac:dyDescent="0.3">
      <c r="K1309" s="35" t="str">
        <f t="shared" si="20"/>
        <v/>
      </c>
      <c r="L1309" t="s">
        <v>180</v>
      </c>
    </row>
    <row r="1310" spans="11:12" x14ac:dyDescent="0.3">
      <c r="K1310" s="35" t="str">
        <f t="shared" si="20"/>
        <v/>
      </c>
      <c r="L1310" t="s">
        <v>180</v>
      </c>
    </row>
    <row r="1311" spans="11:12" x14ac:dyDescent="0.3">
      <c r="K1311" s="35" t="str">
        <f t="shared" si="20"/>
        <v/>
      </c>
      <c r="L1311" t="s">
        <v>180</v>
      </c>
    </row>
    <row r="1312" spans="11:12" x14ac:dyDescent="0.3">
      <c r="K1312" s="35" t="str">
        <f t="shared" si="20"/>
        <v/>
      </c>
      <c r="L1312" t="s">
        <v>180</v>
      </c>
    </row>
    <row r="1313" spans="11:12" x14ac:dyDescent="0.3">
      <c r="K1313" s="35" t="str">
        <f t="shared" si="20"/>
        <v/>
      </c>
      <c r="L1313" t="s">
        <v>180</v>
      </c>
    </row>
    <row r="1314" spans="11:12" x14ac:dyDescent="0.3">
      <c r="K1314" s="35" t="str">
        <f t="shared" si="20"/>
        <v/>
      </c>
      <c r="L1314" t="s">
        <v>180</v>
      </c>
    </row>
    <row r="1315" spans="11:12" x14ac:dyDescent="0.3">
      <c r="K1315" s="35" t="str">
        <f t="shared" si="20"/>
        <v/>
      </c>
      <c r="L1315" t="s">
        <v>180</v>
      </c>
    </row>
    <row r="1316" spans="11:12" x14ac:dyDescent="0.3">
      <c r="K1316" s="35" t="str">
        <f t="shared" si="20"/>
        <v/>
      </c>
      <c r="L1316" t="s">
        <v>180</v>
      </c>
    </row>
    <row r="1317" spans="11:12" x14ac:dyDescent="0.3">
      <c r="K1317" s="35" t="str">
        <f t="shared" si="20"/>
        <v/>
      </c>
      <c r="L1317" t="s">
        <v>180</v>
      </c>
    </row>
    <row r="1318" spans="11:12" x14ac:dyDescent="0.3">
      <c r="K1318" s="35" t="str">
        <f t="shared" si="20"/>
        <v/>
      </c>
      <c r="L1318" t="s">
        <v>180</v>
      </c>
    </row>
    <row r="1319" spans="11:12" x14ac:dyDescent="0.3">
      <c r="K1319" s="35" t="str">
        <f t="shared" si="20"/>
        <v/>
      </c>
      <c r="L1319" t="s">
        <v>180</v>
      </c>
    </row>
    <row r="1320" spans="11:12" x14ac:dyDescent="0.3">
      <c r="K1320" s="35" t="str">
        <f t="shared" si="20"/>
        <v/>
      </c>
      <c r="L1320" t="s">
        <v>180</v>
      </c>
    </row>
    <row r="1321" spans="11:12" x14ac:dyDescent="0.3">
      <c r="K1321" s="35" t="str">
        <f t="shared" si="20"/>
        <v/>
      </c>
      <c r="L1321" t="s">
        <v>180</v>
      </c>
    </row>
    <row r="1322" spans="11:12" x14ac:dyDescent="0.3">
      <c r="K1322" s="35" t="str">
        <f t="shared" si="20"/>
        <v/>
      </c>
      <c r="L1322" t="s">
        <v>180</v>
      </c>
    </row>
    <row r="1323" spans="11:12" x14ac:dyDescent="0.3">
      <c r="K1323" s="35" t="str">
        <f t="shared" si="20"/>
        <v/>
      </c>
      <c r="L1323" t="s">
        <v>180</v>
      </c>
    </row>
    <row r="1324" spans="11:12" x14ac:dyDescent="0.3">
      <c r="K1324" s="35" t="str">
        <f t="shared" si="20"/>
        <v/>
      </c>
      <c r="L1324" t="s">
        <v>180</v>
      </c>
    </row>
    <row r="1325" spans="11:12" x14ac:dyDescent="0.3">
      <c r="K1325" s="35" t="str">
        <f t="shared" si="20"/>
        <v/>
      </c>
      <c r="L1325" t="s">
        <v>180</v>
      </c>
    </row>
    <row r="1326" spans="11:12" x14ac:dyDescent="0.3">
      <c r="K1326" s="35" t="str">
        <f t="shared" si="20"/>
        <v/>
      </c>
      <c r="L1326" t="s">
        <v>180</v>
      </c>
    </row>
    <row r="1327" spans="11:12" x14ac:dyDescent="0.3">
      <c r="K1327" s="35" t="str">
        <f t="shared" si="20"/>
        <v/>
      </c>
      <c r="L1327" t="s">
        <v>180</v>
      </c>
    </row>
    <row r="1328" spans="11:12" x14ac:dyDescent="0.3">
      <c r="K1328" s="35" t="str">
        <f t="shared" si="20"/>
        <v/>
      </c>
      <c r="L1328" t="s">
        <v>180</v>
      </c>
    </row>
    <row r="1329" spans="11:12" x14ac:dyDescent="0.3">
      <c r="K1329" s="35" t="str">
        <f t="shared" si="20"/>
        <v/>
      </c>
      <c r="L1329" t="s">
        <v>180</v>
      </c>
    </row>
    <row r="1330" spans="11:12" x14ac:dyDescent="0.3">
      <c r="K1330" s="35" t="str">
        <f t="shared" si="20"/>
        <v/>
      </c>
      <c r="L1330" t="s">
        <v>180</v>
      </c>
    </row>
    <row r="1331" spans="11:12" x14ac:dyDescent="0.3">
      <c r="K1331" s="35" t="str">
        <f t="shared" si="20"/>
        <v/>
      </c>
      <c r="L1331" t="s">
        <v>180</v>
      </c>
    </row>
    <row r="1332" spans="11:12" x14ac:dyDescent="0.3">
      <c r="K1332" s="35" t="str">
        <f t="shared" si="20"/>
        <v/>
      </c>
      <c r="L1332" t="s">
        <v>180</v>
      </c>
    </row>
    <row r="1333" spans="11:12" x14ac:dyDescent="0.3">
      <c r="K1333" s="35" t="str">
        <f t="shared" si="20"/>
        <v/>
      </c>
      <c r="L1333" t="s">
        <v>180</v>
      </c>
    </row>
    <row r="1334" spans="11:12" x14ac:dyDescent="0.3">
      <c r="K1334" s="35" t="str">
        <f t="shared" si="20"/>
        <v/>
      </c>
      <c r="L1334" t="s">
        <v>180</v>
      </c>
    </row>
    <row r="1335" spans="11:12" x14ac:dyDescent="0.3">
      <c r="K1335" s="35" t="str">
        <f t="shared" si="20"/>
        <v/>
      </c>
      <c r="L1335" t="s">
        <v>180</v>
      </c>
    </row>
    <row r="1336" spans="11:12" x14ac:dyDescent="0.3">
      <c r="K1336" s="35" t="str">
        <f t="shared" si="20"/>
        <v/>
      </c>
      <c r="L1336" t="s">
        <v>180</v>
      </c>
    </row>
    <row r="1337" spans="11:12" x14ac:dyDescent="0.3">
      <c r="K1337" s="35" t="str">
        <f t="shared" si="20"/>
        <v/>
      </c>
      <c r="L1337" t="s">
        <v>180</v>
      </c>
    </row>
    <row r="1338" spans="11:12" x14ac:dyDescent="0.3">
      <c r="K1338" s="35" t="str">
        <f t="shared" si="20"/>
        <v/>
      </c>
      <c r="L1338" t="s">
        <v>180</v>
      </c>
    </row>
    <row r="1339" spans="11:12" x14ac:dyDescent="0.3">
      <c r="K1339" s="35" t="str">
        <f t="shared" si="20"/>
        <v/>
      </c>
      <c r="L1339" t="s">
        <v>180</v>
      </c>
    </row>
    <row r="1340" spans="11:12" x14ac:dyDescent="0.3">
      <c r="K1340" s="35" t="str">
        <f t="shared" si="20"/>
        <v/>
      </c>
      <c r="L1340" t="s">
        <v>180</v>
      </c>
    </row>
    <row r="1341" spans="11:12" x14ac:dyDescent="0.3">
      <c r="K1341" s="35" t="str">
        <f t="shared" si="20"/>
        <v/>
      </c>
      <c r="L1341" t="s">
        <v>180</v>
      </c>
    </row>
    <row r="1342" spans="11:12" x14ac:dyDescent="0.3">
      <c r="K1342" s="35" t="str">
        <f t="shared" si="20"/>
        <v/>
      </c>
      <c r="L1342" t="s">
        <v>180</v>
      </c>
    </row>
    <row r="1343" spans="11:12" x14ac:dyDescent="0.3">
      <c r="K1343" s="35" t="str">
        <f t="shared" si="20"/>
        <v/>
      </c>
      <c r="L1343" t="s">
        <v>180</v>
      </c>
    </row>
    <row r="1344" spans="11:12" x14ac:dyDescent="0.3">
      <c r="K1344" s="35" t="str">
        <f t="shared" si="20"/>
        <v/>
      </c>
      <c r="L1344" t="s">
        <v>180</v>
      </c>
    </row>
    <row r="1345" spans="11:12" x14ac:dyDescent="0.3">
      <c r="K1345" s="35" t="str">
        <f t="shared" si="20"/>
        <v/>
      </c>
      <c r="L1345" t="s">
        <v>180</v>
      </c>
    </row>
    <row r="1346" spans="11:12" x14ac:dyDescent="0.3">
      <c r="K1346" s="35" t="str">
        <f t="shared" si="20"/>
        <v/>
      </c>
      <c r="L1346" t="s">
        <v>180</v>
      </c>
    </row>
    <row r="1347" spans="11:12" x14ac:dyDescent="0.3">
      <c r="K1347" s="35" t="str">
        <f t="shared" ref="K1347:K1410" si="21">IF(A1347="","",C1347&amp;", "&amp;D1347&amp;", "&amp;E1347&amp;" "&amp;F1347)</f>
        <v/>
      </c>
      <c r="L1347" t="s">
        <v>180</v>
      </c>
    </row>
    <row r="1348" spans="11:12" x14ac:dyDescent="0.3">
      <c r="K1348" s="35" t="str">
        <f t="shared" si="21"/>
        <v/>
      </c>
      <c r="L1348" t="s">
        <v>180</v>
      </c>
    </row>
    <row r="1349" spans="11:12" x14ac:dyDescent="0.3">
      <c r="K1349" s="35" t="str">
        <f t="shared" si="21"/>
        <v/>
      </c>
      <c r="L1349" t="s">
        <v>180</v>
      </c>
    </row>
    <row r="1350" spans="11:12" x14ac:dyDescent="0.3">
      <c r="K1350" s="35" t="str">
        <f t="shared" si="21"/>
        <v/>
      </c>
      <c r="L1350" t="s">
        <v>180</v>
      </c>
    </row>
    <row r="1351" spans="11:12" x14ac:dyDescent="0.3">
      <c r="K1351" s="35" t="str">
        <f t="shared" si="21"/>
        <v/>
      </c>
      <c r="L1351" t="s">
        <v>180</v>
      </c>
    </row>
    <row r="1352" spans="11:12" x14ac:dyDescent="0.3">
      <c r="K1352" s="35" t="str">
        <f t="shared" si="21"/>
        <v/>
      </c>
      <c r="L1352" t="s">
        <v>180</v>
      </c>
    </row>
    <row r="1353" spans="11:12" x14ac:dyDescent="0.3">
      <c r="K1353" s="35" t="str">
        <f t="shared" si="21"/>
        <v/>
      </c>
      <c r="L1353" t="s">
        <v>180</v>
      </c>
    </row>
    <row r="1354" spans="11:12" x14ac:dyDescent="0.3">
      <c r="K1354" s="35" t="str">
        <f t="shared" si="21"/>
        <v/>
      </c>
      <c r="L1354" t="s">
        <v>180</v>
      </c>
    </row>
    <row r="1355" spans="11:12" x14ac:dyDescent="0.3">
      <c r="K1355" s="35" t="str">
        <f t="shared" si="21"/>
        <v/>
      </c>
      <c r="L1355" t="s">
        <v>180</v>
      </c>
    </row>
    <row r="1356" spans="11:12" x14ac:dyDescent="0.3">
      <c r="K1356" s="35" t="str">
        <f t="shared" si="21"/>
        <v/>
      </c>
      <c r="L1356" t="s">
        <v>180</v>
      </c>
    </row>
    <row r="1357" spans="11:12" x14ac:dyDescent="0.3">
      <c r="K1357" s="35" t="str">
        <f t="shared" si="21"/>
        <v/>
      </c>
      <c r="L1357" t="s">
        <v>180</v>
      </c>
    </row>
    <row r="1358" spans="11:12" x14ac:dyDescent="0.3">
      <c r="K1358" s="35" t="str">
        <f t="shared" si="21"/>
        <v/>
      </c>
      <c r="L1358" t="s">
        <v>180</v>
      </c>
    </row>
    <row r="1359" spans="11:12" x14ac:dyDescent="0.3">
      <c r="K1359" s="35" t="str">
        <f t="shared" si="21"/>
        <v/>
      </c>
      <c r="L1359" t="s">
        <v>180</v>
      </c>
    </row>
    <row r="1360" spans="11:12" x14ac:dyDescent="0.3">
      <c r="K1360" s="35" t="str">
        <f t="shared" si="21"/>
        <v/>
      </c>
      <c r="L1360" t="s">
        <v>180</v>
      </c>
    </row>
    <row r="1361" spans="11:12" x14ac:dyDescent="0.3">
      <c r="K1361" s="35" t="str">
        <f t="shared" si="21"/>
        <v/>
      </c>
      <c r="L1361" t="s">
        <v>180</v>
      </c>
    </row>
    <row r="1362" spans="11:12" x14ac:dyDescent="0.3">
      <c r="K1362" s="35" t="str">
        <f t="shared" si="21"/>
        <v/>
      </c>
      <c r="L1362" t="s">
        <v>180</v>
      </c>
    </row>
    <row r="1363" spans="11:12" x14ac:dyDescent="0.3">
      <c r="K1363" s="35" t="str">
        <f t="shared" si="21"/>
        <v/>
      </c>
      <c r="L1363" t="s">
        <v>180</v>
      </c>
    </row>
    <row r="1364" spans="11:12" x14ac:dyDescent="0.3">
      <c r="K1364" s="35" t="str">
        <f t="shared" si="21"/>
        <v/>
      </c>
      <c r="L1364" t="s">
        <v>180</v>
      </c>
    </row>
    <row r="1365" spans="11:12" x14ac:dyDescent="0.3">
      <c r="K1365" s="35" t="str">
        <f t="shared" si="21"/>
        <v/>
      </c>
      <c r="L1365" t="s">
        <v>180</v>
      </c>
    </row>
    <row r="1366" spans="11:12" x14ac:dyDescent="0.3">
      <c r="K1366" s="35" t="str">
        <f t="shared" si="21"/>
        <v/>
      </c>
      <c r="L1366" t="s">
        <v>180</v>
      </c>
    </row>
    <row r="1367" spans="11:12" x14ac:dyDescent="0.3">
      <c r="K1367" s="35" t="str">
        <f t="shared" si="21"/>
        <v/>
      </c>
      <c r="L1367" t="s">
        <v>180</v>
      </c>
    </row>
    <row r="1368" spans="11:12" x14ac:dyDescent="0.3">
      <c r="K1368" s="35" t="str">
        <f t="shared" si="21"/>
        <v/>
      </c>
      <c r="L1368" t="s">
        <v>180</v>
      </c>
    </row>
    <row r="1369" spans="11:12" x14ac:dyDescent="0.3">
      <c r="K1369" s="35" t="str">
        <f t="shared" si="21"/>
        <v/>
      </c>
      <c r="L1369" t="s">
        <v>180</v>
      </c>
    </row>
    <row r="1370" spans="11:12" x14ac:dyDescent="0.3">
      <c r="K1370" s="35" t="str">
        <f t="shared" si="21"/>
        <v/>
      </c>
      <c r="L1370" t="s">
        <v>180</v>
      </c>
    </row>
    <row r="1371" spans="11:12" x14ac:dyDescent="0.3">
      <c r="K1371" s="35" t="str">
        <f t="shared" si="21"/>
        <v/>
      </c>
      <c r="L1371" t="s">
        <v>180</v>
      </c>
    </row>
    <row r="1372" spans="11:12" x14ac:dyDescent="0.3">
      <c r="K1372" s="35" t="str">
        <f t="shared" si="21"/>
        <v/>
      </c>
      <c r="L1372" t="s">
        <v>180</v>
      </c>
    </row>
    <row r="1373" spans="11:12" x14ac:dyDescent="0.3">
      <c r="K1373" s="35" t="str">
        <f t="shared" si="21"/>
        <v/>
      </c>
      <c r="L1373" t="s">
        <v>180</v>
      </c>
    </row>
    <row r="1374" spans="11:12" x14ac:dyDescent="0.3">
      <c r="K1374" s="35" t="str">
        <f t="shared" si="21"/>
        <v/>
      </c>
      <c r="L1374" t="s">
        <v>180</v>
      </c>
    </row>
    <row r="1375" spans="11:12" x14ac:dyDescent="0.3">
      <c r="K1375" s="35" t="str">
        <f t="shared" si="21"/>
        <v/>
      </c>
      <c r="L1375" t="s">
        <v>180</v>
      </c>
    </row>
    <row r="1376" spans="11:12" x14ac:dyDescent="0.3">
      <c r="K1376" s="35" t="str">
        <f t="shared" si="21"/>
        <v/>
      </c>
      <c r="L1376" t="s">
        <v>180</v>
      </c>
    </row>
    <row r="1377" spans="11:12" x14ac:dyDescent="0.3">
      <c r="K1377" s="35" t="str">
        <f t="shared" si="21"/>
        <v/>
      </c>
      <c r="L1377" t="s">
        <v>180</v>
      </c>
    </row>
    <row r="1378" spans="11:12" x14ac:dyDescent="0.3">
      <c r="K1378" s="35" t="str">
        <f t="shared" si="21"/>
        <v/>
      </c>
      <c r="L1378" t="s">
        <v>180</v>
      </c>
    </row>
    <row r="1379" spans="11:12" x14ac:dyDescent="0.3">
      <c r="K1379" s="35" t="str">
        <f t="shared" si="21"/>
        <v/>
      </c>
      <c r="L1379" t="s">
        <v>180</v>
      </c>
    </row>
    <row r="1380" spans="11:12" x14ac:dyDescent="0.3">
      <c r="K1380" s="35" t="str">
        <f t="shared" si="21"/>
        <v/>
      </c>
      <c r="L1380" t="s">
        <v>180</v>
      </c>
    </row>
    <row r="1381" spans="11:12" x14ac:dyDescent="0.3">
      <c r="K1381" s="35" t="str">
        <f t="shared" si="21"/>
        <v/>
      </c>
      <c r="L1381" t="s">
        <v>180</v>
      </c>
    </row>
    <row r="1382" spans="11:12" x14ac:dyDescent="0.3">
      <c r="K1382" s="35" t="str">
        <f t="shared" si="21"/>
        <v/>
      </c>
      <c r="L1382" t="s">
        <v>180</v>
      </c>
    </row>
    <row r="1383" spans="11:12" x14ac:dyDescent="0.3">
      <c r="K1383" s="35" t="str">
        <f t="shared" si="21"/>
        <v/>
      </c>
      <c r="L1383" t="s">
        <v>180</v>
      </c>
    </row>
    <row r="1384" spans="11:12" x14ac:dyDescent="0.3">
      <c r="K1384" s="35" t="str">
        <f t="shared" si="21"/>
        <v/>
      </c>
      <c r="L1384" t="s">
        <v>180</v>
      </c>
    </row>
    <row r="1385" spans="11:12" x14ac:dyDescent="0.3">
      <c r="K1385" s="35" t="str">
        <f t="shared" si="21"/>
        <v/>
      </c>
      <c r="L1385" t="s">
        <v>180</v>
      </c>
    </row>
    <row r="1386" spans="11:12" x14ac:dyDescent="0.3">
      <c r="K1386" s="35" t="str">
        <f t="shared" si="21"/>
        <v/>
      </c>
      <c r="L1386" t="s">
        <v>180</v>
      </c>
    </row>
    <row r="1387" spans="11:12" x14ac:dyDescent="0.3">
      <c r="K1387" s="35" t="str">
        <f t="shared" si="21"/>
        <v/>
      </c>
      <c r="L1387" t="s">
        <v>180</v>
      </c>
    </row>
    <row r="1388" spans="11:12" x14ac:dyDescent="0.3">
      <c r="K1388" s="35" t="str">
        <f t="shared" si="21"/>
        <v/>
      </c>
      <c r="L1388" t="s">
        <v>180</v>
      </c>
    </row>
    <row r="1389" spans="11:12" x14ac:dyDescent="0.3">
      <c r="K1389" s="35" t="str">
        <f t="shared" si="21"/>
        <v/>
      </c>
      <c r="L1389" t="s">
        <v>180</v>
      </c>
    </row>
    <row r="1390" spans="11:12" x14ac:dyDescent="0.3">
      <c r="K1390" s="35" t="str">
        <f t="shared" si="21"/>
        <v/>
      </c>
      <c r="L1390" t="s">
        <v>180</v>
      </c>
    </row>
    <row r="1391" spans="11:12" x14ac:dyDescent="0.3">
      <c r="K1391" s="35" t="str">
        <f t="shared" si="21"/>
        <v/>
      </c>
      <c r="L1391" t="s">
        <v>180</v>
      </c>
    </row>
    <row r="1392" spans="11:12" x14ac:dyDescent="0.3">
      <c r="K1392" s="35" t="str">
        <f t="shared" si="21"/>
        <v/>
      </c>
      <c r="L1392" t="s">
        <v>180</v>
      </c>
    </row>
    <row r="1393" spans="11:12" x14ac:dyDescent="0.3">
      <c r="K1393" s="35" t="str">
        <f t="shared" si="21"/>
        <v/>
      </c>
      <c r="L1393" t="s">
        <v>180</v>
      </c>
    </row>
    <row r="1394" spans="11:12" x14ac:dyDescent="0.3">
      <c r="K1394" s="35" t="str">
        <f t="shared" si="21"/>
        <v/>
      </c>
      <c r="L1394" t="s">
        <v>180</v>
      </c>
    </row>
    <row r="1395" spans="11:12" x14ac:dyDescent="0.3">
      <c r="K1395" s="35" t="str">
        <f t="shared" si="21"/>
        <v/>
      </c>
      <c r="L1395" t="s">
        <v>180</v>
      </c>
    </row>
    <row r="1396" spans="11:12" x14ac:dyDescent="0.3">
      <c r="K1396" s="35" t="str">
        <f t="shared" si="21"/>
        <v/>
      </c>
      <c r="L1396" t="s">
        <v>180</v>
      </c>
    </row>
    <row r="1397" spans="11:12" x14ac:dyDescent="0.3">
      <c r="K1397" s="35" t="str">
        <f t="shared" si="21"/>
        <v/>
      </c>
      <c r="L1397" t="s">
        <v>180</v>
      </c>
    </row>
    <row r="1398" spans="11:12" x14ac:dyDescent="0.3">
      <c r="K1398" s="35" t="str">
        <f t="shared" si="21"/>
        <v/>
      </c>
      <c r="L1398" t="s">
        <v>180</v>
      </c>
    </row>
    <row r="1399" spans="11:12" x14ac:dyDescent="0.3">
      <c r="K1399" s="35" t="str">
        <f t="shared" si="21"/>
        <v/>
      </c>
      <c r="L1399" t="s">
        <v>180</v>
      </c>
    </row>
    <row r="1400" spans="11:12" x14ac:dyDescent="0.3">
      <c r="K1400" s="35" t="str">
        <f t="shared" si="21"/>
        <v/>
      </c>
      <c r="L1400" t="s">
        <v>180</v>
      </c>
    </row>
    <row r="1401" spans="11:12" x14ac:dyDescent="0.3">
      <c r="K1401" s="35" t="str">
        <f t="shared" si="21"/>
        <v/>
      </c>
      <c r="L1401" t="s">
        <v>180</v>
      </c>
    </row>
    <row r="1402" spans="11:12" x14ac:dyDescent="0.3">
      <c r="K1402" s="35" t="str">
        <f t="shared" si="21"/>
        <v/>
      </c>
      <c r="L1402" t="s">
        <v>180</v>
      </c>
    </row>
    <row r="1403" spans="11:12" x14ac:dyDescent="0.3">
      <c r="K1403" s="35" t="str">
        <f t="shared" si="21"/>
        <v/>
      </c>
      <c r="L1403" t="s">
        <v>180</v>
      </c>
    </row>
    <row r="1404" spans="11:12" x14ac:dyDescent="0.3">
      <c r="K1404" s="35" t="str">
        <f t="shared" si="21"/>
        <v/>
      </c>
      <c r="L1404" t="s">
        <v>180</v>
      </c>
    </row>
    <row r="1405" spans="11:12" x14ac:dyDescent="0.3">
      <c r="K1405" s="35" t="str">
        <f t="shared" si="21"/>
        <v/>
      </c>
      <c r="L1405" t="s">
        <v>180</v>
      </c>
    </row>
    <row r="1406" spans="11:12" x14ac:dyDescent="0.3">
      <c r="K1406" s="35" t="str">
        <f t="shared" si="21"/>
        <v/>
      </c>
      <c r="L1406" t="s">
        <v>180</v>
      </c>
    </row>
    <row r="1407" spans="11:12" x14ac:dyDescent="0.3">
      <c r="K1407" s="35" t="str">
        <f t="shared" si="21"/>
        <v/>
      </c>
      <c r="L1407" t="s">
        <v>180</v>
      </c>
    </row>
    <row r="1408" spans="11:12" x14ac:dyDescent="0.3">
      <c r="K1408" s="35" t="str">
        <f t="shared" si="21"/>
        <v/>
      </c>
      <c r="L1408" t="s">
        <v>180</v>
      </c>
    </row>
    <row r="1409" spans="11:12" x14ac:dyDescent="0.3">
      <c r="K1409" s="35" t="str">
        <f t="shared" si="21"/>
        <v/>
      </c>
      <c r="L1409" t="s">
        <v>180</v>
      </c>
    </row>
    <row r="1410" spans="11:12" x14ac:dyDescent="0.3">
      <c r="K1410" s="35" t="str">
        <f t="shared" si="21"/>
        <v/>
      </c>
      <c r="L1410" t="s">
        <v>180</v>
      </c>
    </row>
    <row r="1411" spans="11:12" x14ac:dyDescent="0.3">
      <c r="K1411" s="35" t="str">
        <f t="shared" ref="K1411:K1474" si="22">IF(A1411="","",C1411&amp;", "&amp;D1411&amp;", "&amp;E1411&amp;" "&amp;F1411)</f>
        <v/>
      </c>
      <c r="L1411" t="s">
        <v>180</v>
      </c>
    </row>
    <row r="1412" spans="11:12" x14ac:dyDescent="0.3">
      <c r="K1412" s="35" t="str">
        <f t="shared" si="22"/>
        <v/>
      </c>
      <c r="L1412" t="s">
        <v>180</v>
      </c>
    </row>
    <row r="1413" spans="11:12" x14ac:dyDescent="0.3">
      <c r="K1413" s="35" t="str">
        <f t="shared" si="22"/>
        <v/>
      </c>
      <c r="L1413" t="s">
        <v>180</v>
      </c>
    </row>
    <row r="1414" spans="11:12" x14ac:dyDescent="0.3">
      <c r="K1414" s="35" t="str">
        <f t="shared" si="22"/>
        <v/>
      </c>
      <c r="L1414" t="s">
        <v>180</v>
      </c>
    </row>
    <row r="1415" spans="11:12" x14ac:dyDescent="0.3">
      <c r="K1415" s="35" t="str">
        <f t="shared" si="22"/>
        <v/>
      </c>
      <c r="L1415" t="s">
        <v>180</v>
      </c>
    </row>
    <row r="1416" spans="11:12" x14ac:dyDescent="0.3">
      <c r="K1416" s="35" t="str">
        <f t="shared" si="22"/>
        <v/>
      </c>
      <c r="L1416" t="s">
        <v>180</v>
      </c>
    </row>
    <row r="1417" spans="11:12" x14ac:dyDescent="0.3">
      <c r="K1417" s="35" t="str">
        <f t="shared" si="22"/>
        <v/>
      </c>
      <c r="L1417" t="s">
        <v>180</v>
      </c>
    </row>
    <row r="1418" spans="11:12" x14ac:dyDescent="0.3">
      <c r="K1418" s="35" t="str">
        <f t="shared" si="22"/>
        <v/>
      </c>
      <c r="L1418" t="s">
        <v>180</v>
      </c>
    </row>
    <row r="1419" spans="11:12" x14ac:dyDescent="0.3">
      <c r="K1419" s="35" t="str">
        <f t="shared" si="22"/>
        <v/>
      </c>
      <c r="L1419" t="s">
        <v>180</v>
      </c>
    </row>
    <row r="1420" spans="11:12" x14ac:dyDescent="0.3">
      <c r="K1420" s="35" t="str">
        <f t="shared" si="22"/>
        <v/>
      </c>
      <c r="L1420" t="s">
        <v>180</v>
      </c>
    </row>
    <row r="1421" spans="11:12" x14ac:dyDescent="0.3">
      <c r="K1421" s="35" t="str">
        <f t="shared" si="22"/>
        <v/>
      </c>
      <c r="L1421" t="s">
        <v>180</v>
      </c>
    </row>
    <row r="1422" spans="11:12" x14ac:dyDescent="0.3">
      <c r="K1422" s="35" t="str">
        <f t="shared" si="22"/>
        <v/>
      </c>
      <c r="L1422" t="s">
        <v>180</v>
      </c>
    </row>
    <row r="1423" spans="11:12" x14ac:dyDescent="0.3">
      <c r="K1423" s="35" t="str">
        <f t="shared" si="22"/>
        <v/>
      </c>
      <c r="L1423" t="s">
        <v>180</v>
      </c>
    </row>
    <row r="1424" spans="11:12" x14ac:dyDescent="0.3">
      <c r="K1424" s="35" t="str">
        <f t="shared" si="22"/>
        <v/>
      </c>
      <c r="L1424" t="s">
        <v>180</v>
      </c>
    </row>
    <row r="1425" spans="11:12" x14ac:dyDescent="0.3">
      <c r="K1425" s="35" t="str">
        <f t="shared" si="22"/>
        <v/>
      </c>
      <c r="L1425" t="s">
        <v>180</v>
      </c>
    </row>
    <row r="1426" spans="11:12" x14ac:dyDescent="0.3">
      <c r="K1426" s="35" t="str">
        <f t="shared" si="22"/>
        <v/>
      </c>
      <c r="L1426" t="s">
        <v>180</v>
      </c>
    </row>
    <row r="1427" spans="11:12" x14ac:dyDescent="0.3">
      <c r="K1427" s="35" t="str">
        <f t="shared" si="22"/>
        <v/>
      </c>
      <c r="L1427" t="s">
        <v>180</v>
      </c>
    </row>
    <row r="1428" spans="11:12" x14ac:dyDescent="0.3">
      <c r="K1428" s="35" t="str">
        <f t="shared" si="22"/>
        <v/>
      </c>
      <c r="L1428" t="s">
        <v>180</v>
      </c>
    </row>
    <row r="1429" spans="11:12" x14ac:dyDescent="0.3">
      <c r="K1429" s="35" t="str">
        <f t="shared" si="22"/>
        <v/>
      </c>
      <c r="L1429" t="s">
        <v>180</v>
      </c>
    </row>
    <row r="1430" spans="11:12" x14ac:dyDescent="0.3">
      <c r="K1430" s="35" t="str">
        <f t="shared" si="22"/>
        <v/>
      </c>
      <c r="L1430" t="s">
        <v>180</v>
      </c>
    </row>
    <row r="1431" spans="11:12" x14ac:dyDescent="0.3">
      <c r="K1431" s="35" t="str">
        <f t="shared" si="22"/>
        <v/>
      </c>
      <c r="L1431" t="s">
        <v>180</v>
      </c>
    </row>
    <row r="1432" spans="11:12" x14ac:dyDescent="0.3">
      <c r="K1432" s="35" t="str">
        <f t="shared" si="22"/>
        <v/>
      </c>
      <c r="L1432" t="s">
        <v>180</v>
      </c>
    </row>
    <row r="1433" spans="11:12" x14ac:dyDescent="0.3">
      <c r="K1433" s="35" t="str">
        <f t="shared" si="22"/>
        <v/>
      </c>
      <c r="L1433" t="s">
        <v>180</v>
      </c>
    </row>
    <row r="1434" spans="11:12" x14ac:dyDescent="0.3">
      <c r="K1434" s="35" t="str">
        <f t="shared" si="22"/>
        <v/>
      </c>
      <c r="L1434" t="s">
        <v>180</v>
      </c>
    </row>
    <row r="1435" spans="11:12" x14ac:dyDescent="0.3">
      <c r="K1435" s="35" t="str">
        <f t="shared" si="22"/>
        <v/>
      </c>
      <c r="L1435" t="s">
        <v>180</v>
      </c>
    </row>
    <row r="1436" spans="11:12" x14ac:dyDescent="0.3">
      <c r="K1436" s="35" t="str">
        <f t="shared" si="22"/>
        <v/>
      </c>
      <c r="L1436" t="s">
        <v>180</v>
      </c>
    </row>
    <row r="1437" spans="11:12" x14ac:dyDescent="0.3">
      <c r="K1437" s="35" t="str">
        <f t="shared" si="22"/>
        <v/>
      </c>
      <c r="L1437" t="s">
        <v>180</v>
      </c>
    </row>
    <row r="1438" spans="11:12" x14ac:dyDescent="0.3">
      <c r="K1438" s="35" t="str">
        <f t="shared" si="22"/>
        <v/>
      </c>
      <c r="L1438" t="s">
        <v>180</v>
      </c>
    </row>
    <row r="1439" spans="11:12" x14ac:dyDescent="0.3">
      <c r="K1439" s="35" t="str">
        <f t="shared" si="22"/>
        <v/>
      </c>
      <c r="L1439" t="s">
        <v>180</v>
      </c>
    </row>
    <row r="1440" spans="11:12" x14ac:dyDescent="0.3">
      <c r="K1440" s="35" t="str">
        <f t="shared" si="22"/>
        <v/>
      </c>
      <c r="L1440" t="s">
        <v>180</v>
      </c>
    </row>
    <row r="1441" spans="11:12" x14ac:dyDescent="0.3">
      <c r="K1441" s="35" t="str">
        <f t="shared" si="22"/>
        <v/>
      </c>
      <c r="L1441" t="s">
        <v>180</v>
      </c>
    </row>
    <row r="1442" spans="11:12" x14ac:dyDescent="0.3">
      <c r="K1442" s="35" t="str">
        <f t="shared" si="22"/>
        <v/>
      </c>
      <c r="L1442" t="s">
        <v>180</v>
      </c>
    </row>
    <row r="1443" spans="11:12" x14ac:dyDescent="0.3">
      <c r="K1443" s="35" t="str">
        <f t="shared" si="22"/>
        <v/>
      </c>
      <c r="L1443" t="s">
        <v>180</v>
      </c>
    </row>
    <row r="1444" spans="11:12" x14ac:dyDescent="0.3">
      <c r="K1444" s="35" t="str">
        <f t="shared" si="22"/>
        <v/>
      </c>
      <c r="L1444" t="s">
        <v>180</v>
      </c>
    </row>
    <row r="1445" spans="11:12" x14ac:dyDescent="0.3">
      <c r="K1445" s="35" t="str">
        <f t="shared" si="22"/>
        <v/>
      </c>
      <c r="L1445" t="s">
        <v>180</v>
      </c>
    </row>
    <row r="1446" spans="11:12" x14ac:dyDescent="0.3">
      <c r="K1446" s="35" t="str">
        <f t="shared" si="22"/>
        <v/>
      </c>
      <c r="L1446" t="s">
        <v>180</v>
      </c>
    </row>
    <row r="1447" spans="11:12" x14ac:dyDescent="0.3">
      <c r="K1447" s="35" t="str">
        <f t="shared" si="22"/>
        <v/>
      </c>
      <c r="L1447" t="s">
        <v>180</v>
      </c>
    </row>
    <row r="1448" spans="11:12" x14ac:dyDescent="0.3">
      <c r="K1448" s="35" t="str">
        <f t="shared" si="22"/>
        <v/>
      </c>
      <c r="L1448" t="s">
        <v>180</v>
      </c>
    </row>
    <row r="1449" spans="11:12" x14ac:dyDescent="0.3">
      <c r="K1449" s="35" t="str">
        <f t="shared" si="22"/>
        <v/>
      </c>
      <c r="L1449" t="s">
        <v>180</v>
      </c>
    </row>
    <row r="1450" spans="11:12" x14ac:dyDescent="0.3">
      <c r="K1450" s="35" t="str">
        <f t="shared" si="22"/>
        <v/>
      </c>
      <c r="L1450" t="s">
        <v>180</v>
      </c>
    </row>
    <row r="1451" spans="11:12" x14ac:dyDescent="0.3">
      <c r="K1451" s="35" t="str">
        <f t="shared" si="22"/>
        <v/>
      </c>
      <c r="L1451" t="s">
        <v>180</v>
      </c>
    </row>
    <row r="1452" spans="11:12" x14ac:dyDescent="0.3">
      <c r="K1452" s="35" t="str">
        <f t="shared" si="22"/>
        <v/>
      </c>
      <c r="L1452" t="s">
        <v>180</v>
      </c>
    </row>
    <row r="1453" spans="11:12" x14ac:dyDescent="0.3">
      <c r="K1453" s="35" t="str">
        <f t="shared" si="22"/>
        <v/>
      </c>
      <c r="L1453" t="s">
        <v>180</v>
      </c>
    </row>
    <row r="1454" spans="11:12" x14ac:dyDescent="0.3">
      <c r="K1454" s="35" t="str">
        <f t="shared" si="22"/>
        <v/>
      </c>
      <c r="L1454" t="s">
        <v>180</v>
      </c>
    </row>
    <row r="1455" spans="11:12" x14ac:dyDescent="0.3">
      <c r="K1455" s="35" t="str">
        <f t="shared" si="22"/>
        <v/>
      </c>
      <c r="L1455" t="s">
        <v>180</v>
      </c>
    </row>
    <row r="1456" spans="11:12" x14ac:dyDescent="0.3">
      <c r="K1456" s="35" t="str">
        <f t="shared" si="22"/>
        <v/>
      </c>
      <c r="L1456" t="s">
        <v>180</v>
      </c>
    </row>
    <row r="1457" spans="11:12" x14ac:dyDescent="0.3">
      <c r="K1457" s="35" t="str">
        <f t="shared" si="22"/>
        <v/>
      </c>
      <c r="L1457" t="s">
        <v>180</v>
      </c>
    </row>
    <row r="1458" spans="11:12" x14ac:dyDescent="0.3">
      <c r="K1458" s="35" t="str">
        <f t="shared" si="22"/>
        <v/>
      </c>
      <c r="L1458" t="s">
        <v>180</v>
      </c>
    </row>
    <row r="1459" spans="11:12" x14ac:dyDescent="0.3">
      <c r="K1459" s="35" t="str">
        <f t="shared" si="22"/>
        <v/>
      </c>
      <c r="L1459" t="s">
        <v>180</v>
      </c>
    </row>
    <row r="1460" spans="11:12" x14ac:dyDescent="0.3">
      <c r="K1460" s="35" t="str">
        <f t="shared" si="22"/>
        <v/>
      </c>
      <c r="L1460" t="s">
        <v>180</v>
      </c>
    </row>
    <row r="1461" spans="11:12" x14ac:dyDescent="0.3">
      <c r="K1461" s="35" t="str">
        <f t="shared" si="22"/>
        <v/>
      </c>
      <c r="L1461" t="s">
        <v>180</v>
      </c>
    </row>
    <row r="1462" spans="11:12" x14ac:dyDescent="0.3">
      <c r="K1462" s="35" t="str">
        <f t="shared" si="22"/>
        <v/>
      </c>
      <c r="L1462" t="s">
        <v>180</v>
      </c>
    </row>
    <row r="1463" spans="11:12" x14ac:dyDescent="0.3">
      <c r="K1463" s="35" t="str">
        <f t="shared" si="22"/>
        <v/>
      </c>
      <c r="L1463" t="s">
        <v>180</v>
      </c>
    </row>
    <row r="1464" spans="11:12" x14ac:dyDescent="0.3">
      <c r="K1464" s="35" t="str">
        <f t="shared" si="22"/>
        <v/>
      </c>
      <c r="L1464" t="s">
        <v>180</v>
      </c>
    </row>
    <row r="1465" spans="11:12" x14ac:dyDescent="0.3">
      <c r="K1465" s="35" t="str">
        <f t="shared" si="22"/>
        <v/>
      </c>
      <c r="L1465" t="s">
        <v>180</v>
      </c>
    </row>
    <row r="1466" spans="11:12" x14ac:dyDescent="0.3">
      <c r="K1466" s="35" t="str">
        <f t="shared" si="22"/>
        <v/>
      </c>
      <c r="L1466" t="s">
        <v>180</v>
      </c>
    </row>
    <row r="1467" spans="11:12" x14ac:dyDescent="0.3">
      <c r="K1467" s="35" t="str">
        <f t="shared" si="22"/>
        <v/>
      </c>
      <c r="L1467" t="s">
        <v>180</v>
      </c>
    </row>
    <row r="1468" spans="11:12" x14ac:dyDescent="0.3">
      <c r="K1468" s="35" t="str">
        <f t="shared" si="22"/>
        <v/>
      </c>
      <c r="L1468" t="s">
        <v>180</v>
      </c>
    </row>
    <row r="1469" spans="11:12" x14ac:dyDescent="0.3">
      <c r="K1469" s="35" t="str">
        <f t="shared" si="22"/>
        <v/>
      </c>
      <c r="L1469" t="s">
        <v>180</v>
      </c>
    </row>
    <row r="1470" spans="11:12" x14ac:dyDescent="0.3">
      <c r="K1470" s="35" t="str">
        <f t="shared" si="22"/>
        <v/>
      </c>
      <c r="L1470" t="s">
        <v>180</v>
      </c>
    </row>
    <row r="1471" spans="11:12" x14ac:dyDescent="0.3">
      <c r="K1471" s="35" t="str">
        <f t="shared" si="22"/>
        <v/>
      </c>
      <c r="L1471" t="s">
        <v>180</v>
      </c>
    </row>
    <row r="1472" spans="11:12" x14ac:dyDescent="0.3">
      <c r="K1472" s="35" t="str">
        <f t="shared" si="22"/>
        <v/>
      </c>
      <c r="L1472" t="s">
        <v>180</v>
      </c>
    </row>
    <row r="1473" spans="11:12" x14ac:dyDescent="0.3">
      <c r="K1473" s="35" t="str">
        <f t="shared" si="22"/>
        <v/>
      </c>
      <c r="L1473" t="s">
        <v>180</v>
      </c>
    </row>
    <row r="1474" spans="11:12" x14ac:dyDescent="0.3">
      <c r="K1474" s="35" t="str">
        <f t="shared" si="22"/>
        <v/>
      </c>
      <c r="L1474" t="s">
        <v>180</v>
      </c>
    </row>
    <row r="1475" spans="11:12" x14ac:dyDescent="0.3">
      <c r="K1475" s="35" t="str">
        <f t="shared" ref="K1475:K1538" si="23">IF(A1475="","",C1475&amp;", "&amp;D1475&amp;", "&amp;E1475&amp;" "&amp;F1475)</f>
        <v/>
      </c>
      <c r="L1475" t="s">
        <v>180</v>
      </c>
    </row>
    <row r="1476" spans="11:12" x14ac:dyDescent="0.3">
      <c r="K1476" s="35" t="str">
        <f t="shared" si="23"/>
        <v/>
      </c>
      <c r="L1476" t="s">
        <v>180</v>
      </c>
    </row>
    <row r="1477" spans="11:12" x14ac:dyDescent="0.3">
      <c r="K1477" s="35" t="str">
        <f t="shared" si="23"/>
        <v/>
      </c>
      <c r="L1477" t="s">
        <v>180</v>
      </c>
    </row>
    <row r="1478" spans="11:12" x14ac:dyDescent="0.3">
      <c r="K1478" s="35" t="str">
        <f t="shared" si="23"/>
        <v/>
      </c>
      <c r="L1478" t="s">
        <v>180</v>
      </c>
    </row>
    <row r="1479" spans="11:12" x14ac:dyDescent="0.3">
      <c r="K1479" s="35" t="str">
        <f t="shared" si="23"/>
        <v/>
      </c>
      <c r="L1479" t="s">
        <v>180</v>
      </c>
    </row>
    <row r="1480" spans="11:12" x14ac:dyDescent="0.3">
      <c r="K1480" s="35" t="str">
        <f t="shared" si="23"/>
        <v/>
      </c>
      <c r="L1480" t="s">
        <v>180</v>
      </c>
    </row>
    <row r="1481" spans="11:12" x14ac:dyDescent="0.3">
      <c r="K1481" s="35" t="str">
        <f t="shared" si="23"/>
        <v/>
      </c>
      <c r="L1481" t="s">
        <v>180</v>
      </c>
    </row>
    <row r="1482" spans="11:12" x14ac:dyDescent="0.3">
      <c r="K1482" s="35" t="str">
        <f t="shared" si="23"/>
        <v/>
      </c>
      <c r="L1482" t="s">
        <v>180</v>
      </c>
    </row>
    <row r="1483" spans="11:12" x14ac:dyDescent="0.3">
      <c r="K1483" s="35" t="str">
        <f t="shared" si="23"/>
        <v/>
      </c>
      <c r="L1483" t="s">
        <v>180</v>
      </c>
    </row>
    <row r="1484" spans="11:12" x14ac:dyDescent="0.3">
      <c r="K1484" s="35" t="str">
        <f t="shared" si="23"/>
        <v/>
      </c>
      <c r="L1484" t="s">
        <v>180</v>
      </c>
    </row>
    <row r="1485" spans="11:12" x14ac:dyDescent="0.3">
      <c r="K1485" s="35" t="str">
        <f t="shared" si="23"/>
        <v/>
      </c>
      <c r="L1485" t="s">
        <v>180</v>
      </c>
    </row>
    <row r="1486" spans="11:12" x14ac:dyDescent="0.3">
      <c r="K1486" s="35" t="str">
        <f t="shared" si="23"/>
        <v/>
      </c>
      <c r="L1486" t="s">
        <v>180</v>
      </c>
    </row>
    <row r="1487" spans="11:12" x14ac:dyDescent="0.3">
      <c r="K1487" s="35" t="str">
        <f t="shared" si="23"/>
        <v/>
      </c>
      <c r="L1487" t="s">
        <v>180</v>
      </c>
    </row>
    <row r="1488" spans="11:12" x14ac:dyDescent="0.3">
      <c r="K1488" s="35" t="str">
        <f t="shared" si="23"/>
        <v/>
      </c>
      <c r="L1488" t="s">
        <v>180</v>
      </c>
    </row>
    <row r="1489" spans="11:12" x14ac:dyDescent="0.3">
      <c r="K1489" s="35" t="str">
        <f t="shared" si="23"/>
        <v/>
      </c>
      <c r="L1489" t="s">
        <v>180</v>
      </c>
    </row>
    <row r="1490" spans="11:12" x14ac:dyDescent="0.3">
      <c r="K1490" s="35" t="str">
        <f t="shared" si="23"/>
        <v/>
      </c>
      <c r="L1490" t="s">
        <v>180</v>
      </c>
    </row>
    <row r="1491" spans="11:12" x14ac:dyDescent="0.3">
      <c r="K1491" s="35" t="str">
        <f t="shared" si="23"/>
        <v/>
      </c>
      <c r="L1491" t="s">
        <v>180</v>
      </c>
    </row>
    <row r="1492" spans="11:12" x14ac:dyDescent="0.3">
      <c r="K1492" s="35" t="str">
        <f t="shared" si="23"/>
        <v/>
      </c>
      <c r="L1492" t="s">
        <v>180</v>
      </c>
    </row>
    <row r="1493" spans="11:12" x14ac:dyDescent="0.3">
      <c r="K1493" s="35" t="str">
        <f t="shared" si="23"/>
        <v/>
      </c>
      <c r="L1493" t="s">
        <v>180</v>
      </c>
    </row>
    <row r="1494" spans="11:12" x14ac:dyDescent="0.3">
      <c r="K1494" s="35" t="str">
        <f t="shared" si="23"/>
        <v/>
      </c>
      <c r="L1494" t="s">
        <v>180</v>
      </c>
    </row>
    <row r="1495" spans="11:12" x14ac:dyDescent="0.3">
      <c r="K1495" s="35" t="str">
        <f t="shared" si="23"/>
        <v/>
      </c>
      <c r="L1495" t="s">
        <v>180</v>
      </c>
    </row>
    <row r="1496" spans="11:12" x14ac:dyDescent="0.3">
      <c r="K1496" s="35" t="str">
        <f t="shared" si="23"/>
        <v/>
      </c>
      <c r="L1496" t="s">
        <v>180</v>
      </c>
    </row>
    <row r="1497" spans="11:12" x14ac:dyDescent="0.3">
      <c r="K1497" s="35" t="str">
        <f t="shared" si="23"/>
        <v/>
      </c>
      <c r="L1497" t="s">
        <v>180</v>
      </c>
    </row>
    <row r="1498" spans="11:12" x14ac:dyDescent="0.3">
      <c r="K1498" s="35" t="str">
        <f t="shared" si="23"/>
        <v/>
      </c>
      <c r="L1498" t="s">
        <v>180</v>
      </c>
    </row>
    <row r="1499" spans="11:12" x14ac:dyDescent="0.3">
      <c r="K1499" s="35" t="str">
        <f t="shared" si="23"/>
        <v/>
      </c>
      <c r="L1499" t="s">
        <v>180</v>
      </c>
    </row>
    <row r="1500" spans="11:12" x14ac:dyDescent="0.3">
      <c r="K1500" s="35" t="str">
        <f t="shared" si="23"/>
        <v/>
      </c>
      <c r="L1500" t="s">
        <v>180</v>
      </c>
    </row>
    <row r="1501" spans="11:12" x14ac:dyDescent="0.3">
      <c r="K1501" s="35" t="str">
        <f t="shared" si="23"/>
        <v/>
      </c>
      <c r="L1501" t="s">
        <v>180</v>
      </c>
    </row>
    <row r="1502" spans="11:12" x14ac:dyDescent="0.3">
      <c r="K1502" s="35" t="str">
        <f t="shared" si="23"/>
        <v/>
      </c>
      <c r="L1502" t="s">
        <v>180</v>
      </c>
    </row>
    <row r="1503" spans="11:12" x14ac:dyDescent="0.3">
      <c r="K1503" s="35" t="str">
        <f t="shared" si="23"/>
        <v/>
      </c>
      <c r="L1503" t="s">
        <v>180</v>
      </c>
    </row>
    <row r="1504" spans="11:12" x14ac:dyDescent="0.3">
      <c r="K1504" s="35" t="str">
        <f t="shared" si="23"/>
        <v/>
      </c>
      <c r="L1504" t="s">
        <v>180</v>
      </c>
    </row>
    <row r="1505" spans="11:12" x14ac:dyDescent="0.3">
      <c r="K1505" s="35" t="str">
        <f t="shared" si="23"/>
        <v/>
      </c>
      <c r="L1505" t="s">
        <v>180</v>
      </c>
    </row>
    <row r="1506" spans="11:12" x14ac:dyDescent="0.3">
      <c r="K1506" s="35" t="str">
        <f t="shared" si="23"/>
        <v/>
      </c>
      <c r="L1506" t="s">
        <v>180</v>
      </c>
    </row>
    <row r="1507" spans="11:12" x14ac:dyDescent="0.3">
      <c r="K1507" s="35" t="str">
        <f t="shared" si="23"/>
        <v/>
      </c>
      <c r="L1507" t="s">
        <v>180</v>
      </c>
    </row>
    <row r="1508" spans="11:12" x14ac:dyDescent="0.3">
      <c r="K1508" s="35" t="str">
        <f t="shared" si="23"/>
        <v/>
      </c>
      <c r="L1508" t="s">
        <v>180</v>
      </c>
    </row>
    <row r="1509" spans="11:12" x14ac:dyDescent="0.3">
      <c r="K1509" s="35" t="str">
        <f t="shared" si="23"/>
        <v/>
      </c>
      <c r="L1509" t="s">
        <v>180</v>
      </c>
    </row>
    <row r="1510" spans="11:12" x14ac:dyDescent="0.3">
      <c r="K1510" s="35" t="str">
        <f t="shared" si="23"/>
        <v/>
      </c>
      <c r="L1510" t="s">
        <v>180</v>
      </c>
    </row>
    <row r="1511" spans="11:12" x14ac:dyDescent="0.3">
      <c r="K1511" s="35" t="str">
        <f t="shared" si="23"/>
        <v/>
      </c>
      <c r="L1511" t="s">
        <v>180</v>
      </c>
    </row>
    <row r="1512" spans="11:12" x14ac:dyDescent="0.3">
      <c r="K1512" s="35" t="str">
        <f t="shared" si="23"/>
        <v/>
      </c>
      <c r="L1512" t="s">
        <v>180</v>
      </c>
    </row>
    <row r="1513" spans="11:12" x14ac:dyDescent="0.3">
      <c r="K1513" s="35" t="str">
        <f t="shared" si="23"/>
        <v/>
      </c>
      <c r="L1513" t="s">
        <v>180</v>
      </c>
    </row>
    <row r="1514" spans="11:12" x14ac:dyDescent="0.3">
      <c r="K1514" s="35" t="str">
        <f t="shared" si="23"/>
        <v/>
      </c>
      <c r="L1514" t="s">
        <v>180</v>
      </c>
    </row>
    <row r="1515" spans="11:12" x14ac:dyDescent="0.3">
      <c r="K1515" s="35" t="str">
        <f t="shared" si="23"/>
        <v/>
      </c>
      <c r="L1515" t="s">
        <v>180</v>
      </c>
    </row>
    <row r="1516" spans="11:12" x14ac:dyDescent="0.3">
      <c r="K1516" s="35" t="str">
        <f t="shared" si="23"/>
        <v/>
      </c>
      <c r="L1516" t="s">
        <v>180</v>
      </c>
    </row>
    <row r="1517" spans="11:12" x14ac:dyDescent="0.3">
      <c r="K1517" s="35" t="str">
        <f t="shared" si="23"/>
        <v/>
      </c>
      <c r="L1517" t="s">
        <v>180</v>
      </c>
    </row>
    <row r="1518" spans="11:12" x14ac:dyDescent="0.3">
      <c r="K1518" s="35" t="str">
        <f t="shared" si="23"/>
        <v/>
      </c>
      <c r="L1518" t="s">
        <v>180</v>
      </c>
    </row>
    <row r="1519" spans="11:12" x14ac:dyDescent="0.3">
      <c r="K1519" s="35" t="str">
        <f t="shared" si="23"/>
        <v/>
      </c>
      <c r="L1519" t="s">
        <v>180</v>
      </c>
    </row>
    <row r="1520" spans="11:12" x14ac:dyDescent="0.3">
      <c r="K1520" s="35" t="str">
        <f t="shared" si="23"/>
        <v/>
      </c>
      <c r="L1520" t="s">
        <v>180</v>
      </c>
    </row>
    <row r="1521" spans="11:12" x14ac:dyDescent="0.3">
      <c r="K1521" s="35" t="str">
        <f t="shared" si="23"/>
        <v/>
      </c>
      <c r="L1521" t="s">
        <v>180</v>
      </c>
    </row>
    <row r="1522" spans="11:12" x14ac:dyDescent="0.3">
      <c r="K1522" s="35" t="str">
        <f t="shared" si="23"/>
        <v/>
      </c>
      <c r="L1522" t="s">
        <v>180</v>
      </c>
    </row>
    <row r="1523" spans="11:12" x14ac:dyDescent="0.3">
      <c r="K1523" s="35" t="str">
        <f t="shared" si="23"/>
        <v/>
      </c>
      <c r="L1523" t="s">
        <v>180</v>
      </c>
    </row>
    <row r="1524" spans="11:12" x14ac:dyDescent="0.3">
      <c r="K1524" s="35" t="str">
        <f t="shared" si="23"/>
        <v/>
      </c>
      <c r="L1524" t="s">
        <v>180</v>
      </c>
    </row>
    <row r="1525" spans="11:12" x14ac:dyDescent="0.3">
      <c r="K1525" s="35" t="str">
        <f t="shared" si="23"/>
        <v/>
      </c>
      <c r="L1525" t="s">
        <v>180</v>
      </c>
    </row>
    <row r="1526" spans="11:12" x14ac:dyDescent="0.3">
      <c r="K1526" s="35" t="str">
        <f t="shared" si="23"/>
        <v/>
      </c>
      <c r="L1526" t="s">
        <v>180</v>
      </c>
    </row>
    <row r="1527" spans="11:12" x14ac:dyDescent="0.3">
      <c r="K1527" s="35" t="str">
        <f t="shared" si="23"/>
        <v/>
      </c>
      <c r="L1527" t="s">
        <v>180</v>
      </c>
    </row>
    <row r="1528" spans="11:12" x14ac:dyDescent="0.3">
      <c r="K1528" s="35" t="str">
        <f t="shared" si="23"/>
        <v/>
      </c>
      <c r="L1528" t="s">
        <v>180</v>
      </c>
    </row>
    <row r="1529" spans="11:12" x14ac:dyDescent="0.3">
      <c r="K1529" s="35" t="str">
        <f t="shared" si="23"/>
        <v/>
      </c>
      <c r="L1529" t="s">
        <v>180</v>
      </c>
    </row>
    <row r="1530" spans="11:12" x14ac:dyDescent="0.3">
      <c r="K1530" s="35" t="str">
        <f t="shared" si="23"/>
        <v/>
      </c>
      <c r="L1530" t="s">
        <v>180</v>
      </c>
    </row>
    <row r="1531" spans="11:12" x14ac:dyDescent="0.3">
      <c r="K1531" s="35" t="str">
        <f t="shared" si="23"/>
        <v/>
      </c>
      <c r="L1531" t="s">
        <v>180</v>
      </c>
    </row>
    <row r="1532" spans="11:12" x14ac:dyDescent="0.3">
      <c r="K1532" s="35" t="str">
        <f t="shared" si="23"/>
        <v/>
      </c>
      <c r="L1532" t="s">
        <v>180</v>
      </c>
    </row>
    <row r="1533" spans="11:12" x14ac:dyDescent="0.3">
      <c r="K1533" s="35" t="str">
        <f t="shared" si="23"/>
        <v/>
      </c>
      <c r="L1533" t="s">
        <v>180</v>
      </c>
    </row>
    <row r="1534" spans="11:12" x14ac:dyDescent="0.3">
      <c r="K1534" s="35" t="str">
        <f t="shared" si="23"/>
        <v/>
      </c>
      <c r="L1534" t="s">
        <v>180</v>
      </c>
    </row>
    <row r="1535" spans="11:12" x14ac:dyDescent="0.3">
      <c r="K1535" s="35" t="str">
        <f t="shared" si="23"/>
        <v/>
      </c>
      <c r="L1535" t="s">
        <v>180</v>
      </c>
    </row>
    <row r="1536" spans="11:12" x14ac:dyDescent="0.3">
      <c r="K1536" s="35" t="str">
        <f t="shared" si="23"/>
        <v/>
      </c>
      <c r="L1536" t="s">
        <v>180</v>
      </c>
    </row>
    <row r="1537" spans="11:12" x14ac:dyDescent="0.3">
      <c r="K1537" s="35" t="str">
        <f t="shared" si="23"/>
        <v/>
      </c>
      <c r="L1537" t="s">
        <v>180</v>
      </c>
    </row>
    <row r="1538" spans="11:12" x14ac:dyDescent="0.3">
      <c r="K1538" s="35" t="str">
        <f t="shared" si="23"/>
        <v/>
      </c>
      <c r="L1538" t="s">
        <v>180</v>
      </c>
    </row>
    <row r="1539" spans="11:12" x14ac:dyDescent="0.3">
      <c r="K1539" s="35" t="str">
        <f t="shared" ref="K1539:K1602" si="24">IF(A1539="","",C1539&amp;", "&amp;D1539&amp;", "&amp;E1539&amp;" "&amp;F1539)</f>
        <v/>
      </c>
      <c r="L1539" t="s">
        <v>180</v>
      </c>
    </row>
    <row r="1540" spans="11:12" x14ac:dyDescent="0.3">
      <c r="K1540" s="35" t="str">
        <f t="shared" si="24"/>
        <v/>
      </c>
      <c r="L1540" t="s">
        <v>180</v>
      </c>
    </row>
    <row r="1541" spans="11:12" x14ac:dyDescent="0.3">
      <c r="K1541" s="35" t="str">
        <f t="shared" si="24"/>
        <v/>
      </c>
      <c r="L1541" t="s">
        <v>180</v>
      </c>
    </row>
    <row r="1542" spans="11:12" x14ac:dyDescent="0.3">
      <c r="K1542" s="35" t="str">
        <f t="shared" si="24"/>
        <v/>
      </c>
      <c r="L1542" t="s">
        <v>180</v>
      </c>
    </row>
    <row r="1543" spans="11:12" x14ac:dyDescent="0.3">
      <c r="K1543" s="35" t="str">
        <f t="shared" si="24"/>
        <v/>
      </c>
      <c r="L1543" t="s">
        <v>180</v>
      </c>
    </row>
    <row r="1544" spans="11:12" x14ac:dyDescent="0.3">
      <c r="K1544" s="35" t="str">
        <f t="shared" si="24"/>
        <v/>
      </c>
      <c r="L1544" t="s">
        <v>180</v>
      </c>
    </row>
    <row r="1545" spans="11:12" x14ac:dyDescent="0.3">
      <c r="K1545" s="35" t="str">
        <f t="shared" si="24"/>
        <v/>
      </c>
      <c r="L1545" t="s">
        <v>180</v>
      </c>
    </row>
    <row r="1546" spans="11:12" x14ac:dyDescent="0.3">
      <c r="K1546" s="35" t="str">
        <f t="shared" si="24"/>
        <v/>
      </c>
      <c r="L1546" t="s">
        <v>180</v>
      </c>
    </row>
    <row r="1547" spans="11:12" x14ac:dyDescent="0.3">
      <c r="K1547" s="35" t="str">
        <f t="shared" si="24"/>
        <v/>
      </c>
      <c r="L1547" t="s">
        <v>180</v>
      </c>
    </row>
    <row r="1548" spans="11:12" x14ac:dyDescent="0.3">
      <c r="K1548" s="35" t="str">
        <f t="shared" si="24"/>
        <v/>
      </c>
      <c r="L1548" t="s">
        <v>180</v>
      </c>
    </row>
    <row r="1549" spans="11:12" x14ac:dyDescent="0.3">
      <c r="K1549" s="35" t="str">
        <f t="shared" si="24"/>
        <v/>
      </c>
      <c r="L1549" t="s">
        <v>180</v>
      </c>
    </row>
    <row r="1550" spans="11:12" x14ac:dyDescent="0.3">
      <c r="K1550" s="35" t="str">
        <f t="shared" si="24"/>
        <v/>
      </c>
      <c r="L1550" t="s">
        <v>180</v>
      </c>
    </row>
    <row r="1551" spans="11:12" x14ac:dyDescent="0.3">
      <c r="K1551" s="35" t="str">
        <f t="shared" si="24"/>
        <v/>
      </c>
      <c r="L1551" t="s">
        <v>180</v>
      </c>
    </row>
    <row r="1552" spans="11:12" x14ac:dyDescent="0.3">
      <c r="K1552" s="35" t="str">
        <f t="shared" si="24"/>
        <v/>
      </c>
      <c r="L1552" t="s">
        <v>180</v>
      </c>
    </row>
    <row r="1553" spans="11:12" x14ac:dyDescent="0.3">
      <c r="K1553" s="35" t="str">
        <f t="shared" si="24"/>
        <v/>
      </c>
      <c r="L1553" t="s">
        <v>180</v>
      </c>
    </row>
    <row r="1554" spans="11:12" x14ac:dyDescent="0.3">
      <c r="K1554" s="35" t="str">
        <f t="shared" si="24"/>
        <v/>
      </c>
      <c r="L1554" t="s">
        <v>180</v>
      </c>
    </row>
    <row r="1555" spans="11:12" x14ac:dyDescent="0.3">
      <c r="K1555" s="35" t="str">
        <f t="shared" si="24"/>
        <v/>
      </c>
      <c r="L1555" t="s">
        <v>180</v>
      </c>
    </row>
    <row r="1556" spans="11:12" x14ac:dyDescent="0.3">
      <c r="K1556" s="35" t="str">
        <f t="shared" si="24"/>
        <v/>
      </c>
      <c r="L1556" t="s">
        <v>180</v>
      </c>
    </row>
    <row r="1557" spans="11:12" x14ac:dyDescent="0.3">
      <c r="K1557" s="35" t="str">
        <f t="shared" si="24"/>
        <v/>
      </c>
      <c r="L1557" t="s">
        <v>180</v>
      </c>
    </row>
    <row r="1558" spans="11:12" x14ac:dyDescent="0.3">
      <c r="K1558" s="35" t="str">
        <f t="shared" si="24"/>
        <v/>
      </c>
      <c r="L1558" t="s">
        <v>180</v>
      </c>
    </row>
    <row r="1559" spans="11:12" x14ac:dyDescent="0.3">
      <c r="K1559" s="35" t="str">
        <f t="shared" si="24"/>
        <v/>
      </c>
      <c r="L1559" t="s">
        <v>180</v>
      </c>
    </row>
    <row r="1560" spans="11:12" x14ac:dyDescent="0.3">
      <c r="K1560" s="35" t="str">
        <f t="shared" si="24"/>
        <v/>
      </c>
      <c r="L1560" t="s">
        <v>180</v>
      </c>
    </row>
    <row r="1561" spans="11:12" x14ac:dyDescent="0.3">
      <c r="K1561" s="35" t="str">
        <f t="shared" si="24"/>
        <v/>
      </c>
      <c r="L1561" t="s">
        <v>180</v>
      </c>
    </row>
    <row r="1562" spans="11:12" x14ac:dyDescent="0.3">
      <c r="K1562" s="35" t="str">
        <f t="shared" si="24"/>
        <v/>
      </c>
      <c r="L1562" t="s">
        <v>180</v>
      </c>
    </row>
    <row r="1563" spans="11:12" x14ac:dyDescent="0.3">
      <c r="K1563" s="35" t="str">
        <f t="shared" si="24"/>
        <v/>
      </c>
      <c r="L1563" t="s">
        <v>180</v>
      </c>
    </row>
    <row r="1564" spans="11:12" x14ac:dyDescent="0.3">
      <c r="K1564" s="35" t="str">
        <f t="shared" si="24"/>
        <v/>
      </c>
      <c r="L1564" t="s">
        <v>180</v>
      </c>
    </row>
    <row r="1565" spans="11:12" x14ac:dyDescent="0.3">
      <c r="K1565" s="35" t="str">
        <f t="shared" si="24"/>
        <v/>
      </c>
      <c r="L1565" t="s">
        <v>180</v>
      </c>
    </row>
    <row r="1566" spans="11:12" x14ac:dyDescent="0.3">
      <c r="K1566" s="35" t="str">
        <f t="shared" si="24"/>
        <v/>
      </c>
      <c r="L1566" t="s">
        <v>180</v>
      </c>
    </row>
    <row r="1567" spans="11:12" x14ac:dyDescent="0.3">
      <c r="K1567" s="35" t="str">
        <f t="shared" si="24"/>
        <v/>
      </c>
      <c r="L1567" t="s">
        <v>180</v>
      </c>
    </row>
    <row r="1568" spans="11:12" x14ac:dyDescent="0.3">
      <c r="K1568" s="35" t="str">
        <f t="shared" si="24"/>
        <v/>
      </c>
      <c r="L1568" t="s">
        <v>180</v>
      </c>
    </row>
    <row r="1569" spans="11:12" x14ac:dyDescent="0.3">
      <c r="K1569" s="35" t="str">
        <f t="shared" si="24"/>
        <v/>
      </c>
      <c r="L1569" t="s">
        <v>180</v>
      </c>
    </row>
    <row r="1570" spans="11:12" x14ac:dyDescent="0.3">
      <c r="K1570" s="35" t="str">
        <f t="shared" si="24"/>
        <v/>
      </c>
      <c r="L1570" t="s">
        <v>180</v>
      </c>
    </row>
    <row r="1571" spans="11:12" x14ac:dyDescent="0.3">
      <c r="K1571" s="35" t="str">
        <f t="shared" si="24"/>
        <v/>
      </c>
      <c r="L1571" t="s">
        <v>180</v>
      </c>
    </row>
    <row r="1572" spans="11:12" x14ac:dyDescent="0.3">
      <c r="K1572" s="35" t="str">
        <f t="shared" si="24"/>
        <v/>
      </c>
      <c r="L1572" t="s">
        <v>180</v>
      </c>
    </row>
    <row r="1573" spans="11:12" x14ac:dyDescent="0.3">
      <c r="K1573" s="35" t="str">
        <f t="shared" si="24"/>
        <v/>
      </c>
      <c r="L1573" t="s">
        <v>180</v>
      </c>
    </row>
    <row r="1574" spans="11:12" x14ac:dyDescent="0.3">
      <c r="K1574" s="35" t="str">
        <f t="shared" si="24"/>
        <v/>
      </c>
      <c r="L1574" t="s">
        <v>180</v>
      </c>
    </row>
    <row r="1575" spans="11:12" x14ac:dyDescent="0.3">
      <c r="K1575" s="35" t="str">
        <f t="shared" si="24"/>
        <v/>
      </c>
      <c r="L1575" t="s">
        <v>180</v>
      </c>
    </row>
    <row r="1576" spans="11:12" x14ac:dyDescent="0.3">
      <c r="K1576" s="35" t="str">
        <f t="shared" si="24"/>
        <v/>
      </c>
      <c r="L1576" t="s">
        <v>180</v>
      </c>
    </row>
    <row r="1577" spans="11:12" x14ac:dyDescent="0.3">
      <c r="K1577" s="35" t="str">
        <f t="shared" si="24"/>
        <v/>
      </c>
      <c r="L1577" t="s">
        <v>180</v>
      </c>
    </row>
    <row r="1578" spans="11:12" x14ac:dyDescent="0.3">
      <c r="K1578" s="35" t="str">
        <f t="shared" si="24"/>
        <v/>
      </c>
      <c r="L1578" t="s">
        <v>180</v>
      </c>
    </row>
    <row r="1579" spans="11:12" x14ac:dyDescent="0.3">
      <c r="K1579" s="35" t="str">
        <f t="shared" si="24"/>
        <v/>
      </c>
      <c r="L1579" t="s">
        <v>180</v>
      </c>
    </row>
    <row r="1580" spans="11:12" x14ac:dyDescent="0.3">
      <c r="K1580" s="35" t="str">
        <f t="shared" si="24"/>
        <v/>
      </c>
      <c r="L1580" t="s">
        <v>180</v>
      </c>
    </row>
    <row r="1581" spans="11:12" x14ac:dyDescent="0.3">
      <c r="K1581" s="35" t="str">
        <f t="shared" si="24"/>
        <v/>
      </c>
      <c r="L1581" t="s">
        <v>180</v>
      </c>
    </row>
    <row r="1582" spans="11:12" x14ac:dyDescent="0.3">
      <c r="K1582" s="35" t="str">
        <f t="shared" si="24"/>
        <v/>
      </c>
      <c r="L1582" t="s">
        <v>180</v>
      </c>
    </row>
    <row r="1583" spans="11:12" x14ac:dyDescent="0.3">
      <c r="K1583" s="35" t="str">
        <f t="shared" si="24"/>
        <v/>
      </c>
      <c r="L1583" t="s">
        <v>180</v>
      </c>
    </row>
    <row r="1584" spans="11:12" x14ac:dyDescent="0.3">
      <c r="K1584" s="35" t="str">
        <f t="shared" si="24"/>
        <v/>
      </c>
      <c r="L1584" t="s">
        <v>180</v>
      </c>
    </row>
    <row r="1585" spans="11:12" x14ac:dyDescent="0.3">
      <c r="K1585" s="35" t="str">
        <f t="shared" si="24"/>
        <v/>
      </c>
      <c r="L1585" t="s">
        <v>180</v>
      </c>
    </row>
    <row r="1586" spans="11:12" x14ac:dyDescent="0.3">
      <c r="K1586" s="35" t="str">
        <f t="shared" si="24"/>
        <v/>
      </c>
      <c r="L1586" t="s">
        <v>180</v>
      </c>
    </row>
    <row r="1587" spans="11:12" x14ac:dyDescent="0.3">
      <c r="K1587" s="35" t="str">
        <f t="shared" si="24"/>
        <v/>
      </c>
      <c r="L1587" t="s">
        <v>180</v>
      </c>
    </row>
    <row r="1588" spans="11:12" x14ac:dyDescent="0.3">
      <c r="K1588" s="35" t="str">
        <f t="shared" si="24"/>
        <v/>
      </c>
      <c r="L1588" t="s">
        <v>180</v>
      </c>
    </row>
    <row r="1589" spans="11:12" x14ac:dyDescent="0.3">
      <c r="K1589" s="35" t="str">
        <f t="shared" si="24"/>
        <v/>
      </c>
      <c r="L1589" t="s">
        <v>180</v>
      </c>
    </row>
    <row r="1590" spans="11:12" x14ac:dyDescent="0.3">
      <c r="K1590" s="35" t="str">
        <f t="shared" si="24"/>
        <v/>
      </c>
      <c r="L1590" t="s">
        <v>180</v>
      </c>
    </row>
    <row r="1591" spans="11:12" x14ac:dyDescent="0.3">
      <c r="K1591" s="35" t="str">
        <f t="shared" si="24"/>
        <v/>
      </c>
      <c r="L1591" t="s">
        <v>180</v>
      </c>
    </row>
    <row r="1592" spans="11:12" x14ac:dyDescent="0.3">
      <c r="K1592" s="35" t="str">
        <f t="shared" si="24"/>
        <v/>
      </c>
      <c r="L1592" t="s">
        <v>180</v>
      </c>
    </row>
    <row r="1593" spans="11:12" x14ac:dyDescent="0.3">
      <c r="K1593" s="35" t="str">
        <f t="shared" si="24"/>
        <v/>
      </c>
      <c r="L1593" t="s">
        <v>180</v>
      </c>
    </row>
    <row r="1594" spans="11:12" x14ac:dyDescent="0.3">
      <c r="K1594" s="35" t="str">
        <f t="shared" si="24"/>
        <v/>
      </c>
      <c r="L1594" t="s">
        <v>180</v>
      </c>
    </row>
    <row r="1595" spans="11:12" x14ac:dyDescent="0.3">
      <c r="K1595" s="35" t="str">
        <f t="shared" si="24"/>
        <v/>
      </c>
      <c r="L1595" t="s">
        <v>180</v>
      </c>
    </row>
    <row r="1596" spans="11:12" x14ac:dyDescent="0.3">
      <c r="K1596" s="35" t="str">
        <f t="shared" si="24"/>
        <v/>
      </c>
      <c r="L1596" t="s">
        <v>180</v>
      </c>
    </row>
    <row r="1597" spans="11:12" x14ac:dyDescent="0.3">
      <c r="K1597" s="35" t="str">
        <f t="shared" si="24"/>
        <v/>
      </c>
      <c r="L1597" t="s">
        <v>180</v>
      </c>
    </row>
    <row r="1598" spans="11:12" x14ac:dyDescent="0.3">
      <c r="K1598" s="35" t="str">
        <f t="shared" si="24"/>
        <v/>
      </c>
      <c r="L1598" t="s">
        <v>180</v>
      </c>
    </row>
    <row r="1599" spans="11:12" x14ac:dyDescent="0.3">
      <c r="K1599" s="35" t="str">
        <f t="shared" si="24"/>
        <v/>
      </c>
      <c r="L1599" t="s">
        <v>180</v>
      </c>
    </row>
    <row r="1600" spans="11:12" x14ac:dyDescent="0.3">
      <c r="K1600" s="35" t="str">
        <f t="shared" si="24"/>
        <v/>
      </c>
      <c r="L1600" t="s">
        <v>180</v>
      </c>
    </row>
    <row r="1601" spans="11:12" x14ac:dyDescent="0.3">
      <c r="K1601" s="35" t="str">
        <f t="shared" si="24"/>
        <v/>
      </c>
      <c r="L1601" t="s">
        <v>180</v>
      </c>
    </row>
    <row r="1602" spans="11:12" x14ac:dyDescent="0.3">
      <c r="K1602" s="35" t="str">
        <f t="shared" si="24"/>
        <v/>
      </c>
      <c r="L1602" t="s">
        <v>180</v>
      </c>
    </row>
    <row r="1603" spans="11:12" x14ac:dyDescent="0.3">
      <c r="K1603" s="35" t="str">
        <f t="shared" ref="K1603:K1666" si="25">IF(A1603="","",C1603&amp;", "&amp;D1603&amp;", "&amp;E1603&amp;" "&amp;F1603)</f>
        <v/>
      </c>
      <c r="L1603" t="s">
        <v>180</v>
      </c>
    </row>
    <row r="1604" spans="11:12" x14ac:dyDescent="0.3">
      <c r="K1604" s="35" t="str">
        <f t="shared" si="25"/>
        <v/>
      </c>
      <c r="L1604" t="s">
        <v>180</v>
      </c>
    </row>
    <row r="1605" spans="11:12" x14ac:dyDescent="0.3">
      <c r="K1605" s="35" t="str">
        <f t="shared" si="25"/>
        <v/>
      </c>
      <c r="L1605" t="s">
        <v>180</v>
      </c>
    </row>
    <row r="1606" spans="11:12" x14ac:dyDescent="0.3">
      <c r="K1606" s="35" t="str">
        <f t="shared" si="25"/>
        <v/>
      </c>
      <c r="L1606" t="s">
        <v>180</v>
      </c>
    </row>
    <row r="1607" spans="11:12" x14ac:dyDescent="0.3">
      <c r="K1607" s="35" t="str">
        <f t="shared" si="25"/>
        <v/>
      </c>
      <c r="L1607" t="s">
        <v>180</v>
      </c>
    </row>
    <row r="1608" spans="11:12" x14ac:dyDescent="0.3">
      <c r="K1608" s="35" t="str">
        <f t="shared" si="25"/>
        <v/>
      </c>
      <c r="L1608" t="s">
        <v>180</v>
      </c>
    </row>
    <row r="1609" spans="11:12" x14ac:dyDescent="0.3">
      <c r="K1609" s="35" t="str">
        <f t="shared" si="25"/>
        <v/>
      </c>
      <c r="L1609" t="s">
        <v>180</v>
      </c>
    </row>
    <row r="1610" spans="11:12" x14ac:dyDescent="0.3">
      <c r="K1610" s="35" t="str">
        <f t="shared" si="25"/>
        <v/>
      </c>
      <c r="L1610" t="s">
        <v>180</v>
      </c>
    </row>
    <row r="1611" spans="11:12" x14ac:dyDescent="0.3">
      <c r="K1611" s="35" t="str">
        <f t="shared" si="25"/>
        <v/>
      </c>
      <c r="L1611" t="s">
        <v>180</v>
      </c>
    </row>
    <row r="1612" spans="11:12" x14ac:dyDescent="0.3">
      <c r="K1612" s="35" t="str">
        <f t="shared" si="25"/>
        <v/>
      </c>
      <c r="L1612" t="s">
        <v>180</v>
      </c>
    </row>
    <row r="1613" spans="11:12" x14ac:dyDescent="0.3">
      <c r="K1613" s="35" t="str">
        <f t="shared" si="25"/>
        <v/>
      </c>
      <c r="L1613" t="s">
        <v>180</v>
      </c>
    </row>
    <row r="1614" spans="11:12" x14ac:dyDescent="0.3">
      <c r="K1614" s="35" t="str">
        <f t="shared" si="25"/>
        <v/>
      </c>
      <c r="L1614" t="s">
        <v>180</v>
      </c>
    </row>
    <row r="1615" spans="11:12" x14ac:dyDescent="0.3">
      <c r="K1615" s="35" t="str">
        <f t="shared" si="25"/>
        <v/>
      </c>
      <c r="L1615" t="s">
        <v>180</v>
      </c>
    </row>
    <row r="1616" spans="11:12" x14ac:dyDescent="0.3">
      <c r="K1616" s="35" t="str">
        <f t="shared" si="25"/>
        <v/>
      </c>
      <c r="L1616" t="s">
        <v>180</v>
      </c>
    </row>
    <row r="1617" spans="11:12" x14ac:dyDescent="0.3">
      <c r="K1617" s="35" t="str">
        <f t="shared" si="25"/>
        <v/>
      </c>
      <c r="L1617" t="s">
        <v>180</v>
      </c>
    </row>
    <row r="1618" spans="11:12" x14ac:dyDescent="0.3">
      <c r="K1618" s="35" t="str">
        <f t="shared" si="25"/>
        <v/>
      </c>
      <c r="L1618" t="s">
        <v>180</v>
      </c>
    </row>
    <row r="1619" spans="11:12" x14ac:dyDescent="0.3">
      <c r="K1619" s="35" t="str">
        <f t="shared" si="25"/>
        <v/>
      </c>
      <c r="L1619" t="s">
        <v>180</v>
      </c>
    </row>
    <row r="1620" spans="11:12" x14ac:dyDescent="0.3">
      <c r="K1620" s="35" t="str">
        <f t="shared" si="25"/>
        <v/>
      </c>
      <c r="L1620" t="s">
        <v>180</v>
      </c>
    </row>
    <row r="1621" spans="11:12" x14ac:dyDescent="0.3">
      <c r="K1621" s="35" t="str">
        <f t="shared" si="25"/>
        <v/>
      </c>
      <c r="L1621" t="s">
        <v>180</v>
      </c>
    </row>
    <row r="1622" spans="11:12" x14ac:dyDescent="0.3">
      <c r="K1622" s="35" t="str">
        <f t="shared" si="25"/>
        <v/>
      </c>
      <c r="L1622" t="s">
        <v>180</v>
      </c>
    </row>
    <row r="1623" spans="11:12" x14ac:dyDescent="0.3">
      <c r="K1623" s="35" t="str">
        <f t="shared" si="25"/>
        <v/>
      </c>
      <c r="L1623" t="s">
        <v>180</v>
      </c>
    </row>
    <row r="1624" spans="11:12" x14ac:dyDescent="0.3">
      <c r="K1624" s="35" t="str">
        <f t="shared" si="25"/>
        <v/>
      </c>
      <c r="L1624" t="s">
        <v>180</v>
      </c>
    </row>
    <row r="1625" spans="11:12" x14ac:dyDescent="0.3">
      <c r="K1625" s="35" t="str">
        <f t="shared" si="25"/>
        <v/>
      </c>
      <c r="L1625" t="s">
        <v>180</v>
      </c>
    </row>
    <row r="1626" spans="11:12" x14ac:dyDescent="0.3">
      <c r="K1626" s="35" t="str">
        <f t="shared" si="25"/>
        <v/>
      </c>
      <c r="L1626" t="s">
        <v>180</v>
      </c>
    </row>
    <row r="1627" spans="11:12" x14ac:dyDescent="0.3">
      <c r="K1627" s="35" t="str">
        <f t="shared" si="25"/>
        <v/>
      </c>
      <c r="L1627" t="s">
        <v>180</v>
      </c>
    </row>
    <row r="1628" spans="11:12" x14ac:dyDescent="0.3">
      <c r="K1628" s="35" t="str">
        <f t="shared" si="25"/>
        <v/>
      </c>
      <c r="L1628" t="s">
        <v>180</v>
      </c>
    </row>
    <row r="1629" spans="11:12" x14ac:dyDescent="0.3">
      <c r="K1629" s="35" t="str">
        <f t="shared" si="25"/>
        <v/>
      </c>
      <c r="L1629" t="s">
        <v>180</v>
      </c>
    </row>
    <row r="1630" spans="11:12" x14ac:dyDescent="0.3">
      <c r="K1630" s="35" t="str">
        <f t="shared" si="25"/>
        <v/>
      </c>
      <c r="L1630" t="s">
        <v>180</v>
      </c>
    </row>
    <row r="1631" spans="11:12" x14ac:dyDescent="0.3">
      <c r="K1631" s="35" t="str">
        <f t="shared" si="25"/>
        <v/>
      </c>
      <c r="L1631" t="s">
        <v>180</v>
      </c>
    </row>
    <row r="1632" spans="11:12" x14ac:dyDescent="0.3">
      <c r="K1632" s="35" t="str">
        <f t="shared" si="25"/>
        <v/>
      </c>
      <c r="L1632" t="s">
        <v>180</v>
      </c>
    </row>
    <row r="1633" spans="11:12" x14ac:dyDescent="0.3">
      <c r="K1633" s="35" t="str">
        <f t="shared" si="25"/>
        <v/>
      </c>
      <c r="L1633" t="s">
        <v>180</v>
      </c>
    </row>
    <row r="1634" spans="11:12" x14ac:dyDescent="0.3">
      <c r="K1634" s="35" t="str">
        <f t="shared" si="25"/>
        <v/>
      </c>
      <c r="L1634" t="s">
        <v>180</v>
      </c>
    </row>
    <row r="1635" spans="11:12" x14ac:dyDescent="0.3">
      <c r="K1635" s="35" t="str">
        <f t="shared" si="25"/>
        <v/>
      </c>
      <c r="L1635" t="s">
        <v>180</v>
      </c>
    </row>
    <row r="1636" spans="11:12" x14ac:dyDescent="0.3">
      <c r="K1636" s="35" t="str">
        <f t="shared" si="25"/>
        <v/>
      </c>
      <c r="L1636" t="s">
        <v>180</v>
      </c>
    </row>
    <row r="1637" spans="11:12" x14ac:dyDescent="0.3">
      <c r="K1637" s="35" t="str">
        <f t="shared" si="25"/>
        <v/>
      </c>
      <c r="L1637" t="s">
        <v>180</v>
      </c>
    </row>
    <row r="1638" spans="11:12" x14ac:dyDescent="0.3">
      <c r="K1638" s="35" t="str">
        <f t="shared" si="25"/>
        <v/>
      </c>
      <c r="L1638" t="s">
        <v>180</v>
      </c>
    </row>
    <row r="1639" spans="11:12" x14ac:dyDescent="0.3">
      <c r="K1639" s="35" t="str">
        <f t="shared" si="25"/>
        <v/>
      </c>
      <c r="L1639" t="s">
        <v>180</v>
      </c>
    </row>
    <row r="1640" spans="11:12" x14ac:dyDescent="0.3">
      <c r="K1640" s="35" t="str">
        <f t="shared" si="25"/>
        <v/>
      </c>
      <c r="L1640" t="s">
        <v>180</v>
      </c>
    </row>
    <row r="1641" spans="11:12" x14ac:dyDescent="0.3">
      <c r="K1641" s="35" t="str">
        <f t="shared" si="25"/>
        <v/>
      </c>
      <c r="L1641" t="s">
        <v>180</v>
      </c>
    </row>
    <row r="1642" spans="11:12" x14ac:dyDescent="0.3">
      <c r="K1642" s="35" t="str">
        <f t="shared" si="25"/>
        <v/>
      </c>
      <c r="L1642" t="s">
        <v>180</v>
      </c>
    </row>
    <row r="1643" spans="11:12" x14ac:dyDescent="0.3">
      <c r="K1643" s="35" t="str">
        <f t="shared" si="25"/>
        <v/>
      </c>
      <c r="L1643" t="s">
        <v>180</v>
      </c>
    </row>
    <row r="1644" spans="11:12" x14ac:dyDescent="0.3">
      <c r="K1644" s="35" t="str">
        <f t="shared" si="25"/>
        <v/>
      </c>
      <c r="L1644" t="s">
        <v>180</v>
      </c>
    </row>
    <row r="1645" spans="11:12" x14ac:dyDescent="0.3">
      <c r="K1645" s="35" t="str">
        <f t="shared" si="25"/>
        <v/>
      </c>
      <c r="L1645" t="s">
        <v>180</v>
      </c>
    </row>
    <row r="1646" spans="11:12" x14ac:dyDescent="0.3">
      <c r="K1646" s="35" t="str">
        <f t="shared" si="25"/>
        <v/>
      </c>
      <c r="L1646" t="s">
        <v>180</v>
      </c>
    </row>
    <row r="1647" spans="11:12" x14ac:dyDescent="0.3">
      <c r="K1647" s="35" t="str">
        <f t="shared" si="25"/>
        <v/>
      </c>
      <c r="L1647" t="s">
        <v>180</v>
      </c>
    </row>
    <row r="1648" spans="11:12" x14ac:dyDescent="0.3">
      <c r="K1648" s="35" t="str">
        <f t="shared" si="25"/>
        <v/>
      </c>
      <c r="L1648" t="s">
        <v>180</v>
      </c>
    </row>
    <row r="1649" spans="11:12" x14ac:dyDescent="0.3">
      <c r="K1649" s="35" t="str">
        <f t="shared" si="25"/>
        <v/>
      </c>
      <c r="L1649" t="s">
        <v>180</v>
      </c>
    </row>
    <row r="1650" spans="11:12" x14ac:dyDescent="0.3">
      <c r="K1650" s="35" t="str">
        <f t="shared" si="25"/>
        <v/>
      </c>
      <c r="L1650" t="s">
        <v>180</v>
      </c>
    </row>
    <row r="1651" spans="11:12" x14ac:dyDescent="0.3">
      <c r="K1651" s="35" t="str">
        <f t="shared" si="25"/>
        <v/>
      </c>
      <c r="L1651" t="s">
        <v>180</v>
      </c>
    </row>
    <row r="1652" spans="11:12" x14ac:dyDescent="0.3">
      <c r="K1652" s="35" t="str">
        <f t="shared" si="25"/>
        <v/>
      </c>
      <c r="L1652" t="s">
        <v>180</v>
      </c>
    </row>
    <row r="1653" spans="11:12" x14ac:dyDescent="0.3">
      <c r="K1653" s="35" t="str">
        <f t="shared" si="25"/>
        <v/>
      </c>
      <c r="L1653" t="s">
        <v>180</v>
      </c>
    </row>
    <row r="1654" spans="11:12" x14ac:dyDescent="0.3">
      <c r="K1654" s="35" t="str">
        <f t="shared" si="25"/>
        <v/>
      </c>
      <c r="L1654" t="s">
        <v>180</v>
      </c>
    </row>
    <row r="1655" spans="11:12" x14ac:dyDescent="0.3">
      <c r="K1655" s="35" t="str">
        <f t="shared" si="25"/>
        <v/>
      </c>
      <c r="L1655" t="s">
        <v>180</v>
      </c>
    </row>
    <row r="1656" spans="11:12" x14ac:dyDescent="0.3">
      <c r="K1656" s="35" t="str">
        <f t="shared" si="25"/>
        <v/>
      </c>
      <c r="L1656" t="s">
        <v>180</v>
      </c>
    </row>
    <row r="1657" spans="11:12" x14ac:dyDescent="0.3">
      <c r="K1657" s="35" t="str">
        <f t="shared" si="25"/>
        <v/>
      </c>
      <c r="L1657" t="s">
        <v>180</v>
      </c>
    </row>
    <row r="1658" spans="11:12" x14ac:dyDescent="0.3">
      <c r="K1658" s="35" t="str">
        <f t="shared" si="25"/>
        <v/>
      </c>
      <c r="L1658" t="s">
        <v>180</v>
      </c>
    </row>
    <row r="1659" spans="11:12" x14ac:dyDescent="0.3">
      <c r="K1659" s="35" t="str">
        <f t="shared" si="25"/>
        <v/>
      </c>
      <c r="L1659" t="s">
        <v>180</v>
      </c>
    </row>
    <row r="1660" spans="11:12" x14ac:dyDescent="0.3">
      <c r="K1660" s="35" t="str">
        <f t="shared" si="25"/>
        <v/>
      </c>
      <c r="L1660" t="s">
        <v>180</v>
      </c>
    </row>
    <row r="1661" spans="11:12" x14ac:dyDescent="0.3">
      <c r="K1661" s="35" t="str">
        <f t="shared" si="25"/>
        <v/>
      </c>
      <c r="L1661" t="s">
        <v>180</v>
      </c>
    </row>
    <row r="1662" spans="11:12" x14ac:dyDescent="0.3">
      <c r="K1662" s="35" t="str">
        <f t="shared" si="25"/>
        <v/>
      </c>
      <c r="L1662" t="s">
        <v>180</v>
      </c>
    </row>
    <row r="1663" spans="11:12" x14ac:dyDescent="0.3">
      <c r="K1663" s="35" t="str">
        <f t="shared" si="25"/>
        <v/>
      </c>
      <c r="L1663" t="s">
        <v>180</v>
      </c>
    </row>
    <row r="1664" spans="11:12" x14ac:dyDescent="0.3">
      <c r="K1664" s="35" t="str">
        <f t="shared" si="25"/>
        <v/>
      </c>
      <c r="L1664" t="s">
        <v>180</v>
      </c>
    </row>
    <row r="1665" spans="11:12" x14ac:dyDescent="0.3">
      <c r="K1665" s="35" t="str">
        <f t="shared" si="25"/>
        <v/>
      </c>
      <c r="L1665" t="s">
        <v>180</v>
      </c>
    </row>
    <row r="1666" spans="11:12" x14ac:dyDescent="0.3">
      <c r="K1666" s="35" t="str">
        <f t="shared" si="25"/>
        <v/>
      </c>
      <c r="L1666" t="s">
        <v>180</v>
      </c>
    </row>
    <row r="1667" spans="11:12" x14ac:dyDescent="0.3">
      <c r="K1667" s="35" t="str">
        <f t="shared" ref="K1667:K1730" si="26">IF(A1667="","",C1667&amp;", "&amp;D1667&amp;", "&amp;E1667&amp;" "&amp;F1667)</f>
        <v/>
      </c>
      <c r="L1667" t="s">
        <v>180</v>
      </c>
    </row>
    <row r="1668" spans="11:12" x14ac:dyDescent="0.3">
      <c r="K1668" s="35" t="str">
        <f t="shared" si="26"/>
        <v/>
      </c>
      <c r="L1668" t="s">
        <v>180</v>
      </c>
    </row>
    <row r="1669" spans="11:12" x14ac:dyDescent="0.3">
      <c r="K1669" s="35" t="str">
        <f t="shared" si="26"/>
        <v/>
      </c>
      <c r="L1669" t="s">
        <v>180</v>
      </c>
    </row>
    <row r="1670" spans="11:12" x14ac:dyDescent="0.3">
      <c r="K1670" s="35" t="str">
        <f t="shared" si="26"/>
        <v/>
      </c>
      <c r="L1670" t="s">
        <v>180</v>
      </c>
    </row>
    <row r="1671" spans="11:12" x14ac:dyDescent="0.3">
      <c r="K1671" s="35" t="str">
        <f t="shared" si="26"/>
        <v/>
      </c>
      <c r="L1671" t="s">
        <v>180</v>
      </c>
    </row>
    <row r="1672" spans="11:12" x14ac:dyDescent="0.3">
      <c r="K1672" s="35" t="str">
        <f t="shared" si="26"/>
        <v/>
      </c>
      <c r="L1672" t="s">
        <v>180</v>
      </c>
    </row>
    <row r="1673" spans="11:12" x14ac:dyDescent="0.3">
      <c r="K1673" s="35" t="str">
        <f t="shared" si="26"/>
        <v/>
      </c>
      <c r="L1673" t="s">
        <v>180</v>
      </c>
    </row>
    <row r="1674" spans="11:12" x14ac:dyDescent="0.3">
      <c r="K1674" s="35" t="str">
        <f t="shared" si="26"/>
        <v/>
      </c>
      <c r="L1674" t="s">
        <v>180</v>
      </c>
    </row>
    <row r="1675" spans="11:12" x14ac:dyDescent="0.3">
      <c r="K1675" s="35" t="str">
        <f t="shared" si="26"/>
        <v/>
      </c>
      <c r="L1675" t="s">
        <v>180</v>
      </c>
    </row>
    <row r="1676" spans="11:12" x14ac:dyDescent="0.3">
      <c r="K1676" s="35" t="str">
        <f t="shared" si="26"/>
        <v/>
      </c>
      <c r="L1676" t="s">
        <v>180</v>
      </c>
    </row>
    <row r="1677" spans="11:12" x14ac:dyDescent="0.3">
      <c r="K1677" s="35" t="str">
        <f t="shared" si="26"/>
        <v/>
      </c>
      <c r="L1677" t="s">
        <v>180</v>
      </c>
    </row>
    <row r="1678" spans="11:12" x14ac:dyDescent="0.3">
      <c r="K1678" s="35" t="str">
        <f t="shared" si="26"/>
        <v/>
      </c>
      <c r="L1678" t="s">
        <v>180</v>
      </c>
    </row>
    <row r="1679" spans="11:12" x14ac:dyDescent="0.3">
      <c r="K1679" s="35" t="str">
        <f t="shared" si="26"/>
        <v/>
      </c>
      <c r="L1679" t="s">
        <v>180</v>
      </c>
    </row>
    <row r="1680" spans="11:12" x14ac:dyDescent="0.3">
      <c r="K1680" s="35" t="str">
        <f t="shared" si="26"/>
        <v/>
      </c>
      <c r="L1680" t="s">
        <v>180</v>
      </c>
    </row>
    <row r="1681" spans="11:12" x14ac:dyDescent="0.3">
      <c r="K1681" s="35" t="str">
        <f t="shared" si="26"/>
        <v/>
      </c>
      <c r="L1681" t="s">
        <v>180</v>
      </c>
    </row>
    <row r="1682" spans="11:12" x14ac:dyDescent="0.3">
      <c r="K1682" s="35" t="str">
        <f t="shared" si="26"/>
        <v/>
      </c>
      <c r="L1682" t="s">
        <v>180</v>
      </c>
    </row>
    <row r="1683" spans="11:12" x14ac:dyDescent="0.3">
      <c r="K1683" s="35" t="str">
        <f t="shared" si="26"/>
        <v/>
      </c>
      <c r="L1683" t="s">
        <v>180</v>
      </c>
    </row>
    <row r="1684" spans="11:12" x14ac:dyDescent="0.3">
      <c r="K1684" s="35" t="str">
        <f t="shared" si="26"/>
        <v/>
      </c>
      <c r="L1684" t="s">
        <v>180</v>
      </c>
    </row>
    <row r="1685" spans="11:12" x14ac:dyDescent="0.3">
      <c r="K1685" s="35" t="str">
        <f t="shared" si="26"/>
        <v/>
      </c>
      <c r="L1685" t="s">
        <v>180</v>
      </c>
    </row>
    <row r="1686" spans="11:12" x14ac:dyDescent="0.3">
      <c r="K1686" s="35" t="str">
        <f t="shared" si="26"/>
        <v/>
      </c>
      <c r="L1686" t="s">
        <v>180</v>
      </c>
    </row>
    <row r="1687" spans="11:12" x14ac:dyDescent="0.3">
      <c r="K1687" s="35" t="str">
        <f t="shared" si="26"/>
        <v/>
      </c>
      <c r="L1687" t="s">
        <v>180</v>
      </c>
    </row>
    <row r="1688" spans="11:12" x14ac:dyDescent="0.3">
      <c r="K1688" s="35" t="str">
        <f t="shared" si="26"/>
        <v/>
      </c>
      <c r="L1688" t="s">
        <v>180</v>
      </c>
    </row>
    <row r="1689" spans="11:12" x14ac:dyDescent="0.3">
      <c r="K1689" s="35" t="str">
        <f t="shared" si="26"/>
        <v/>
      </c>
      <c r="L1689" t="s">
        <v>180</v>
      </c>
    </row>
    <row r="1690" spans="11:12" x14ac:dyDescent="0.3">
      <c r="K1690" s="35" t="str">
        <f t="shared" si="26"/>
        <v/>
      </c>
      <c r="L1690" t="s">
        <v>180</v>
      </c>
    </row>
    <row r="1691" spans="11:12" x14ac:dyDescent="0.3">
      <c r="K1691" s="35" t="str">
        <f t="shared" si="26"/>
        <v/>
      </c>
      <c r="L1691" t="s">
        <v>180</v>
      </c>
    </row>
    <row r="1692" spans="11:12" x14ac:dyDescent="0.3">
      <c r="K1692" s="35" t="str">
        <f t="shared" si="26"/>
        <v/>
      </c>
      <c r="L1692" t="s">
        <v>180</v>
      </c>
    </row>
    <row r="1693" spans="11:12" x14ac:dyDescent="0.3">
      <c r="K1693" s="35" t="str">
        <f t="shared" si="26"/>
        <v/>
      </c>
      <c r="L1693" t="s">
        <v>180</v>
      </c>
    </row>
    <row r="1694" spans="11:12" x14ac:dyDescent="0.3">
      <c r="K1694" s="35" t="str">
        <f t="shared" si="26"/>
        <v/>
      </c>
      <c r="L1694" t="s">
        <v>180</v>
      </c>
    </row>
    <row r="1695" spans="11:12" x14ac:dyDescent="0.3">
      <c r="K1695" s="35" t="str">
        <f t="shared" si="26"/>
        <v/>
      </c>
      <c r="L1695" t="s">
        <v>180</v>
      </c>
    </row>
    <row r="1696" spans="11:12" x14ac:dyDescent="0.3">
      <c r="K1696" s="35" t="str">
        <f t="shared" si="26"/>
        <v/>
      </c>
      <c r="L1696" t="s">
        <v>180</v>
      </c>
    </row>
    <row r="1697" spans="11:12" x14ac:dyDescent="0.3">
      <c r="K1697" s="35" t="str">
        <f t="shared" si="26"/>
        <v/>
      </c>
      <c r="L1697" t="s">
        <v>180</v>
      </c>
    </row>
    <row r="1698" spans="11:12" x14ac:dyDescent="0.3">
      <c r="K1698" s="35" t="str">
        <f t="shared" si="26"/>
        <v/>
      </c>
      <c r="L1698" t="s">
        <v>180</v>
      </c>
    </row>
    <row r="1699" spans="11:12" x14ac:dyDescent="0.3">
      <c r="K1699" s="35" t="str">
        <f t="shared" si="26"/>
        <v/>
      </c>
      <c r="L1699" t="s">
        <v>180</v>
      </c>
    </row>
    <row r="1700" spans="11:12" x14ac:dyDescent="0.3">
      <c r="K1700" s="35" t="str">
        <f t="shared" si="26"/>
        <v/>
      </c>
      <c r="L1700" t="s">
        <v>180</v>
      </c>
    </row>
    <row r="1701" spans="11:12" x14ac:dyDescent="0.3">
      <c r="K1701" s="35" t="str">
        <f t="shared" si="26"/>
        <v/>
      </c>
      <c r="L1701" t="s">
        <v>180</v>
      </c>
    </row>
    <row r="1702" spans="11:12" x14ac:dyDescent="0.3">
      <c r="K1702" s="35" t="str">
        <f t="shared" si="26"/>
        <v/>
      </c>
      <c r="L1702" t="s">
        <v>180</v>
      </c>
    </row>
    <row r="1703" spans="11:12" x14ac:dyDescent="0.3">
      <c r="K1703" s="35" t="str">
        <f t="shared" si="26"/>
        <v/>
      </c>
      <c r="L1703" t="s">
        <v>180</v>
      </c>
    </row>
    <row r="1704" spans="11:12" x14ac:dyDescent="0.3">
      <c r="K1704" s="35" t="str">
        <f t="shared" si="26"/>
        <v/>
      </c>
      <c r="L1704" t="s">
        <v>180</v>
      </c>
    </row>
    <row r="1705" spans="11:12" x14ac:dyDescent="0.3">
      <c r="K1705" s="35" t="str">
        <f t="shared" si="26"/>
        <v/>
      </c>
      <c r="L1705" t="s">
        <v>180</v>
      </c>
    </row>
    <row r="1706" spans="11:12" x14ac:dyDescent="0.3">
      <c r="K1706" s="35" t="str">
        <f t="shared" si="26"/>
        <v/>
      </c>
      <c r="L1706" t="s">
        <v>180</v>
      </c>
    </row>
    <row r="1707" spans="11:12" x14ac:dyDescent="0.3">
      <c r="K1707" s="35" t="str">
        <f t="shared" si="26"/>
        <v/>
      </c>
      <c r="L1707" t="s">
        <v>180</v>
      </c>
    </row>
    <row r="1708" spans="11:12" x14ac:dyDescent="0.3">
      <c r="K1708" s="35" t="str">
        <f t="shared" si="26"/>
        <v/>
      </c>
      <c r="L1708" t="s">
        <v>180</v>
      </c>
    </row>
    <row r="1709" spans="11:12" x14ac:dyDescent="0.3">
      <c r="K1709" s="35" t="str">
        <f t="shared" si="26"/>
        <v/>
      </c>
      <c r="L1709" t="s">
        <v>180</v>
      </c>
    </row>
    <row r="1710" spans="11:12" x14ac:dyDescent="0.3">
      <c r="K1710" s="35" t="str">
        <f t="shared" si="26"/>
        <v/>
      </c>
      <c r="L1710" t="s">
        <v>180</v>
      </c>
    </row>
    <row r="1711" spans="11:12" x14ac:dyDescent="0.3">
      <c r="K1711" s="35" t="str">
        <f t="shared" si="26"/>
        <v/>
      </c>
      <c r="L1711" t="s">
        <v>180</v>
      </c>
    </row>
    <row r="1712" spans="11:12" x14ac:dyDescent="0.3">
      <c r="K1712" s="35" t="str">
        <f t="shared" si="26"/>
        <v/>
      </c>
      <c r="L1712" t="s">
        <v>180</v>
      </c>
    </row>
    <row r="1713" spans="11:12" x14ac:dyDescent="0.3">
      <c r="K1713" s="35" t="str">
        <f t="shared" si="26"/>
        <v/>
      </c>
      <c r="L1713" t="s">
        <v>180</v>
      </c>
    </row>
    <row r="1714" spans="11:12" x14ac:dyDescent="0.3">
      <c r="K1714" s="35" t="str">
        <f t="shared" si="26"/>
        <v/>
      </c>
      <c r="L1714" t="s">
        <v>180</v>
      </c>
    </row>
    <row r="1715" spans="11:12" x14ac:dyDescent="0.3">
      <c r="K1715" s="35" t="str">
        <f t="shared" si="26"/>
        <v/>
      </c>
      <c r="L1715" t="s">
        <v>180</v>
      </c>
    </row>
    <row r="1716" spans="11:12" x14ac:dyDescent="0.3">
      <c r="K1716" s="35" t="str">
        <f t="shared" si="26"/>
        <v/>
      </c>
      <c r="L1716" t="s">
        <v>180</v>
      </c>
    </row>
    <row r="1717" spans="11:12" x14ac:dyDescent="0.3">
      <c r="K1717" s="35" t="str">
        <f t="shared" si="26"/>
        <v/>
      </c>
      <c r="L1717" t="s">
        <v>180</v>
      </c>
    </row>
    <row r="1718" spans="11:12" x14ac:dyDescent="0.3">
      <c r="K1718" s="35" t="str">
        <f t="shared" si="26"/>
        <v/>
      </c>
      <c r="L1718" t="s">
        <v>180</v>
      </c>
    </row>
    <row r="1719" spans="11:12" x14ac:dyDescent="0.3">
      <c r="K1719" s="35" t="str">
        <f t="shared" si="26"/>
        <v/>
      </c>
      <c r="L1719" t="s">
        <v>180</v>
      </c>
    </row>
    <row r="1720" spans="11:12" x14ac:dyDescent="0.3">
      <c r="K1720" s="35" t="str">
        <f t="shared" si="26"/>
        <v/>
      </c>
      <c r="L1720" t="s">
        <v>180</v>
      </c>
    </row>
    <row r="1721" spans="11:12" x14ac:dyDescent="0.3">
      <c r="K1721" s="35" t="str">
        <f t="shared" si="26"/>
        <v/>
      </c>
      <c r="L1721" t="s">
        <v>180</v>
      </c>
    </row>
    <row r="1722" spans="11:12" x14ac:dyDescent="0.3">
      <c r="K1722" s="35" t="str">
        <f t="shared" si="26"/>
        <v/>
      </c>
      <c r="L1722" t="s">
        <v>180</v>
      </c>
    </row>
    <row r="1723" spans="11:12" x14ac:dyDescent="0.3">
      <c r="K1723" s="35" t="str">
        <f t="shared" si="26"/>
        <v/>
      </c>
      <c r="L1723" t="s">
        <v>180</v>
      </c>
    </row>
    <row r="1724" spans="11:12" x14ac:dyDescent="0.3">
      <c r="K1724" s="35" t="str">
        <f t="shared" si="26"/>
        <v/>
      </c>
      <c r="L1724" t="s">
        <v>180</v>
      </c>
    </row>
    <row r="1725" spans="11:12" x14ac:dyDescent="0.3">
      <c r="K1725" s="35" t="str">
        <f t="shared" si="26"/>
        <v/>
      </c>
      <c r="L1725" t="s">
        <v>180</v>
      </c>
    </row>
    <row r="1726" spans="11:12" x14ac:dyDescent="0.3">
      <c r="K1726" s="35" t="str">
        <f t="shared" si="26"/>
        <v/>
      </c>
      <c r="L1726" t="s">
        <v>180</v>
      </c>
    </row>
    <row r="1727" spans="11:12" x14ac:dyDescent="0.3">
      <c r="K1727" s="35" t="str">
        <f t="shared" si="26"/>
        <v/>
      </c>
      <c r="L1727" t="s">
        <v>180</v>
      </c>
    </row>
    <row r="1728" spans="11:12" x14ac:dyDescent="0.3">
      <c r="K1728" s="35" t="str">
        <f t="shared" si="26"/>
        <v/>
      </c>
      <c r="L1728" t="s">
        <v>180</v>
      </c>
    </row>
    <row r="1729" spans="11:12" x14ac:dyDescent="0.3">
      <c r="K1729" s="35" t="str">
        <f t="shared" si="26"/>
        <v/>
      </c>
      <c r="L1729" t="s">
        <v>180</v>
      </c>
    </row>
    <row r="1730" spans="11:12" x14ac:dyDescent="0.3">
      <c r="K1730" s="35" t="str">
        <f t="shared" si="26"/>
        <v/>
      </c>
      <c r="L1730" t="s">
        <v>157</v>
      </c>
    </row>
    <row r="1731" spans="11:12" x14ac:dyDescent="0.3">
      <c r="K1731" s="35" t="str">
        <f t="shared" ref="K1731:K1794" si="27">IF(A1731="","",C1731&amp;", "&amp;D1731&amp;", "&amp;E1731&amp;" "&amp;F1731)</f>
        <v/>
      </c>
      <c r="L1731" t="s">
        <v>157</v>
      </c>
    </row>
    <row r="1732" spans="11:12" x14ac:dyDescent="0.3">
      <c r="K1732" s="35" t="str">
        <f t="shared" si="27"/>
        <v/>
      </c>
      <c r="L1732" t="s">
        <v>157</v>
      </c>
    </row>
    <row r="1733" spans="11:12" x14ac:dyDescent="0.3">
      <c r="K1733" s="35" t="str">
        <f t="shared" si="27"/>
        <v/>
      </c>
      <c r="L1733" t="s">
        <v>157</v>
      </c>
    </row>
    <row r="1734" spans="11:12" x14ac:dyDescent="0.3">
      <c r="K1734" s="35" t="str">
        <f t="shared" si="27"/>
        <v/>
      </c>
      <c r="L1734" t="s">
        <v>157</v>
      </c>
    </row>
    <row r="1735" spans="11:12" x14ac:dyDescent="0.3">
      <c r="K1735" s="35" t="str">
        <f t="shared" si="27"/>
        <v/>
      </c>
      <c r="L1735" t="s">
        <v>157</v>
      </c>
    </row>
    <row r="1736" spans="11:12" x14ac:dyDescent="0.3">
      <c r="K1736" s="35" t="str">
        <f t="shared" si="27"/>
        <v/>
      </c>
      <c r="L1736" t="s">
        <v>157</v>
      </c>
    </row>
    <row r="1737" spans="11:12" x14ac:dyDescent="0.3">
      <c r="K1737" s="35" t="str">
        <f t="shared" si="27"/>
        <v/>
      </c>
      <c r="L1737" t="s">
        <v>157</v>
      </c>
    </row>
    <row r="1738" spans="11:12" x14ac:dyDescent="0.3">
      <c r="K1738" s="35" t="str">
        <f t="shared" si="27"/>
        <v/>
      </c>
      <c r="L1738" t="s">
        <v>157</v>
      </c>
    </row>
    <row r="1739" spans="11:12" x14ac:dyDescent="0.3">
      <c r="K1739" s="35" t="str">
        <f t="shared" si="27"/>
        <v/>
      </c>
      <c r="L1739" t="s">
        <v>157</v>
      </c>
    </row>
    <row r="1740" spans="11:12" x14ac:dyDescent="0.3">
      <c r="K1740" s="35" t="str">
        <f t="shared" si="27"/>
        <v/>
      </c>
      <c r="L1740" t="s">
        <v>157</v>
      </c>
    </row>
    <row r="1741" spans="11:12" x14ac:dyDescent="0.3">
      <c r="K1741" s="35" t="str">
        <f t="shared" si="27"/>
        <v/>
      </c>
      <c r="L1741" t="s">
        <v>157</v>
      </c>
    </row>
    <row r="1742" spans="11:12" x14ac:dyDescent="0.3">
      <c r="K1742" s="35" t="str">
        <f t="shared" si="27"/>
        <v/>
      </c>
      <c r="L1742" t="s">
        <v>157</v>
      </c>
    </row>
    <row r="1743" spans="11:12" x14ac:dyDescent="0.3">
      <c r="K1743" s="35" t="str">
        <f t="shared" si="27"/>
        <v/>
      </c>
      <c r="L1743" t="s">
        <v>157</v>
      </c>
    </row>
    <row r="1744" spans="11:12" x14ac:dyDescent="0.3">
      <c r="K1744" s="35" t="str">
        <f t="shared" si="27"/>
        <v/>
      </c>
      <c r="L1744" t="s">
        <v>157</v>
      </c>
    </row>
    <row r="1745" spans="11:12" x14ac:dyDescent="0.3">
      <c r="K1745" s="35" t="str">
        <f t="shared" si="27"/>
        <v/>
      </c>
      <c r="L1745" t="s">
        <v>157</v>
      </c>
    </row>
    <row r="1746" spans="11:12" x14ac:dyDescent="0.3">
      <c r="K1746" s="35" t="str">
        <f t="shared" si="27"/>
        <v/>
      </c>
      <c r="L1746" t="s">
        <v>157</v>
      </c>
    </row>
    <row r="1747" spans="11:12" x14ac:dyDescent="0.3">
      <c r="K1747" s="35" t="str">
        <f t="shared" si="27"/>
        <v/>
      </c>
      <c r="L1747" t="s">
        <v>157</v>
      </c>
    </row>
    <row r="1748" spans="11:12" x14ac:dyDescent="0.3">
      <c r="K1748" s="35" t="str">
        <f t="shared" si="27"/>
        <v/>
      </c>
      <c r="L1748" t="s">
        <v>157</v>
      </c>
    </row>
    <row r="1749" spans="11:12" x14ac:dyDescent="0.3">
      <c r="K1749" s="35" t="str">
        <f t="shared" si="27"/>
        <v/>
      </c>
      <c r="L1749" t="s">
        <v>157</v>
      </c>
    </row>
    <row r="1750" spans="11:12" x14ac:dyDescent="0.3">
      <c r="K1750" s="35" t="str">
        <f t="shared" si="27"/>
        <v/>
      </c>
      <c r="L1750" t="s">
        <v>157</v>
      </c>
    </row>
    <row r="1751" spans="11:12" x14ac:dyDescent="0.3">
      <c r="K1751" s="35" t="str">
        <f t="shared" si="27"/>
        <v/>
      </c>
      <c r="L1751" t="s">
        <v>157</v>
      </c>
    </row>
    <row r="1752" spans="11:12" x14ac:dyDescent="0.3">
      <c r="K1752" s="35" t="str">
        <f t="shared" si="27"/>
        <v/>
      </c>
      <c r="L1752" t="s">
        <v>157</v>
      </c>
    </row>
    <row r="1753" spans="11:12" x14ac:dyDescent="0.3">
      <c r="K1753" s="35" t="str">
        <f t="shared" si="27"/>
        <v/>
      </c>
      <c r="L1753" t="s">
        <v>157</v>
      </c>
    </row>
    <row r="1754" spans="11:12" x14ac:dyDescent="0.3">
      <c r="K1754" s="35" t="str">
        <f t="shared" si="27"/>
        <v/>
      </c>
      <c r="L1754" t="s">
        <v>157</v>
      </c>
    </row>
    <row r="1755" spans="11:12" x14ac:dyDescent="0.3">
      <c r="K1755" s="35" t="str">
        <f t="shared" si="27"/>
        <v/>
      </c>
      <c r="L1755" t="s">
        <v>157</v>
      </c>
    </row>
    <row r="1756" spans="11:12" x14ac:dyDescent="0.3">
      <c r="K1756" s="35" t="str">
        <f t="shared" si="27"/>
        <v/>
      </c>
      <c r="L1756" t="s">
        <v>157</v>
      </c>
    </row>
    <row r="1757" spans="11:12" x14ac:dyDescent="0.3">
      <c r="K1757" s="35" t="str">
        <f t="shared" si="27"/>
        <v/>
      </c>
      <c r="L1757" t="s">
        <v>157</v>
      </c>
    </row>
    <row r="1758" spans="11:12" x14ac:dyDescent="0.3">
      <c r="K1758" s="35" t="str">
        <f t="shared" si="27"/>
        <v/>
      </c>
      <c r="L1758" t="s">
        <v>157</v>
      </c>
    </row>
    <row r="1759" spans="11:12" x14ac:dyDescent="0.3">
      <c r="K1759" s="35" t="str">
        <f t="shared" si="27"/>
        <v/>
      </c>
      <c r="L1759" t="s">
        <v>157</v>
      </c>
    </row>
    <row r="1760" spans="11:12" x14ac:dyDescent="0.3">
      <c r="K1760" s="35" t="str">
        <f t="shared" si="27"/>
        <v/>
      </c>
      <c r="L1760" t="s">
        <v>157</v>
      </c>
    </row>
    <row r="1761" spans="11:12" x14ac:dyDescent="0.3">
      <c r="K1761" s="35" t="str">
        <f t="shared" si="27"/>
        <v/>
      </c>
      <c r="L1761" t="s">
        <v>157</v>
      </c>
    </row>
    <row r="1762" spans="11:12" x14ac:dyDescent="0.3">
      <c r="K1762" s="35" t="str">
        <f t="shared" si="27"/>
        <v/>
      </c>
      <c r="L1762" t="s">
        <v>157</v>
      </c>
    </row>
    <row r="1763" spans="11:12" x14ac:dyDescent="0.3">
      <c r="K1763" s="35" t="str">
        <f t="shared" si="27"/>
        <v/>
      </c>
      <c r="L1763" t="s">
        <v>157</v>
      </c>
    </row>
    <row r="1764" spans="11:12" x14ac:dyDescent="0.3">
      <c r="K1764" s="35" t="str">
        <f t="shared" si="27"/>
        <v/>
      </c>
      <c r="L1764" t="s">
        <v>157</v>
      </c>
    </row>
    <row r="1765" spans="11:12" x14ac:dyDescent="0.3">
      <c r="K1765" s="35" t="str">
        <f t="shared" si="27"/>
        <v/>
      </c>
      <c r="L1765" t="s">
        <v>157</v>
      </c>
    </row>
    <row r="1766" spans="11:12" x14ac:dyDescent="0.3">
      <c r="K1766" s="35" t="str">
        <f t="shared" si="27"/>
        <v/>
      </c>
      <c r="L1766" t="s">
        <v>157</v>
      </c>
    </row>
    <row r="1767" spans="11:12" x14ac:dyDescent="0.3">
      <c r="K1767" s="35" t="str">
        <f t="shared" si="27"/>
        <v/>
      </c>
      <c r="L1767" t="s">
        <v>157</v>
      </c>
    </row>
    <row r="1768" spans="11:12" x14ac:dyDescent="0.3">
      <c r="K1768" s="35" t="str">
        <f t="shared" si="27"/>
        <v/>
      </c>
      <c r="L1768" t="s">
        <v>157</v>
      </c>
    </row>
    <row r="1769" spans="11:12" x14ac:dyDescent="0.3">
      <c r="K1769" s="35" t="str">
        <f t="shared" si="27"/>
        <v/>
      </c>
      <c r="L1769" t="s">
        <v>157</v>
      </c>
    </row>
    <row r="1770" spans="11:12" x14ac:dyDescent="0.3">
      <c r="K1770" s="35" t="str">
        <f t="shared" si="27"/>
        <v/>
      </c>
      <c r="L1770" t="s">
        <v>157</v>
      </c>
    </row>
    <row r="1771" spans="11:12" x14ac:dyDescent="0.3">
      <c r="K1771" s="35" t="str">
        <f t="shared" si="27"/>
        <v/>
      </c>
      <c r="L1771" t="s">
        <v>157</v>
      </c>
    </row>
    <row r="1772" spans="11:12" x14ac:dyDescent="0.3">
      <c r="K1772" s="35" t="str">
        <f t="shared" si="27"/>
        <v/>
      </c>
      <c r="L1772" t="s">
        <v>157</v>
      </c>
    </row>
    <row r="1773" spans="11:12" x14ac:dyDescent="0.3">
      <c r="K1773" s="35" t="str">
        <f t="shared" si="27"/>
        <v/>
      </c>
      <c r="L1773" t="s">
        <v>157</v>
      </c>
    </row>
    <row r="1774" spans="11:12" x14ac:dyDescent="0.3">
      <c r="K1774" s="35" t="str">
        <f t="shared" si="27"/>
        <v/>
      </c>
      <c r="L1774" t="s">
        <v>157</v>
      </c>
    </row>
    <row r="1775" spans="11:12" x14ac:dyDescent="0.3">
      <c r="K1775" s="35" t="str">
        <f t="shared" si="27"/>
        <v/>
      </c>
      <c r="L1775" t="s">
        <v>157</v>
      </c>
    </row>
    <row r="1776" spans="11:12" x14ac:dyDescent="0.3">
      <c r="K1776" s="35" t="str">
        <f t="shared" si="27"/>
        <v/>
      </c>
      <c r="L1776" t="s">
        <v>157</v>
      </c>
    </row>
    <row r="1777" spans="11:12" x14ac:dyDescent="0.3">
      <c r="K1777" s="35" t="str">
        <f t="shared" si="27"/>
        <v/>
      </c>
      <c r="L1777" t="s">
        <v>157</v>
      </c>
    </row>
    <row r="1778" spans="11:12" x14ac:dyDescent="0.3">
      <c r="K1778" s="35" t="str">
        <f t="shared" si="27"/>
        <v/>
      </c>
      <c r="L1778" t="s">
        <v>157</v>
      </c>
    </row>
    <row r="1779" spans="11:12" x14ac:dyDescent="0.3">
      <c r="K1779" s="35" t="str">
        <f t="shared" si="27"/>
        <v/>
      </c>
      <c r="L1779" t="s">
        <v>157</v>
      </c>
    </row>
    <row r="1780" spans="11:12" x14ac:dyDescent="0.3">
      <c r="K1780" s="35" t="str">
        <f t="shared" si="27"/>
        <v/>
      </c>
      <c r="L1780" t="s">
        <v>157</v>
      </c>
    </row>
    <row r="1781" spans="11:12" x14ac:dyDescent="0.3">
      <c r="K1781" s="35" t="str">
        <f t="shared" si="27"/>
        <v/>
      </c>
      <c r="L1781" t="s">
        <v>157</v>
      </c>
    </row>
    <row r="1782" spans="11:12" x14ac:dyDescent="0.3">
      <c r="K1782" s="35" t="str">
        <f t="shared" si="27"/>
        <v/>
      </c>
      <c r="L1782" t="s">
        <v>157</v>
      </c>
    </row>
    <row r="1783" spans="11:12" x14ac:dyDescent="0.3">
      <c r="K1783" s="35" t="str">
        <f t="shared" si="27"/>
        <v/>
      </c>
      <c r="L1783" t="s">
        <v>157</v>
      </c>
    </row>
    <row r="1784" spans="11:12" x14ac:dyDescent="0.3">
      <c r="K1784" s="35" t="str">
        <f t="shared" si="27"/>
        <v/>
      </c>
      <c r="L1784" t="s">
        <v>157</v>
      </c>
    </row>
    <row r="1785" spans="11:12" x14ac:dyDescent="0.3">
      <c r="K1785" s="35" t="str">
        <f t="shared" si="27"/>
        <v/>
      </c>
      <c r="L1785" t="s">
        <v>157</v>
      </c>
    </row>
    <row r="1786" spans="11:12" x14ac:dyDescent="0.3">
      <c r="K1786" s="35" t="str">
        <f t="shared" si="27"/>
        <v/>
      </c>
      <c r="L1786" t="s">
        <v>157</v>
      </c>
    </row>
    <row r="1787" spans="11:12" x14ac:dyDescent="0.3">
      <c r="K1787" s="35" t="str">
        <f t="shared" si="27"/>
        <v/>
      </c>
      <c r="L1787" t="s">
        <v>157</v>
      </c>
    </row>
    <row r="1788" spans="11:12" x14ac:dyDescent="0.3">
      <c r="K1788" s="35" t="str">
        <f t="shared" si="27"/>
        <v/>
      </c>
      <c r="L1788" t="s">
        <v>157</v>
      </c>
    </row>
    <row r="1789" spans="11:12" x14ac:dyDescent="0.3">
      <c r="K1789" s="35" t="str">
        <f t="shared" si="27"/>
        <v/>
      </c>
      <c r="L1789" t="s">
        <v>157</v>
      </c>
    </row>
    <row r="1790" spans="11:12" x14ac:dyDescent="0.3">
      <c r="K1790" s="35" t="str">
        <f t="shared" si="27"/>
        <v/>
      </c>
      <c r="L1790" t="s">
        <v>157</v>
      </c>
    </row>
    <row r="1791" spans="11:12" x14ac:dyDescent="0.3">
      <c r="K1791" s="35" t="str">
        <f t="shared" si="27"/>
        <v/>
      </c>
      <c r="L1791" t="s">
        <v>157</v>
      </c>
    </row>
    <row r="1792" spans="11:12" x14ac:dyDescent="0.3">
      <c r="K1792" s="35" t="str">
        <f t="shared" si="27"/>
        <v/>
      </c>
      <c r="L1792" t="s">
        <v>157</v>
      </c>
    </row>
    <row r="1793" spans="11:12" x14ac:dyDescent="0.3">
      <c r="K1793" s="35" t="str">
        <f t="shared" si="27"/>
        <v/>
      </c>
      <c r="L1793" t="s">
        <v>157</v>
      </c>
    </row>
    <row r="1794" spans="11:12" x14ac:dyDescent="0.3">
      <c r="K1794" s="35" t="str">
        <f t="shared" si="27"/>
        <v/>
      </c>
      <c r="L1794" t="s">
        <v>157</v>
      </c>
    </row>
    <row r="1795" spans="11:12" x14ac:dyDescent="0.3">
      <c r="K1795" s="35" t="str">
        <f t="shared" ref="K1795:K1858" si="28">IF(A1795="","",C1795&amp;", "&amp;D1795&amp;", "&amp;E1795&amp;" "&amp;F1795)</f>
        <v/>
      </c>
      <c r="L1795" t="s">
        <v>157</v>
      </c>
    </row>
    <row r="1796" spans="11:12" x14ac:dyDescent="0.3">
      <c r="K1796" s="35" t="str">
        <f t="shared" si="28"/>
        <v/>
      </c>
      <c r="L1796" t="s">
        <v>157</v>
      </c>
    </row>
    <row r="1797" spans="11:12" x14ac:dyDescent="0.3">
      <c r="K1797" s="35" t="str">
        <f t="shared" si="28"/>
        <v/>
      </c>
      <c r="L1797" t="s">
        <v>157</v>
      </c>
    </row>
    <row r="1798" spans="11:12" x14ac:dyDescent="0.3">
      <c r="K1798" s="35" t="str">
        <f t="shared" si="28"/>
        <v/>
      </c>
      <c r="L1798" t="s">
        <v>157</v>
      </c>
    </row>
    <row r="1799" spans="11:12" x14ac:dyDescent="0.3">
      <c r="K1799" s="35" t="str">
        <f t="shared" si="28"/>
        <v/>
      </c>
      <c r="L1799" t="s">
        <v>157</v>
      </c>
    </row>
    <row r="1800" spans="11:12" x14ac:dyDescent="0.3">
      <c r="K1800" s="35" t="str">
        <f t="shared" si="28"/>
        <v/>
      </c>
      <c r="L1800" t="s">
        <v>157</v>
      </c>
    </row>
    <row r="1801" spans="11:12" x14ac:dyDescent="0.3">
      <c r="K1801" s="35" t="str">
        <f t="shared" si="28"/>
        <v/>
      </c>
      <c r="L1801" t="s">
        <v>157</v>
      </c>
    </row>
    <row r="1802" spans="11:12" x14ac:dyDescent="0.3">
      <c r="K1802" s="35" t="str">
        <f t="shared" si="28"/>
        <v/>
      </c>
      <c r="L1802" t="s">
        <v>157</v>
      </c>
    </row>
    <row r="1803" spans="11:12" x14ac:dyDescent="0.3">
      <c r="K1803" s="35" t="str">
        <f t="shared" si="28"/>
        <v/>
      </c>
      <c r="L1803" t="s">
        <v>157</v>
      </c>
    </row>
    <row r="1804" spans="11:12" x14ac:dyDescent="0.3">
      <c r="K1804" s="35" t="str">
        <f t="shared" si="28"/>
        <v/>
      </c>
      <c r="L1804" t="s">
        <v>157</v>
      </c>
    </row>
    <row r="1805" spans="11:12" x14ac:dyDescent="0.3">
      <c r="K1805" s="35" t="str">
        <f t="shared" si="28"/>
        <v/>
      </c>
      <c r="L1805" t="s">
        <v>157</v>
      </c>
    </row>
    <row r="1806" spans="11:12" x14ac:dyDescent="0.3">
      <c r="K1806" s="35" t="str">
        <f t="shared" si="28"/>
        <v/>
      </c>
      <c r="L1806" t="s">
        <v>157</v>
      </c>
    </row>
    <row r="1807" spans="11:12" x14ac:dyDescent="0.3">
      <c r="K1807" s="35" t="str">
        <f t="shared" si="28"/>
        <v/>
      </c>
      <c r="L1807" t="s">
        <v>157</v>
      </c>
    </row>
    <row r="1808" spans="11:12" x14ac:dyDescent="0.3">
      <c r="K1808" s="35" t="str">
        <f t="shared" si="28"/>
        <v/>
      </c>
      <c r="L1808" t="s">
        <v>157</v>
      </c>
    </row>
    <row r="1809" spans="11:12" x14ac:dyDescent="0.3">
      <c r="K1809" s="35" t="str">
        <f t="shared" si="28"/>
        <v/>
      </c>
      <c r="L1809" t="s">
        <v>157</v>
      </c>
    </row>
    <row r="1810" spans="11:12" x14ac:dyDescent="0.3">
      <c r="K1810" s="35" t="str">
        <f t="shared" si="28"/>
        <v/>
      </c>
      <c r="L1810" t="s">
        <v>157</v>
      </c>
    </row>
    <row r="1811" spans="11:12" x14ac:dyDescent="0.3">
      <c r="K1811" s="35" t="str">
        <f t="shared" si="28"/>
        <v/>
      </c>
      <c r="L1811" t="s">
        <v>157</v>
      </c>
    </row>
    <row r="1812" spans="11:12" x14ac:dyDescent="0.3">
      <c r="K1812" s="35" t="str">
        <f t="shared" si="28"/>
        <v/>
      </c>
      <c r="L1812" t="s">
        <v>157</v>
      </c>
    </row>
    <row r="1813" spans="11:12" x14ac:dyDescent="0.3">
      <c r="K1813" s="35" t="str">
        <f t="shared" si="28"/>
        <v/>
      </c>
      <c r="L1813" t="s">
        <v>157</v>
      </c>
    </row>
    <row r="1814" spans="11:12" x14ac:dyDescent="0.3">
      <c r="K1814" s="35" t="str">
        <f t="shared" si="28"/>
        <v/>
      </c>
      <c r="L1814" t="s">
        <v>157</v>
      </c>
    </row>
    <row r="1815" spans="11:12" x14ac:dyDescent="0.3">
      <c r="K1815" s="35" t="str">
        <f t="shared" si="28"/>
        <v/>
      </c>
      <c r="L1815" t="s">
        <v>157</v>
      </c>
    </row>
    <row r="1816" spans="11:12" x14ac:dyDescent="0.3">
      <c r="K1816" s="35" t="str">
        <f t="shared" si="28"/>
        <v/>
      </c>
      <c r="L1816" t="s">
        <v>157</v>
      </c>
    </row>
    <row r="1817" spans="11:12" x14ac:dyDescent="0.3">
      <c r="K1817" s="35" t="str">
        <f t="shared" si="28"/>
        <v/>
      </c>
      <c r="L1817" t="s">
        <v>157</v>
      </c>
    </row>
    <row r="1818" spans="11:12" x14ac:dyDescent="0.3">
      <c r="K1818" s="35" t="str">
        <f t="shared" si="28"/>
        <v/>
      </c>
      <c r="L1818" t="s">
        <v>157</v>
      </c>
    </row>
    <row r="1819" spans="11:12" x14ac:dyDescent="0.3">
      <c r="K1819" s="35" t="str">
        <f t="shared" si="28"/>
        <v/>
      </c>
      <c r="L1819" t="s">
        <v>157</v>
      </c>
    </row>
    <row r="1820" spans="11:12" x14ac:dyDescent="0.3">
      <c r="K1820" s="35" t="str">
        <f t="shared" si="28"/>
        <v/>
      </c>
      <c r="L1820" t="s">
        <v>157</v>
      </c>
    </row>
    <row r="1821" spans="11:12" x14ac:dyDescent="0.3">
      <c r="K1821" s="35" t="str">
        <f t="shared" si="28"/>
        <v/>
      </c>
      <c r="L1821" t="s">
        <v>157</v>
      </c>
    </row>
    <row r="1822" spans="11:12" x14ac:dyDescent="0.3">
      <c r="K1822" s="35" t="str">
        <f t="shared" si="28"/>
        <v/>
      </c>
      <c r="L1822" t="s">
        <v>157</v>
      </c>
    </row>
    <row r="1823" spans="11:12" x14ac:dyDescent="0.3">
      <c r="K1823" s="35" t="str">
        <f t="shared" si="28"/>
        <v/>
      </c>
      <c r="L1823" t="s">
        <v>157</v>
      </c>
    </row>
    <row r="1824" spans="11:12" x14ac:dyDescent="0.3">
      <c r="K1824" s="35" t="str">
        <f t="shared" si="28"/>
        <v/>
      </c>
      <c r="L1824" t="s">
        <v>157</v>
      </c>
    </row>
    <row r="1825" spans="11:12" x14ac:dyDescent="0.3">
      <c r="K1825" s="35" t="str">
        <f t="shared" si="28"/>
        <v/>
      </c>
      <c r="L1825" t="s">
        <v>157</v>
      </c>
    </row>
    <row r="1826" spans="11:12" x14ac:dyDescent="0.3">
      <c r="K1826" s="35" t="str">
        <f t="shared" si="28"/>
        <v/>
      </c>
      <c r="L1826" t="s">
        <v>157</v>
      </c>
    </row>
    <row r="1827" spans="11:12" x14ac:dyDescent="0.3">
      <c r="K1827" s="35" t="str">
        <f t="shared" si="28"/>
        <v/>
      </c>
      <c r="L1827" t="s">
        <v>157</v>
      </c>
    </row>
    <row r="1828" spans="11:12" x14ac:dyDescent="0.3">
      <c r="K1828" s="35" t="str">
        <f t="shared" si="28"/>
        <v/>
      </c>
      <c r="L1828" t="s">
        <v>157</v>
      </c>
    </row>
    <row r="1829" spans="11:12" x14ac:dyDescent="0.3">
      <c r="K1829" s="35" t="str">
        <f t="shared" si="28"/>
        <v/>
      </c>
      <c r="L1829" t="s">
        <v>157</v>
      </c>
    </row>
    <row r="1830" spans="11:12" x14ac:dyDescent="0.3">
      <c r="K1830" s="35" t="str">
        <f t="shared" si="28"/>
        <v/>
      </c>
      <c r="L1830" t="s">
        <v>157</v>
      </c>
    </row>
    <row r="1831" spans="11:12" x14ac:dyDescent="0.3">
      <c r="K1831" s="35" t="str">
        <f t="shared" si="28"/>
        <v/>
      </c>
      <c r="L1831" t="s">
        <v>157</v>
      </c>
    </row>
    <row r="1832" spans="11:12" x14ac:dyDescent="0.3">
      <c r="K1832" s="35" t="str">
        <f t="shared" si="28"/>
        <v/>
      </c>
      <c r="L1832" t="s">
        <v>157</v>
      </c>
    </row>
    <row r="1833" spans="11:12" x14ac:dyDescent="0.3">
      <c r="K1833" s="35" t="str">
        <f t="shared" si="28"/>
        <v/>
      </c>
      <c r="L1833" t="s">
        <v>157</v>
      </c>
    </row>
    <row r="1834" spans="11:12" x14ac:dyDescent="0.3">
      <c r="K1834" s="35" t="str">
        <f t="shared" si="28"/>
        <v/>
      </c>
      <c r="L1834" t="s">
        <v>157</v>
      </c>
    </row>
    <row r="1835" spans="11:12" x14ac:dyDescent="0.3">
      <c r="K1835" s="35" t="str">
        <f t="shared" si="28"/>
        <v/>
      </c>
      <c r="L1835" t="s">
        <v>157</v>
      </c>
    </row>
    <row r="1836" spans="11:12" x14ac:dyDescent="0.3">
      <c r="K1836" s="35" t="str">
        <f t="shared" si="28"/>
        <v/>
      </c>
      <c r="L1836" t="s">
        <v>157</v>
      </c>
    </row>
    <row r="1837" spans="11:12" x14ac:dyDescent="0.3">
      <c r="K1837" s="35" t="str">
        <f t="shared" si="28"/>
        <v/>
      </c>
      <c r="L1837" t="s">
        <v>157</v>
      </c>
    </row>
    <row r="1838" spans="11:12" x14ac:dyDescent="0.3">
      <c r="K1838" s="35" t="str">
        <f t="shared" si="28"/>
        <v/>
      </c>
      <c r="L1838" t="s">
        <v>157</v>
      </c>
    </row>
    <row r="1839" spans="11:12" x14ac:dyDescent="0.3">
      <c r="K1839" s="35" t="str">
        <f t="shared" si="28"/>
        <v/>
      </c>
      <c r="L1839" t="s">
        <v>157</v>
      </c>
    </row>
    <row r="1840" spans="11:12" x14ac:dyDescent="0.3">
      <c r="K1840" s="35" t="str">
        <f t="shared" si="28"/>
        <v/>
      </c>
      <c r="L1840" t="s">
        <v>157</v>
      </c>
    </row>
    <row r="1841" spans="11:12" x14ac:dyDescent="0.3">
      <c r="K1841" s="35" t="str">
        <f t="shared" si="28"/>
        <v/>
      </c>
      <c r="L1841" t="s">
        <v>157</v>
      </c>
    </row>
    <row r="1842" spans="11:12" x14ac:dyDescent="0.3">
      <c r="K1842" s="35" t="str">
        <f t="shared" si="28"/>
        <v/>
      </c>
      <c r="L1842" t="s">
        <v>157</v>
      </c>
    </row>
    <row r="1843" spans="11:12" x14ac:dyDescent="0.3">
      <c r="K1843" s="35" t="str">
        <f t="shared" si="28"/>
        <v/>
      </c>
      <c r="L1843" t="s">
        <v>157</v>
      </c>
    </row>
    <row r="1844" spans="11:12" x14ac:dyDescent="0.3">
      <c r="K1844" s="35" t="str">
        <f t="shared" si="28"/>
        <v/>
      </c>
      <c r="L1844" t="s">
        <v>157</v>
      </c>
    </row>
    <row r="1845" spans="11:12" x14ac:dyDescent="0.3">
      <c r="K1845" s="35" t="str">
        <f t="shared" si="28"/>
        <v/>
      </c>
      <c r="L1845" t="s">
        <v>157</v>
      </c>
    </row>
    <row r="1846" spans="11:12" x14ac:dyDescent="0.3">
      <c r="K1846" s="35" t="str">
        <f t="shared" si="28"/>
        <v/>
      </c>
      <c r="L1846" t="s">
        <v>157</v>
      </c>
    </row>
    <row r="1847" spans="11:12" x14ac:dyDescent="0.3">
      <c r="K1847" s="35" t="str">
        <f t="shared" si="28"/>
        <v/>
      </c>
      <c r="L1847" t="s">
        <v>157</v>
      </c>
    </row>
    <row r="1848" spans="11:12" x14ac:dyDescent="0.3">
      <c r="K1848" s="35" t="str">
        <f t="shared" si="28"/>
        <v/>
      </c>
      <c r="L1848" t="s">
        <v>157</v>
      </c>
    </row>
    <row r="1849" spans="11:12" x14ac:dyDescent="0.3">
      <c r="K1849" s="35" t="str">
        <f t="shared" si="28"/>
        <v/>
      </c>
      <c r="L1849" t="s">
        <v>157</v>
      </c>
    </row>
    <row r="1850" spans="11:12" x14ac:dyDescent="0.3">
      <c r="K1850" s="35" t="str">
        <f t="shared" si="28"/>
        <v/>
      </c>
      <c r="L1850" t="s">
        <v>157</v>
      </c>
    </row>
    <row r="1851" spans="11:12" x14ac:dyDescent="0.3">
      <c r="K1851" s="35" t="str">
        <f t="shared" si="28"/>
        <v/>
      </c>
      <c r="L1851" t="s">
        <v>157</v>
      </c>
    </row>
    <row r="1852" spans="11:12" x14ac:dyDescent="0.3">
      <c r="K1852" s="35" t="str">
        <f t="shared" si="28"/>
        <v/>
      </c>
      <c r="L1852" t="s">
        <v>157</v>
      </c>
    </row>
    <row r="1853" spans="11:12" x14ac:dyDescent="0.3">
      <c r="K1853" s="35" t="str">
        <f t="shared" si="28"/>
        <v/>
      </c>
      <c r="L1853" t="s">
        <v>157</v>
      </c>
    </row>
    <row r="1854" spans="11:12" x14ac:dyDescent="0.3">
      <c r="K1854" s="35" t="str">
        <f t="shared" si="28"/>
        <v/>
      </c>
      <c r="L1854" t="s">
        <v>157</v>
      </c>
    </row>
    <row r="1855" spans="11:12" x14ac:dyDescent="0.3">
      <c r="K1855" s="35" t="str">
        <f t="shared" si="28"/>
        <v/>
      </c>
      <c r="L1855" t="s">
        <v>157</v>
      </c>
    </row>
    <row r="1856" spans="11:12" x14ac:dyDescent="0.3">
      <c r="K1856" s="35" t="str">
        <f t="shared" si="28"/>
        <v/>
      </c>
      <c r="L1856" t="s">
        <v>157</v>
      </c>
    </row>
    <row r="1857" spans="11:12" x14ac:dyDescent="0.3">
      <c r="K1857" s="35" t="str">
        <f t="shared" si="28"/>
        <v/>
      </c>
      <c r="L1857" t="s">
        <v>157</v>
      </c>
    </row>
    <row r="1858" spans="11:12" x14ac:dyDescent="0.3">
      <c r="K1858" s="35" t="str">
        <f t="shared" si="28"/>
        <v/>
      </c>
      <c r="L1858" t="s">
        <v>157</v>
      </c>
    </row>
    <row r="1859" spans="11:12" x14ac:dyDescent="0.3">
      <c r="K1859" s="35" t="str">
        <f t="shared" ref="K1859:K1922" si="29">IF(A1859="","",C1859&amp;", "&amp;D1859&amp;", "&amp;E1859&amp;" "&amp;F1859)</f>
        <v/>
      </c>
      <c r="L1859" t="s">
        <v>157</v>
      </c>
    </row>
    <row r="1860" spans="11:12" x14ac:dyDescent="0.3">
      <c r="K1860" s="35" t="str">
        <f t="shared" si="29"/>
        <v/>
      </c>
      <c r="L1860" t="s">
        <v>157</v>
      </c>
    </row>
    <row r="1861" spans="11:12" x14ac:dyDescent="0.3">
      <c r="K1861" s="35" t="str">
        <f t="shared" si="29"/>
        <v/>
      </c>
      <c r="L1861" t="s">
        <v>157</v>
      </c>
    </row>
    <row r="1862" spans="11:12" x14ac:dyDescent="0.3">
      <c r="K1862" s="35" t="str">
        <f t="shared" si="29"/>
        <v/>
      </c>
      <c r="L1862" t="s">
        <v>157</v>
      </c>
    </row>
    <row r="1863" spans="11:12" x14ac:dyDescent="0.3">
      <c r="K1863" s="35" t="str">
        <f t="shared" si="29"/>
        <v/>
      </c>
      <c r="L1863" t="s">
        <v>157</v>
      </c>
    </row>
    <row r="1864" spans="11:12" x14ac:dyDescent="0.3">
      <c r="K1864" s="35" t="str">
        <f t="shared" si="29"/>
        <v/>
      </c>
      <c r="L1864" t="s">
        <v>157</v>
      </c>
    </row>
    <row r="1865" spans="11:12" x14ac:dyDescent="0.3">
      <c r="K1865" s="35" t="str">
        <f t="shared" si="29"/>
        <v/>
      </c>
      <c r="L1865" t="s">
        <v>157</v>
      </c>
    </row>
    <row r="1866" spans="11:12" x14ac:dyDescent="0.3">
      <c r="K1866" s="35" t="str">
        <f t="shared" si="29"/>
        <v/>
      </c>
      <c r="L1866" t="s">
        <v>157</v>
      </c>
    </row>
    <row r="1867" spans="11:12" x14ac:dyDescent="0.3">
      <c r="K1867" s="35" t="str">
        <f t="shared" si="29"/>
        <v/>
      </c>
      <c r="L1867" t="s">
        <v>157</v>
      </c>
    </row>
    <row r="1868" spans="11:12" x14ac:dyDescent="0.3">
      <c r="K1868" s="35" t="str">
        <f t="shared" si="29"/>
        <v/>
      </c>
      <c r="L1868" t="s">
        <v>157</v>
      </c>
    </row>
    <row r="1869" spans="11:12" x14ac:dyDescent="0.3">
      <c r="K1869" s="35" t="str">
        <f t="shared" si="29"/>
        <v/>
      </c>
      <c r="L1869" t="s">
        <v>157</v>
      </c>
    </row>
    <row r="1870" spans="11:12" x14ac:dyDescent="0.3">
      <c r="K1870" s="35" t="str">
        <f t="shared" si="29"/>
        <v/>
      </c>
      <c r="L1870" t="s">
        <v>157</v>
      </c>
    </row>
    <row r="1871" spans="11:12" x14ac:dyDescent="0.3">
      <c r="K1871" s="35" t="str">
        <f t="shared" si="29"/>
        <v/>
      </c>
      <c r="L1871" t="s">
        <v>157</v>
      </c>
    </row>
    <row r="1872" spans="11:12" x14ac:dyDescent="0.3">
      <c r="K1872" s="35" t="str">
        <f t="shared" si="29"/>
        <v/>
      </c>
      <c r="L1872" t="s">
        <v>157</v>
      </c>
    </row>
    <row r="1873" spans="11:12" x14ac:dyDescent="0.3">
      <c r="K1873" s="35" t="str">
        <f t="shared" si="29"/>
        <v/>
      </c>
      <c r="L1873" t="s">
        <v>157</v>
      </c>
    </row>
    <row r="1874" spans="11:12" x14ac:dyDescent="0.3">
      <c r="K1874" s="35" t="str">
        <f t="shared" si="29"/>
        <v/>
      </c>
      <c r="L1874" t="s">
        <v>157</v>
      </c>
    </row>
    <row r="1875" spans="11:12" x14ac:dyDescent="0.3">
      <c r="K1875" s="35" t="str">
        <f t="shared" si="29"/>
        <v/>
      </c>
      <c r="L1875" t="s">
        <v>157</v>
      </c>
    </row>
    <row r="1876" spans="11:12" x14ac:dyDescent="0.3">
      <c r="K1876" s="35" t="str">
        <f t="shared" si="29"/>
        <v/>
      </c>
      <c r="L1876" t="s">
        <v>157</v>
      </c>
    </row>
    <row r="1877" spans="11:12" x14ac:dyDescent="0.3">
      <c r="K1877" s="35" t="str">
        <f t="shared" si="29"/>
        <v/>
      </c>
      <c r="L1877" t="s">
        <v>157</v>
      </c>
    </row>
    <row r="1878" spans="11:12" x14ac:dyDescent="0.3">
      <c r="K1878" s="35" t="str">
        <f t="shared" si="29"/>
        <v/>
      </c>
      <c r="L1878" t="s">
        <v>157</v>
      </c>
    </row>
    <row r="1879" spans="11:12" x14ac:dyDescent="0.3">
      <c r="K1879" s="35" t="str">
        <f t="shared" si="29"/>
        <v/>
      </c>
      <c r="L1879" t="s">
        <v>157</v>
      </c>
    </row>
    <row r="1880" spans="11:12" x14ac:dyDescent="0.3">
      <c r="K1880" s="35" t="str">
        <f t="shared" si="29"/>
        <v/>
      </c>
      <c r="L1880" t="s">
        <v>157</v>
      </c>
    </row>
    <row r="1881" spans="11:12" x14ac:dyDescent="0.3">
      <c r="K1881" s="35" t="str">
        <f t="shared" si="29"/>
        <v/>
      </c>
      <c r="L1881" t="s">
        <v>157</v>
      </c>
    </row>
    <row r="1882" spans="11:12" x14ac:dyDescent="0.3">
      <c r="K1882" s="35" t="str">
        <f t="shared" si="29"/>
        <v/>
      </c>
      <c r="L1882" t="s">
        <v>157</v>
      </c>
    </row>
    <row r="1883" spans="11:12" x14ac:dyDescent="0.3">
      <c r="K1883" s="35" t="str">
        <f t="shared" si="29"/>
        <v/>
      </c>
      <c r="L1883" t="s">
        <v>157</v>
      </c>
    </row>
    <row r="1884" spans="11:12" x14ac:dyDescent="0.3">
      <c r="K1884" s="35" t="str">
        <f t="shared" si="29"/>
        <v/>
      </c>
      <c r="L1884" t="s">
        <v>157</v>
      </c>
    </row>
    <row r="1885" spans="11:12" x14ac:dyDescent="0.3">
      <c r="K1885" s="35" t="str">
        <f t="shared" si="29"/>
        <v/>
      </c>
      <c r="L1885" t="s">
        <v>157</v>
      </c>
    </row>
    <row r="1886" spans="11:12" x14ac:dyDescent="0.3">
      <c r="K1886" s="35" t="str">
        <f t="shared" si="29"/>
        <v/>
      </c>
      <c r="L1886" t="s">
        <v>157</v>
      </c>
    </row>
    <row r="1887" spans="11:12" x14ac:dyDescent="0.3">
      <c r="K1887" s="35" t="str">
        <f t="shared" si="29"/>
        <v/>
      </c>
      <c r="L1887" t="s">
        <v>157</v>
      </c>
    </row>
    <row r="1888" spans="11:12" x14ac:dyDescent="0.3">
      <c r="K1888" s="35" t="str">
        <f t="shared" si="29"/>
        <v/>
      </c>
      <c r="L1888" t="s">
        <v>157</v>
      </c>
    </row>
    <row r="1889" spans="11:12" x14ac:dyDescent="0.3">
      <c r="K1889" s="35" t="str">
        <f t="shared" si="29"/>
        <v/>
      </c>
      <c r="L1889" t="s">
        <v>157</v>
      </c>
    </row>
    <row r="1890" spans="11:12" x14ac:dyDescent="0.3">
      <c r="K1890" s="35" t="str">
        <f t="shared" si="29"/>
        <v/>
      </c>
      <c r="L1890" t="s">
        <v>157</v>
      </c>
    </row>
    <row r="1891" spans="11:12" x14ac:dyDescent="0.3">
      <c r="K1891" s="35" t="str">
        <f t="shared" si="29"/>
        <v/>
      </c>
      <c r="L1891" t="s">
        <v>157</v>
      </c>
    </row>
    <row r="1892" spans="11:12" x14ac:dyDescent="0.3">
      <c r="K1892" s="35" t="str">
        <f t="shared" si="29"/>
        <v/>
      </c>
      <c r="L1892" t="s">
        <v>157</v>
      </c>
    </row>
    <row r="1893" spans="11:12" x14ac:dyDescent="0.3">
      <c r="K1893" s="35" t="str">
        <f t="shared" si="29"/>
        <v/>
      </c>
      <c r="L1893" t="s">
        <v>157</v>
      </c>
    </row>
    <row r="1894" spans="11:12" x14ac:dyDescent="0.3">
      <c r="K1894" s="35" t="str">
        <f t="shared" si="29"/>
        <v/>
      </c>
      <c r="L1894" t="s">
        <v>157</v>
      </c>
    </row>
    <row r="1895" spans="11:12" x14ac:dyDescent="0.3">
      <c r="K1895" s="35" t="str">
        <f t="shared" si="29"/>
        <v/>
      </c>
      <c r="L1895" t="s">
        <v>157</v>
      </c>
    </row>
    <row r="1896" spans="11:12" x14ac:dyDescent="0.3">
      <c r="K1896" s="35" t="str">
        <f t="shared" si="29"/>
        <v/>
      </c>
      <c r="L1896" t="s">
        <v>157</v>
      </c>
    </row>
    <row r="1897" spans="11:12" x14ac:dyDescent="0.3">
      <c r="K1897" s="35" t="str">
        <f t="shared" si="29"/>
        <v/>
      </c>
      <c r="L1897" t="s">
        <v>157</v>
      </c>
    </row>
    <row r="1898" spans="11:12" x14ac:dyDescent="0.3">
      <c r="K1898" s="35" t="str">
        <f t="shared" si="29"/>
        <v/>
      </c>
      <c r="L1898" t="s">
        <v>157</v>
      </c>
    </row>
    <row r="1899" spans="11:12" x14ac:dyDescent="0.3">
      <c r="K1899" s="35" t="str">
        <f t="shared" si="29"/>
        <v/>
      </c>
      <c r="L1899" t="s">
        <v>157</v>
      </c>
    </row>
    <row r="1900" spans="11:12" x14ac:dyDescent="0.3">
      <c r="K1900" s="35" t="str">
        <f t="shared" si="29"/>
        <v/>
      </c>
      <c r="L1900" t="s">
        <v>157</v>
      </c>
    </row>
    <row r="1901" spans="11:12" x14ac:dyDescent="0.3">
      <c r="K1901" s="35" t="str">
        <f t="shared" si="29"/>
        <v/>
      </c>
      <c r="L1901" t="s">
        <v>157</v>
      </c>
    </row>
    <row r="1902" spans="11:12" x14ac:dyDescent="0.3">
      <c r="K1902" s="35" t="str">
        <f t="shared" si="29"/>
        <v/>
      </c>
      <c r="L1902" t="s">
        <v>157</v>
      </c>
    </row>
    <row r="1903" spans="11:12" x14ac:dyDescent="0.3">
      <c r="K1903" s="35" t="str">
        <f t="shared" si="29"/>
        <v/>
      </c>
      <c r="L1903" t="s">
        <v>157</v>
      </c>
    </row>
    <row r="1904" spans="11:12" x14ac:dyDescent="0.3">
      <c r="K1904" s="35" t="str">
        <f t="shared" si="29"/>
        <v/>
      </c>
      <c r="L1904" t="s">
        <v>157</v>
      </c>
    </row>
    <row r="1905" spans="11:12" x14ac:dyDescent="0.3">
      <c r="K1905" s="35" t="str">
        <f t="shared" si="29"/>
        <v/>
      </c>
      <c r="L1905" t="s">
        <v>157</v>
      </c>
    </row>
    <row r="1906" spans="11:12" x14ac:dyDescent="0.3">
      <c r="K1906" s="35" t="str">
        <f t="shared" si="29"/>
        <v/>
      </c>
      <c r="L1906" t="s">
        <v>157</v>
      </c>
    </row>
    <row r="1907" spans="11:12" x14ac:dyDescent="0.3">
      <c r="K1907" s="35" t="str">
        <f t="shared" si="29"/>
        <v/>
      </c>
      <c r="L1907" t="s">
        <v>157</v>
      </c>
    </row>
    <row r="1908" spans="11:12" x14ac:dyDescent="0.3">
      <c r="K1908" s="35" t="str">
        <f t="shared" si="29"/>
        <v/>
      </c>
      <c r="L1908" t="s">
        <v>157</v>
      </c>
    </row>
    <row r="1909" spans="11:12" x14ac:dyDescent="0.3">
      <c r="K1909" s="35" t="str">
        <f t="shared" si="29"/>
        <v/>
      </c>
      <c r="L1909" t="s">
        <v>157</v>
      </c>
    </row>
    <row r="1910" spans="11:12" x14ac:dyDescent="0.3">
      <c r="K1910" s="35" t="str">
        <f t="shared" si="29"/>
        <v/>
      </c>
      <c r="L1910" t="s">
        <v>157</v>
      </c>
    </row>
    <row r="1911" spans="11:12" x14ac:dyDescent="0.3">
      <c r="K1911" s="35" t="str">
        <f t="shared" si="29"/>
        <v/>
      </c>
      <c r="L1911" t="s">
        <v>157</v>
      </c>
    </row>
    <row r="1912" spans="11:12" x14ac:dyDescent="0.3">
      <c r="K1912" s="35" t="str">
        <f t="shared" si="29"/>
        <v/>
      </c>
      <c r="L1912" t="s">
        <v>157</v>
      </c>
    </row>
    <row r="1913" spans="11:12" x14ac:dyDescent="0.3">
      <c r="K1913" s="35" t="str">
        <f t="shared" si="29"/>
        <v/>
      </c>
      <c r="L1913" t="s">
        <v>157</v>
      </c>
    </row>
    <row r="1914" spans="11:12" x14ac:dyDescent="0.3">
      <c r="K1914" s="35" t="str">
        <f t="shared" si="29"/>
        <v/>
      </c>
      <c r="L1914" t="s">
        <v>157</v>
      </c>
    </row>
    <row r="1915" spans="11:12" x14ac:dyDescent="0.3">
      <c r="K1915" s="35" t="str">
        <f t="shared" si="29"/>
        <v/>
      </c>
      <c r="L1915" t="s">
        <v>157</v>
      </c>
    </row>
    <row r="1916" spans="11:12" x14ac:dyDescent="0.3">
      <c r="K1916" s="35" t="str">
        <f t="shared" si="29"/>
        <v/>
      </c>
      <c r="L1916" t="s">
        <v>157</v>
      </c>
    </row>
    <row r="1917" spans="11:12" x14ac:dyDescent="0.3">
      <c r="K1917" s="35" t="str">
        <f t="shared" si="29"/>
        <v/>
      </c>
      <c r="L1917" t="s">
        <v>157</v>
      </c>
    </row>
    <row r="1918" spans="11:12" x14ac:dyDescent="0.3">
      <c r="K1918" s="35" t="str">
        <f t="shared" si="29"/>
        <v/>
      </c>
      <c r="L1918" t="s">
        <v>157</v>
      </c>
    </row>
    <row r="1919" spans="11:12" x14ac:dyDescent="0.3">
      <c r="K1919" s="35" t="str">
        <f t="shared" si="29"/>
        <v/>
      </c>
      <c r="L1919" t="s">
        <v>157</v>
      </c>
    </row>
    <row r="1920" spans="11:12" x14ac:dyDescent="0.3">
      <c r="K1920" s="35" t="str">
        <f t="shared" si="29"/>
        <v/>
      </c>
      <c r="L1920" t="s">
        <v>157</v>
      </c>
    </row>
    <row r="1921" spans="11:12" x14ac:dyDescent="0.3">
      <c r="K1921" s="35" t="str">
        <f t="shared" si="29"/>
        <v/>
      </c>
      <c r="L1921" t="s">
        <v>157</v>
      </c>
    </row>
    <row r="1922" spans="11:12" x14ac:dyDescent="0.3">
      <c r="K1922" s="35" t="str">
        <f t="shared" si="29"/>
        <v/>
      </c>
      <c r="L1922" t="s">
        <v>157</v>
      </c>
    </row>
    <row r="1923" spans="11:12" x14ac:dyDescent="0.3">
      <c r="K1923" s="35" t="str">
        <f t="shared" ref="K1923:K1986" si="30">IF(A1923="","",C1923&amp;", "&amp;D1923&amp;", "&amp;E1923&amp;" "&amp;F1923)</f>
        <v/>
      </c>
      <c r="L1923" t="s">
        <v>157</v>
      </c>
    </row>
    <row r="1924" spans="11:12" x14ac:dyDescent="0.3">
      <c r="K1924" s="35" t="str">
        <f t="shared" si="30"/>
        <v/>
      </c>
      <c r="L1924" t="s">
        <v>157</v>
      </c>
    </row>
    <row r="1925" spans="11:12" x14ac:dyDescent="0.3">
      <c r="K1925" s="35" t="str">
        <f t="shared" si="30"/>
        <v/>
      </c>
      <c r="L1925" t="s">
        <v>157</v>
      </c>
    </row>
    <row r="1926" spans="11:12" x14ac:dyDescent="0.3">
      <c r="K1926" s="35" t="str">
        <f t="shared" si="30"/>
        <v/>
      </c>
      <c r="L1926" t="s">
        <v>157</v>
      </c>
    </row>
    <row r="1927" spans="11:12" x14ac:dyDescent="0.3">
      <c r="K1927" s="35" t="str">
        <f t="shared" si="30"/>
        <v/>
      </c>
      <c r="L1927" t="s">
        <v>157</v>
      </c>
    </row>
    <row r="1928" spans="11:12" x14ac:dyDescent="0.3">
      <c r="K1928" s="35" t="str">
        <f t="shared" si="30"/>
        <v/>
      </c>
      <c r="L1928" t="s">
        <v>157</v>
      </c>
    </row>
    <row r="1929" spans="11:12" x14ac:dyDescent="0.3">
      <c r="K1929" s="35" t="str">
        <f t="shared" si="30"/>
        <v/>
      </c>
      <c r="L1929" t="s">
        <v>157</v>
      </c>
    </row>
    <row r="1930" spans="11:12" x14ac:dyDescent="0.3">
      <c r="K1930" s="35" t="str">
        <f t="shared" si="30"/>
        <v/>
      </c>
      <c r="L1930" t="s">
        <v>157</v>
      </c>
    </row>
    <row r="1931" spans="11:12" x14ac:dyDescent="0.3">
      <c r="K1931" s="35" t="str">
        <f t="shared" si="30"/>
        <v/>
      </c>
      <c r="L1931" t="s">
        <v>157</v>
      </c>
    </row>
    <row r="1932" spans="11:12" x14ac:dyDescent="0.3">
      <c r="K1932" s="35" t="str">
        <f t="shared" si="30"/>
        <v/>
      </c>
      <c r="L1932" t="s">
        <v>157</v>
      </c>
    </row>
    <row r="1933" spans="11:12" x14ac:dyDescent="0.3">
      <c r="K1933" s="35" t="str">
        <f t="shared" si="30"/>
        <v/>
      </c>
      <c r="L1933" t="s">
        <v>157</v>
      </c>
    </row>
    <row r="1934" spans="11:12" x14ac:dyDescent="0.3">
      <c r="K1934" s="35" t="str">
        <f t="shared" si="30"/>
        <v/>
      </c>
      <c r="L1934" t="s">
        <v>157</v>
      </c>
    </row>
    <row r="1935" spans="11:12" x14ac:dyDescent="0.3">
      <c r="K1935" s="35" t="str">
        <f t="shared" si="30"/>
        <v/>
      </c>
      <c r="L1935" t="s">
        <v>157</v>
      </c>
    </row>
    <row r="1936" spans="11:12" x14ac:dyDescent="0.3">
      <c r="K1936" s="35" t="str">
        <f t="shared" si="30"/>
        <v/>
      </c>
      <c r="L1936" t="s">
        <v>157</v>
      </c>
    </row>
    <row r="1937" spans="11:12" x14ac:dyDescent="0.3">
      <c r="K1937" s="35" t="str">
        <f t="shared" si="30"/>
        <v/>
      </c>
      <c r="L1937" t="s">
        <v>157</v>
      </c>
    </row>
    <row r="1938" spans="11:12" x14ac:dyDescent="0.3">
      <c r="K1938" s="35" t="str">
        <f t="shared" si="30"/>
        <v/>
      </c>
      <c r="L1938" t="s">
        <v>157</v>
      </c>
    </row>
    <row r="1939" spans="11:12" x14ac:dyDescent="0.3">
      <c r="K1939" s="35" t="str">
        <f t="shared" si="30"/>
        <v/>
      </c>
      <c r="L1939" t="s">
        <v>157</v>
      </c>
    </row>
    <row r="1940" spans="11:12" x14ac:dyDescent="0.3">
      <c r="K1940" s="35" t="str">
        <f t="shared" si="30"/>
        <v/>
      </c>
      <c r="L1940" t="s">
        <v>157</v>
      </c>
    </row>
    <row r="1941" spans="11:12" x14ac:dyDescent="0.3">
      <c r="K1941" s="35" t="str">
        <f t="shared" si="30"/>
        <v/>
      </c>
      <c r="L1941" t="s">
        <v>157</v>
      </c>
    </row>
    <row r="1942" spans="11:12" x14ac:dyDescent="0.3">
      <c r="K1942" s="35" t="str">
        <f t="shared" si="30"/>
        <v/>
      </c>
      <c r="L1942" t="s">
        <v>157</v>
      </c>
    </row>
    <row r="1943" spans="11:12" x14ac:dyDescent="0.3">
      <c r="K1943" s="35" t="str">
        <f t="shared" si="30"/>
        <v/>
      </c>
      <c r="L1943" t="s">
        <v>157</v>
      </c>
    </row>
    <row r="1944" spans="11:12" x14ac:dyDescent="0.3">
      <c r="K1944" s="35" t="str">
        <f t="shared" si="30"/>
        <v/>
      </c>
      <c r="L1944" t="s">
        <v>157</v>
      </c>
    </row>
    <row r="1945" spans="11:12" x14ac:dyDescent="0.3">
      <c r="K1945" s="35" t="str">
        <f t="shared" si="30"/>
        <v/>
      </c>
      <c r="L1945" t="s">
        <v>157</v>
      </c>
    </row>
    <row r="1946" spans="11:12" x14ac:dyDescent="0.3">
      <c r="K1946" s="35" t="str">
        <f t="shared" si="30"/>
        <v/>
      </c>
      <c r="L1946" t="s">
        <v>157</v>
      </c>
    </row>
    <row r="1947" spans="11:12" x14ac:dyDescent="0.3">
      <c r="K1947" s="35" t="str">
        <f t="shared" si="30"/>
        <v/>
      </c>
      <c r="L1947" t="s">
        <v>157</v>
      </c>
    </row>
    <row r="1948" spans="11:12" x14ac:dyDescent="0.3">
      <c r="K1948" s="35" t="str">
        <f t="shared" si="30"/>
        <v/>
      </c>
      <c r="L1948" t="s">
        <v>157</v>
      </c>
    </row>
    <row r="1949" spans="11:12" x14ac:dyDescent="0.3">
      <c r="K1949" s="35" t="str">
        <f t="shared" si="30"/>
        <v/>
      </c>
      <c r="L1949" t="s">
        <v>157</v>
      </c>
    </row>
    <row r="1950" spans="11:12" x14ac:dyDescent="0.3">
      <c r="K1950" s="35" t="str">
        <f t="shared" si="30"/>
        <v/>
      </c>
      <c r="L1950" t="s">
        <v>157</v>
      </c>
    </row>
    <row r="1951" spans="11:12" x14ac:dyDescent="0.3">
      <c r="K1951" s="35" t="str">
        <f t="shared" si="30"/>
        <v/>
      </c>
      <c r="L1951" t="s">
        <v>157</v>
      </c>
    </row>
    <row r="1952" spans="11:12" x14ac:dyDescent="0.3">
      <c r="K1952" s="35" t="str">
        <f t="shared" si="30"/>
        <v/>
      </c>
      <c r="L1952" t="s">
        <v>157</v>
      </c>
    </row>
    <row r="1953" spans="11:12" x14ac:dyDescent="0.3">
      <c r="K1953" s="35" t="str">
        <f t="shared" si="30"/>
        <v/>
      </c>
      <c r="L1953" t="s">
        <v>157</v>
      </c>
    </row>
    <row r="1954" spans="11:12" x14ac:dyDescent="0.3">
      <c r="K1954" s="35" t="str">
        <f t="shared" si="30"/>
        <v/>
      </c>
      <c r="L1954" t="s">
        <v>157</v>
      </c>
    </row>
    <row r="1955" spans="11:12" x14ac:dyDescent="0.3">
      <c r="K1955" s="35" t="str">
        <f t="shared" si="30"/>
        <v/>
      </c>
      <c r="L1955" t="s">
        <v>157</v>
      </c>
    </row>
    <row r="1956" spans="11:12" x14ac:dyDescent="0.3">
      <c r="K1956" s="35" t="str">
        <f t="shared" si="30"/>
        <v/>
      </c>
      <c r="L1956" t="s">
        <v>157</v>
      </c>
    </row>
    <row r="1957" spans="11:12" x14ac:dyDescent="0.3">
      <c r="K1957" s="35" t="str">
        <f t="shared" si="30"/>
        <v/>
      </c>
      <c r="L1957" t="s">
        <v>157</v>
      </c>
    </row>
    <row r="1958" spans="11:12" x14ac:dyDescent="0.3">
      <c r="K1958" s="35" t="str">
        <f t="shared" si="30"/>
        <v/>
      </c>
      <c r="L1958" t="s">
        <v>157</v>
      </c>
    </row>
    <row r="1959" spans="11:12" x14ac:dyDescent="0.3">
      <c r="K1959" s="35" t="str">
        <f t="shared" si="30"/>
        <v/>
      </c>
      <c r="L1959" t="s">
        <v>157</v>
      </c>
    </row>
    <row r="1960" spans="11:12" x14ac:dyDescent="0.3">
      <c r="K1960" s="35" t="str">
        <f t="shared" si="30"/>
        <v/>
      </c>
      <c r="L1960" t="s">
        <v>157</v>
      </c>
    </row>
    <row r="1961" spans="11:12" x14ac:dyDescent="0.3">
      <c r="K1961" s="35" t="str">
        <f t="shared" si="30"/>
        <v/>
      </c>
      <c r="L1961" t="s">
        <v>157</v>
      </c>
    </row>
    <row r="1962" spans="11:12" x14ac:dyDescent="0.3">
      <c r="K1962" s="35" t="str">
        <f t="shared" si="30"/>
        <v/>
      </c>
      <c r="L1962" t="s">
        <v>157</v>
      </c>
    </row>
    <row r="1963" spans="11:12" x14ac:dyDescent="0.3">
      <c r="K1963" s="35" t="str">
        <f t="shared" si="30"/>
        <v/>
      </c>
      <c r="L1963" t="s">
        <v>157</v>
      </c>
    </row>
    <row r="1964" spans="11:12" x14ac:dyDescent="0.3">
      <c r="K1964" s="35" t="str">
        <f t="shared" si="30"/>
        <v/>
      </c>
      <c r="L1964" t="s">
        <v>157</v>
      </c>
    </row>
    <row r="1965" spans="11:12" x14ac:dyDescent="0.3">
      <c r="K1965" s="35" t="str">
        <f t="shared" si="30"/>
        <v/>
      </c>
      <c r="L1965" t="s">
        <v>157</v>
      </c>
    </row>
    <row r="1966" spans="11:12" x14ac:dyDescent="0.3">
      <c r="K1966" s="35" t="str">
        <f t="shared" si="30"/>
        <v/>
      </c>
      <c r="L1966" t="s">
        <v>157</v>
      </c>
    </row>
    <row r="1967" spans="11:12" x14ac:dyDescent="0.3">
      <c r="K1967" s="35" t="str">
        <f t="shared" si="30"/>
        <v/>
      </c>
      <c r="L1967" t="s">
        <v>157</v>
      </c>
    </row>
    <row r="1968" spans="11:12" x14ac:dyDescent="0.3">
      <c r="K1968" s="35" t="str">
        <f t="shared" si="30"/>
        <v/>
      </c>
      <c r="L1968" t="s">
        <v>157</v>
      </c>
    </row>
    <row r="1969" spans="11:12" x14ac:dyDescent="0.3">
      <c r="K1969" s="35" t="str">
        <f t="shared" si="30"/>
        <v/>
      </c>
      <c r="L1969" t="s">
        <v>157</v>
      </c>
    </row>
    <row r="1970" spans="11:12" x14ac:dyDescent="0.3">
      <c r="K1970" s="35" t="str">
        <f t="shared" si="30"/>
        <v/>
      </c>
      <c r="L1970" t="s">
        <v>157</v>
      </c>
    </row>
    <row r="1971" spans="11:12" x14ac:dyDescent="0.3">
      <c r="K1971" s="35" t="str">
        <f t="shared" si="30"/>
        <v/>
      </c>
      <c r="L1971" t="s">
        <v>157</v>
      </c>
    </row>
    <row r="1972" spans="11:12" x14ac:dyDescent="0.3">
      <c r="K1972" s="35" t="str">
        <f t="shared" si="30"/>
        <v/>
      </c>
      <c r="L1972" t="s">
        <v>157</v>
      </c>
    </row>
    <row r="1973" spans="11:12" x14ac:dyDescent="0.3">
      <c r="K1973" s="35" t="str">
        <f t="shared" si="30"/>
        <v/>
      </c>
      <c r="L1973" t="s">
        <v>157</v>
      </c>
    </row>
    <row r="1974" spans="11:12" x14ac:dyDescent="0.3">
      <c r="K1974" s="35" t="str">
        <f t="shared" si="30"/>
        <v/>
      </c>
      <c r="L1974" t="s">
        <v>157</v>
      </c>
    </row>
    <row r="1975" spans="11:12" x14ac:dyDescent="0.3">
      <c r="K1975" s="35" t="str">
        <f t="shared" si="30"/>
        <v/>
      </c>
      <c r="L1975" t="s">
        <v>157</v>
      </c>
    </row>
    <row r="1976" spans="11:12" x14ac:dyDescent="0.3">
      <c r="K1976" s="35" t="str">
        <f t="shared" si="30"/>
        <v/>
      </c>
      <c r="L1976" t="s">
        <v>157</v>
      </c>
    </row>
    <row r="1977" spans="11:12" x14ac:dyDescent="0.3">
      <c r="K1977" s="35" t="str">
        <f t="shared" si="30"/>
        <v/>
      </c>
      <c r="L1977" t="s">
        <v>157</v>
      </c>
    </row>
    <row r="1978" spans="11:12" x14ac:dyDescent="0.3">
      <c r="K1978" s="35" t="str">
        <f t="shared" si="30"/>
        <v/>
      </c>
      <c r="L1978" t="s">
        <v>157</v>
      </c>
    </row>
    <row r="1979" spans="11:12" x14ac:dyDescent="0.3">
      <c r="K1979" s="35" t="str">
        <f t="shared" si="30"/>
        <v/>
      </c>
      <c r="L1979" t="s">
        <v>157</v>
      </c>
    </row>
    <row r="1980" spans="11:12" x14ac:dyDescent="0.3">
      <c r="K1980" s="35" t="str">
        <f t="shared" si="30"/>
        <v/>
      </c>
      <c r="L1980" t="s">
        <v>157</v>
      </c>
    </row>
    <row r="1981" spans="11:12" x14ac:dyDescent="0.3">
      <c r="K1981" s="35" t="str">
        <f t="shared" si="30"/>
        <v/>
      </c>
      <c r="L1981" t="s">
        <v>157</v>
      </c>
    </row>
    <row r="1982" spans="11:12" x14ac:dyDescent="0.3">
      <c r="K1982" s="35" t="str">
        <f t="shared" si="30"/>
        <v/>
      </c>
      <c r="L1982" t="s">
        <v>157</v>
      </c>
    </row>
    <row r="1983" spans="11:12" x14ac:dyDescent="0.3">
      <c r="K1983" s="35" t="str">
        <f t="shared" si="30"/>
        <v/>
      </c>
      <c r="L1983" t="s">
        <v>157</v>
      </c>
    </row>
    <row r="1984" spans="11:12" x14ac:dyDescent="0.3">
      <c r="K1984" s="35" t="str">
        <f t="shared" si="30"/>
        <v/>
      </c>
      <c r="L1984" t="s">
        <v>157</v>
      </c>
    </row>
    <row r="1985" spans="11:12" x14ac:dyDescent="0.3">
      <c r="K1985" s="35" t="str">
        <f t="shared" si="30"/>
        <v/>
      </c>
      <c r="L1985" t="s">
        <v>157</v>
      </c>
    </row>
    <row r="1986" spans="11:12" x14ac:dyDescent="0.3">
      <c r="K1986" s="35" t="str">
        <f t="shared" si="30"/>
        <v/>
      </c>
      <c r="L1986" t="s">
        <v>157</v>
      </c>
    </row>
    <row r="1987" spans="11:12" x14ac:dyDescent="0.3">
      <c r="K1987" s="35" t="str">
        <f t="shared" ref="K1987:K2050" si="31">IF(A1987="","",C1987&amp;", "&amp;D1987&amp;", "&amp;E1987&amp;" "&amp;F1987)</f>
        <v/>
      </c>
      <c r="L1987" t="s">
        <v>157</v>
      </c>
    </row>
    <row r="1988" spans="11:12" x14ac:dyDescent="0.3">
      <c r="K1988" s="35" t="str">
        <f t="shared" si="31"/>
        <v/>
      </c>
      <c r="L1988" t="s">
        <v>157</v>
      </c>
    </row>
    <row r="1989" spans="11:12" x14ac:dyDescent="0.3">
      <c r="K1989" s="35" t="str">
        <f t="shared" si="31"/>
        <v/>
      </c>
      <c r="L1989" t="s">
        <v>157</v>
      </c>
    </row>
    <row r="1990" spans="11:12" x14ac:dyDescent="0.3">
      <c r="K1990" s="35" t="str">
        <f t="shared" si="31"/>
        <v/>
      </c>
      <c r="L1990" t="s">
        <v>157</v>
      </c>
    </row>
    <row r="1991" spans="11:12" x14ac:dyDescent="0.3">
      <c r="K1991" s="35" t="str">
        <f t="shared" si="31"/>
        <v/>
      </c>
      <c r="L1991" t="s">
        <v>157</v>
      </c>
    </row>
    <row r="1992" spans="11:12" x14ac:dyDescent="0.3">
      <c r="K1992" s="35" t="str">
        <f t="shared" si="31"/>
        <v/>
      </c>
      <c r="L1992" t="s">
        <v>157</v>
      </c>
    </row>
    <row r="1993" spans="11:12" x14ac:dyDescent="0.3">
      <c r="K1993" s="35" t="str">
        <f t="shared" si="31"/>
        <v/>
      </c>
      <c r="L1993" t="s">
        <v>157</v>
      </c>
    </row>
    <row r="1994" spans="11:12" x14ac:dyDescent="0.3">
      <c r="K1994" s="35" t="str">
        <f t="shared" si="31"/>
        <v/>
      </c>
      <c r="L1994" t="s">
        <v>157</v>
      </c>
    </row>
    <row r="1995" spans="11:12" x14ac:dyDescent="0.3">
      <c r="K1995" s="35" t="str">
        <f t="shared" si="31"/>
        <v/>
      </c>
      <c r="L1995" t="s">
        <v>157</v>
      </c>
    </row>
    <row r="1996" spans="11:12" x14ac:dyDescent="0.3">
      <c r="K1996" s="35" t="str">
        <f t="shared" si="31"/>
        <v/>
      </c>
      <c r="L1996" t="s">
        <v>157</v>
      </c>
    </row>
    <row r="1997" spans="11:12" x14ac:dyDescent="0.3">
      <c r="K1997" s="35" t="str">
        <f t="shared" si="31"/>
        <v/>
      </c>
      <c r="L1997" t="s">
        <v>157</v>
      </c>
    </row>
    <row r="1998" spans="11:12" x14ac:dyDescent="0.3">
      <c r="K1998" s="35" t="str">
        <f t="shared" si="31"/>
        <v/>
      </c>
      <c r="L1998" t="s">
        <v>157</v>
      </c>
    </row>
    <row r="1999" spans="11:12" x14ac:dyDescent="0.3">
      <c r="K1999" s="35" t="str">
        <f t="shared" si="31"/>
        <v/>
      </c>
      <c r="L1999" t="s">
        <v>157</v>
      </c>
    </row>
    <row r="2000" spans="11:12" x14ac:dyDescent="0.3">
      <c r="K2000" s="35" t="str">
        <f t="shared" si="31"/>
        <v/>
      </c>
      <c r="L2000" t="s">
        <v>157</v>
      </c>
    </row>
    <row r="2001" spans="11:12" x14ac:dyDescent="0.3">
      <c r="K2001" s="35" t="str">
        <f t="shared" si="31"/>
        <v/>
      </c>
      <c r="L2001" t="s">
        <v>157</v>
      </c>
    </row>
    <row r="2002" spans="11:12" x14ac:dyDescent="0.3">
      <c r="K2002" s="35" t="str">
        <f t="shared" si="31"/>
        <v/>
      </c>
      <c r="L2002" t="s">
        <v>157</v>
      </c>
    </row>
    <row r="2003" spans="11:12" x14ac:dyDescent="0.3">
      <c r="K2003" s="35" t="str">
        <f t="shared" si="31"/>
        <v/>
      </c>
      <c r="L2003" t="s">
        <v>157</v>
      </c>
    </row>
    <row r="2004" spans="11:12" x14ac:dyDescent="0.3">
      <c r="K2004" s="35" t="str">
        <f t="shared" si="31"/>
        <v/>
      </c>
      <c r="L2004" t="s">
        <v>157</v>
      </c>
    </row>
    <row r="2005" spans="11:12" x14ac:dyDescent="0.3">
      <c r="K2005" s="35" t="str">
        <f t="shared" si="31"/>
        <v/>
      </c>
      <c r="L2005" t="s">
        <v>157</v>
      </c>
    </row>
    <row r="2006" spans="11:12" x14ac:dyDescent="0.3">
      <c r="K2006" s="35" t="str">
        <f t="shared" si="31"/>
        <v/>
      </c>
      <c r="L2006" t="s">
        <v>157</v>
      </c>
    </row>
    <row r="2007" spans="11:12" x14ac:dyDescent="0.3">
      <c r="K2007" s="35" t="str">
        <f t="shared" si="31"/>
        <v/>
      </c>
      <c r="L2007" t="s">
        <v>157</v>
      </c>
    </row>
    <row r="2008" spans="11:12" x14ac:dyDescent="0.3">
      <c r="K2008" s="35" t="str">
        <f t="shared" si="31"/>
        <v/>
      </c>
      <c r="L2008" t="s">
        <v>157</v>
      </c>
    </row>
    <row r="2009" spans="11:12" x14ac:dyDescent="0.3">
      <c r="K2009" s="35" t="str">
        <f t="shared" si="31"/>
        <v/>
      </c>
      <c r="L2009" t="s">
        <v>157</v>
      </c>
    </row>
    <row r="2010" spans="11:12" x14ac:dyDescent="0.3">
      <c r="K2010" s="35" t="str">
        <f t="shared" si="31"/>
        <v/>
      </c>
      <c r="L2010" t="s">
        <v>157</v>
      </c>
    </row>
    <row r="2011" spans="11:12" x14ac:dyDescent="0.3">
      <c r="K2011" s="35" t="str">
        <f t="shared" si="31"/>
        <v/>
      </c>
      <c r="L2011" t="s">
        <v>157</v>
      </c>
    </row>
    <row r="2012" spans="11:12" x14ac:dyDescent="0.3">
      <c r="K2012" s="35" t="str">
        <f t="shared" si="31"/>
        <v/>
      </c>
      <c r="L2012" t="s">
        <v>157</v>
      </c>
    </row>
    <row r="2013" spans="11:12" x14ac:dyDescent="0.3">
      <c r="K2013" s="35" t="str">
        <f t="shared" si="31"/>
        <v/>
      </c>
      <c r="L2013" t="s">
        <v>157</v>
      </c>
    </row>
    <row r="2014" spans="11:12" x14ac:dyDescent="0.3">
      <c r="K2014" s="35" t="str">
        <f t="shared" si="31"/>
        <v/>
      </c>
      <c r="L2014" t="s">
        <v>157</v>
      </c>
    </row>
    <row r="2015" spans="11:12" x14ac:dyDescent="0.3">
      <c r="K2015" s="35" t="str">
        <f t="shared" si="31"/>
        <v/>
      </c>
      <c r="L2015" t="s">
        <v>157</v>
      </c>
    </row>
    <row r="2016" spans="11:12" x14ac:dyDescent="0.3">
      <c r="K2016" s="35" t="str">
        <f t="shared" si="31"/>
        <v/>
      </c>
      <c r="L2016" t="s">
        <v>157</v>
      </c>
    </row>
    <row r="2017" spans="11:12" x14ac:dyDescent="0.3">
      <c r="K2017" s="35" t="str">
        <f t="shared" si="31"/>
        <v/>
      </c>
      <c r="L2017" t="s">
        <v>157</v>
      </c>
    </row>
    <row r="2018" spans="11:12" x14ac:dyDescent="0.3">
      <c r="K2018" s="35" t="str">
        <f t="shared" si="31"/>
        <v/>
      </c>
      <c r="L2018" t="s">
        <v>157</v>
      </c>
    </row>
    <row r="2019" spans="11:12" x14ac:dyDescent="0.3">
      <c r="K2019" s="35" t="str">
        <f t="shared" si="31"/>
        <v/>
      </c>
      <c r="L2019" t="s">
        <v>157</v>
      </c>
    </row>
    <row r="2020" spans="11:12" x14ac:dyDescent="0.3">
      <c r="K2020" s="35" t="str">
        <f t="shared" si="31"/>
        <v/>
      </c>
      <c r="L2020" t="s">
        <v>157</v>
      </c>
    </row>
    <row r="2021" spans="11:12" x14ac:dyDescent="0.3">
      <c r="K2021" s="35" t="str">
        <f t="shared" si="31"/>
        <v/>
      </c>
      <c r="L2021" t="s">
        <v>157</v>
      </c>
    </row>
    <row r="2022" spans="11:12" x14ac:dyDescent="0.3">
      <c r="K2022" s="35" t="str">
        <f t="shared" si="31"/>
        <v/>
      </c>
      <c r="L2022" t="s">
        <v>157</v>
      </c>
    </row>
    <row r="2023" spans="11:12" x14ac:dyDescent="0.3">
      <c r="K2023" s="35" t="str">
        <f t="shared" si="31"/>
        <v/>
      </c>
      <c r="L2023" t="s">
        <v>157</v>
      </c>
    </row>
    <row r="2024" spans="11:12" x14ac:dyDescent="0.3">
      <c r="K2024" s="35" t="str">
        <f t="shared" si="31"/>
        <v/>
      </c>
      <c r="L2024" t="s">
        <v>157</v>
      </c>
    </row>
    <row r="2025" spans="11:12" x14ac:dyDescent="0.3">
      <c r="K2025" s="35" t="str">
        <f t="shared" si="31"/>
        <v/>
      </c>
      <c r="L2025" t="s">
        <v>157</v>
      </c>
    </row>
    <row r="2026" spans="11:12" x14ac:dyDescent="0.3">
      <c r="K2026" s="35" t="str">
        <f t="shared" si="31"/>
        <v/>
      </c>
      <c r="L2026" t="s">
        <v>157</v>
      </c>
    </row>
    <row r="2027" spans="11:12" x14ac:dyDescent="0.3">
      <c r="K2027" s="35" t="str">
        <f t="shared" si="31"/>
        <v/>
      </c>
      <c r="L2027" t="s">
        <v>157</v>
      </c>
    </row>
    <row r="2028" spans="11:12" x14ac:dyDescent="0.3">
      <c r="K2028" s="35" t="str">
        <f t="shared" si="31"/>
        <v/>
      </c>
      <c r="L2028" t="s">
        <v>157</v>
      </c>
    </row>
    <row r="2029" spans="11:12" x14ac:dyDescent="0.3">
      <c r="K2029" s="35" t="str">
        <f t="shared" si="31"/>
        <v/>
      </c>
      <c r="L2029" t="s">
        <v>157</v>
      </c>
    </row>
    <row r="2030" spans="11:12" x14ac:dyDescent="0.3">
      <c r="K2030" s="35" t="str">
        <f t="shared" si="31"/>
        <v/>
      </c>
      <c r="L2030" t="s">
        <v>157</v>
      </c>
    </row>
    <row r="2031" spans="11:12" x14ac:dyDescent="0.3">
      <c r="K2031" s="35" t="str">
        <f t="shared" si="31"/>
        <v/>
      </c>
      <c r="L2031" t="s">
        <v>157</v>
      </c>
    </row>
    <row r="2032" spans="11:12" x14ac:dyDescent="0.3">
      <c r="K2032" s="35" t="str">
        <f t="shared" si="31"/>
        <v/>
      </c>
      <c r="L2032" t="s">
        <v>157</v>
      </c>
    </row>
    <row r="2033" spans="11:12" x14ac:dyDescent="0.3">
      <c r="K2033" s="35" t="str">
        <f t="shared" si="31"/>
        <v/>
      </c>
      <c r="L2033" t="s">
        <v>157</v>
      </c>
    </row>
    <row r="2034" spans="11:12" x14ac:dyDescent="0.3">
      <c r="K2034" s="35" t="str">
        <f t="shared" si="31"/>
        <v/>
      </c>
      <c r="L2034" t="s">
        <v>157</v>
      </c>
    </row>
    <row r="2035" spans="11:12" x14ac:dyDescent="0.3">
      <c r="K2035" s="35" t="str">
        <f t="shared" si="31"/>
        <v/>
      </c>
      <c r="L2035" t="s">
        <v>157</v>
      </c>
    </row>
    <row r="2036" spans="11:12" x14ac:dyDescent="0.3">
      <c r="K2036" s="35" t="str">
        <f t="shared" si="31"/>
        <v/>
      </c>
      <c r="L2036" t="s">
        <v>157</v>
      </c>
    </row>
    <row r="2037" spans="11:12" x14ac:dyDescent="0.3">
      <c r="K2037" s="35" t="str">
        <f t="shared" si="31"/>
        <v/>
      </c>
      <c r="L2037" t="s">
        <v>157</v>
      </c>
    </row>
    <row r="2038" spans="11:12" x14ac:dyDescent="0.3">
      <c r="K2038" s="35" t="str">
        <f t="shared" si="31"/>
        <v/>
      </c>
      <c r="L2038" t="s">
        <v>157</v>
      </c>
    </row>
    <row r="2039" spans="11:12" x14ac:dyDescent="0.3">
      <c r="K2039" s="35" t="str">
        <f t="shared" si="31"/>
        <v/>
      </c>
      <c r="L2039" t="s">
        <v>157</v>
      </c>
    </row>
    <row r="2040" spans="11:12" x14ac:dyDescent="0.3">
      <c r="K2040" s="35" t="str">
        <f t="shared" si="31"/>
        <v/>
      </c>
      <c r="L2040" t="s">
        <v>157</v>
      </c>
    </row>
    <row r="2041" spans="11:12" x14ac:dyDescent="0.3">
      <c r="K2041" s="35" t="str">
        <f t="shared" si="31"/>
        <v/>
      </c>
      <c r="L2041" t="s">
        <v>157</v>
      </c>
    </row>
    <row r="2042" spans="11:12" x14ac:dyDescent="0.3">
      <c r="K2042" s="35" t="str">
        <f t="shared" si="31"/>
        <v/>
      </c>
      <c r="L2042" t="s">
        <v>157</v>
      </c>
    </row>
    <row r="2043" spans="11:12" x14ac:dyDescent="0.3">
      <c r="K2043" s="35" t="str">
        <f t="shared" si="31"/>
        <v/>
      </c>
      <c r="L2043" t="s">
        <v>157</v>
      </c>
    </row>
    <row r="2044" spans="11:12" x14ac:dyDescent="0.3">
      <c r="K2044" s="35" t="str">
        <f t="shared" si="31"/>
        <v/>
      </c>
      <c r="L2044" t="s">
        <v>157</v>
      </c>
    </row>
    <row r="2045" spans="11:12" x14ac:dyDescent="0.3">
      <c r="K2045" s="35" t="str">
        <f t="shared" si="31"/>
        <v/>
      </c>
      <c r="L2045" t="s">
        <v>157</v>
      </c>
    </row>
    <row r="2046" spans="11:12" x14ac:dyDescent="0.3">
      <c r="K2046" s="35" t="str">
        <f t="shared" si="31"/>
        <v/>
      </c>
      <c r="L2046" t="s">
        <v>157</v>
      </c>
    </row>
    <row r="2047" spans="11:12" x14ac:dyDescent="0.3">
      <c r="K2047" s="35" t="str">
        <f t="shared" si="31"/>
        <v/>
      </c>
      <c r="L2047" t="s">
        <v>157</v>
      </c>
    </row>
    <row r="2048" spans="11:12" x14ac:dyDescent="0.3">
      <c r="K2048" s="35" t="str">
        <f t="shared" si="31"/>
        <v/>
      </c>
      <c r="L2048" t="s">
        <v>157</v>
      </c>
    </row>
    <row r="2049" spans="11:12" x14ac:dyDescent="0.3">
      <c r="K2049" s="35" t="str">
        <f t="shared" si="31"/>
        <v/>
      </c>
      <c r="L2049" t="s">
        <v>157</v>
      </c>
    </row>
    <row r="2050" spans="11:12" x14ac:dyDescent="0.3">
      <c r="K2050" s="35" t="str">
        <f t="shared" si="31"/>
        <v/>
      </c>
      <c r="L2050" t="s">
        <v>157</v>
      </c>
    </row>
    <row r="2051" spans="11:12" x14ac:dyDescent="0.3">
      <c r="K2051" s="35" t="str">
        <f t="shared" ref="K2051:K2114" si="32">IF(A2051="","",C2051&amp;", "&amp;D2051&amp;", "&amp;E2051&amp;" "&amp;F2051)</f>
        <v/>
      </c>
      <c r="L2051" t="s">
        <v>157</v>
      </c>
    </row>
    <row r="2052" spans="11:12" x14ac:dyDescent="0.3">
      <c r="K2052" s="35" t="str">
        <f t="shared" si="32"/>
        <v/>
      </c>
      <c r="L2052" t="s">
        <v>157</v>
      </c>
    </row>
    <row r="2053" spans="11:12" x14ac:dyDescent="0.3">
      <c r="K2053" s="35" t="str">
        <f t="shared" si="32"/>
        <v/>
      </c>
      <c r="L2053" t="s">
        <v>157</v>
      </c>
    </row>
    <row r="2054" spans="11:12" x14ac:dyDescent="0.3">
      <c r="K2054" s="35" t="str">
        <f t="shared" si="32"/>
        <v/>
      </c>
      <c r="L2054" t="s">
        <v>157</v>
      </c>
    </row>
    <row r="2055" spans="11:12" x14ac:dyDescent="0.3">
      <c r="K2055" s="35" t="str">
        <f t="shared" si="32"/>
        <v/>
      </c>
      <c r="L2055" t="s">
        <v>157</v>
      </c>
    </row>
    <row r="2056" spans="11:12" x14ac:dyDescent="0.3">
      <c r="K2056" s="35" t="str">
        <f t="shared" si="32"/>
        <v/>
      </c>
      <c r="L2056" t="s">
        <v>157</v>
      </c>
    </row>
    <row r="2057" spans="11:12" x14ac:dyDescent="0.3">
      <c r="K2057" s="35" t="str">
        <f t="shared" si="32"/>
        <v/>
      </c>
      <c r="L2057" t="s">
        <v>157</v>
      </c>
    </row>
    <row r="2058" spans="11:12" x14ac:dyDescent="0.3">
      <c r="K2058" s="35" t="str">
        <f t="shared" si="32"/>
        <v/>
      </c>
      <c r="L2058" t="s">
        <v>157</v>
      </c>
    </row>
    <row r="2059" spans="11:12" x14ac:dyDescent="0.3">
      <c r="K2059" s="35" t="str">
        <f t="shared" si="32"/>
        <v/>
      </c>
      <c r="L2059" t="s">
        <v>157</v>
      </c>
    </row>
    <row r="2060" spans="11:12" x14ac:dyDescent="0.3">
      <c r="K2060" s="35" t="str">
        <f t="shared" si="32"/>
        <v/>
      </c>
      <c r="L2060" t="s">
        <v>157</v>
      </c>
    </row>
    <row r="2061" spans="11:12" x14ac:dyDescent="0.3">
      <c r="K2061" s="35" t="str">
        <f t="shared" si="32"/>
        <v/>
      </c>
      <c r="L2061" t="s">
        <v>157</v>
      </c>
    </row>
    <row r="2062" spans="11:12" x14ac:dyDescent="0.3">
      <c r="K2062" s="35" t="str">
        <f t="shared" si="32"/>
        <v/>
      </c>
      <c r="L2062" t="s">
        <v>157</v>
      </c>
    </row>
    <row r="2063" spans="11:12" x14ac:dyDescent="0.3">
      <c r="K2063" s="35" t="str">
        <f t="shared" si="32"/>
        <v/>
      </c>
      <c r="L2063" t="s">
        <v>157</v>
      </c>
    </row>
    <row r="2064" spans="11:12" x14ac:dyDescent="0.3">
      <c r="K2064" s="35" t="str">
        <f t="shared" si="32"/>
        <v/>
      </c>
      <c r="L2064" t="s">
        <v>157</v>
      </c>
    </row>
    <row r="2065" spans="11:12" x14ac:dyDescent="0.3">
      <c r="K2065" s="35" t="str">
        <f t="shared" si="32"/>
        <v/>
      </c>
      <c r="L2065" t="s">
        <v>157</v>
      </c>
    </row>
    <row r="2066" spans="11:12" x14ac:dyDescent="0.3">
      <c r="K2066" s="35" t="str">
        <f t="shared" si="32"/>
        <v/>
      </c>
      <c r="L2066" t="s">
        <v>157</v>
      </c>
    </row>
    <row r="2067" spans="11:12" x14ac:dyDescent="0.3">
      <c r="K2067" s="35" t="str">
        <f t="shared" si="32"/>
        <v/>
      </c>
      <c r="L2067" t="s">
        <v>157</v>
      </c>
    </row>
    <row r="2068" spans="11:12" x14ac:dyDescent="0.3">
      <c r="K2068" s="35" t="str">
        <f t="shared" si="32"/>
        <v/>
      </c>
      <c r="L2068" t="s">
        <v>157</v>
      </c>
    </row>
    <row r="2069" spans="11:12" x14ac:dyDescent="0.3">
      <c r="K2069" s="35" t="str">
        <f t="shared" si="32"/>
        <v/>
      </c>
      <c r="L2069" t="s">
        <v>157</v>
      </c>
    </row>
    <row r="2070" spans="11:12" x14ac:dyDescent="0.3">
      <c r="K2070" s="35" t="str">
        <f t="shared" si="32"/>
        <v/>
      </c>
      <c r="L2070" t="s">
        <v>157</v>
      </c>
    </row>
    <row r="2071" spans="11:12" x14ac:dyDescent="0.3">
      <c r="K2071" s="35" t="str">
        <f t="shared" si="32"/>
        <v/>
      </c>
      <c r="L2071" t="s">
        <v>157</v>
      </c>
    </row>
    <row r="2072" spans="11:12" x14ac:dyDescent="0.3">
      <c r="K2072" s="35" t="str">
        <f t="shared" si="32"/>
        <v/>
      </c>
      <c r="L2072" t="s">
        <v>157</v>
      </c>
    </row>
    <row r="2073" spans="11:12" x14ac:dyDescent="0.3">
      <c r="K2073" s="35" t="str">
        <f t="shared" si="32"/>
        <v/>
      </c>
      <c r="L2073" t="s">
        <v>157</v>
      </c>
    </row>
    <row r="2074" spans="11:12" x14ac:dyDescent="0.3">
      <c r="K2074" s="35" t="str">
        <f t="shared" si="32"/>
        <v/>
      </c>
      <c r="L2074" t="s">
        <v>157</v>
      </c>
    </row>
    <row r="2075" spans="11:12" x14ac:dyDescent="0.3">
      <c r="K2075" s="35" t="str">
        <f t="shared" si="32"/>
        <v/>
      </c>
      <c r="L2075" t="s">
        <v>157</v>
      </c>
    </row>
    <row r="2076" spans="11:12" x14ac:dyDescent="0.3">
      <c r="K2076" s="35" t="str">
        <f t="shared" si="32"/>
        <v/>
      </c>
      <c r="L2076" t="s">
        <v>157</v>
      </c>
    </row>
    <row r="2077" spans="11:12" x14ac:dyDescent="0.3">
      <c r="K2077" s="35" t="str">
        <f t="shared" si="32"/>
        <v/>
      </c>
      <c r="L2077" t="s">
        <v>157</v>
      </c>
    </row>
    <row r="2078" spans="11:12" x14ac:dyDescent="0.3">
      <c r="K2078" s="35" t="str">
        <f t="shared" si="32"/>
        <v/>
      </c>
      <c r="L2078" t="s">
        <v>157</v>
      </c>
    </row>
    <row r="2079" spans="11:12" x14ac:dyDescent="0.3">
      <c r="K2079" s="35" t="str">
        <f t="shared" si="32"/>
        <v/>
      </c>
      <c r="L2079" t="s">
        <v>157</v>
      </c>
    </row>
    <row r="2080" spans="11:12" x14ac:dyDescent="0.3">
      <c r="K2080" s="35" t="str">
        <f t="shared" si="32"/>
        <v/>
      </c>
      <c r="L2080" t="s">
        <v>157</v>
      </c>
    </row>
    <row r="2081" spans="11:12" x14ac:dyDescent="0.3">
      <c r="K2081" s="35" t="str">
        <f t="shared" si="32"/>
        <v/>
      </c>
      <c r="L2081" t="s">
        <v>157</v>
      </c>
    </row>
    <row r="2082" spans="11:12" x14ac:dyDescent="0.3">
      <c r="K2082" s="35" t="str">
        <f t="shared" si="32"/>
        <v/>
      </c>
      <c r="L2082" t="s">
        <v>157</v>
      </c>
    </row>
    <row r="2083" spans="11:12" x14ac:dyDescent="0.3">
      <c r="K2083" s="35" t="str">
        <f t="shared" si="32"/>
        <v/>
      </c>
      <c r="L2083" t="s">
        <v>157</v>
      </c>
    </row>
    <row r="2084" spans="11:12" x14ac:dyDescent="0.3">
      <c r="K2084" s="35" t="str">
        <f t="shared" si="32"/>
        <v/>
      </c>
      <c r="L2084" t="s">
        <v>157</v>
      </c>
    </row>
    <row r="2085" spans="11:12" x14ac:dyDescent="0.3">
      <c r="K2085" s="35" t="str">
        <f t="shared" si="32"/>
        <v/>
      </c>
      <c r="L2085" t="s">
        <v>157</v>
      </c>
    </row>
    <row r="2086" spans="11:12" x14ac:dyDescent="0.3">
      <c r="K2086" s="35" t="str">
        <f t="shared" si="32"/>
        <v/>
      </c>
      <c r="L2086" t="s">
        <v>157</v>
      </c>
    </row>
    <row r="2087" spans="11:12" x14ac:dyDescent="0.3">
      <c r="K2087" s="35" t="str">
        <f t="shared" si="32"/>
        <v/>
      </c>
      <c r="L2087" t="s">
        <v>157</v>
      </c>
    </row>
    <row r="2088" spans="11:12" x14ac:dyDescent="0.3">
      <c r="K2088" s="35" t="str">
        <f t="shared" si="32"/>
        <v/>
      </c>
      <c r="L2088" t="s">
        <v>157</v>
      </c>
    </row>
    <row r="2089" spans="11:12" x14ac:dyDescent="0.3">
      <c r="K2089" s="35" t="str">
        <f t="shared" si="32"/>
        <v/>
      </c>
      <c r="L2089" t="s">
        <v>157</v>
      </c>
    </row>
    <row r="2090" spans="11:12" x14ac:dyDescent="0.3">
      <c r="K2090" s="35" t="str">
        <f t="shared" si="32"/>
        <v/>
      </c>
      <c r="L2090" t="s">
        <v>157</v>
      </c>
    </row>
    <row r="2091" spans="11:12" x14ac:dyDescent="0.3">
      <c r="K2091" s="35" t="str">
        <f t="shared" si="32"/>
        <v/>
      </c>
      <c r="L2091" t="s">
        <v>157</v>
      </c>
    </row>
    <row r="2092" spans="11:12" x14ac:dyDescent="0.3">
      <c r="K2092" s="35" t="str">
        <f t="shared" si="32"/>
        <v/>
      </c>
      <c r="L2092" t="s">
        <v>157</v>
      </c>
    </row>
    <row r="2093" spans="11:12" x14ac:dyDescent="0.3">
      <c r="K2093" s="35" t="str">
        <f t="shared" si="32"/>
        <v/>
      </c>
      <c r="L2093" t="s">
        <v>157</v>
      </c>
    </row>
    <row r="2094" spans="11:12" x14ac:dyDescent="0.3">
      <c r="K2094" s="35" t="str">
        <f t="shared" si="32"/>
        <v/>
      </c>
      <c r="L2094" t="s">
        <v>157</v>
      </c>
    </row>
    <row r="2095" spans="11:12" x14ac:dyDescent="0.3">
      <c r="K2095" s="35" t="str">
        <f t="shared" si="32"/>
        <v/>
      </c>
      <c r="L2095" t="s">
        <v>157</v>
      </c>
    </row>
    <row r="2096" spans="11:12" x14ac:dyDescent="0.3">
      <c r="K2096" s="35" t="str">
        <f t="shared" si="32"/>
        <v/>
      </c>
      <c r="L2096" t="s">
        <v>157</v>
      </c>
    </row>
    <row r="2097" spans="11:12" x14ac:dyDescent="0.3">
      <c r="K2097" s="35" t="str">
        <f t="shared" si="32"/>
        <v/>
      </c>
      <c r="L2097" t="s">
        <v>157</v>
      </c>
    </row>
    <row r="2098" spans="11:12" x14ac:dyDescent="0.3">
      <c r="K2098" s="35" t="str">
        <f t="shared" si="32"/>
        <v/>
      </c>
      <c r="L2098" t="s">
        <v>157</v>
      </c>
    </row>
    <row r="2099" spans="11:12" x14ac:dyDescent="0.3">
      <c r="K2099" s="35" t="str">
        <f t="shared" si="32"/>
        <v/>
      </c>
      <c r="L2099" t="s">
        <v>157</v>
      </c>
    </row>
    <row r="2100" spans="11:12" x14ac:dyDescent="0.3">
      <c r="K2100" s="35" t="str">
        <f t="shared" si="32"/>
        <v/>
      </c>
      <c r="L2100" t="s">
        <v>157</v>
      </c>
    </row>
    <row r="2101" spans="11:12" x14ac:dyDescent="0.3">
      <c r="K2101" s="35" t="str">
        <f t="shared" si="32"/>
        <v/>
      </c>
      <c r="L2101" t="s">
        <v>157</v>
      </c>
    </row>
    <row r="2102" spans="11:12" x14ac:dyDescent="0.3">
      <c r="K2102" s="35" t="str">
        <f t="shared" si="32"/>
        <v/>
      </c>
      <c r="L2102" t="s">
        <v>157</v>
      </c>
    </row>
    <row r="2103" spans="11:12" x14ac:dyDescent="0.3">
      <c r="K2103" s="35" t="str">
        <f t="shared" si="32"/>
        <v/>
      </c>
      <c r="L2103" t="s">
        <v>157</v>
      </c>
    </row>
    <row r="2104" spans="11:12" x14ac:dyDescent="0.3">
      <c r="K2104" s="35" t="str">
        <f t="shared" si="32"/>
        <v/>
      </c>
      <c r="L2104" t="s">
        <v>157</v>
      </c>
    </row>
    <row r="2105" spans="11:12" x14ac:dyDescent="0.3">
      <c r="K2105" s="35" t="str">
        <f t="shared" si="32"/>
        <v/>
      </c>
      <c r="L2105" t="s">
        <v>157</v>
      </c>
    </row>
    <row r="2106" spans="11:12" x14ac:dyDescent="0.3">
      <c r="K2106" s="35" t="str">
        <f t="shared" si="32"/>
        <v/>
      </c>
      <c r="L2106" t="s">
        <v>157</v>
      </c>
    </row>
    <row r="2107" spans="11:12" x14ac:dyDescent="0.3">
      <c r="K2107" s="35" t="str">
        <f t="shared" si="32"/>
        <v/>
      </c>
      <c r="L2107" t="s">
        <v>157</v>
      </c>
    </row>
    <row r="2108" spans="11:12" x14ac:dyDescent="0.3">
      <c r="K2108" s="35" t="str">
        <f t="shared" si="32"/>
        <v/>
      </c>
      <c r="L2108" t="s">
        <v>157</v>
      </c>
    </row>
    <row r="2109" spans="11:12" x14ac:dyDescent="0.3">
      <c r="K2109" s="35" t="str">
        <f t="shared" si="32"/>
        <v/>
      </c>
      <c r="L2109" t="s">
        <v>157</v>
      </c>
    </row>
    <row r="2110" spans="11:12" x14ac:dyDescent="0.3">
      <c r="K2110" s="35" t="str">
        <f t="shared" si="32"/>
        <v/>
      </c>
      <c r="L2110" t="s">
        <v>157</v>
      </c>
    </row>
    <row r="2111" spans="11:12" x14ac:dyDescent="0.3">
      <c r="K2111" s="35" t="str">
        <f t="shared" si="32"/>
        <v/>
      </c>
      <c r="L2111" t="s">
        <v>157</v>
      </c>
    </row>
    <row r="2112" spans="11:12" x14ac:dyDescent="0.3">
      <c r="K2112" s="35" t="str">
        <f t="shared" si="32"/>
        <v/>
      </c>
      <c r="L2112" t="s">
        <v>157</v>
      </c>
    </row>
    <row r="2113" spans="11:12" x14ac:dyDescent="0.3">
      <c r="K2113" s="35" t="str">
        <f t="shared" si="32"/>
        <v/>
      </c>
      <c r="L2113" t="s">
        <v>157</v>
      </c>
    </row>
    <row r="2114" spans="11:12" x14ac:dyDescent="0.3">
      <c r="K2114" s="35" t="str">
        <f t="shared" si="32"/>
        <v/>
      </c>
      <c r="L2114" t="s">
        <v>157</v>
      </c>
    </row>
    <row r="2115" spans="11:12" x14ac:dyDescent="0.3">
      <c r="K2115" s="35" t="str">
        <f t="shared" ref="K2115:K2178" si="33">IF(A2115="","",C2115&amp;", "&amp;D2115&amp;", "&amp;E2115&amp;" "&amp;F2115)</f>
        <v/>
      </c>
      <c r="L2115" t="s">
        <v>157</v>
      </c>
    </row>
    <row r="2116" spans="11:12" x14ac:dyDescent="0.3">
      <c r="K2116" s="35" t="str">
        <f t="shared" si="33"/>
        <v/>
      </c>
      <c r="L2116" t="s">
        <v>157</v>
      </c>
    </row>
    <row r="2117" spans="11:12" x14ac:dyDescent="0.3">
      <c r="K2117" s="35" t="str">
        <f t="shared" si="33"/>
        <v/>
      </c>
      <c r="L2117" t="s">
        <v>157</v>
      </c>
    </row>
    <row r="2118" spans="11:12" x14ac:dyDescent="0.3">
      <c r="K2118" s="35" t="str">
        <f t="shared" si="33"/>
        <v/>
      </c>
      <c r="L2118" t="s">
        <v>157</v>
      </c>
    </row>
    <row r="2119" spans="11:12" x14ac:dyDescent="0.3">
      <c r="K2119" s="35" t="str">
        <f t="shared" si="33"/>
        <v/>
      </c>
      <c r="L2119" t="s">
        <v>157</v>
      </c>
    </row>
    <row r="2120" spans="11:12" x14ac:dyDescent="0.3">
      <c r="K2120" s="35" t="str">
        <f t="shared" si="33"/>
        <v/>
      </c>
      <c r="L2120" t="s">
        <v>157</v>
      </c>
    </row>
    <row r="2121" spans="11:12" x14ac:dyDescent="0.3">
      <c r="K2121" s="35" t="str">
        <f t="shared" si="33"/>
        <v/>
      </c>
      <c r="L2121" t="s">
        <v>157</v>
      </c>
    </row>
    <row r="2122" spans="11:12" x14ac:dyDescent="0.3">
      <c r="K2122" s="35" t="str">
        <f t="shared" si="33"/>
        <v/>
      </c>
      <c r="L2122" t="s">
        <v>157</v>
      </c>
    </row>
    <row r="2123" spans="11:12" x14ac:dyDescent="0.3">
      <c r="K2123" s="35" t="str">
        <f t="shared" si="33"/>
        <v/>
      </c>
      <c r="L2123" t="s">
        <v>157</v>
      </c>
    </row>
    <row r="2124" spans="11:12" x14ac:dyDescent="0.3">
      <c r="K2124" s="35" t="str">
        <f t="shared" si="33"/>
        <v/>
      </c>
      <c r="L2124" t="s">
        <v>157</v>
      </c>
    </row>
    <row r="2125" spans="11:12" x14ac:dyDescent="0.3">
      <c r="K2125" s="35" t="str">
        <f t="shared" si="33"/>
        <v/>
      </c>
      <c r="L2125" t="s">
        <v>157</v>
      </c>
    </row>
    <row r="2126" spans="11:12" x14ac:dyDescent="0.3">
      <c r="K2126" s="35" t="str">
        <f t="shared" si="33"/>
        <v/>
      </c>
      <c r="L2126" t="s">
        <v>157</v>
      </c>
    </row>
    <row r="2127" spans="11:12" x14ac:dyDescent="0.3">
      <c r="K2127" s="35" t="str">
        <f t="shared" si="33"/>
        <v/>
      </c>
      <c r="L2127" t="s">
        <v>157</v>
      </c>
    </row>
    <row r="2128" spans="11:12" x14ac:dyDescent="0.3">
      <c r="K2128" s="35" t="str">
        <f t="shared" si="33"/>
        <v/>
      </c>
      <c r="L2128" t="s">
        <v>157</v>
      </c>
    </row>
    <row r="2129" spans="11:12" x14ac:dyDescent="0.3">
      <c r="K2129" s="35" t="str">
        <f t="shared" si="33"/>
        <v/>
      </c>
      <c r="L2129" t="s">
        <v>157</v>
      </c>
    </row>
    <row r="2130" spans="11:12" x14ac:dyDescent="0.3">
      <c r="K2130" s="35" t="str">
        <f t="shared" si="33"/>
        <v/>
      </c>
      <c r="L2130" t="s">
        <v>157</v>
      </c>
    </row>
    <row r="2131" spans="11:12" x14ac:dyDescent="0.3">
      <c r="K2131" s="35" t="str">
        <f t="shared" si="33"/>
        <v/>
      </c>
      <c r="L2131" t="s">
        <v>157</v>
      </c>
    </row>
    <row r="2132" spans="11:12" x14ac:dyDescent="0.3">
      <c r="K2132" s="35" t="str">
        <f t="shared" si="33"/>
        <v/>
      </c>
      <c r="L2132" t="s">
        <v>157</v>
      </c>
    </row>
    <row r="2133" spans="11:12" x14ac:dyDescent="0.3">
      <c r="K2133" s="35" t="str">
        <f t="shared" si="33"/>
        <v/>
      </c>
      <c r="L2133" t="s">
        <v>157</v>
      </c>
    </row>
    <row r="2134" spans="11:12" x14ac:dyDescent="0.3">
      <c r="K2134" s="35" t="str">
        <f t="shared" si="33"/>
        <v/>
      </c>
      <c r="L2134" t="s">
        <v>157</v>
      </c>
    </row>
    <row r="2135" spans="11:12" x14ac:dyDescent="0.3">
      <c r="K2135" s="35" t="str">
        <f t="shared" si="33"/>
        <v/>
      </c>
      <c r="L2135" t="s">
        <v>157</v>
      </c>
    </row>
    <row r="2136" spans="11:12" x14ac:dyDescent="0.3">
      <c r="K2136" s="35" t="str">
        <f t="shared" si="33"/>
        <v/>
      </c>
      <c r="L2136" t="s">
        <v>157</v>
      </c>
    </row>
    <row r="2137" spans="11:12" x14ac:dyDescent="0.3">
      <c r="K2137" s="35" t="str">
        <f t="shared" si="33"/>
        <v/>
      </c>
      <c r="L2137" t="s">
        <v>157</v>
      </c>
    </row>
    <row r="2138" spans="11:12" x14ac:dyDescent="0.3">
      <c r="K2138" s="35" t="str">
        <f t="shared" si="33"/>
        <v/>
      </c>
      <c r="L2138" t="s">
        <v>157</v>
      </c>
    </row>
    <row r="2139" spans="11:12" x14ac:dyDescent="0.3">
      <c r="K2139" s="35" t="str">
        <f t="shared" si="33"/>
        <v/>
      </c>
      <c r="L2139" t="s">
        <v>157</v>
      </c>
    </row>
    <row r="2140" spans="11:12" x14ac:dyDescent="0.3">
      <c r="K2140" s="35" t="str">
        <f t="shared" si="33"/>
        <v/>
      </c>
      <c r="L2140" t="s">
        <v>157</v>
      </c>
    </row>
    <row r="2141" spans="11:12" x14ac:dyDescent="0.3">
      <c r="K2141" s="35" t="str">
        <f t="shared" si="33"/>
        <v/>
      </c>
      <c r="L2141" t="s">
        <v>157</v>
      </c>
    </row>
    <row r="2142" spans="11:12" x14ac:dyDescent="0.3">
      <c r="K2142" s="35" t="str">
        <f t="shared" si="33"/>
        <v/>
      </c>
      <c r="L2142" t="s">
        <v>157</v>
      </c>
    </row>
    <row r="2143" spans="11:12" x14ac:dyDescent="0.3">
      <c r="K2143" s="35" t="str">
        <f t="shared" si="33"/>
        <v/>
      </c>
      <c r="L2143" t="s">
        <v>157</v>
      </c>
    </row>
    <row r="2144" spans="11:12" x14ac:dyDescent="0.3">
      <c r="K2144" s="35" t="str">
        <f t="shared" si="33"/>
        <v/>
      </c>
      <c r="L2144" t="s">
        <v>157</v>
      </c>
    </row>
    <row r="2145" spans="11:12" x14ac:dyDescent="0.3">
      <c r="K2145" s="35" t="str">
        <f t="shared" si="33"/>
        <v/>
      </c>
      <c r="L2145" t="s">
        <v>157</v>
      </c>
    </row>
    <row r="2146" spans="11:12" x14ac:dyDescent="0.3">
      <c r="K2146" s="35" t="str">
        <f t="shared" si="33"/>
        <v/>
      </c>
      <c r="L2146" t="s">
        <v>157</v>
      </c>
    </row>
    <row r="2147" spans="11:12" x14ac:dyDescent="0.3">
      <c r="K2147" s="35" t="str">
        <f t="shared" si="33"/>
        <v/>
      </c>
      <c r="L2147" t="s">
        <v>157</v>
      </c>
    </row>
    <row r="2148" spans="11:12" x14ac:dyDescent="0.3">
      <c r="K2148" s="35" t="str">
        <f t="shared" si="33"/>
        <v/>
      </c>
      <c r="L2148" t="s">
        <v>157</v>
      </c>
    </row>
    <row r="2149" spans="11:12" x14ac:dyDescent="0.3">
      <c r="K2149" s="35" t="str">
        <f t="shared" si="33"/>
        <v/>
      </c>
      <c r="L2149" t="s">
        <v>157</v>
      </c>
    </row>
    <row r="2150" spans="11:12" x14ac:dyDescent="0.3">
      <c r="K2150" s="35" t="str">
        <f t="shared" si="33"/>
        <v/>
      </c>
      <c r="L2150" t="s">
        <v>157</v>
      </c>
    </row>
    <row r="2151" spans="11:12" x14ac:dyDescent="0.3">
      <c r="K2151" s="35" t="str">
        <f t="shared" si="33"/>
        <v/>
      </c>
      <c r="L2151" t="s">
        <v>157</v>
      </c>
    </row>
    <row r="2152" spans="11:12" x14ac:dyDescent="0.3">
      <c r="K2152" s="35" t="str">
        <f t="shared" si="33"/>
        <v/>
      </c>
      <c r="L2152" t="s">
        <v>157</v>
      </c>
    </row>
    <row r="2153" spans="11:12" x14ac:dyDescent="0.3">
      <c r="K2153" s="35" t="str">
        <f t="shared" si="33"/>
        <v/>
      </c>
      <c r="L2153" t="s">
        <v>157</v>
      </c>
    </row>
    <row r="2154" spans="11:12" x14ac:dyDescent="0.3">
      <c r="K2154" s="35" t="str">
        <f t="shared" si="33"/>
        <v/>
      </c>
      <c r="L2154" t="s">
        <v>157</v>
      </c>
    </row>
    <row r="2155" spans="11:12" x14ac:dyDescent="0.3">
      <c r="K2155" s="35" t="str">
        <f t="shared" si="33"/>
        <v/>
      </c>
      <c r="L2155" t="s">
        <v>157</v>
      </c>
    </row>
    <row r="2156" spans="11:12" x14ac:dyDescent="0.3">
      <c r="K2156" s="35" t="str">
        <f t="shared" si="33"/>
        <v/>
      </c>
      <c r="L2156" t="s">
        <v>157</v>
      </c>
    </row>
    <row r="2157" spans="11:12" x14ac:dyDescent="0.3">
      <c r="K2157" s="35" t="str">
        <f t="shared" si="33"/>
        <v/>
      </c>
      <c r="L2157" t="s">
        <v>157</v>
      </c>
    </row>
    <row r="2158" spans="11:12" x14ac:dyDescent="0.3">
      <c r="K2158" s="35" t="str">
        <f t="shared" si="33"/>
        <v/>
      </c>
      <c r="L2158" t="s">
        <v>157</v>
      </c>
    </row>
    <row r="2159" spans="11:12" x14ac:dyDescent="0.3">
      <c r="K2159" s="35" t="str">
        <f t="shared" si="33"/>
        <v/>
      </c>
      <c r="L2159" t="s">
        <v>157</v>
      </c>
    </row>
    <row r="2160" spans="11:12" x14ac:dyDescent="0.3">
      <c r="K2160" s="35" t="str">
        <f t="shared" si="33"/>
        <v/>
      </c>
      <c r="L2160" t="s">
        <v>157</v>
      </c>
    </row>
    <row r="2161" spans="11:12" x14ac:dyDescent="0.3">
      <c r="K2161" s="35" t="str">
        <f t="shared" si="33"/>
        <v/>
      </c>
      <c r="L2161" t="s">
        <v>157</v>
      </c>
    </row>
    <row r="2162" spans="11:12" x14ac:dyDescent="0.3">
      <c r="K2162" s="35" t="str">
        <f t="shared" si="33"/>
        <v/>
      </c>
      <c r="L2162" t="s">
        <v>157</v>
      </c>
    </row>
    <row r="2163" spans="11:12" x14ac:dyDescent="0.3">
      <c r="K2163" s="35" t="str">
        <f t="shared" si="33"/>
        <v/>
      </c>
      <c r="L2163" t="s">
        <v>157</v>
      </c>
    </row>
    <row r="2164" spans="11:12" x14ac:dyDescent="0.3">
      <c r="K2164" s="35" t="str">
        <f t="shared" si="33"/>
        <v/>
      </c>
      <c r="L2164" t="s">
        <v>157</v>
      </c>
    </row>
    <row r="2165" spans="11:12" x14ac:dyDescent="0.3">
      <c r="K2165" s="35" t="str">
        <f t="shared" si="33"/>
        <v/>
      </c>
      <c r="L2165" t="s">
        <v>157</v>
      </c>
    </row>
    <row r="2166" spans="11:12" x14ac:dyDescent="0.3">
      <c r="K2166" s="35" t="str">
        <f t="shared" si="33"/>
        <v/>
      </c>
      <c r="L2166" t="s">
        <v>157</v>
      </c>
    </row>
    <row r="2167" spans="11:12" x14ac:dyDescent="0.3">
      <c r="K2167" s="35" t="str">
        <f t="shared" si="33"/>
        <v/>
      </c>
      <c r="L2167" t="s">
        <v>157</v>
      </c>
    </row>
    <row r="2168" spans="11:12" x14ac:dyDescent="0.3">
      <c r="K2168" s="35" t="str">
        <f t="shared" si="33"/>
        <v/>
      </c>
      <c r="L2168" t="s">
        <v>157</v>
      </c>
    </row>
    <row r="2169" spans="11:12" x14ac:dyDescent="0.3">
      <c r="K2169" s="35" t="str">
        <f t="shared" si="33"/>
        <v/>
      </c>
      <c r="L2169" t="s">
        <v>157</v>
      </c>
    </row>
    <row r="2170" spans="11:12" x14ac:dyDescent="0.3">
      <c r="K2170" s="35" t="str">
        <f t="shared" si="33"/>
        <v/>
      </c>
      <c r="L2170" t="s">
        <v>157</v>
      </c>
    </row>
    <row r="2171" spans="11:12" x14ac:dyDescent="0.3">
      <c r="K2171" s="35" t="str">
        <f t="shared" si="33"/>
        <v/>
      </c>
      <c r="L2171" t="s">
        <v>157</v>
      </c>
    </row>
    <row r="2172" spans="11:12" x14ac:dyDescent="0.3">
      <c r="K2172" s="35" t="str">
        <f t="shared" si="33"/>
        <v/>
      </c>
      <c r="L2172" t="s">
        <v>157</v>
      </c>
    </row>
    <row r="2173" spans="11:12" x14ac:dyDescent="0.3">
      <c r="K2173" s="35" t="str">
        <f t="shared" si="33"/>
        <v/>
      </c>
      <c r="L2173" t="s">
        <v>157</v>
      </c>
    </row>
    <row r="2174" spans="11:12" x14ac:dyDescent="0.3">
      <c r="K2174" s="35" t="str">
        <f t="shared" si="33"/>
        <v/>
      </c>
      <c r="L2174" t="s">
        <v>157</v>
      </c>
    </row>
    <row r="2175" spans="11:12" x14ac:dyDescent="0.3">
      <c r="K2175" s="35" t="str">
        <f t="shared" si="33"/>
        <v/>
      </c>
      <c r="L2175" t="s">
        <v>157</v>
      </c>
    </row>
    <row r="2176" spans="11:12" x14ac:dyDescent="0.3">
      <c r="K2176" s="35" t="str">
        <f t="shared" si="33"/>
        <v/>
      </c>
      <c r="L2176" t="s">
        <v>157</v>
      </c>
    </row>
    <row r="2177" spans="11:12" x14ac:dyDescent="0.3">
      <c r="K2177" s="35" t="str">
        <f t="shared" si="33"/>
        <v/>
      </c>
      <c r="L2177" t="s">
        <v>157</v>
      </c>
    </row>
    <row r="2178" spans="11:12" x14ac:dyDescent="0.3">
      <c r="K2178" s="35" t="str">
        <f t="shared" si="33"/>
        <v/>
      </c>
      <c r="L2178" t="s">
        <v>157</v>
      </c>
    </row>
    <row r="2179" spans="11:12" x14ac:dyDescent="0.3">
      <c r="K2179" s="35" t="str">
        <f t="shared" ref="K2179:K2242" si="34">IF(A2179="","",C2179&amp;", "&amp;D2179&amp;", "&amp;E2179&amp;" "&amp;F2179)</f>
        <v/>
      </c>
      <c r="L2179" t="s">
        <v>157</v>
      </c>
    </row>
    <row r="2180" spans="11:12" x14ac:dyDescent="0.3">
      <c r="K2180" s="35" t="str">
        <f t="shared" si="34"/>
        <v/>
      </c>
      <c r="L2180" t="s">
        <v>157</v>
      </c>
    </row>
    <row r="2181" spans="11:12" x14ac:dyDescent="0.3">
      <c r="K2181" s="35" t="str">
        <f t="shared" si="34"/>
        <v/>
      </c>
      <c r="L2181" t="s">
        <v>157</v>
      </c>
    </row>
    <row r="2182" spans="11:12" x14ac:dyDescent="0.3">
      <c r="K2182" s="35" t="str">
        <f t="shared" si="34"/>
        <v/>
      </c>
      <c r="L2182" t="s">
        <v>157</v>
      </c>
    </row>
    <row r="2183" spans="11:12" x14ac:dyDescent="0.3">
      <c r="K2183" s="35" t="str">
        <f t="shared" si="34"/>
        <v/>
      </c>
      <c r="L2183" t="s">
        <v>157</v>
      </c>
    </row>
    <row r="2184" spans="11:12" x14ac:dyDescent="0.3">
      <c r="K2184" s="35" t="str">
        <f t="shared" si="34"/>
        <v/>
      </c>
      <c r="L2184" t="s">
        <v>157</v>
      </c>
    </row>
    <row r="2185" spans="11:12" x14ac:dyDescent="0.3">
      <c r="K2185" s="35" t="str">
        <f t="shared" si="34"/>
        <v/>
      </c>
      <c r="L2185" t="s">
        <v>157</v>
      </c>
    </row>
    <row r="2186" spans="11:12" x14ac:dyDescent="0.3">
      <c r="K2186" s="35" t="str">
        <f t="shared" si="34"/>
        <v/>
      </c>
      <c r="L2186" t="s">
        <v>157</v>
      </c>
    </row>
    <row r="2187" spans="11:12" x14ac:dyDescent="0.3">
      <c r="K2187" s="35" t="str">
        <f t="shared" si="34"/>
        <v/>
      </c>
      <c r="L2187" t="s">
        <v>157</v>
      </c>
    </row>
    <row r="2188" spans="11:12" x14ac:dyDescent="0.3">
      <c r="K2188" s="35" t="str">
        <f t="shared" si="34"/>
        <v/>
      </c>
      <c r="L2188" t="s">
        <v>157</v>
      </c>
    </row>
    <row r="2189" spans="11:12" x14ac:dyDescent="0.3">
      <c r="K2189" s="35" t="str">
        <f t="shared" si="34"/>
        <v/>
      </c>
      <c r="L2189" t="s">
        <v>157</v>
      </c>
    </row>
    <row r="2190" spans="11:12" x14ac:dyDescent="0.3">
      <c r="K2190" s="35" t="str">
        <f t="shared" si="34"/>
        <v/>
      </c>
      <c r="L2190" t="s">
        <v>157</v>
      </c>
    </row>
    <row r="2191" spans="11:12" x14ac:dyDescent="0.3">
      <c r="K2191" s="35" t="str">
        <f t="shared" si="34"/>
        <v/>
      </c>
      <c r="L2191" t="s">
        <v>157</v>
      </c>
    </row>
    <row r="2192" spans="11:12" x14ac:dyDescent="0.3">
      <c r="K2192" s="35" t="str">
        <f t="shared" si="34"/>
        <v/>
      </c>
      <c r="L2192" t="s">
        <v>157</v>
      </c>
    </row>
    <row r="2193" spans="11:12" x14ac:dyDescent="0.3">
      <c r="K2193" s="35" t="str">
        <f t="shared" si="34"/>
        <v/>
      </c>
      <c r="L2193" t="s">
        <v>157</v>
      </c>
    </row>
    <row r="2194" spans="11:12" x14ac:dyDescent="0.3">
      <c r="K2194" s="35" t="str">
        <f t="shared" si="34"/>
        <v/>
      </c>
      <c r="L2194" t="s">
        <v>157</v>
      </c>
    </row>
    <row r="2195" spans="11:12" x14ac:dyDescent="0.3">
      <c r="K2195" s="35" t="str">
        <f t="shared" si="34"/>
        <v/>
      </c>
      <c r="L2195" t="s">
        <v>157</v>
      </c>
    </row>
    <row r="2196" spans="11:12" x14ac:dyDescent="0.3">
      <c r="K2196" s="35" t="str">
        <f t="shared" si="34"/>
        <v/>
      </c>
      <c r="L2196" t="s">
        <v>157</v>
      </c>
    </row>
    <row r="2197" spans="11:12" x14ac:dyDescent="0.3">
      <c r="K2197" s="35" t="str">
        <f t="shared" si="34"/>
        <v/>
      </c>
      <c r="L2197" t="s">
        <v>157</v>
      </c>
    </row>
    <row r="2198" spans="11:12" x14ac:dyDescent="0.3">
      <c r="K2198" s="35" t="str">
        <f t="shared" si="34"/>
        <v/>
      </c>
      <c r="L2198" t="s">
        <v>157</v>
      </c>
    </row>
    <row r="2199" spans="11:12" x14ac:dyDescent="0.3">
      <c r="K2199" s="35" t="str">
        <f t="shared" si="34"/>
        <v/>
      </c>
      <c r="L2199" t="s">
        <v>157</v>
      </c>
    </row>
    <row r="2200" spans="11:12" x14ac:dyDescent="0.3">
      <c r="K2200" s="35" t="str">
        <f t="shared" si="34"/>
        <v/>
      </c>
      <c r="L2200" t="s">
        <v>157</v>
      </c>
    </row>
    <row r="2201" spans="11:12" x14ac:dyDescent="0.3">
      <c r="K2201" s="35" t="str">
        <f t="shared" si="34"/>
        <v/>
      </c>
      <c r="L2201" t="s">
        <v>157</v>
      </c>
    </row>
    <row r="2202" spans="11:12" x14ac:dyDescent="0.3">
      <c r="K2202" s="35" t="str">
        <f t="shared" si="34"/>
        <v/>
      </c>
      <c r="L2202" t="s">
        <v>157</v>
      </c>
    </row>
    <row r="2203" spans="11:12" x14ac:dyDescent="0.3">
      <c r="K2203" s="35" t="str">
        <f t="shared" si="34"/>
        <v/>
      </c>
      <c r="L2203" t="s">
        <v>157</v>
      </c>
    </row>
    <row r="2204" spans="11:12" x14ac:dyDescent="0.3">
      <c r="K2204" s="35" t="str">
        <f t="shared" si="34"/>
        <v/>
      </c>
      <c r="L2204" t="s">
        <v>157</v>
      </c>
    </row>
    <row r="2205" spans="11:12" x14ac:dyDescent="0.3">
      <c r="K2205" s="35" t="str">
        <f t="shared" si="34"/>
        <v/>
      </c>
      <c r="L2205" t="s">
        <v>157</v>
      </c>
    </row>
    <row r="2206" spans="11:12" x14ac:dyDescent="0.3">
      <c r="K2206" s="35" t="str">
        <f t="shared" si="34"/>
        <v/>
      </c>
      <c r="L2206" t="s">
        <v>157</v>
      </c>
    </row>
    <row r="2207" spans="11:12" x14ac:dyDescent="0.3">
      <c r="K2207" s="35" t="str">
        <f t="shared" si="34"/>
        <v/>
      </c>
      <c r="L2207" t="s">
        <v>157</v>
      </c>
    </row>
    <row r="2208" spans="11:12" x14ac:dyDescent="0.3">
      <c r="K2208" s="35" t="str">
        <f t="shared" si="34"/>
        <v/>
      </c>
      <c r="L2208" t="s">
        <v>157</v>
      </c>
    </row>
    <row r="2209" spans="11:12" x14ac:dyDescent="0.3">
      <c r="K2209" s="35" t="str">
        <f t="shared" si="34"/>
        <v/>
      </c>
      <c r="L2209" t="s">
        <v>157</v>
      </c>
    </row>
    <row r="2210" spans="11:12" x14ac:dyDescent="0.3">
      <c r="K2210" s="35" t="str">
        <f t="shared" si="34"/>
        <v/>
      </c>
      <c r="L2210" t="s">
        <v>157</v>
      </c>
    </row>
    <row r="2211" spans="11:12" x14ac:dyDescent="0.3">
      <c r="K2211" s="35" t="str">
        <f t="shared" si="34"/>
        <v/>
      </c>
      <c r="L2211" t="s">
        <v>157</v>
      </c>
    </row>
    <row r="2212" spans="11:12" x14ac:dyDescent="0.3">
      <c r="K2212" s="35" t="str">
        <f t="shared" si="34"/>
        <v/>
      </c>
      <c r="L2212" t="s">
        <v>157</v>
      </c>
    </row>
    <row r="2213" spans="11:12" x14ac:dyDescent="0.3">
      <c r="K2213" s="35" t="str">
        <f t="shared" si="34"/>
        <v/>
      </c>
      <c r="L2213" t="s">
        <v>157</v>
      </c>
    </row>
    <row r="2214" spans="11:12" x14ac:dyDescent="0.3">
      <c r="K2214" s="35" t="str">
        <f t="shared" si="34"/>
        <v/>
      </c>
      <c r="L2214" t="s">
        <v>157</v>
      </c>
    </row>
    <row r="2215" spans="11:12" x14ac:dyDescent="0.3">
      <c r="K2215" s="35" t="str">
        <f t="shared" si="34"/>
        <v/>
      </c>
      <c r="L2215" t="s">
        <v>157</v>
      </c>
    </row>
    <row r="2216" spans="11:12" x14ac:dyDescent="0.3">
      <c r="K2216" s="35" t="str">
        <f t="shared" si="34"/>
        <v/>
      </c>
      <c r="L2216" t="s">
        <v>157</v>
      </c>
    </row>
    <row r="2217" spans="11:12" x14ac:dyDescent="0.3">
      <c r="K2217" s="35" t="str">
        <f t="shared" si="34"/>
        <v/>
      </c>
      <c r="L2217" t="s">
        <v>157</v>
      </c>
    </row>
    <row r="2218" spans="11:12" x14ac:dyDescent="0.3">
      <c r="K2218" s="35" t="str">
        <f t="shared" si="34"/>
        <v/>
      </c>
      <c r="L2218" t="s">
        <v>157</v>
      </c>
    </row>
    <row r="2219" spans="11:12" x14ac:dyDescent="0.3">
      <c r="K2219" s="35" t="str">
        <f t="shared" si="34"/>
        <v/>
      </c>
      <c r="L2219" t="s">
        <v>157</v>
      </c>
    </row>
    <row r="2220" spans="11:12" x14ac:dyDescent="0.3">
      <c r="K2220" s="35" t="str">
        <f t="shared" si="34"/>
        <v/>
      </c>
      <c r="L2220" t="s">
        <v>157</v>
      </c>
    </row>
    <row r="2221" spans="11:12" x14ac:dyDescent="0.3">
      <c r="K2221" s="35" t="str">
        <f t="shared" si="34"/>
        <v/>
      </c>
      <c r="L2221" t="s">
        <v>157</v>
      </c>
    </row>
    <row r="2222" spans="11:12" x14ac:dyDescent="0.3">
      <c r="K2222" s="35" t="str">
        <f t="shared" si="34"/>
        <v/>
      </c>
      <c r="L2222" t="s">
        <v>157</v>
      </c>
    </row>
    <row r="2223" spans="11:12" x14ac:dyDescent="0.3">
      <c r="K2223" s="35" t="str">
        <f t="shared" si="34"/>
        <v/>
      </c>
      <c r="L2223" t="s">
        <v>157</v>
      </c>
    </row>
    <row r="2224" spans="11:12" x14ac:dyDescent="0.3">
      <c r="K2224" s="35" t="str">
        <f t="shared" si="34"/>
        <v/>
      </c>
      <c r="L2224" t="s">
        <v>157</v>
      </c>
    </row>
    <row r="2225" spans="11:12" x14ac:dyDescent="0.3">
      <c r="K2225" s="35" t="str">
        <f t="shared" si="34"/>
        <v/>
      </c>
      <c r="L2225" t="s">
        <v>157</v>
      </c>
    </row>
    <row r="2226" spans="11:12" x14ac:dyDescent="0.3">
      <c r="K2226" s="35" t="str">
        <f t="shared" si="34"/>
        <v/>
      </c>
      <c r="L2226" t="s">
        <v>157</v>
      </c>
    </row>
    <row r="2227" spans="11:12" x14ac:dyDescent="0.3">
      <c r="K2227" s="35" t="str">
        <f t="shared" si="34"/>
        <v/>
      </c>
      <c r="L2227" t="s">
        <v>157</v>
      </c>
    </row>
    <row r="2228" spans="11:12" x14ac:dyDescent="0.3">
      <c r="K2228" s="35" t="str">
        <f t="shared" si="34"/>
        <v/>
      </c>
      <c r="L2228" t="s">
        <v>157</v>
      </c>
    </row>
    <row r="2229" spans="11:12" x14ac:dyDescent="0.3">
      <c r="K2229" s="35" t="str">
        <f t="shared" si="34"/>
        <v/>
      </c>
      <c r="L2229" t="s">
        <v>157</v>
      </c>
    </row>
    <row r="2230" spans="11:12" x14ac:dyDescent="0.3">
      <c r="K2230" s="35" t="str">
        <f t="shared" si="34"/>
        <v/>
      </c>
      <c r="L2230" t="s">
        <v>157</v>
      </c>
    </row>
    <row r="2231" spans="11:12" x14ac:dyDescent="0.3">
      <c r="K2231" s="35" t="str">
        <f t="shared" si="34"/>
        <v/>
      </c>
      <c r="L2231" t="s">
        <v>157</v>
      </c>
    </row>
    <row r="2232" spans="11:12" x14ac:dyDescent="0.3">
      <c r="K2232" s="35" t="str">
        <f t="shared" si="34"/>
        <v/>
      </c>
      <c r="L2232" t="s">
        <v>157</v>
      </c>
    </row>
    <row r="2233" spans="11:12" x14ac:dyDescent="0.3">
      <c r="K2233" s="35" t="str">
        <f t="shared" si="34"/>
        <v/>
      </c>
      <c r="L2233" t="s">
        <v>157</v>
      </c>
    </row>
    <row r="2234" spans="11:12" x14ac:dyDescent="0.3">
      <c r="K2234" s="35" t="str">
        <f t="shared" si="34"/>
        <v/>
      </c>
      <c r="L2234" t="s">
        <v>157</v>
      </c>
    </row>
    <row r="2235" spans="11:12" x14ac:dyDescent="0.3">
      <c r="K2235" s="35" t="str">
        <f t="shared" si="34"/>
        <v/>
      </c>
      <c r="L2235" t="s">
        <v>157</v>
      </c>
    </row>
    <row r="2236" spans="11:12" x14ac:dyDescent="0.3">
      <c r="K2236" s="35" t="str">
        <f t="shared" si="34"/>
        <v/>
      </c>
      <c r="L2236" t="s">
        <v>157</v>
      </c>
    </row>
    <row r="2237" spans="11:12" x14ac:dyDescent="0.3">
      <c r="K2237" s="35" t="str">
        <f t="shared" si="34"/>
        <v/>
      </c>
      <c r="L2237" t="s">
        <v>157</v>
      </c>
    </row>
    <row r="2238" spans="11:12" x14ac:dyDescent="0.3">
      <c r="K2238" s="35" t="str">
        <f t="shared" si="34"/>
        <v/>
      </c>
      <c r="L2238" t="s">
        <v>157</v>
      </c>
    </row>
    <row r="2239" spans="11:12" x14ac:dyDescent="0.3">
      <c r="K2239" s="35" t="str">
        <f t="shared" si="34"/>
        <v/>
      </c>
      <c r="L2239" t="s">
        <v>157</v>
      </c>
    </row>
    <row r="2240" spans="11:12" x14ac:dyDescent="0.3">
      <c r="K2240" s="35" t="str">
        <f t="shared" si="34"/>
        <v/>
      </c>
      <c r="L2240" t="s">
        <v>157</v>
      </c>
    </row>
    <row r="2241" spans="11:12" x14ac:dyDescent="0.3">
      <c r="K2241" s="35" t="str">
        <f t="shared" si="34"/>
        <v/>
      </c>
      <c r="L2241" t="s">
        <v>157</v>
      </c>
    </row>
    <row r="2242" spans="11:12" x14ac:dyDescent="0.3">
      <c r="K2242" s="35" t="str">
        <f t="shared" si="34"/>
        <v/>
      </c>
      <c r="L2242" t="s">
        <v>157</v>
      </c>
    </row>
    <row r="2243" spans="11:12" x14ac:dyDescent="0.3">
      <c r="K2243" s="35" t="str">
        <f t="shared" ref="K2243:K2306" si="35">IF(A2243="","",C2243&amp;", "&amp;D2243&amp;", "&amp;E2243&amp;" "&amp;F2243)</f>
        <v/>
      </c>
      <c r="L2243" t="s">
        <v>157</v>
      </c>
    </row>
    <row r="2244" spans="11:12" x14ac:dyDescent="0.3">
      <c r="K2244" s="35" t="str">
        <f t="shared" si="35"/>
        <v/>
      </c>
      <c r="L2244" t="s">
        <v>157</v>
      </c>
    </row>
    <row r="2245" spans="11:12" x14ac:dyDescent="0.3">
      <c r="K2245" s="35" t="str">
        <f t="shared" si="35"/>
        <v/>
      </c>
      <c r="L2245" t="s">
        <v>157</v>
      </c>
    </row>
    <row r="2246" spans="11:12" x14ac:dyDescent="0.3">
      <c r="K2246" s="35" t="str">
        <f t="shared" si="35"/>
        <v/>
      </c>
      <c r="L2246" t="s">
        <v>157</v>
      </c>
    </row>
    <row r="2247" spans="11:12" x14ac:dyDescent="0.3">
      <c r="K2247" s="35" t="str">
        <f t="shared" si="35"/>
        <v/>
      </c>
      <c r="L2247" t="s">
        <v>157</v>
      </c>
    </row>
    <row r="2248" spans="11:12" x14ac:dyDescent="0.3">
      <c r="K2248" s="35" t="str">
        <f t="shared" si="35"/>
        <v/>
      </c>
      <c r="L2248" t="s">
        <v>157</v>
      </c>
    </row>
    <row r="2249" spans="11:12" x14ac:dyDescent="0.3">
      <c r="K2249" s="35" t="str">
        <f t="shared" si="35"/>
        <v/>
      </c>
      <c r="L2249" t="s">
        <v>157</v>
      </c>
    </row>
    <row r="2250" spans="11:12" x14ac:dyDescent="0.3">
      <c r="K2250" s="35" t="str">
        <f t="shared" si="35"/>
        <v/>
      </c>
      <c r="L2250" t="s">
        <v>157</v>
      </c>
    </row>
    <row r="2251" spans="11:12" x14ac:dyDescent="0.3">
      <c r="K2251" s="35" t="str">
        <f t="shared" si="35"/>
        <v/>
      </c>
      <c r="L2251" t="s">
        <v>157</v>
      </c>
    </row>
    <row r="2252" spans="11:12" x14ac:dyDescent="0.3">
      <c r="K2252" s="35" t="str">
        <f t="shared" si="35"/>
        <v/>
      </c>
      <c r="L2252" t="s">
        <v>157</v>
      </c>
    </row>
    <row r="2253" spans="11:12" x14ac:dyDescent="0.3">
      <c r="K2253" s="35" t="str">
        <f t="shared" si="35"/>
        <v/>
      </c>
      <c r="L2253" t="s">
        <v>157</v>
      </c>
    </row>
    <row r="2254" spans="11:12" x14ac:dyDescent="0.3">
      <c r="K2254" s="35" t="str">
        <f t="shared" si="35"/>
        <v/>
      </c>
      <c r="L2254" t="s">
        <v>157</v>
      </c>
    </row>
    <row r="2255" spans="11:12" x14ac:dyDescent="0.3">
      <c r="K2255" s="35" t="str">
        <f t="shared" si="35"/>
        <v/>
      </c>
      <c r="L2255" t="s">
        <v>157</v>
      </c>
    </row>
    <row r="2256" spans="11:12" x14ac:dyDescent="0.3">
      <c r="K2256" s="35" t="str">
        <f t="shared" si="35"/>
        <v/>
      </c>
      <c r="L2256" t="s">
        <v>157</v>
      </c>
    </row>
    <row r="2257" spans="11:12" x14ac:dyDescent="0.3">
      <c r="K2257" s="35" t="str">
        <f t="shared" si="35"/>
        <v/>
      </c>
      <c r="L2257" t="s">
        <v>157</v>
      </c>
    </row>
    <row r="2258" spans="11:12" x14ac:dyDescent="0.3">
      <c r="K2258" s="35" t="str">
        <f t="shared" si="35"/>
        <v/>
      </c>
      <c r="L2258" t="s">
        <v>157</v>
      </c>
    </row>
    <row r="2259" spans="11:12" x14ac:dyDescent="0.3">
      <c r="K2259" s="35" t="str">
        <f t="shared" si="35"/>
        <v/>
      </c>
      <c r="L2259" t="s">
        <v>157</v>
      </c>
    </row>
    <row r="2260" spans="11:12" x14ac:dyDescent="0.3">
      <c r="K2260" s="35" t="str">
        <f t="shared" si="35"/>
        <v/>
      </c>
      <c r="L2260" t="s">
        <v>157</v>
      </c>
    </row>
    <row r="2261" spans="11:12" x14ac:dyDescent="0.3">
      <c r="K2261" s="35" t="str">
        <f t="shared" si="35"/>
        <v/>
      </c>
      <c r="L2261" t="s">
        <v>157</v>
      </c>
    </row>
    <row r="2262" spans="11:12" x14ac:dyDescent="0.3">
      <c r="K2262" s="35" t="str">
        <f t="shared" si="35"/>
        <v/>
      </c>
      <c r="L2262" t="s">
        <v>157</v>
      </c>
    </row>
    <row r="2263" spans="11:12" x14ac:dyDescent="0.3">
      <c r="K2263" s="35" t="str">
        <f t="shared" si="35"/>
        <v/>
      </c>
      <c r="L2263" t="s">
        <v>157</v>
      </c>
    </row>
    <row r="2264" spans="11:12" x14ac:dyDescent="0.3">
      <c r="K2264" s="35" t="str">
        <f t="shared" si="35"/>
        <v/>
      </c>
      <c r="L2264" t="s">
        <v>157</v>
      </c>
    </row>
    <row r="2265" spans="11:12" x14ac:dyDescent="0.3">
      <c r="K2265" s="35" t="str">
        <f t="shared" si="35"/>
        <v/>
      </c>
      <c r="L2265" t="s">
        <v>157</v>
      </c>
    </row>
    <row r="2266" spans="11:12" x14ac:dyDescent="0.3">
      <c r="K2266" s="35" t="str">
        <f t="shared" si="35"/>
        <v/>
      </c>
      <c r="L2266" t="s">
        <v>157</v>
      </c>
    </row>
    <row r="2267" spans="11:12" x14ac:dyDescent="0.3">
      <c r="K2267" s="35" t="str">
        <f t="shared" si="35"/>
        <v/>
      </c>
      <c r="L2267" t="s">
        <v>157</v>
      </c>
    </row>
    <row r="2268" spans="11:12" x14ac:dyDescent="0.3">
      <c r="K2268" s="35" t="str">
        <f t="shared" si="35"/>
        <v/>
      </c>
      <c r="L2268" t="s">
        <v>157</v>
      </c>
    </row>
    <row r="2269" spans="11:12" x14ac:dyDescent="0.3">
      <c r="K2269" s="35" t="str">
        <f t="shared" si="35"/>
        <v/>
      </c>
      <c r="L2269" t="s">
        <v>157</v>
      </c>
    </row>
    <row r="2270" spans="11:12" x14ac:dyDescent="0.3">
      <c r="K2270" s="35" t="str">
        <f t="shared" si="35"/>
        <v/>
      </c>
      <c r="L2270" t="s">
        <v>157</v>
      </c>
    </row>
    <row r="2271" spans="11:12" x14ac:dyDescent="0.3">
      <c r="K2271" s="35" t="str">
        <f t="shared" si="35"/>
        <v/>
      </c>
      <c r="L2271" t="s">
        <v>157</v>
      </c>
    </row>
    <row r="2272" spans="11:12" x14ac:dyDescent="0.3">
      <c r="K2272" s="35" t="str">
        <f t="shared" si="35"/>
        <v/>
      </c>
      <c r="L2272" t="s">
        <v>157</v>
      </c>
    </row>
    <row r="2273" spans="11:12" x14ac:dyDescent="0.3">
      <c r="K2273" s="35" t="str">
        <f t="shared" si="35"/>
        <v/>
      </c>
      <c r="L2273" t="s">
        <v>157</v>
      </c>
    </row>
    <row r="2274" spans="11:12" x14ac:dyDescent="0.3">
      <c r="K2274" s="35" t="str">
        <f t="shared" si="35"/>
        <v/>
      </c>
      <c r="L2274" t="s">
        <v>157</v>
      </c>
    </row>
    <row r="2275" spans="11:12" x14ac:dyDescent="0.3">
      <c r="K2275" s="35" t="str">
        <f t="shared" si="35"/>
        <v/>
      </c>
      <c r="L2275" t="s">
        <v>157</v>
      </c>
    </row>
    <row r="2276" spans="11:12" x14ac:dyDescent="0.3">
      <c r="K2276" s="35" t="str">
        <f t="shared" si="35"/>
        <v/>
      </c>
      <c r="L2276" t="s">
        <v>157</v>
      </c>
    </row>
    <row r="2277" spans="11:12" x14ac:dyDescent="0.3">
      <c r="K2277" s="35" t="str">
        <f t="shared" si="35"/>
        <v/>
      </c>
      <c r="L2277" t="s">
        <v>157</v>
      </c>
    </row>
    <row r="2278" spans="11:12" x14ac:dyDescent="0.3">
      <c r="K2278" s="35" t="str">
        <f t="shared" si="35"/>
        <v/>
      </c>
      <c r="L2278" t="s">
        <v>157</v>
      </c>
    </row>
    <row r="2279" spans="11:12" x14ac:dyDescent="0.3">
      <c r="K2279" s="35" t="str">
        <f t="shared" si="35"/>
        <v/>
      </c>
      <c r="L2279" t="s">
        <v>157</v>
      </c>
    </row>
    <row r="2280" spans="11:12" x14ac:dyDescent="0.3">
      <c r="K2280" s="35" t="str">
        <f t="shared" si="35"/>
        <v/>
      </c>
      <c r="L2280" t="s">
        <v>157</v>
      </c>
    </row>
    <row r="2281" spans="11:12" x14ac:dyDescent="0.3">
      <c r="K2281" s="35" t="str">
        <f t="shared" si="35"/>
        <v/>
      </c>
      <c r="L2281" t="s">
        <v>157</v>
      </c>
    </row>
    <row r="2282" spans="11:12" x14ac:dyDescent="0.3">
      <c r="K2282" s="35" t="str">
        <f t="shared" si="35"/>
        <v/>
      </c>
      <c r="L2282" t="s">
        <v>157</v>
      </c>
    </row>
    <row r="2283" spans="11:12" x14ac:dyDescent="0.3">
      <c r="K2283" s="35" t="str">
        <f t="shared" si="35"/>
        <v/>
      </c>
      <c r="L2283" t="s">
        <v>157</v>
      </c>
    </row>
    <row r="2284" spans="11:12" x14ac:dyDescent="0.3">
      <c r="K2284" s="35" t="str">
        <f t="shared" si="35"/>
        <v/>
      </c>
      <c r="L2284" t="s">
        <v>157</v>
      </c>
    </row>
    <row r="2285" spans="11:12" x14ac:dyDescent="0.3">
      <c r="K2285" s="35" t="str">
        <f t="shared" si="35"/>
        <v/>
      </c>
      <c r="L2285" t="s">
        <v>157</v>
      </c>
    </row>
    <row r="2286" spans="11:12" x14ac:dyDescent="0.3">
      <c r="K2286" s="35" t="str">
        <f t="shared" si="35"/>
        <v/>
      </c>
      <c r="L2286" t="s">
        <v>157</v>
      </c>
    </row>
    <row r="2287" spans="11:12" x14ac:dyDescent="0.3">
      <c r="K2287" s="35" t="str">
        <f t="shared" si="35"/>
        <v/>
      </c>
      <c r="L2287" t="s">
        <v>157</v>
      </c>
    </row>
    <row r="2288" spans="11:12" x14ac:dyDescent="0.3">
      <c r="K2288" s="35" t="str">
        <f t="shared" si="35"/>
        <v/>
      </c>
      <c r="L2288" t="s">
        <v>157</v>
      </c>
    </row>
    <row r="2289" spans="11:12" x14ac:dyDescent="0.3">
      <c r="K2289" s="35" t="str">
        <f t="shared" si="35"/>
        <v/>
      </c>
      <c r="L2289" t="s">
        <v>157</v>
      </c>
    </row>
    <row r="2290" spans="11:12" x14ac:dyDescent="0.3">
      <c r="K2290" s="35" t="str">
        <f t="shared" si="35"/>
        <v/>
      </c>
      <c r="L2290" t="s">
        <v>157</v>
      </c>
    </row>
    <row r="2291" spans="11:12" x14ac:dyDescent="0.3">
      <c r="K2291" s="35" t="str">
        <f t="shared" si="35"/>
        <v/>
      </c>
      <c r="L2291" t="s">
        <v>157</v>
      </c>
    </row>
    <row r="2292" spans="11:12" x14ac:dyDescent="0.3">
      <c r="K2292" s="35" t="str">
        <f t="shared" si="35"/>
        <v/>
      </c>
      <c r="L2292" t="s">
        <v>157</v>
      </c>
    </row>
    <row r="2293" spans="11:12" x14ac:dyDescent="0.3">
      <c r="K2293" s="35" t="str">
        <f t="shared" si="35"/>
        <v/>
      </c>
      <c r="L2293" t="s">
        <v>157</v>
      </c>
    </row>
    <row r="2294" spans="11:12" x14ac:dyDescent="0.3">
      <c r="K2294" s="35" t="str">
        <f t="shared" si="35"/>
        <v/>
      </c>
      <c r="L2294" t="s">
        <v>157</v>
      </c>
    </row>
    <row r="2295" spans="11:12" x14ac:dyDescent="0.3">
      <c r="K2295" s="35" t="str">
        <f t="shared" si="35"/>
        <v/>
      </c>
      <c r="L2295" t="s">
        <v>157</v>
      </c>
    </row>
    <row r="2296" spans="11:12" x14ac:dyDescent="0.3">
      <c r="K2296" s="35" t="str">
        <f t="shared" si="35"/>
        <v/>
      </c>
      <c r="L2296" t="s">
        <v>157</v>
      </c>
    </row>
    <row r="2297" spans="11:12" x14ac:dyDescent="0.3">
      <c r="K2297" s="35" t="str">
        <f t="shared" si="35"/>
        <v/>
      </c>
      <c r="L2297" t="s">
        <v>157</v>
      </c>
    </row>
    <row r="2298" spans="11:12" x14ac:dyDescent="0.3">
      <c r="K2298" s="35" t="str">
        <f t="shared" si="35"/>
        <v/>
      </c>
      <c r="L2298" t="s">
        <v>157</v>
      </c>
    </row>
    <row r="2299" spans="11:12" x14ac:dyDescent="0.3">
      <c r="K2299" s="35" t="str">
        <f t="shared" si="35"/>
        <v/>
      </c>
      <c r="L2299" t="s">
        <v>157</v>
      </c>
    </row>
    <row r="2300" spans="11:12" x14ac:dyDescent="0.3">
      <c r="K2300" s="35" t="str">
        <f t="shared" si="35"/>
        <v/>
      </c>
      <c r="L2300" t="s">
        <v>157</v>
      </c>
    </row>
    <row r="2301" spans="11:12" x14ac:dyDescent="0.3">
      <c r="K2301" s="35" t="str">
        <f t="shared" si="35"/>
        <v/>
      </c>
      <c r="L2301" t="s">
        <v>157</v>
      </c>
    </row>
    <row r="2302" spans="11:12" x14ac:dyDescent="0.3">
      <c r="K2302" s="35" t="str">
        <f t="shared" si="35"/>
        <v/>
      </c>
      <c r="L2302" t="s">
        <v>157</v>
      </c>
    </row>
    <row r="2303" spans="11:12" x14ac:dyDescent="0.3">
      <c r="K2303" s="35" t="str">
        <f t="shared" si="35"/>
        <v/>
      </c>
      <c r="L2303" t="s">
        <v>157</v>
      </c>
    </row>
    <row r="2304" spans="11:12" x14ac:dyDescent="0.3">
      <c r="K2304" s="35" t="str">
        <f t="shared" si="35"/>
        <v/>
      </c>
      <c r="L2304" t="s">
        <v>157</v>
      </c>
    </row>
    <row r="2305" spans="11:12" x14ac:dyDescent="0.3">
      <c r="K2305" s="35" t="str">
        <f t="shared" si="35"/>
        <v/>
      </c>
      <c r="L2305" t="s">
        <v>157</v>
      </c>
    </row>
    <row r="2306" spans="11:12" x14ac:dyDescent="0.3">
      <c r="K2306" s="35" t="str">
        <f t="shared" si="35"/>
        <v/>
      </c>
      <c r="L2306" t="s">
        <v>157</v>
      </c>
    </row>
    <row r="2307" spans="11:12" x14ac:dyDescent="0.3">
      <c r="K2307" s="35" t="str">
        <f t="shared" ref="K2307:K2370" si="36">IF(A2307="","",C2307&amp;", "&amp;D2307&amp;", "&amp;E2307&amp;" "&amp;F2307)</f>
        <v/>
      </c>
      <c r="L2307" t="s">
        <v>157</v>
      </c>
    </row>
    <row r="2308" spans="11:12" x14ac:dyDescent="0.3">
      <c r="K2308" s="35" t="str">
        <f t="shared" si="36"/>
        <v/>
      </c>
      <c r="L2308" t="s">
        <v>157</v>
      </c>
    </row>
    <row r="2309" spans="11:12" x14ac:dyDescent="0.3">
      <c r="K2309" s="35" t="str">
        <f t="shared" si="36"/>
        <v/>
      </c>
      <c r="L2309" t="s">
        <v>157</v>
      </c>
    </row>
    <row r="2310" spans="11:12" x14ac:dyDescent="0.3">
      <c r="K2310" s="35" t="str">
        <f t="shared" si="36"/>
        <v/>
      </c>
      <c r="L2310" t="s">
        <v>157</v>
      </c>
    </row>
    <row r="2311" spans="11:12" x14ac:dyDescent="0.3">
      <c r="K2311" s="35" t="str">
        <f t="shared" si="36"/>
        <v/>
      </c>
      <c r="L2311" t="s">
        <v>157</v>
      </c>
    </row>
    <row r="2312" spans="11:12" x14ac:dyDescent="0.3">
      <c r="K2312" s="35" t="str">
        <f t="shared" si="36"/>
        <v/>
      </c>
      <c r="L2312" t="s">
        <v>157</v>
      </c>
    </row>
    <row r="2313" spans="11:12" x14ac:dyDescent="0.3">
      <c r="K2313" s="35" t="str">
        <f t="shared" si="36"/>
        <v/>
      </c>
      <c r="L2313" t="s">
        <v>157</v>
      </c>
    </row>
    <row r="2314" spans="11:12" x14ac:dyDescent="0.3">
      <c r="K2314" s="35" t="str">
        <f t="shared" si="36"/>
        <v/>
      </c>
      <c r="L2314" t="s">
        <v>157</v>
      </c>
    </row>
    <row r="2315" spans="11:12" x14ac:dyDescent="0.3">
      <c r="K2315" s="35" t="str">
        <f t="shared" si="36"/>
        <v/>
      </c>
      <c r="L2315" t="s">
        <v>157</v>
      </c>
    </row>
    <row r="2316" spans="11:12" x14ac:dyDescent="0.3">
      <c r="K2316" s="35" t="str">
        <f t="shared" si="36"/>
        <v/>
      </c>
      <c r="L2316" t="s">
        <v>157</v>
      </c>
    </row>
    <row r="2317" spans="11:12" x14ac:dyDescent="0.3">
      <c r="K2317" s="35" t="str">
        <f t="shared" si="36"/>
        <v/>
      </c>
      <c r="L2317" t="s">
        <v>157</v>
      </c>
    </row>
    <row r="2318" spans="11:12" x14ac:dyDescent="0.3">
      <c r="K2318" s="35" t="str">
        <f t="shared" si="36"/>
        <v/>
      </c>
      <c r="L2318" t="s">
        <v>157</v>
      </c>
    </row>
    <row r="2319" spans="11:12" x14ac:dyDescent="0.3">
      <c r="K2319" s="35" t="str">
        <f t="shared" si="36"/>
        <v/>
      </c>
      <c r="L2319" t="s">
        <v>157</v>
      </c>
    </row>
    <row r="2320" spans="11:12" x14ac:dyDescent="0.3">
      <c r="K2320" s="35" t="str">
        <f t="shared" si="36"/>
        <v/>
      </c>
      <c r="L2320" t="s">
        <v>157</v>
      </c>
    </row>
    <row r="2321" spans="11:12" x14ac:dyDescent="0.3">
      <c r="K2321" s="35" t="str">
        <f t="shared" si="36"/>
        <v/>
      </c>
      <c r="L2321" t="s">
        <v>157</v>
      </c>
    </row>
    <row r="2322" spans="11:12" x14ac:dyDescent="0.3">
      <c r="K2322" s="35" t="str">
        <f t="shared" si="36"/>
        <v/>
      </c>
      <c r="L2322" t="s">
        <v>157</v>
      </c>
    </row>
    <row r="2323" spans="11:12" x14ac:dyDescent="0.3">
      <c r="K2323" s="35" t="str">
        <f t="shared" si="36"/>
        <v/>
      </c>
      <c r="L2323" t="s">
        <v>157</v>
      </c>
    </row>
    <row r="2324" spans="11:12" x14ac:dyDescent="0.3">
      <c r="K2324" s="35" t="str">
        <f t="shared" si="36"/>
        <v/>
      </c>
      <c r="L2324" t="s">
        <v>157</v>
      </c>
    </row>
    <row r="2325" spans="11:12" x14ac:dyDescent="0.3">
      <c r="K2325" s="35" t="str">
        <f t="shared" si="36"/>
        <v/>
      </c>
      <c r="L2325" t="s">
        <v>157</v>
      </c>
    </row>
    <row r="2326" spans="11:12" x14ac:dyDescent="0.3">
      <c r="K2326" s="35" t="str">
        <f t="shared" si="36"/>
        <v/>
      </c>
      <c r="L2326" t="s">
        <v>157</v>
      </c>
    </row>
    <row r="2327" spans="11:12" x14ac:dyDescent="0.3">
      <c r="K2327" s="35" t="str">
        <f t="shared" si="36"/>
        <v/>
      </c>
      <c r="L2327" t="s">
        <v>157</v>
      </c>
    </row>
    <row r="2328" spans="11:12" x14ac:dyDescent="0.3">
      <c r="K2328" s="35" t="str">
        <f t="shared" si="36"/>
        <v/>
      </c>
      <c r="L2328" t="s">
        <v>157</v>
      </c>
    </row>
    <row r="2329" spans="11:12" x14ac:dyDescent="0.3">
      <c r="K2329" s="35" t="str">
        <f t="shared" si="36"/>
        <v/>
      </c>
      <c r="L2329" t="s">
        <v>157</v>
      </c>
    </row>
    <row r="2330" spans="11:12" x14ac:dyDescent="0.3">
      <c r="K2330" s="35" t="str">
        <f t="shared" si="36"/>
        <v/>
      </c>
      <c r="L2330" t="s">
        <v>157</v>
      </c>
    </row>
    <row r="2331" spans="11:12" x14ac:dyDescent="0.3">
      <c r="K2331" s="35" t="str">
        <f t="shared" si="36"/>
        <v/>
      </c>
      <c r="L2331" t="s">
        <v>157</v>
      </c>
    </row>
    <row r="2332" spans="11:12" x14ac:dyDescent="0.3">
      <c r="K2332" s="35" t="str">
        <f t="shared" si="36"/>
        <v/>
      </c>
      <c r="L2332" t="s">
        <v>157</v>
      </c>
    </row>
    <row r="2333" spans="11:12" x14ac:dyDescent="0.3">
      <c r="K2333" s="35" t="str">
        <f t="shared" si="36"/>
        <v/>
      </c>
      <c r="L2333" t="s">
        <v>157</v>
      </c>
    </row>
    <row r="2334" spans="11:12" x14ac:dyDescent="0.3">
      <c r="K2334" s="35" t="str">
        <f t="shared" si="36"/>
        <v/>
      </c>
      <c r="L2334" t="s">
        <v>157</v>
      </c>
    </row>
    <row r="2335" spans="11:12" x14ac:dyDescent="0.3">
      <c r="K2335" s="35" t="str">
        <f t="shared" si="36"/>
        <v/>
      </c>
      <c r="L2335" t="s">
        <v>157</v>
      </c>
    </row>
    <row r="2336" spans="11:12" x14ac:dyDescent="0.3">
      <c r="K2336" s="35" t="str">
        <f t="shared" si="36"/>
        <v/>
      </c>
      <c r="L2336" t="s">
        <v>157</v>
      </c>
    </row>
    <row r="2337" spans="11:12" x14ac:dyDescent="0.3">
      <c r="K2337" s="35" t="str">
        <f t="shared" si="36"/>
        <v/>
      </c>
      <c r="L2337" t="s">
        <v>157</v>
      </c>
    </row>
    <row r="2338" spans="11:12" x14ac:dyDescent="0.3">
      <c r="K2338" s="35" t="str">
        <f t="shared" si="36"/>
        <v/>
      </c>
      <c r="L2338" t="s">
        <v>157</v>
      </c>
    </row>
    <row r="2339" spans="11:12" x14ac:dyDescent="0.3">
      <c r="K2339" s="35" t="str">
        <f t="shared" si="36"/>
        <v/>
      </c>
      <c r="L2339" t="s">
        <v>157</v>
      </c>
    </row>
    <row r="2340" spans="11:12" x14ac:dyDescent="0.3">
      <c r="K2340" s="35" t="str">
        <f t="shared" si="36"/>
        <v/>
      </c>
      <c r="L2340" t="s">
        <v>157</v>
      </c>
    </row>
    <row r="2341" spans="11:12" x14ac:dyDescent="0.3">
      <c r="K2341" s="35" t="str">
        <f t="shared" si="36"/>
        <v/>
      </c>
      <c r="L2341" t="s">
        <v>157</v>
      </c>
    </row>
    <row r="2342" spans="11:12" x14ac:dyDescent="0.3">
      <c r="K2342" s="35" t="str">
        <f t="shared" si="36"/>
        <v/>
      </c>
      <c r="L2342" t="s">
        <v>157</v>
      </c>
    </row>
    <row r="2343" spans="11:12" x14ac:dyDescent="0.3">
      <c r="K2343" s="35" t="str">
        <f t="shared" si="36"/>
        <v/>
      </c>
      <c r="L2343" t="s">
        <v>157</v>
      </c>
    </row>
    <row r="2344" spans="11:12" x14ac:dyDescent="0.3">
      <c r="K2344" s="35" t="str">
        <f t="shared" si="36"/>
        <v/>
      </c>
      <c r="L2344" t="s">
        <v>157</v>
      </c>
    </row>
    <row r="2345" spans="11:12" x14ac:dyDescent="0.3">
      <c r="K2345" s="35" t="str">
        <f t="shared" si="36"/>
        <v/>
      </c>
      <c r="L2345" t="s">
        <v>157</v>
      </c>
    </row>
    <row r="2346" spans="11:12" x14ac:dyDescent="0.3">
      <c r="K2346" s="35" t="str">
        <f t="shared" si="36"/>
        <v/>
      </c>
      <c r="L2346" t="s">
        <v>157</v>
      </c>
    </row>
    <row r="2347" spans="11:12" x14ac:dyDescent="0.3">
      <c r="K2347" s="35" t="str">
        <f t="shared" si="36"/>
        <v/>
      </c>
      <c r="L2347" t="s">
        <v>157</v>
      </c>
    </row>
    <row r="2348" spans="11:12" x14ac:dyDescent="0.3">
      <c r="K2348" s="35" t="str">
        <f t="shared" si="36"/>
        <v/>
      </c>
      <c r="L2348" t="s">
        <v>157</v>
      </c>
    </row>
    <row r="2349" spans="11:12" x14ac:dyDescent="0.3">
      <c r="K2349" s="35" t="str">
        <f t="shared" si="36"/>
        <v/>
      </c>
      <c r="L2349" t="s">
        <v>157</v>
      </c>
    </row>
    <row r="2350" spans="11:12" x14ac:dyDescent="0.3">
      <c r="K2350" s="35" t="str">
        <f t="shared" si="36"/>
        <v/>
      </c>
      <c r="L2350" t="s">
        <v>157</v>
      </c>
    </row>
    <row r="2351" spans="11:12" x14ac:dyDescent="0.3">
      <c r="K2351" s="35" t="str">
        <f t="shared" si="36"/>
        <v/>
      </c>
      <c r="L2351" t="s">
        <v>157</v>
      </c>
    </row>
    <row r="2352" spans="11:12" x14ac:dyDescent="0.3">
      <c r="K2352" s="35" t="str">
        <f t="shared" si="36"/>
        <v/>
      </c>
      <c r="L2352" t="s">
        <v>157</v>
      </c>
    </row>
    <row r="2353" spans="11:12" x14ac:dyDescent="0.3">
      <c r="K2353" s="35" t="str">
        <f t="shared" si="36"/>
        <v/>
      </c>
      <c r="L2353" t="s">
        <v>157</v>
      </c>
    </row>
    <row r="2354" spans="11:12" x14ac:dyDescent="0.3">
      <c r="K2354" s="35" t="str">
        <f t="shared" si="36"/>
        <v/>
      </c>
      <c r="L2354" t="s">
        <v>157</v>
      </c>
    </row>
    <row r="2355" spans="11:12" x14ac:dyDescent="0.3">
      <c r="K2355" s="35" t="str">
        <f t="shared" si="36"/>
        <v/>
      </c>
      <c r="L2355" t="s">
        <v>157</v>
      </c>
    </row>
    <row r="2356" spans="11:12" x14ac:dyDescent="0.3">
      <c r="K2356" s="35" t="str">
        <f t="shared" si="36"/>
        <v/>
      </c>
      <c r="L2356" t="s">
        <v>157</v>
      </c>
    </row>
    <row r="2357" spans="11:12" x14ac:dyDescent="0.3">
      <c r="K2357" s="35" t="str">
        <f t="shared" si="36"/>
        <v/>
      </c>
      <c r="L2357" t="s">
        <v>157</v>
      </c>
    </row>
    <row r="2358" spans="11:12" x14ac:dyDescent="0.3">
      <c r="K2358" s="35" t="str">
        <f t="shared" si="36"/>
        <v/>
      </c>
      <c r="L2358" t="s">
        <v>157</v>
      </c>
    </row>
    <row r="2359" spans="11:12" x14ac:dyDescent="0.3">
      <c r="K2359" s="35" t="str">
        <f t="shared" si="36"/>
        <v/>
      </c>
      <c r="L2359" t="s">
        <v>157</v>
      </c>
    </row>
    <row r="2360" spans="11:12" x14ac:dyDescent="0.3">
      <c r="K2360" s="35" t="str">
        <f t="shared" si="36"/>
        <v/>
      </c>
      <c r="L2360" t="s">
        <v>157</v>
      </c>
    </row>
    <row r="2361" spans="11:12" x14ac:dyDescent="0.3">
      <c r="K2361" s="35" t="str">
        <f t="shared" si="36"/>
        <v/>
      </c>
      <c r="L2361" t="s">
        <v>157</v>
      </c>
    </row>
    <row r="2362" spans="11:12" x14ac:dyDescent="0.3">
      <c r="K2362" s="35" t="str">
        <f t="shared" si="36"/>
        <v/>
      </c>
      <c r="L2362" t="s">
        <v>157</v>
      </c>
    </row>
    <row r="2363" spans="11:12" x14ac:dyDescent="0.3">
      <c r="K2363" s="35" t="str">
        <f t="shared" si="36"/>
        <v/>
      </c>
      <c r="L2363" t="s">
        <v>157</v>
      </c>
    </row>
    <row r="2364" spans="11:12" x14ac:dyDescent="0.3">
      <c r="K2364" s="35" t="str">
        <f t="shared" si="36"/>
        <v/>
      </c>
      <c r="L2364" t="s">
        <v>157</v>
      </c>
    </row>
    <row r="2365" spans="11:12" x14ac:dyDescent="0.3">
      <c r="K2365" s="35" t="str">
        <f t="shared" si="36"/>
        <v/>
      </c>
      <c r="L2365" t="s">
        <v>157</v>
      </c>
    </row>
    <row r="2366" spans="11:12" x14ac:dyDescent="0.3">
      <c r="K2366" s="35" t="str">
        <f t="shared" si="36"/>
        <v/>
      </c>
      <c r="L2366" t="s">
        <v>157</v>
      </c>
    </row>
    <row r="2367" spans="11:12" x14ac:dyDescent="0.3">
      <c r="K2367" s="35" t="str">
        <f t="shared" si="36"/>
        <v/>
      </c>
      <c r="L2367" t="s">
        <v>157</v>
      </c>
    </row>
    <row r="2368" spans="11:12" x14ac:dyDescent="0.3">
      <c r="K2368" s="35" t="str">
        <f t="shared" si="36"/>
        <v/>
      </c>
      <c r="L2368" t="s">
        <v>157</v>
      </c>
    </row>
    <row r="2369" spans="11:12" x14ac:dyDescent="0.3">
      <c r="K2369" s="35" t="str">
        <f t="shared" si="36"/>
        <v/>
      </c>
      <c r="L2369" t="s">
        <v>157</v>
      </c>
    </row>
    <row r="2370" spans="11:12" x14ac:dyDescent="0.3">
      <c r="K2370" s="35" t="str">
        <f t="shared" si="36"/>
        <v/>
      </c>
      <c r="L2370" t="s">
        <v>157</v>
      </c>
    </row>
    <row r="2371" spans="11:12" x14ac:dyDescent="0.3">
      <c r="K2371" s="35" t="str">
        <f t="shared" ref="K2371:K2434" si="37">IF(A2371="","",C2371&amp;", "&amp;D2371&amp;", "&amp;E2371&amp;" "&amp;F2371)</f>
        <v/>
      </c>
      <c r="L2371" t="s">
        <v>157</v>
      </c>
    </row>
    <row r="2372" spans="11:12" x14ac:dyDescent="0.3">
      <c r="K2372" s="35" t="str">
        <f t="shared" si="37"/>
        <v/>
      </c>
      <c r="L2372" t="s">
        <v>157</v>
      </c>
    </row>
    <row r="2373" spans="11:12" x14ac:dyDescent="0.3">
      <c r="K2373" s="35" t="str">
        <f t="shared" si="37"/>
        <v/>
      </c>
      <c r="L2373" t="s">
        <v>157</v>
      </c>
    </row>
    <row r="2374" spans="11:12" x14ac:dyDescent="0.3">
      <c r="K2374" s="35" t="str">
        <f t="shared" si="37"/>
        <v/>
      </c>
      <c r="L2374" t="s">
        <v>157</v>
      </c>
    </row>
    <row r="2375" spans="11:12" x14ac:dyDescent="0.3">
      <c r="K2375" s="35" t="str">
        <f t="shared" si="37"/>
        <v/>
      </c>
      <c r="L2375" t="s">
        <v>157</v>
      </c>
    </row>
    <row r="2376" spans="11:12" x14ac:dyDescent="0.3">
      <c r="K2376" s="35" t="str">
        <f t="shared" si="37"/>
        <v/>
      </c>
      <c r="L2376" t="s">
        <v>157</v>
      </c>
    </row>
    <row r="2377" spans="11:12" x14ac:dyDescent="0.3">
      <c r="K2377" s="35" t="str">
        <f t="shared" si="37"/>
        <v/>
      </c>
      <c r="L2377" t="s">
        <v>157</v>
      </c>
    </row>
    <row r="2378" spans="11:12" x14ac:dyDescent="0.3">
      <c r="K2378" s="35" t="str">
        <f t="shared" si="37"/>
        <v/>
      </c>
      <c r="L2378" t="s">
        <v>157</v>
      </c>
    </row>
    <row r="2379" spans="11:12" x14ac:dyDescent="0.3">
      <c r="K2379" s="35" t="str">
        <f t="shared" si="37"/>
        <v/>
      </c>
      <c r="L2379" t="s">
        <v>157</v>
      </c>
    </row>
    <row r="2380" spans="11:12" x14ac:dyDescent="0.3">
      <c r="K2380" s="35" t="str">
        <f t="shared" si="37"/>
        <v/>
      </c>
      <c r="L2380" t="s">
        <v>157</v>
      </c>
    </row>
    <row r="2381" spans="11:12" x14ac:dyDescent="0.3">
      <c r="K2381" s="35" t="str">
        <f t="shared" si="37"/>
        <v/>
      </c>
      <c r="L2381" t="s">
        <v>157</v>
      </c>
    </row>
    <row r="2382" spans="11:12" x14ac:dyDescent="0.3">
      <c r="K2382" s="35" t="str">
        <f t="shared" si="37"/>
        <v/>
      </c>
      <c r="L2382" t="s">
        <v>157</v>
      </c>
    </row>
    <row r="2383" spans="11:12" x14ac:dyDescent="0.3">
      <c r="K2383" s="35" t="str">
        <f t="shared" si="37"/>
        <v/>
      </c>
      <c r="L2383" t="s">
        <v>157</v>
      </c>
    </row>
    <row r="2384" spans="11:12" x14ac:dyDescent="0.3">
      <c r="K2384" s="35" t="str">
        <f t="shared" si="37"/>
        <v/>
      </c>
      <c r="L2384" t="s">
        <v>157</v>
      </c>
    </row>
    <row r="2385" spans="11:12" x14ac:dyDescent="0.3">
      <c r="K2385" s="35" t="str">
        <f t="shared" si="37"/>
        <v/>
      </c>
      <c r="L2385" t="s">
        <v>157</v>
      </c>
    </row>
    <row r="2386" spans="11:12" x14ac:dyDescent="0.3">
      <c r="K2386" s="35" t="str">
        <f t="shared" si="37"/>
        <v/>
      </c>
      <c r="L2386" t="s">
        <v>157</v>
      </c>
    </row>
    <row r="2387" spans="11:12" x14ac:dyDescent="0.3">
      <c r="K2387" s="35" t="str">
        <f t="shared" si="37"/>
        <v/>
      </c>
      <c r="L2387" t="s">
        <v>157</v>
      </c>
    </row>
    <row r="2388" spans="11:12" x14ac:dyDescent="0.3">
      <c r="K2388" s="35" t="str">
        <f t="shared" si="37"/>
        <v/>
      </c>
      <c r="L2388" t="s">
        <v>157</v>
      </c>
    </row>
    <row r="2389" spans="11:12" x14ac:dyDescent="0.3">
      <c r="K2389" s="35" t="str">
        <f t="shared" si="37"/>
        <v/>
      </c>
      <c r="L2389" t="s">
        <v>157</v>
      </c>
    </row>
    <row r="2390" spans="11:12" x14ac:dyDescent="0.3">
      <c r="K2390" s="35" t="str">
        <f t="shared" si="37"/>
        <v/>
      </c>
      <c r="L2390" t="s">
        <v>157</v>
      </c>
    </row>
    <row r="2391" spans="11:12" x14ac:dyDescent="0.3">
      <c r="K2391" s="35" t="str">
        <f t="shared" si="37"/>
        <v/>
      </c>
      <c r="L2391" t="s">
        <v>157</v>
      </c>
    </row>
    <row r="2392" spans="11:12" x14ac:dyDescent="0.3">
      <c r="K2392" s="35" t="str">
        <f t="shared" si="37"/>
        <v/>
      </c>
      <c r="L2392" t="s">
        <v>157</v>
      </c>
    </row>
    <row r="2393" spans="11:12" x14ac:dyDescent="0.3">
      <c r="K2393" s="35" t="str">
        <f t="shared" si="37"/>
        <v/>
      </c>
      <c r="L2393" t="s">
        <v>157</v>
      </c>
    </row>
    <row r="2394" spans="11:12" x14ac:dyDescent="0.3">
      <c r="K2394" s="35" t="str">
        <f t="shared" si="37"/>
        <v/>
      </c>
      <c r="L2394" t="s">
        <v>157</v>
      </c>
    </row>
    <row r="2395" spans="11:12" x14ac:dyDescent="0.3">
      <c r="K2395" s="35" t="str">
        <f t="shared" si="37"/>
        <v/>
      </c>
      <c r="L2395" t="s">
        <v>157</v>
      </c>
    </row>
    <row r="2396" spans="11:12" x14ac:dyDescent="0.3">
      <c r="K2396" s="35" t="str">
        <f t="shared" si="37"/>
        <v/>
      </c>
      <c r="L2396" t="s">
        <v>157</v>
      </c>
    </row>
    <row r="2397" spans="11:12" x14ac:dyDescent="0.3">
      <c r="K2397" s="35" t="str">
        <f t="shared" si="37"/>
        <v/>
      </c>
      <c r="L2397" t="s">
        <v>157</v>
      </c>
    </row>
    <row r="2398" spans="11:12" x14ac:dyDescent="0.3">
      <c r="K2398" s="35" t="str">
        <f t="shared" si="37"/>
        <v/>
      </c>
      <c r="L2398" t="s">
        <v>157</v>
      </c>
    </row>
    <row r="2399" spans="11:12" x14ac:dyDescent="0.3">
      <c r="K2399" s="35" t="str">
        <f t="shared" si="37"/>
        <v/>
      </c>
      <c r="L2399" t="s">
        <v>157</v>
      </c>
    </row>
    <row r="2400" spans="11:12" x14ac:dyDescent="0.3">
      <c r="K2400" s="35" t="str">
        <f t="shared" si="37"/>
        <v/>
      </c>
      <c r="L2400" t="s">
        <v>157</v>
      </c>
    </row>
    <row r="2401" spans="11:12" x14ac:dyDescent="0.3">
      <c r="K2401" s="35" t="str">
        <f t="shared" si="37"/>
        <v/>
      </c>
      <c r="L2401" t="s">
        <v>157</v>
      </c>
    </row>
    <row r="2402" spans="11:12" x14ac:dyDescent="0.3">
      <c r="K2402" s="35" t="str">
        <f t="shared" si="37"/>
        <v/>
      </c>
      <c r="L2402" t="s">
        <v>157</v>
      </c>
    </row>
    <row r="2403" spans="11:12" x14ac:dyDescent="0.3">
      <c r="K2403" s="35" t="str">
        <f t="shared" si="37"/>
        <v/>
      </c>
      <c r="L2403" t="s">
        <v>157</v>
      </c>
    </row>
    <row r="2404" spans="11:12" x14ac:dyDescent="0.3">
      <c r="K2404" s="35" t="str">
        <f t="shared" si="37"/>
        <v/>
      </c>
      <c r="L2404" t="s">
        <v>157</v>
      </c>
    </row>
    <row r="2405" spans="11:12" x14ac:dyDescent="0.3">
      <c r="K2405" s="35" t="str">
        <f t="shared" si="37"/>
        <v/>
      </c>
      <c r="L2405" t="s">
        <v>157</v>
      </c>
    </row>
    <row r="2406" spans="11:12" x14ac:dyDescent="0.3">
      <c r="K2406" s="35" t="str">
        <f t="shared" si="37"/>
        <v/>
      </c>
      <c r="L2406" t="s">
        <v>157</v>
      </c>
    </row>
    <row r="2407" spans="11:12" x14ac:dyDescent="0.3">
      <c r="K2407" s="35" t="str">
        <f t="shared" si="37"/>
        <v/>
      </c>
      <c r="L2407" t="s">
        <v>157</v>
      </c>
    </row>
    <row r="2408" spans="11:12" x14ac:dyDescent="0.3">
      <c r="K2408" s="35" t="str">
        <f t="shared" si="37"/>
        <v/>
      </c>
      <c r="L2408" t="s">
        <v>157</v>
      </c>
    </row>
    <row r="2409" spans="11:12" x14ac:dyDescent="0.3">
      <c r="K2409" s="35" t="str">
        <f t="shared" si="37"/>
        <v/>
      </c>
      <c r="L2409" t="s">
        <v>157</v>
      </c>
    </row>
    <row r="2410" spans="11:12" x14ac:dyDescent="0.3">
      <c r="K2410" s="35" t="str">
        <f t="shared" si="37"/>
        <v/>
      </c>
      <c r="L2410" t="s">
        <v>157</v>
      </c>
    </row>
    <row r="2411" spans="11:12" x14ac:dyDescent="0.3">
      <c r="K2411" s="35" t="str">
        <f t="shared" si="37"/>
        <v/>
      </c>
      <c r="L2411" t="s">
        <v>157</v>
      </c>
    </row>
    <row r="2412" spans="11:12" x14ac:dyDescent="0.3">
      <c r="K2412" s="35" t="str">
        <f t="shared" si="37"/>
        <v/>
      </c>
      <c r="L2412" t="s">
        <v>157</v>
      </c>
    </row>
    <row r="2413" spans="11:12" x14ac:dyDescent="0.3">
      <c r="K2413" s="35" t="str">
        <f t="shared" si="37"/>
        <v/>
      </c>
      <c r="L2413" t="s">
        <v>157</v>
      </c>
    </row>
    <row r="2414" spans="11:12" x14ac:dyDescent="0.3">
      <c r="K2414" s="35" t="str">
        <f t="shared" si="37"/>
        <v/>
      </c>
      <c r="L2414" t="s">
        <v>157</v>
      </c>
    </row>
    <row r="2415" spans="11:12" x14ac:dyDescent="0.3">
      <c r="K2415" s="35" t="str">
        <f t="shared" si="37"/>
        <v/>
      </c>
      <c r="L2415" t="s">
        <v>157</v>
      </c>
    </row>
    <row r="2416" spans="11:12" x14ac:dyDescent="0.3">
      <c r="K2416" s="35" t="str">
        <f t="shared" si="37"/>
        <v/>
      </c>
      <c r="L2416" t="s">
        <v>157</v>
      </c>
    </row>
    <row r="2417" spans="11:12" x14ac:dyDescent="0.3">
      <c r="K2417" s="35" t="str">
        <f t="shared" si="37"/>
        <v/>
      </c>
      <c r="L2417" t="s">
        <v>157</v>
      </c>
    </row>
    <row r="2418" spans="11:12" x14ac:dyDescent="0.3">
      <c r="K2418" s="35" t="str">
        <f t="shared" si="37"/>
        <v/>
      </c>
      <c r="L2418" t="s">
        <v>157</v>
      </c>
    </row>
    <row r="2419" spans="11:12" x14ac:dyDescent="0.3">
      <c r="K2419" s="35" t="str">
        <f t="shared" si="37"/>
        <v/>
      </c>
      <c r="L2419" t="s">
        <v>157</v>
      </c>
    </row>
    <row r="2420" spans="11:12" x14ac:dyDescent="0.3">
      <c r="K2420" s="35" t="str">
        <f t="shared" si="37"/>
        <v/>
      </c>
      <c r="L2420" t="s">
        <v>157</v>
      </c>
    </row>
    <row r="2421" spans="11:12" x14ac:dyDescent="0.3">
      <c r="K2421" s="35" t="str">
        <f t="shared" si="37"/>
        <v/>
      </c>
      <c r="L2421" t="s">
        <v>157</v>
      </c>
    </row>
    <row r="2422" spans="11:12" x14ac:dyDescent="0.3">
      <c r="K2422" s="35" t="str">
        <f t="shared" si="37"/>
        <v/>
      </c>
      <c r="L2422" t="s">
        <v>157</v>
      </c>
    </row>
    <row r="2423" spans="11:12" x14ac:dyDescent="0.3">
      <c r="K2423" s="35" t="str">
        <f t="shared" si="37"/>
        <v/>
      </c>
      <c r="L2423" t="s">
        <v>157</v>
      </c>
    </row>
    <row r="2424" spans="11:12" x14ac:dyDescent="0.3">
      <c r="K2424" s="35" t="str">
        <f t="shared" si="37"/>
        <v/>
      </c>
      <c r="L2424" t="s">
        <v>157</v>
      </c>
    </row>
    <row r="2425" spans="11:12" x14ac:dyDescent="0.3">
      <c r="K2425" s="35" t="str">
        <f t="shared" si="37"/>
        <v/>
      </c>
      <c r="L2425" t="s">
        <v>157</v>
      </c>
    </row>
    <row r="2426" spans="11:12" x14ac:dyDescent="0.3">
      <c r="K2426" s="35" t="str">
        <f t="shared" si="37"/>
        <v/>
      </c>
      <c r="L2426" t="s">
        <v>157</v>
      </c>
    </row>
    <row r="2427" spans="11:12" x14ac:dyDescent="0.3">
      <c r="K2427" s="35" t="str">
        <f t="shared" si="37"/>
        <v/>
      </c>
      <c r="L2427" t="s">
        <v>157</v>
      </c>
    </row>
    <row r="2428" spans="11:12" x14ac:dyDescent="0.3">
      <c r="K2428" s="35" t="str">
        <f t="shared" si="37"/>
        <v/>
      </c>
      <c r="L2428" t="s">
        <v>157</v>
      </c>
    </row>
    <row r="2429" spans="11:12" x14ac:dyDescent="0.3">
      <c r="K2429" s="35" t="str">
        <f t="shared" si="37"/>
        <v/>
      </c>
      <c r="L2429" t="s">
        <v>157</v>
      </c>
    </row>
    <row r="2430" spans="11:12" x14ac:dyDescent="0.3">
      <c r="K2430" s="35" t="str">
        <f t="shared" si="37"/>
        <v/>
      </c>
      <c r="L2430" t="s">
        <v>157</v>
      </c>
    </row>
    <row r="2431" spans="11:12" x14ac:dyDescent="0.3">
      <c r="K2431" s="35" t="str">
        <f t="shared" si="37"/>
        <v/>
      </c>
      <c r="L2431" t="s">
        <v>157</v>
      </c>
    </row>
    <row r="2432" spans="11:12" x14ac:dyDescent="0.3">
      <c r="K2432" s="35" t="str">
        <f t="shared" si="37"/>
        <v/>
      </c>
      <c r="L2432" t="s">
        <v>157</v>
      </c>
    </row>
    <row r="2433" spans="11:12" x14ac:dyDescent="0.3">
      <c r="K2433" s="35" t="str">
        <f t="shared" si="37"/>
        <v/>
      </c>
      <c r="L2433" t="s">
        <v>157</v>
      </c>
    </row>
    <row r="2434" spans="11:12" x14ac:dyDescent="0.3">
      <c r="K2434" s="35" t="str">
        <f t="shared" si="37"/>
        <v/>
      </c>
      <c r="L2434" t="s">
        <v>157</v>
      </c>
    </row>
    <row r="2435" spans="11:12" x14ac:dyDescent="0.3">
      <c r="K2435" s="35" t="str">
        <f t="shared" ref="K2435:K2498" si="38">IF(A2435="","",C2435&amp;", "&amp;D2435&amp;", "&amp;E2435&amp;" "&amp;F2435)</f>
        <v/>
      </c>
      <c r="L2435" t="s">
        <v>157</v>
      </c>
    </row>
    <row r="2436" spans="11:12" x14ac:dyDescent="0.3">
      <c r="K2436" s="35" t="str">
        <f t="shared" si="38"/>
        <v/>
      </c>
      <c r="L2436" t="s">
        <v>157</v>
      </c>
    </row>
    <row r="2437" spans="11:12" x14ac:dyDescent="0.3">
      <c r="K2437" s="35" t="str">
        <f t="shared" si="38"/>
        <v/>
      </c>
      <c r="L2437" t="s">
        <v>157</v>
      </c>
    </row>
    <row r="2438" spans="11:12" x14ac:dyDescent="0.3">
      <c r="K2438" s="35" t="str">
        <f t="shared" si="38"/>
        <v/>
      </c>
      <c r="L2438" t="s">
        <v>157</v>
      </c>
    </row>
    <row r="2439" spans="11:12" x14ac:dyDescent="0.3">
      <c r="K2439" s="35" t="str">
        <f t="shared" si="38"/>
        <v/>
      </c>
      <c r="L2439" t="s">
        <v>157</v>
      </c>
    </row>
    <row r="2440" spans="11:12" x14ac:dyDescent="0.3">
      <c r="K2440" s="35" t="str">
        <f t="shared" si="38"/>
        <v/>
      </c>
      <c r="L2440" t="s">
        <v>157</v>
      </c>
    </row>
    <row r="2441" spans="11:12" x14ac:dyDescent="0.3">
      <c r="K2441" s="35" t="str">
        <f t="shared" si="38"/>
        <v/>
      </c>
      <c r="L2441" t="s">
        <v>157</v>
      </c>
    </row>
    <row r="2442" spans="11:12" x14ac:dyDescent="0.3">
      <c r="K2442" s="35" t="str">
        <f t="shared" si="38"/>
        <v/>
      </c>
      <c r="L2442" t="s">
        <v>157</v>
      </c>
    </row>
    <row r="2443" spans="11:12" x14ac:dyDescent="0.3">
      <c r="K2443" s="35" t="str">
        <f t="shared" si="38"/>
        <v/>
      </c>
      <c r="L2443" t="s">
        <v>157</v>
      </c>
    </row>
    <row r="2444" spans="11:12" x14ac:dyDescent="0.3">
      <c r="K2444" s="35" t="str">
        <f t="shared" si="38"/>
        <v/>
      </c>
      <c r="L2444" t="s">
        <v>157</v>
      </c>
    </row>
    <row r="2445" spans="11:12" x14ac:dyDescent="0.3">
      <c r="K2445" s="35" t="str">
        <f t="shared" si="38"/>
        <v/>
      </c>
      <c r="L2445" t="s">
        <v>157</v>
      </c>
    </row>
    <row r="2446" spans="11:12" x14ac:dyDescent="0.3">
      <c r="K2446" s="35" t="str">
        <f t="shared" si="38"/>
        <v/>
      </c>
      <c r="L2446" t="s">
        <v>157</v>
      </c>
    </row>
    <row r="2447" spans="11:12" x14ac:dyDescent="0.3">
      <c r="K2447" s="35" t="str">
        <f t="shared" si="38"/>
        <v/>
      </c>
      <c r="L2447" t="s">
        <v>157</v>
      </c>
    </row>
    <row r="2448" spans="11:12" x14ac:dyDescent="0.3">
      <c r="K2448" s="35" t="str">
        <f t="shared" si="38"/>
        <v/>
      </c>
      <c r="L2448" t="s">
        <v>157</v>
      </c>
    </row>
    <row r="2449" spans="11:12" x14ac:dyDescent="0.3">
      <c r="K2449" s="35" t="str">
        <f t="shared" si="38"/>
        <v/>
      </c>
      <c r="L2449" t="s">
        <v>157</v>
      </c>
    </row>
    <row r="2450" spans="11:12" x14ac:dyDescent="0.3">
      <c r="K2450" s="35" t="str">
        <f t="shared" si="38"/>
        <v/>
      </c>
      <c r="L2450" t="s">
        <v>157</v>
      </c>
    </row>
    <row r="2451" spans="11:12" x14ac:dyDescent="0.3">
      <c r="K2451" s="35" t="str">
        <f t="shared" si="38"/>
        <v/>
      </c>
      <c r="L2451" t="s">
        <v>157</v>
      </c>
    </row>
    <row r="2452" spans="11:12" x14ac:dyDescent="0.3">
      <c r="K2452" s="35" t="str">
        <f t="shared" si="38"/>
        <v/>
      </c>
      <c r="L2452" t="s">
        <v>157</v>
      </c>
    </row>
    <row r="2453" spans="11:12" x14ac:dyDescent="0.3">
      <c r="K2453" s="35" t="str">
        <f t="shared" si="38"/>
        <v/>
      </c>
      <c r="L2453" t="s">
        <v>157</v>
      </c>
    </row>
    <row r="2454" spans="11:12" x14ac:dyDescent="0.3">
      <c r="K2454" s="35" t="str">
        <f t="shared" si="38"/>
        <v/>
      </c>
      <c r="L2454" t="s">
        <v>157</v>
      </c>
    </row>
    <row r="2455" spans="11:12" x14ac:dyDescent="0.3">
      <c r="K2455" s="35" t="str">
        <f t="shared" si="38"/>
        <v/>
      </c>
      <c r="L2455" t="s">
        <v>157</v>
      </c>
    </row>
    <row r="2456" spans="11:12" x14ac:dyDescent="0.3">
      <c r="K2456" s="35" t="str">
        <f t="shared" si="38"/>
        <v/>
      </c>
      <c r="L2456" t="s">
        <v>157</v>
      </c>
    </row>
    <row r="2457" spans="11:12" x14ac:dyDescent="0.3">
      <c r="K2457" s="35" t="str">
        <f t="shared" si="38"/>
        <v/>
      </c>
      <c r="L2457" t="s">
        <v>157</v>
      </c>
    </row>
    <row r="2458" spans="11:12" x14ac:dyDescent="0.3">
      <c r="K2458" s="35" t="str">
        <f t="shared" si="38"/>
        <v/>
      </c>
      <c r="L2458" t="s">
        <v>157</v>
      </c>
    </row>
    <row r="2459" spans="11:12" x14ac:dyDescent="0.3">
      <c r="K2459" s="35" t="str">
        <f t="shared" si="38"/>
        <v/>
      </c>
      <c r="L2459" t="s">
        <v>157</v>
      </c>
    </row>
    <row r="2460" spans="11:12" x14ac:dyDescent="0.3">
      <c r="K2460" s="35" t="str">
        <f t="shared" si="38"/>
        <v/>
      </c>
      <c r="L2460" t="s">
        <v>157</v>
      </c>
    </row>
    <row r="2461" spans="11:12" x14ac:dyDescent="0.3">
      <c r="K2461" s="35" t="str">
        <f t="shared" si="38"/>
        <v/>
      </c>
      <c r="L2461" t="s">
        <v>157</v>
      </c>
    </row>
    <row r="2462" spans="11:12" x14ac:dyDescent="0.3">
      <c r="K2462" s="35" t="str">
        <f t="shared" si="38"/>
        <v/>
      </c>
      <c r="L2462" t="s">
        <v>157</v>
      </c>
    </row>
    <row r="2463" spans="11:12" x14ac:dyDescent="0.3">
      <c r="K2463" s="35" t="str">
        <f t="shared" si="38"/>
        <v/>
      </c>
      <c r="L2463" t="s">
        <v>157</v>
      </c>
    </row>
    <row r="2464" spans="11:12" x14ac:dyDescent="0.3">
      <c r="K2464" s="35" t="str">
        <f t="shared" si="38"/>
        <v/>
      </c>
      <c r="L2464" t="s">
        <v>157</v>
      </c>
    </row>
    <row r="2465" spans="11:12" x14ac:dyDescent="0.3">
      <c r="K2465" s="35" t="str">
        <f t="shared" si="38"/>
        <v/>
      </c>
      <c r="L2465" t="s">
        <v>157</v>
      </c>
    </row>
    <row r="2466" spans="11:12" x14ac:dyDescent="0.3">
      <c r="K2466" s="35" t="str">
        <f t="shared" si="38"/>
        <v/>
      </c>
      <c r="L2466" t="s">
        <v>157</v>
      </c>
    </row>
    <row r="2467" spans="11:12" x14ac:dyDescent="0.3">
      <c r="K2467" s="35" t="str">
        <f t="shared" si="38"/>
        <v/>
      </c>
      <c r="L2467" t="s">
        <v>157</v>
      </c>
    </row>
    <row r="2468" spans="11:12" x14ac:dyDescent="0.3">
      <c r="K2468" s="35" t="str">
        <f t="shared" si="38"/>
        <v/>
      </c>
      <c r="L2468" t="s">
        <v>157</v>
      </c>
    </row>
    <row r="2469" spans="11:12" x14ac:dyDescent="0.3">
      <c r="K2469" s="35" t="str">
        <f t="shared" si="38"/>
        <v/>
      </c>
      <c r="L2469" t="s">
        <v>157</v>
      </c>
    </row>
    <row r="2470" spans="11:12" x14ac:dyDescent="0.3">
      <c r="K2470" s="35" t="str">
        <f t="shared" si="38"/>
        <v/>
      </c>
      <c r="L2470" t="s">
        <v>157</v>
      </c>
    </row>
    <row r="2471" spans="11:12" x14ac:dyDescent="0.3">
      <c r="K2471" s="35" t="str">
        <f t="shared" si="38"/>
        <v/>
      </c>
      <c r="L2471" t="s">
        <v>157</v>
      </c>
    </row>
    <row r="2472" spans="11:12" x14ac:dyDescent="0.3">
      <c r="K2472" s="35" t="str">
        <f t="shared" si="38"/>
        <v/>
      </c>
      <c r="L2472" t="s">
        <v>157</v>
      </c>
    </row>
    <row r="2473" spans="11:12" x14ac:dyDescent="0.3">
      <c r="K2473" s="35" t="str">
        <f t="shared" si="38"/>
        <v/>
      </c>
      <c r="L2473" t="s">
        <v>157</v>
      </c>
    </row>
    <row r="2474" spans="11:12" x14ac:dyDescent="0.3">
      <c r="K2474" s="35" t="str">
        <f t="shared" si="38"/>
        <v/>
      </c>
      <c r="L2474" t="s">
        <v>157</v>
      </c>
    </row>
    <row r="2475" spans="11:12" x14ac:dyDescent="0.3">
      <c r="K2475" s="35" t="str">
        <f t="shared" si="38"/>
        <v/>
      </c>
      <c r="L2475" t="s">
        <v>157</v>
      </c>
    </row>
    <row r="2476" spans="11:12" x14ac:dyDescent="0.3">
      <c r="K2476" s="35" t="str">
        <f t="shared" si="38"/>
        <v/>
      </c>
      <c r="L2476" t="s">
        <v>157</v>
      </c>
    </row>
    <row r="2477" spans="11:12" x14ac:dyDescent="0.3">
      <c r="K2477" s="35" t="str">
        <f t="shared" si="38"/>
        <v/>
      </c>
      <c r="L2477" t="s">
        <v>157</v>
      </c>
    </row>
    <row r="2478" spans="11:12" x14ac:dyDescent="0.3">
      <c r="K2478" s="35" t="str">
        <f t="shared" si="38"/>
        <v/>
      </c>
      <c r="L2478" t="s">
        <v>157</v>
      </c>
    </row>
    <row r="2479" spans="11:12" x14ac:dyDescent="0.3">
      <c r="K2479" s="35" t="str">
        <f t="shared" si="38"/>
        <v/>
      </c>
      <c r="L2479" t="s">
        <v>157</v>
      </c>
    </row>
    <row r="2480" spans="11:12" x14ac:dyDescent="0.3">
      <c r="K2480" s="35" t="str">
        <f t="shared" si="38"/>
        <v/>
      </c>
      <c r="L2480" t="s">
        <v>157</v>
      </c>
    </row>
    <row r="2481" spans="11:12" x14ac:dyDescent="0.3">
      <c r="K2481" s="35" t="str">
        <f t="shared" si="38"/>
        <v/>
      </c>
      <c r="L2481" t="s">
        <v>157</v>
      </c>
    </row>
    <row r="2482" spans="11:12" x14ac:dyDescent="0.3">
      <c r="K2482" s="35" t="str">
        <f t="shared" si="38"/>
        <v/>
      </c>
      <c r="L2482" t="s">
        <v>157</v>
      </c>
    </row>
    <row r="2483" spans="11:12" x14ac:dyDescent="0.3">
      <c r="K2483" s="35" t="str">
        <f t="shared" si="38"/>
        <v/>
      </c>
      <c r="L2483" t="s">
        <v>157</v>
      </c>
    </row>
    <row r="2484" spans="11:12" x14ac:dyDescent="0.3">
      <c r="K2484" s="35" t="str">
        <f t="shared" si="38"/>
        <v/>
      </c>
      <c r="L2484" t="s">
        <v>157</v>
      </c>
    </row>
    <row r="2485" spans="11:12" x14ac:dyDescent="0.3">
      <c r="K2485" s="35" t="str">
        <f t="shared" si="38"/>
        <v/>
      </c>
      <c r="L2485" t="s">
        <v>157</v>
      </c>
    </row>
    <row r="2486" spans="11:12" x14ac:dyDescent="0.3">
      <c r="K2486" s="35" t="str">
        <f t="shared" si="38"/>
        <v/>
      </c>
      <c r="L2486" t="s">
        <v>157</v>
      </c>
    </row>
    <row r="2487" spans="11:12" x14ac:dyDescent="0.3">
      <c r="K2487" s="35" t="str">
        <f t="shared" si="38"/>
        <v/>
      </c>
      <c r="L2487" t="s">
        <v>157</v>
      </c>
    </row>
    <row r="2488" spans="11:12" x14ac:dyDescent="0.3">
      <c r="K2488" s="35" t="str">
        <f t="shared" si="38"/>
        <v/>
      </c>
      <c r="L2488" t="s">
        <v>157</v>
      </c>
    </row>
    <row r="2489" spans="11:12" x14ac:dyDescent="0.3">
      <c r="K2489" s="35" t="str">
        <f t="shared" si="38"/>
        <v/>
      </c>
      <c r="L2489" t="s">
        <v>157</v>
      </c>
    </row>
    <row r="2490" spans="11:12" x14ac:dyDescent="0.3">
      <c r="K2490" s="35" t="str">
        <f t="shared" si="38"/>
        <v/>
      </c>
      <c r="L2490" t="s">
        <v>157</v>
      </c>
    </row>
    <row r="2491" spans="11:12" x14ac:dyDescent="0.3">
      <c r="K2491" s="35" t="str">
        <f t="shared" si="38"/>
        <v/>
      </c>
      <c r="L2491" t="s">
        <v>157</v>
      </c>
    </row>
    <row r="2492" spans="11:12" x14ac:dyDescent="0.3">
      <c r="K2492" s="35" t="str">
        <f t="shared" si="38"/>
        <v/>
      </c>
      <c r="L2492" t="s">
        <v>157</v>
      </c>
    </row>
    <row r="2493" spans="11:12" x14ac:dyDescent="0.3">
      <c r="K2493" s="35" t="str">
        <f t="shared" si="38"/>
        <v/>
      </c>
      <c r="L2493" t="s">
        <v>157</v>
      </c>
    </row>
    <row r="2494" spans="11:12" x14ac:dyDescent="0.3">
      <c r="K2494" s="35" t="str">
        <f t="shared" si="38"/>
        <v/>
      </c>
      <c r="L2494" t="s">
        <v>157</v>
      </c>
    </row>
    <row r="2495" spans="11:12" x14ac:dyDescent="0.3">
      <c r="K2495" s="35" t="str">
        <f t="shared" si="38"/>
        <v/>
      </c>
      <c r="L2495" t="s">
        <v>157</v>
      </c>
    </row>
    <row r="2496" spans="11:12" x14ac:dyDescent="0.3">
      <c r="K2496" s="35" t="str">
        <f t="shared" si="38"/>
        <v/>
      </c>
      <c r="L2496" t="s">
        <v>157</v>
      </c>
    </row>
    <row r="2497" spans="11:12" x14ac:dyDescent="0.3">
      <c r="K2497" s="35" t="str">
        <f t="shared" si="38"/>
        <v/>
      </c>
      <c r="L2497" t="s">
        <v>157</v>
      </c>
    </row>
    <row r="2498" spans="11:12" x14ac:dyDescent="0.3">
      <c r="K2498" s="35" t="str">
        <f t="shared" si="38"/>
        <v/>
      </c>
      <c r="L2498" t="s">
        <v>157</v>
      </c>
    </row>
    <row r="2499" spans="11:12" x14ac:dyDescent="0.3">
      <c r="K2499" s="35" t="str">
        <f t="shared" ref="K2499:K2562" si="39">IF(A2499="","",C2499&amp;", "&amp;D2499&amp;", "&amp;E2499&amp;" "&amp;F2499)</f>
        <v/>
      </c>
      <c r="L2499" t="s">
        <v>157</v>
      </c>
    </row>
    <row r="2500" spans="11:12" x14ac:dyDescent="0.3">
      <c r="K2500" s="35" t="str">
        <f t="shared" si="39"/>
        <v/>
      </c>
      <c r="L2500" t="s">
        <v>157</v>
      </c>
    </row>
    <row r="2501" spans="11:12" x14ac:dyDescent="0.3">
      <c r="K2501" s="35" t="str">
        <f t="shared" si="39"/>
        <v/>
      </c>
      <c r="L2501" t="s">
        <v>157</v>
      </c>
    </row>
    <row r="2502" spans="11:12" x14ac:dyDescent="0.3">
      <c r="K2502" s="35" t="str">
        <f t="shared" si="39"/>
        <v/>
      </c>
      <c r="L2502" t="s">
        <v>157</v>
      </c>
    </row>
    <row r="2503" spans="11:12" x14ac:dyDescent="0.3">
      <c r="K2503" s="35" t="str">
        <f t="shared" si="39"/>
        <v/>
      </c>
      <c r="L2503" t="s">
        <v>157</v>
      </c>
    </row>
    <row r="2504" spans="11:12" x14ac:dyDescent="0.3">
      <c r="K2504" s="35" t="str">
        <f t="shared" si="39"/>
        <v/>
      </c>
      <c r="L2504" t="s">
        <v>157</v>
      </c>
    </row>
    <row r="2505" spans="11:12" x14ac:dyDescent="0.3">
      <c r="K2505" s="35" t="str">
        <f t="shared" si="39"/>
        <v/>
      </c>
    </row>
    <row r="2506" spans="11:12" x14ac:dyDescent="0.3">
      <c r="K2506" s="35" t="str">
        <f t="shared" si="39"/>
        <v/>
      </c>
    </row>
    <row r="2507" spans="11:12" x14ac:dyDescent="0.3">
      <c r="K2507" s="35" t="str">
        <f t="shared" si="39"/>
        <v/>
      </c>
    </row>
    <row r="2508" spans="11:12" x14ac:dyDescent="0.3">
      <c r="K2508" s="35" t="str">
        <f t="shared" si="39"/>
        <v/>
      </c>
    </row>
    <row r="2509" spans="11:12" x14ac:dyDescent="0.3">
      <c r="K2509" s="35" t="str">
        <f t="shared" si="39"/>
        <v/>
      </c>
    </row>
    <row r="2510" spans="11:12" x14ac:dyDescent="0.3">
      <c r="K2510" s="35" t="str">
        <f t="shared" si="39"/>
        <v/>
      </c>
    </row>
    <row r="2511" spans="11:12" x14ac:dyDescent="0.3">
      <c r="K2511" s="35" t="str">
        <f t="shared" si="39"/>
        <v/>
      </c>
    </row>
    <row r="2512" spans="11:12" x14ac:dyDescent="0.3">
      <c r="K2512" s="35" t="str">
        <f t="shared" si="39"/>
        <v/>
      </c>
    </row>
    <row r="2513" spans="11:11" x14ac:dyDescent="0.3">
      <c r="K2513" s="35" t="str">
        <f t="shared" si="39"/>
        <v/>
      </c>
    </row>
    <row r="2514" spans="11:11" x14ac:dyDescent="0.3">
      <c r="K2514" s="35" t="str">
        <f t="shared" si="39"/>
        <v/>
      </c>
    </row>
    <row r="2515" spans="11:11" x14ac:dyDescent="0.3">
      <c r="K2515" s="35" t="str">
        <f t="shared" si="39"/>
        <v/>
      </c>
    </row>
    <row r="2516" spans="11:11" x14ac:dyDescent="0.3">
      <c r="K2516" s="35" t="str">
        <f t="shared" si="39"/>
        <v/>
      </c>
    </row>
    <row r="2517" spans="11:11" x14ac:dyDescent="0.3">
      <c r="K2517" s="35" t="str">
        <f t="shared" si="39"/>
        <v/>
      </c>
    </row>
    <row r="2518" spans="11:11" x14ac:dyDescent="0.3">
      <c r="K2518" s="35" t="str">
        <f t="shared" si="39"/>
        <v/>
      </c>
    </row>
    <row r="2519" spans="11:11" x14ac:dyDescent="0.3">
      <c r="K2519" s="35" t="str">
        <f t="shared" si="39"/>
        <v/>
      </c>
    </row>
    <row r="2520" spans="11:11" x14ac:dyDescent="0.3">
      <c r="K2520" s="35" t="str">
        <f t="shared" si="39"/>
        <v/>
      </c>
    </row>
    <row r="2521" spans="11:11" x14ac:dyDescent="0.3">
      <c r="K2521" s="35" t="str">
        <f t="shared" si="39"/>
        <v/>
      </c>
    </row>
    <row r="2522" spans="11:11" x14ac:dyDescent="0.3">
      <c r="K2522" s="35" t="str">
        <f t="shared" si="39"/>
        <v/>
      </c>
    </row>
    <row r="2523" spans="11:11" x14ac:dyDescent="0.3">
      <c r="K2523" s="35" t="str">
        <f t="shared" si="39"/>
        <v/>
      </c>
    </row>
    <row r="2524" spans="11:11" x14ac:dyDescent="0.3">
      <c r="K2524" s="35" t="str">
        <f t="shared" si="39"/>
        <v/>
      </c>
    </row>
    <row r="2525" spans="11:11" x14ac:dyDescent="0.3">
      <c r="K2525" s="35" t="str">
        <f t="shared" si="39"/>
        <v/>
      </c>
    </row>
    <row r="2526" spans="11:11" x14ac:dyDescent="0.3">
      <c r="K2526" s="35" t="str">
        <f t="shared" si="39"/>
        <v/>
      </c>
    </row>
    <row r="2527" spans="11:11" x14ac:dyDescent="0.3">
      <c r="K2527" s="35" t="str">
        <f t="shared" si="39"/>
        <v/>
      </c>
    </row>
    <row r="2528" spans="11:11" x14ac:dyDescent="0.3">
      <c r="K2528" s="35" t="str">
        <f t="shared" si="39"/>
        <v/>
      </c>
    </row>
    <row r="2529" spans="11:11" x14ac:dyDescent="0.3">
      <c r="K2529" s="35" t="str">
        <f t="shared" si="39"/>
        <v/>
      </c>
    </row>
    <row r="2530" spans="11:11" x14ac:dyDescent="0.3">
      <c r="K2530" s="35" t="str">
        <f t="shared" si="39"/>
        <v/>
      </c>
    </row>
    <row r="2531" spans="11:11" x14ac:dyDescent="0.3">
      <c r="K2531" s="35" t="str">
        <f t="shared" si="39"/>
        <v/>
      </c>
    </row>
    <row r="2532" spans="11:11" x14ac:dyDescent="0.3">
      <c r="K2532" s="35" t="str">
        <f t="shared" si="39"/>
        <v/>
      </c>
    </row>
    <row r="2533" spans="11:11" x14ac:dyDescent="0.3">
      <c r="K2533" s="35" t="str">
        <f t="shared" si="39"/>
        <v/>
      </c>
    </row>
    <row r="2534" spans="11:11" x14ac:dyDescent="0.3">
      <c r="K2534" s="35" t="str">
        <f t="shared" si="39"/>
        <v/>
      </c>
    </row>
    <row r="2535" spans="11:11" x14ac:dyDescent="0.3">
      <c r="K2535" s="35" t="str">
        <f t="shared" si="39"/>
        <v/>
      </c>
    </row>
    <row r="2536" spans="11:11" x14ac:dyDescent="0.3">
      <c r="K2536" s="35" t="str">
        <f t="shared" si="39"/>
        <v/>
      </c>
    </row>
    <row r="2537" spans="11:11" x14ac:dyDescent="0.3">
      <c r="K2537" s="35" t="str">
        <f t="shared" si="39"/>
        <v/>
      </c>
    </row>
    <row r="2538" spans="11:11" x14ac:dyDescent="0.3">
      <c r="K2538" s="35" t="str">
        <f t="shared" si="39"/>
        <v/>
      </c>
    </row>
    <row r="2539" spans="11:11" x14ac:dyDescent="0.3">
      <c r="K2539" s="35" t="str">
        <f t="shared" si="39"/>
        <v/>
      </c>
    </row>
    <row r="2540" spans="11:11" x14ac:dyDescent="0.3">
      <c r="K2540" s="35" t="str">
        <f t="shared" si="39"/>
        <v/>
      </c>
    </row>
    <row r="2541" spans="11:11" x14ac:dyDescent="0.3">
      <c r="K2541" s="35" t="str">
        <f t="shared" si="39"/>
        <v/>
      </c>
    </row>
    <row r="2542" spans="11:11" x14ac:dyDescent="0.3">
      <c r="K2542" s="35" t="str">
        <f t="shared" si="39"/>
        <v/>
      </c>
    </row>
    <row r="2543" spans="11:11" x14ac:dyDescent="0.3">
      <c r="K2543" s="35" t="str">
        <f t="shared" si="39"/>
        <v/>
      </c>
    </row>
    <row r="2544" spans="11:11" x14ac:dyDescent="0.3">
      <c r="K2544" s="35" t="str">
        <f t="shared" si="39"/>
        <v/>
      </c>
    </row>
    <row r="2545" spans="11:11" x14ac:dyDescent="0.3">
      <c r="K2545" s="35" t="str">
        <f t="shared" si="39"/>
        <v/>
      </c>
    </row>
    <row r="2546" spans="11:11" x14ac:dyDescent="0.3">
      <c r="K2546" s="35" t="str">
        <f t="shared" si="39"/>
        <v/>
      </c>
    </row>
    <row r="2547" spans="11:11" x14ac:dyDescent="0.3">
      <c r="K2547" s="35" t="str">
        <f t="shared" si="39"/>
        <v/>
      </c>
    </row>
    <row r="2548" spans="11:11" x14ac:dyDescent="0.3">
      <c r="K2548" s="35" t="str">
        <f t="shared" si="39"/>
        <v/>
      </c>
    </row>
    <row r="2549" spans="11:11" x14ac:dyDescent="0.3">
      <c r="K2549" s="35" t="str">
        <f t="shared" si="39"/>
        <v/>
      </c>
    </row>
    <row r="2550" spans="11:11" x14ac:dyDescent="0.3">
      <c r="K2550" s="35" t="str">
        <f t="shared" si="39"/>
        <v/>
      </c>
    </row>
    <row r="2551" spans="11:11" x14ac:dyDescent="0.3">
      <c r="K2551" s="35" t="str">
        <f t="shared" si="39"/>
        <v/>
      </c>
    </row>
    <row r="2552" spans="11:11" x14ac:dyDescent="0.3">
      <c r="K2552" s="35" t="str">
        <f t="shared" si="39"/>
        <v/>
      </c>
    </row>
    <row r="2553" spans="11:11" x14ac:dyDescent="0.3">
      <c r="K2553" s="35" t="str">
        <f t="shared" si="39"/>
        <v/>
      </c>
    </row>
    <row r="2554" spans="11:11" x14ac:dyDescent="0.3">
      <c r="K2554" s="35" t="str">
        <f t="shared" si="39"/>
        <v/>
      </c>
    </row>
    <row r="2555" spans="11:11" x14ac:dyDescent="0.3">
      <c r="K2555" s="35" t="str">
        <f t="shared" si="39"/>
        <v/>
      </c>
    </row>
    <row r="2556" spans="11:11" x14ac:dyDescent="0.3">
      <c r="K2556" s="35" t="str">
        <f t="shared" si="39"/>
        <v/>
      </c>
    </row>
    <row r="2557" spans="11:11" x14ac:dyDescent="0.3">
      <c r="K2557" s="35" t="str">
        <f t="shared" si="39"/>
        <v/>
      </c>
    </row>
    <row r="2558" spans="11:11" x14ac:dyDescent="0.3">
      <c r="K2558" s="35" t="str">
        <f t="shared" si="39"/>
        <v/>
      </c>
    </row>
    <row r="2559" spans="11:11" x14ac:dyDescent="0.3">
      <c r="K2559" s="35" t="str">
        <f t="shared" si="39"/>
        <v/>
      </c>
    </row>
    <row r="2560" spans="11:11" x14ac:dyDescent="0.3">
      <c r="K2560" s="35" t="str">
        <f t="shared" si="39"/>
        <v/>
      </c>
    </row>
    <row r="2561" spans="11:11" x14ac:dyDescent="0.3">
      <c r="K2561" s="35" t="str">
        <f t="shared" si="39"/>
        <v/>
      </c>
    </row>
    <row r="2562" spans="11:11" x14ac:dyDescent="0.3">
      <c r="K2562" s="35" t="str">
        <f t="shared" si="39"/>
        <v/>
      </c>
    </row>
    <row r="2563" spans="11:11" x14ac:dyDescent="0.3">
      <c r="K2563" s="35" t="str">
        <f t="shared" ref="K2563:K2626" si="40">IF(A2563="","",C2563&amp;", "&amp;D2563&amp;", "&amp;E2563&amp;" "&amp;F2563)</f>
        <v/>
      </c>
    </row>
    <row r="2564" spans="11:11" x14ac:dyDescent="0.3">
      <c r="K2564" s="35" t="str">
        <f t="shared" si="40"/>
        <v/>
      </c>
    </row>
    <row r="2565" spans="11:11" x14ac:dyDescent="0.3">
      <c r="K2565" s="35" t="str">
        <f t="shared" si="40"/>
        <v/>
      </c>
    </row>
    <row r="2566" spans="11:11" x14ac:dyDescent="0.3">
      <c r="K2566" s="35" t="str">
        <f t="shared" si="40"/>
        <v/>
      </c>
    </row>
    <row r="2567" spans="11:11" x14ac:dyDescent="0.3">
      <c r="K2567" s="35" t="str">
        <f t="shared" si="40"/>
        <v/>
      </c>
    </row>
    <row r="2568" spans="11:11" x14ac:dyDescent="0.3">
      <c r="K2568" s="35" t="str">
        <f t="shared" si="40"/>
        <v/>
      </c>
    </row>
    <row r="2569" spans="11:11" x14ac:dyDescent="0.3">
      <c r="K2569" s="35" t="str">
        <f t="shared" si="40"/>
        <v/>
      </c>
    </row>
    <row r="2570" spans="11:11" x14ac:dyDescent="0.3">
      <c r="K2570" s="35" t="str">
        <f t="shared" si="40"/>
        <v/>
      </c>
    </row>
    <row r="2571" spans="11:11" x14ac:dyDescent="0.3">
      <c r="K2571" s="35" t="str">
        <f t="shared" si="40"/>
        <v/>
      </c>
    </row>
    <row r="2572" spans="11:11" x14ac:dyDescent="0.3">
      <c r="K2572" s="35" t="str">
        <f t="shared" si="40"/>
        <v/>
      </c>
    </row>
    <row r="2573" spans="11:11" x14ac:dyDescent="0.3">
      <c r="K2573" s="35" t="str">
        <f t="shared" si="40"/>
        <v/>
      </c>
    </row>
    <row r="2574" spans="11:11" x14ac:dyDescent="0.3">
      <c r="K2574" s="35" t="str">
        <f t="shared" si="40"/>
        <v/>
      </c>
    </row>
    <row r="2575" spans="11:11" x14ac:dyDescent="0.3">
      <c r="K2575" s="35" t="str">
        <f t="shared" si="40"/>
        <v/>
      </c>
    </row>
    <row r="2576" spans="11:11" x14ac:dyDescent="0.3">
      <c r="K2576" s="35" t="str">
        <f t="shared" si="40"/>
        <v/>
      </c>
    </row>
    <row r="2577" spans="11:11" x14ac:dyDescent="0.3">
      <c r="K2577" s="35" t="str">
        <f t="shared" si="40"/>
        <v/>
      </c>
    </row>
    <row r="2578" spans="11:11" x14ac:dyDescent="0.3">
      <c r="K2578" s="35" t="str">
        <f t="shared" si="40"/>
        <v/>
      </c>
    </row>
    <row r="2579" spans="11:11" x14ac:dyDescent="0.3">
      <c r="K2579" s="35" t="str">
        <f t="shared" si="40"/>
        <v/>
      </c>
    </row>
    <row r="2580" spans="11:11" x14ac:dyDescent="0.3">
      <c r="K2580" s="35" t="str">
        <f t="shared" si="40"/>
        <v/>
      </c>
    </row>
    <row r="2581" spans="11:11" x14ac:dyDescent="0.3">
      <c r="K2581" s="35" t="str">
        <f t="shared" si="40"/>
        <v/>
      </c>
    </row>
    <row r="2582" spans="11:11" x14ac:dyDescent="0.3">
      <c r="K2582" s="35" t="str">
        <f t="shared" si="40"/>
        <v/>
      </c>
    </row>
    <row r="2583" spans="11:11" x14ac:dyDescent="0.3">
      <c r="K2583" s="35" t="str">
        <f t="shared" si="40"/>
        <v/>
      </c>
    </row>
    <row r="2584" spans="11:11" x14ac:dyDescent="0.3">
      <c r="K2584" s="35" t="str">
        <f t="shared" si="40"/>
        <v/>
      </c>
    </row>
    <row r="2585" spans="11:11" x14ac:dyDescent="0.3">
      <c r="K2585" s="35" t="str">
        <f t="shared" si="40"/>
        <v/>
      </c>
    </row>
    <row r="2586" spans="11:11" x14ac:dyDescent="0.3">
      <c r="K2586" s="35" t="str">
        <f t="shared" si="40"/>
        <v/>
      </c>
    </row>
    <row r="2587" spans="11:11" x14ac:dyDescent="0.3">
      <c r="K2587" s="35" t="str">
        <f t="shared" si="40"/>
        <v/>
      </c>
    </row>
    <row r="2588" spans="11:11" x14ac:dyDescent="0.3">
      <c r="K2588" s="35" t="str">
        <f t="shared" si="40"/>
        <v/>
      </c>
    </row>
    <row r="2589" spans="11:11" x14ac:dyDescent="0.3">
      <c r="K2589" s="35" t="str">
        <f t="shared" si="40"/>
        <v/>
      </c>
    </row>
    <row r="2590" spans="11:11" x14ac:dyDescent="0.3">
      <c r="K2590" s="35" t="str">
        <f t="shared" si="40"/>
        <v/>
      </c>
    </row>
    <row r="2591" spans="11:11" x14ac:dyDescent="0.3">
      <c r="K2591" s="35" t="str">
        <f t="shared" si="40"/>
        <v/>
      </c>
    </row>
    <row r="2592" spans="11:11" x14ac:dyDescent="0.3">
      <c r="K2592" s="35" t="str">
        <f t="shared" si="40"/>
        <v/>
      </c>
    </row>
    <row r="2593" spans="11:11" x14ac:dyDescent="0.3">
      <c r="K2593" s="35" t="str">
        <f t="shared" si="40"/>
        <v/>
      </c>
    </row>
    <row r="2594" spans="11:11" x14ac:dyDescent="0.3">
      <c r="K2594" s="35" t="str">
        <f t="shared" si="40"/>
        <v/>
      </c>
    </row>
    <row r="2595" spans="11:11" x14ac:dyDescent="0.3">
      <c r="K2595" s="35" t="str">
        <f t="shared" si="40"/>
        <v/>
      </c>
    </row>
    <row r="2596" spans="11:11" x14ac:dyDescent="0.3">
      <c r="K2596" s="35" t="str">
        <f t="shared" si="40"/>
        <v/>
      </c>
    </row>
    <row r="2597" spans="11:11" x14ac:dyDescent="0.3">
      <c r="K2597" s="35" t="str">
        <f t="shared" si="40"/>
        <v/>
      </c>
    </row>
    <row r="2598" spans="11:11" x14ac:dyDescent="0.3">
      <c r="K2598" s="35" t="str">
        <f t="shared" si="40"/>
        <v/>
      </c>
    </row>
    <row r="2599" spans="11:11" x14ac:dyDescent="0.3">
      <c r="K2599" s="35" t="str">
        <f t="shared" si="40"/>
        <v/>
      </c>
    </row>
    <row r="2600" spans="11:11" x14ac:dyDescent="0.3">
      <c r="K2600" s="35" t="str">
        <f t="shared" si="40"/>
        <v/>
      </c>
    </row>
    <row r="2601" spans="11:11" x14ac:dyDescent="0.3">
      <c r="K2601" s="35" t="str">
        <f t="shared" si="40"/>
        <v/>
      </c>
    </row>
    <row r="2602" spans="11:11" x14ac:dyDescent="0.3">
      <c r="K2602" s="35" t="str">
        <f t="shared" si="40"/>
        <v/>
      </c>
    </row>
    <row r="2603" spans="11:11" x14ac:dyDescent="0.3">
      <c r="K2603" s="35" t="str">
        <f t="shared" si="40"/>
        <v/>
      </c>
    </row>
    <row r="2604" spans="11:11" x14ac:dyDescent="0.3">
      <c r="K2604" s="35" t="str">
        <f t="shared" si="40"/>
        <v/>
      </c>
    </row>
    <row r="2605" spans="11:11" x14ac:dyDescent="0.3">
      <c r="K2605" s="35" t="str">
        <f t="shared" si="40"/>
        <v/>
      </c>
    </row>
    <row r="2606" spans="11:11" x14ac:dyDescent="0.3">
      <c r="K2606" s="35" t="str">
        <f t="shared" si="40"/>
        <v/>
      </c>
    </row>
    <row r="2607" spans="11:11" x14ac:dyDescent="0.3">
      <c r="K2607" s="35" t="str">
        <f t="shared" si="40"/>
        <v/>
      </c>
    </row>
    <row r="2608" spans="11:11" x14ac:dyDescent="0.3">
      <c r="K2608" s="35" t="str">
        <f t="shared" si="40"/>
        <v/>
      </c>
    </row>
    <row r="2609" spans="11:11" x14ac:dyDescent="0.3">
      <c r="K2609" s="35" t="str">
        <f t="shared" si="40"/>
        <v/>
      </c>
    </row>
    <row r="2610" spans="11:11" x14ac:dyDescent="0.3">
      <c r="K2610" s="35" t="str">
        <f t="shared" si="40"/>
        <v/>
      </c>
    </row>
    <row r="2611" spans="11:11" x14ac:dyDescent="0.3">
      <c r="K2611" s="35" t="str">
        <f t="shared" si="40"/>
        <v/>
      </c>
    </row>
    <row r="2612" spans="11:11" x14ac:dyDescent="0.3">
      <c r="K2612" s="35" t="str">
        <f t="shared" si="40"/>
        <v/>
      </c>
    </row>
    <row r="2613" spans="11:11" x14ac:dyDescent="0.3">
      <c r="K2613" s="35" t="str">
        <f t="shared" si="40"/>
        <v/>
      </c>
    </row>
    <row r="2614" spans="11:11" x14ac:dyDescent="0.3">
      <c r="K2614" s="35" t="str">
        <f t="shared" si="40"/>
        <v/>
      </c>
    </row>
    <row r="2615" spans="11:11" x14ac:dyDescent="0.3">
      <c r="K2615" s="35" t="str">
        <f t="shared" si="40"/>
        <v/>
      </c>
    </row>
    <row r="2616" spans="11:11" x14ac:dyDescent="0.3">
      <c r="K2616" s="35" t="str">
        <f t="shared" si="40"/>
        <v/>
      </c>
    </row>
    <row r="2617" spans="11:11" x14ac:dyDescent="0.3">
      <c r="K2617" s="35" t="str">
        <f t="shared" si="40"/>
        <v/>
      </c>
    </row>
    <row r="2618" spans="11:11" x14ac:dyDescent="0.3">
      <c r="K2618" s="35" t="str">
        <f t="shared" si="40"/>
        <v/>
      </c>
    </row>
    <row r="2619" spans="11:11" x14ac:dyDescent="0.3">
      <c r="K2619" s="35" t="str">
        <f t="shared" si="40"/>
        <v/>
      </c>
    </row>
    <row r="2620" spans="11:11" x14ac:dyDescent="0.3">
      <c r="K2620" s="35" t="str">
        <f t="shared" si="40"/>
        <v/>
      </c>
    </row>
    <row r="2621" spans="11:11" x14ac:dyDescent="0.3">
      <c r="K2621" s="35" t="str">
        <f t="shared" si="40"/>
        <v/>
      </c>
    </row>
    <row r="2622" spans="11:11" x14ac:dyDescent="0.3">
      <c r="K2622" s="35" t="str">
        <f t="shared" si="40"/>
        <v/>
      </c>
    </row>
    <row r="2623" spans="11:11" x14ac:dyDescent="0.3">
      <c r="K2623" s="35" t="str">
        <f t="shared" si="40"/>
        <v/>
      </c>
    </row>
    <row r="2624" spans="11:11" x14ac:dyDescent="0.3">
      <c r="K2624" s="35" t="str">
        <f t="shared" si="40"/>
        <v/>
      </c>
    </row>
    <row r="2625" spans="11:11" x14ac:dyDescent="0.3">
      <c r="K2625" s="35" t="str">
        <f t="shared" si="40"/>
        <v/>
      </c>
    </row>
    <row r="2626" spans="11:11" x14ac:dyDescent="0.3">
      <c r="K2626" s="35" t="str">
        <f t="shared" si="40"/>
        <v/>
      </c>
    </row>
    <row r="2627" spans="11:11" x14ac:dyDescent="0.3">
      <c r="K2627" s="35" t="str">
        <f t="shared" ref="K2627:K2690" si="41">IF(A2627="","",C2627&amp;", "&amp;D2627&amp;", "&amp;E2627&amp;" "&amp;F2627)</f>
        <v/>
      </c>
    </row>
    <row r="2628" spans="11:11" x14ac:dyDescent="0.3">
      <c r="K2628" s="35" t="str">
        <f t="shared" si="41"/>
        <v/>
      </c>
    </row>
    <row r="2629" spans="11:11" x14ac:dyDescent="0.3">
      <c r="K2629" s="35" t="str">
        <f t="shared" si="41"/>
        <v/>
      </c>
    </row>
    <row r="2630" spans="11:11" x14ac:dyDescent="0.3">
      <c r="K2630" s="35" t="str">
        <f t="shared" si="41"/>
        <v/>
      </c>
    </row>
    <row r="2631" spans="11:11" x14ac:dyDescent="0.3">
      <c r="K2631" s="35" t="str">
        <f t="shared" si="41"/>
        <v/>
      </c>
    </row>
    <row r="2632" spans="11:11" x14ac:dyDescent="0.3">
      <c r="K2632" s="35" t="str">
        <f t="shared" si="41"/>
        <v/>
      </c>
    </row>
    <row r="2633" spans="11:11" x14ac:dyDescent="0.3">
      <c r="K2633" s="35" t="str">
        <f t="shared" si="41"/>
        <v/>
      </c>
    </row>
    <row r="2634" spans="11:11" x14ac:dyDescent="0.3">
      <c r="K2634" s="35" t="str">
        <f t="shared" si="41"/>
        <v/>
      </c>
    </row>
    <row r="2635" spans="11:11" x14ac:dyDescent="0.3">
      <c r="K2635" s="35" t="str">
        <f t="shared" si="41"/>
        <v/>
      </c>
    </row>
    <row r="2636" spans="11:11" x14ac:dyDescent="0.3">
      <c r="K2636" s="35" t="str">
        <f t="shared" si="41"/>
        <v/>
      </c>
    </row>
    <row r="2637" spans="11:11" x14ac:dyDescent="0.3">
      <c r="K2637" s="35" t="str">
        <f t="shared" si="41"/>
        <v/>
      </c>
    </row>
    <row r="2638" spans="11:11" x14ac:dyDescent="0.3">
      <c r="K2638" s="35" t="str">
        <f t="shared" si="41"/>
        <v/>
      </c>
    </row>
    <row r="2639" spans="11:11" x14ac:dyDescent="0.3">
      <c r="K2639" s="35" t="str">
        <f t="shared" si="41"/>
        <v/>
      </c>
    </row>
    <row r="2640" spans="11:11" x14ac:dyDescent="0.3">
      <c r="K2640" s="35" t="str">
        <f t="shared" si="41"/>
        <v/>
      </c>
    </row>
    <row r="2641" spans="11:11" x14ac:dyDescent="0.3">
      <c r="K2641" s="35" t="str">
        <f t="shared" si="41"/>
        <v/>
      </c>
    </row>
    <row r="2642" spans="11:11" x14ac:dyDescent="0.3">
      <c r="K2642" s="35" t="str">
        <f t="shared" si="41"/>
        <v/>
      </c>
    </row>
    <row r="2643" spans="11:11" x14ac:dyDescent="0.3">
      <c r="K2643" s="35" t="str">
        <f t="shared" si="41"/>
        <v/>
      </c>
    </row>
    <row r="2644" spans="11:11" x14ac:dyDescent="0.3">
      <c r="K2644" s="35" t="str">
        <f t="shared" si="41"/>
        <v/>
      </c>
    </row>
    <row r="2645" spans="11:11" x14ac:dyDescent="0.3">
      <c r="K2645" s="35" t="str">
        <f t="shared" si="41"/>
        <v/>
      </c>
    </row>
    <row r="2646" spans="11:11" x14ac:dyDescent="0.3">
      <c r="K2646" s="35" t="str">
        <f t="shared" si="41"/>
        <v/>
      </c>
    </row>
    <row r="2647" spans="11:11" x14ac:dyDescent="0.3">
      <c r="K2647" s="35" t="str">
        <f t="shared" si="41"/>
        <v/>
      </c>
    </row>
    <row r="2648" spans="11:11" x14ac:dyDescent="0.3">
      <c r="K2648" s="35" t="str">
        <f t="shared" si="41"/>
        <v/>
      </c>
    </row>
    <row r="2649" spans="11:11" x14ac:dyDescent="0.3">
      <c r="K2649" s="35" t="str">
        <f t="shared" si="41"/>
        <v/>
      </c>
    </row>
    <row r="2650" spans="11:11" x14ac:dyDescent="0.3">
      <c r="K2650" s="35" t="str">
        <f t="shared" si="41"/>
        <v/>
      </c>
    </row>
    <row r="2651" spans="11:11" x14ac:dyDescent="0.3">
      <c r="K2651" s="35" t="str">
        <f t="shared" si="41"/>
        <v/>
      </c>
    </row>
    <row r="2652" spans="11:11" x14ac:dyDescent="0.3">
      <c r="K2652" s="35" t="str">
        <f t="shared" si="41"/>
        <v/>
      </c>
    </row>
    <row r="2653" spans="11:11" x14ac:dyDescent="0.3">
      <c r="K2653" s="35" t="str">
        <f t="shared" si="41"/>
        <v/>
      </c>
    </row>
    <row r="2654" spans="11:11" x14ac:dyDescent="0.3">
      <c r="K2654" s="35" t="str">
        <f t="shared" si="41"/>
        <v/>
      </c>
    </row>
    <row r="2655" spans="11:11" x14ac:dyDescent="0.3">
      <c r="K2655" s="35" t="str">
        <f t="shared" si="41"/>
        <v/>
      </c>
    </row>
    <row r="2656" spans="11:11" x14ac:dyDescent="0.3">
      <c r="K2656" s="35" t="str">
        <f t="shared" si="41"/>
        <v/>
      </c>
    </row>
    <row r="2657" spans="11:11" x14ac:dyDescent="0.3">
      <c r="K2657" s="35" t="str">
        <f t="shared" si="41"/>
        <v/>
      </c>
    </row>
    <row r="2658" spans="11:11" x14ac:dyDescent="0.3">
      <c r="K2658" s="35" t="str">
        <f t="shared" si="41"/>
        <v/>
      </c>
    </row>
    <row r="2659" spans="11:11" x14ac:dyDescent="0.3">
      <c r="K2659" s="35" t="str">
        <f t="shared" si="41"/>
        <v/>
      </c>
    </row>
    <row r="2660" spans="11:11" x14ac:dyDescent="0.3">
      <c r="K2660" s="35" t="str">
        <f t="shared" si="41"/>
        <v/>
      </c>
    </row>
    <row r="2661" spans="11:11" x14ac:dyDescent="0.3">
      <c r="K2661" s="35" t="str">
        <f t="shared" si="41"/>
        <v/>
      </c>
    </row>
    <row r="2662" spans="11:11" x14ac:dyDescent="0.3">
      <c r="K2662" s="35" t="str">
        <f t="shared" si="41"/>
        <v/>
      </c>
    </row>
    <row r="2663" spans="11:11" x14ac:dyDescent="0.3">
      <c r="K2663" s="35" t="str">
        <f t="shared" si="41"/>
        <v/>
      </c>
    </row>
    <row r="2664" spans="11:11" x14ac:dyDescent="0.3">
      <c r="K2664" s="35" t="str">
        <f t="shared" si="41"/>
        <v/>
      </c>
    </row>
    <row r="2665" spans="11:11" x14ac:dyDescent="0.3">
      <c r="K2665" s="35" t="str">
        <f t="shared" si="41"/>
        <v/>
      </c>
    </row>
    <row r="2666" spans="11:11" x14ac:dyDescent="0.3">
      <c r="K2666" s="35" t="str">
        <f t="shared" si="41"/>
        <v/>
      </c>
    </row>
    <row r="2667" spans="11:11" x14ac:dyDescent="0.3">
      <c r="K2667" s="35" t="str">
        <f t="shared" si="41"/>
        <v/>
      </c>
    </row>
    <row r="2668" spans="11:11" x14ac:dyDescent="0.3">
      <c r="K2668" s="35" t="str">
        <f t="shared" si="41"/>
        <v/>
      </c>
    </row>
    <row r="2669" spans="11:11" x14ac:dyDescent="0.3">
      <c r="K2669" s="35" t="str">
        <f t="shared" si="41"/>
        <v/>
      </c>
    </row>
    <row r="2670" spans="11:11" x14ac:dyDescent="0.3">
      <c r="K2670" s="35" t="str">
        <f t="shared" si="41"/>
        <v/>
      </c>
    </row>
    <row r="2671" spans="11:11" x14ac:dyDescent="0.3">
      <c r="K2671" s="35" t="str">
        <f t="shared" si="41"/>
        <v/>
      </c>
    </row>
    <row r="2672" spans="11:11" x14ac:dyDescent="0.3">
      <c r="K2672" s="35" t="str">
        <f t="shared" si="41"/>
        <v/>
      </c>
    </row>
    <row r="2673" spans="11:11" x14ac:dyDescent="0.3">
      <c r="K2673" s="35" t="str">
        <f t="shared" si="41"/>
        <v/>
      </c>
    </row>
    <row r="2674" spans="11:11" x14ac:dyDescent="0.3">
      <c r="K2674" s="35" t="str">
        <f t="shared" si="41"/>
        <v/>
      </c>
    </row>
    <row r="2675" spans="11:11" x14ac:dyDescent="0.3">
      <c r="K2675" s="35" t="str">
        <f t="shared" si="41"/>
        <v/>
      </c>
    </row>
    <row r="2676" spans="11:11" x14ac:dyDescent="0.3">
      <c r="K2676" s="35" t="str">
        <f t="shared" si="41"/>
        <v/>
      </c>
    </row>
    <row r="2677" spans="11:11" x14ac:dyDescent="0.3">
      <c r="K2677" s="35" t="str">
        <f t="shared" si="41"/>
        <v/>
      </c>
    </row>
    <row r="2678" spans="11:11" x14ac:dyDescent="0.3">
      <c r="K2678" s="35" t="str">
        <f t="shared" si="41"/>
        <v/>
      </c>
    </row>
    <row r="2679" spans="11:11" x14ac:dyDescent="0.3">
      <c r="K2679" s="35" t="str">
        <f t="shared" si="41"/>
        <v/>
      </c>
    </row>
    <row r="2680" spans="11:11" x14ac:dyDescent="0.3">
      <c r="K2680" s="35" t="str">
        <f t="shared" si="41"/>
        <v/>
      </c>
    </row>
    <row r="2681" spans="11:11" x14ac:dyDescent="0.3">
      <c r="K2681" s="35" t="str">
        <f t="shared" si="41"/>
        <v/>
      </c>
    </row>
    <row r="2682" spans="11:11" x14ac:dyDescent="0.3">
      <c r="K2682" s="35" t="str">
        <f t="shared" si="41"/>
        <v/>
      </c>
    </row>
    <row r="2683" spans="11:11" x14ac:dyDescent="0.3">
      <c r="K2683" s="35" t="str">
        <f t="shared" si="41"/>
        <v/>
      </c>
    </row>
    <row r="2684" spans="11:11" x14ac:dyDescent="0.3">
      <c r="K2684" s="35" t="str">
        <f t="shared" si="41"/>
        <v/>
      </c>
    </row>
    <row r="2685" spans="11:11" x14ac:dyDescent="0.3">
      <c r="K2685" s="35" t="str">
        <f t="shared" si="41"/>
        <v/>
      </c>
    </row>
    <row r="2686" spans="11:11" x14ac:dyDescent="0.3">
      <c r="K2686" s="35" t="str">
        <f t="shared" si="41"/>
        <v/>
      </c>
    </row>
    <row r="2687" spans="11:11" x14ac:dyDescent="0.3">
      <c r="K2687" s="35" t="str">
        <f t="shared" si="41"/>
        <v/>
      </c>
    </row>
    <row r="2688" spans="11:11" x14ac:dyDescent="0.3">
      <c r="K2688" s="35" t="str">
        <f t="shared" si="41"/>
        <v/>
      </c>
    </row>
    <row r="2689" spans="11:11" x14ac:dyDescent="0.3">
      <c r="K2689" s="35" t="str">
        <f t="shared" si="41"/>
        <v/>
      </c>
    </row>
    <row r="2690" spans="11:11" x14ac:dyDescent="0.3">
      <c r="K2690" s="35" t="str">
        <f t="shared" si="41"/>
        <v/>
      </c>
    </row>
    <row r="2691" spans="11:11" x14ac:dyDescent="0.3">
      <c r="K2691" s="35" t="str">
        <f t="shared" ref="K2691:K2718" si="42">IF(A2691="","",C2691&amp;", "&amp;D2691&amp;", "&amp;E2691&amp;" "&amp;F2691)</f>
        <v/>
      </c>
    </row>
    <row r="2692" spans="11:11" x14ac:dyDescent="0.3">
      <c r="K2692" s="35" t="str">
        <f t="shared" si="42"/>
        <v/>
      </c>
    </row>
    <row r="2693" spans="11:11" x14ac:dyDescent="0.3">
      <c r="K2693" s="35" t="str">
        <f t="shared" si="42"/>
        <v/>
      </c>
    </row>
    <row r="2694" spans="11:11" x14ac:dyDescent="0.3">
      <c r="K2694" s="35" t="str">
        <f t="shared" si="42"/>
        <v/>
      </c>
    </row>
    <row r="2695" spans="11:11" x14ac:dyDescent="0.3">
      <c r="K2695" s="35" t="str">
        <f t="shared" si="42"/>
        <v/>
      </c>
    </row>
    <row r="2696" spans="11:11" x14ac:dyDescent="0.3">
      <c r="K2696" s="35" t="str">
        <f t="shared" si="42"/>
        <v/>
      </c>
    </row>
    <row r="2697" spans="11:11" x14ac:dyDescent="0.3">
      <c r="K2697" s="35" t="str">
        <f t="shared" si="42"/>
        <v/>
      </c>
    </row>
    <row r="2698" spans="11:11" x14ac:dyDescent="0.3">
      <c r="K2698" s="35" t="str">
        <f t="shared" si="42"/>
        <v/>
      </c>
    </row>
    <row r="2699" spans="11:11" x14ac:dyDescent="0.3">
      <c r="K2699" s="35" t="str">
        <f t="shared" si="42"/>
        <v/>
      </c>
    </row>
    <row r="2700" spans="11:11" x14ac:dyDescent="0.3">
      <c r="K2700" s="35" t="str">
        <f t="shared" si="42"/>
        <v/>
      </c>
    </row>
    <row r="2701" spans="11:11" x14ac:dyDescent="0.3">
      <c r="K2701" s="35" t="str">
        <f t="shared" si="42"/>
        <v/>
      </c>
    </row>
    <row r="2702" spans="11:11" x14ac:dyDescent="0.3">
      <c r="K2702" s="35" t="str">
        <f t="shared" si="42"/>
        <v/>
      </c>
    </row>
    <row r="2703" spans="11:11" x14ac:dyDescent="0.3">
      <c r="K2703" s="35" t="str">
        <f t="shared" si="42"/>
        <v/>
      </c>
    </row>
    <row r="2704" spans="11:11" x14ac:dyDescent="0.3">
      <c r="K2704" s="35" t="str">
        <f t="shared" si="42"/>
        <v/>
      </c>
    </row>
    <row r="2705" spans="11:11" x14ac:dyDescent="0.3">
      <c r="K2705" s="35" t="str">
        <f t="shared" si="42"/>
        <v/>
      </c>
    </row>
    <row r="2706" spans="11:11" x14ac:dyDescent="0.3">
      <c r="K2706" s="35" t="str">
        <f t="shared" si="42"/>
        <v/>
      </c>
    </row>
    <row r="2707" spans="11:11" x14ac:dyDescent="0.3">
      <c r="K2707" s="35" t="str">
        <f t="shared" si="42"/>
        <v/>
      </c>
    </row>
    <row r="2708" spans="11:11" x14ac:dyDescent="0.3">
      <c r="K2708" s="35" t="str">
        <f t="shared" si="42"/>
        <v/>
      </c>
    </row>
    <row r="2709" spans="11:11" x14ac:dyDescent="0.3">
      <c r="K2709" s="35" t="str">
        <f t="shared" si="42"/>
        <v/>
      </c>
    </row>
    <row r="2710" spans="11:11" x14ac:dyDescent="0.3">
      <c r="K2710" s="35" t="str">
        <f t="shared" si="42"/>
        <v/>
      </c>
    </row>
    <row r="2711" spans="11:11" x14ac:dyDescent="0.3">
      <c r="K2711" s="35" t="str">
        <f t="shared" si="42"/>
        <v/>
      </c>
    </row>
    <row r="2712" spans="11:11" x14ac:dyDescent="0.3">
      <c r="K2712" s="35" t="str">
        <f t="shared" si="42"/>
        <v/>
      </c>
    </row>
    <row r="2713" spans="11:11" x14ac:dyDescent="0.3">
      <c r="K2713" s="35" t="str">
        <f t="shared" si="42"/>
        <v/>
      </c>
    </row>
    <row r="2714" spans="11:11" x14ac:dyDescent="0.3">
      <c r="K2714" s="35" t="str">
        <f t="shared" si="42"/>
        <v/>
      </c>
    </row>
    <row r="2715" spans="11:11" x14ac:dyDescent="0.3">
      <c r="K2715" s="35" t="str">
        <f t="shared" si="42"/>
        <v/>
      </c>
    </row>
    <row r="2716" spans="11:11" x14ac:dyDescent="0.3">
      <c r="K2716" s="35" t="str">
        <f t="shared" si="42"/>
        <v/>
      </c>
    </row>
    <row r="2717" spans="11:11" x14ac:dyDescent="0.3">
      <c r="K2717" s="35" t="str">
        <f t="shared" si="42"/>
        <v/>
      </c>
    </row>
    <row r="2718" spans="11:11" x14ac:dyDescent="0.3">
      <c r="K2718" s="35" t="str">
        <f t="shared" si="42"/>
        <v/>
      </c>
    </row>
  </sheetData>
  <sheetProtection algorithmName="SHA-512" hashValue="GJi6tDrWUAa/hilC95EAldV4I4OQSvLa3VJ9kACoWlvfG3lh+P3udpyjR7oFNzBEhtNXOZJ2SZTPb4wc8f4CrA==" saltValue="8zm3sVrqYkAM+P7G32/2v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simulatie voltijds gewoon SO</vt:lpstr>
      <vt:lpstr>data1</vt:lpstr>
      <vt:lpstr>instellingen voltijds gewoon SO</vt:lpstr>
      <vt:lpstr>'simulatie voltijds gewoon SO'!Afdrukbereik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Degrande, Guy</cp:lastModifiedBy>
  <cp:lastPrinted>2023-10-04T07:21:26Z</cp:lastPrinted>
  <dcterms:created xsi:type="dcterms:W3CDTF">2022-04-06T07:23:21Z</dcterms:created>
  <dcterms:modified xsi:type="dcterms:W3CDTF">2023-10-04T09:20:27Z</dcterms:modified>
</cp:coreProperties>
</file>