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degrangu\Documents\AGODI\1 - FORMULIEREN\2 - SJ 2023-2024\SO\2xxxx - meld.nieuwe VP\actuele versie\"/>
    </mc:Choice>
  </mc:AlternateContent>
  <xr:revisionPtr revIDLastSave="0" documentId="13_ncr:1_{A16BD444-4225-4F6F-A048-02CFB14F5E6B}" xr6:coauthVersionLast="47" xr6:coauthVersionMax="47" xr10:uidLastSave="{00000000-0000-0000-0000-000000000000}"/>
  <workbookProtection workbookAlgorithmName="SHA-512" workbookHashValue="YqXrfPgw8IqzqRBwEsdVGC9JNaEOOYjipEsTIIFr3Kd12kxk5kfSia07jIiyFAxYqUXD7pqxF7QEaDu7ioFRww==" workbookSaltValue="7DK8ogaEj/W+a2BpHBPoqA==" workbookSpinCount="100000" lockStructure="1"/>
  <bookViews>
    <workbookView xWindow="-28920" yWindow="-120" windowWidth="29040" windowHeight="15840" tabRatio="930" xr2:uid="{00000000-000D-0000-FFFF-FFFF00000000}"/>
  </bookViews>
  <sheets>
    <sheet name="melding nieuwe VP" sheetId="14" r:id="rId1"/>
    <sheet name="lijst instellingen" sheetId="15" state="hidden" r:id="rId2"/>
    <sheet name="Blad2" sheetId="16"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 i="14" l="1"/>
  <c r="AP90" i="14"/>
  <c r="AP76" i="14" l="1"/>
  <c r="Z5" i="14" l="1"/>
  <c r="B14" i="16"/>
  <c r="B13" i="16"/>
  <c r="B12" i="16"/>
  <c r="AD28" i="14" l="1"/>
  <c r="H54" i="14"/>
  <c r="AG26" i="14"/>
  <c r="X26" i="14"/>
  <c r="T37" i="14"/>
  <c r="AP101" i="14"/>
  <c r="AP100" i="14"/>
  <c r="AP77" i="14"/>
  <c r="AP91" i="14" l="1"/>
  <c r="AP79" i="14"/>
  <c r="AP87" i="14" s="1"/>
  <c r="AP97" i="14"/>
  <c r="C112" i="14"/>
  <c r="AP103" i="14" l="1"/>
  <c r="C110" i="14"/>
  <c r="B11" i="16" l="1"/>
  <c r="B10" i="16"/>
  <c r="B9" i="16"/>
  <c r="B8" i="16"/>
  <c r="AG64" i="14" l="1"/>
  <c r="A87" i="14"/>
  <c r="A90" i="14" l="1"/>
  <c r="G81" i="14"/>
  <c r="AP74" i="14"/>
  <c r="W58" i="14" l="1"/>
  <c r="G58" i="14"/>
  <c r="P48" i="14" l="1"/>
  <c r="P46" i="14"/>
  <c r="T44" i="14"/>
  <c r="P44" i="14"/>
  <c r="P42" i="14"/>
  <c r="P39" i="14"/>
  <c r="E7" i="16"/>
  <c r="E6" i="16"/>
  <c r="E5" i="16"/>
  <c r="E4" i="16"/>
  <c r="E3" i="16"/>
  <c r="E2" i="16"/>
  <c r="E1" i="16"/>
  <c r="AK68" i="14"/>
  <c r="AK70" i="14"/>
  <c r="V72" i="14"/>
  <c r="C111" i="14" l="1"/>
</calcChain>
</file>

<file path=xl/sharedStrings.xml><?xml version="1.0" encoding="utf-8"?>
<sst xmlns="http://schemas.openxmlformats.org/spreadsheetml/2006/main" count="5783" uniqueCount="3987">
  <si>
    <t>LANAKEN</t>
  </si>
  <si>
    <t>BORGLOON</t>
  </si>
  <si>
    <t>BERINGEN</t>
  </si>
  <si>
    <t>KORTEMARK</t>
  </si>
  <si>
    <t>BREDENE</t>
  </si>
  <si>
    <t>MIDDELKERKE</t>
  </si>
  <si>
    <t>MELLE</t>
  </si>
  <si>
    <t>GAVERE</t>
  </si>
  <si>
    <t>naam</t>
  </si>
  <si>
    <t>instellingsnummer</t>
  </si>
  <si>
    <t>Agentschap voor Onderwijsdiensten</t>
  </si>
  <si>
    <t>Waarvoor dient dit formulier?</t>
  </si>
  <si>
    <t>postnummer en gemeente</t>
  </si>
  <si>
    <t>straat en nummer</t>
  </si>
  <si>
    <t>naam_gemeente</t>
  </si>
  <si>
    <t>SCHAARBEEK</t>
  </si>
  <si>
    <t>ETTERBEEK</t>
  </si>
  <si>
    <t>KOEKELBERG</t>
  </si>
  <si>
    <t>SINT-AGATHA-BERCHEM</t>
  </si>
  <si>
    <t>EVERE</t>
  </si>
  <si>
    <t>SINT-PIETERS-WOLUWE</t>
  </si>
  <si>
    <t>OUDERGEM</t>
  </si>
  <si>
    <t>UKKEL</t>
  </si>
  <si>
    <t>SINT-LAMBRECHTS-WOLUWE</t>
  </si>
  <si>
    <t>HALLE</t>
  </si>
  <si>
    <t>LENNIK</t>
  </si>
  <si>
    <t>ASSE</t>
  </si>
  <si>
    <t>DILBEEK</t>
  </si>
  <si>
    <t>TERNAT</t>
  </si>
  <si>
    <t>LIEDEKERKE</t>
  </si>
  <si>
    <t>VILVOORDE</t>
  </si>
  <si>
    <t>MACHELEN</t>
  </si>
  <si>
    <t>GRIMBERGEN</t>
  </si>
  <si>
    <t>OPWIJK</t>
  </si>
  <si>
    <t>OVERIJSE</t>
  </si>
  <si>
    <t>ZAVENTEM</t>
  </si>
  <si>
    <t>TERVUREN</t>
  </si>
  <si>
    <t>KAPELLEN</t>
  </si>
  <si>
    <t>STABROEK</t>
  </si>
  <si>
    <t>WIJNEGEM</t>
  </si>
  <si>
    <t>SCHOTEN</t>
  </si>
  <si>
    <t>BRASSCHAAT</t>
  </si>
  <si>
    <t>WUUSTWEZEL</t>
  </si>
  <si>
    <t>KALMTHOUT</t>
  </si>
  <si>
    <t>ESSEN</t>
  </si>
  <si>
    <t>SCHILDE</t>
  </si>
  <si>
    <t>ZANDHOVEN</t>
  </si>
  <si>
    <t>NIJLEN</t>
  </si>
  <si>
    <t>TURNHOUT</t>
  </si>
  <si>
    <t>ARENDONK</t>
  </si>
  <si>
    <t>MOL</t>
  </si>
  <si>
    <t>HERENTALS</t>
  </si>
  <si>
    <t>GEEL</t>
  </si>
  <si>
    <t>LIER</t>
  </si>
  <si>
    <t>MORTSEL</t>
  </si>
  <si>
    <t>EDEGEM</t>
  </si>
  <si>
    <t>HOVE</t>
  </si>
  <si>
    <t>KONTICH</t>
  </si>
  <si>
    <t>DUFFEL</t>
  </si>
  <si>
    <t>BERLAAR</t>
  </si>
  <si>
    <t>BOOM</t>
  </si>
  <si>
    <t>BORNEM</t>
  </si>
  <si>
    <t>TEMSE</t>
  </si>
  <si>
    <t>SINT-NIKLAAS</t>
  </si>
  <si>
    <t>MECHELEN</t>
  </si>
  <si>
    <t>KEERBERGEN</t>
  </si>
  <si>
    <t>HEIST-OP-DEN-BERG</t>
  </si>
  <si>
    <t>WESTERLO</t>
  </si>
  <si>
    <t>AARSCHOT</t>
  </si>
  <si>
    <t>DIEST</t>
  </si>
  <si>
    <t>TIENEN</t>
  </si>
  <si>
    <t>LANDEN</t>
  </si>
  <si>
    <t>HASSELT</t>
  </si>
  <si>
    <t>ZONHOVEN</t>
  </si>
  <si>
    <t>HOUTHALEN-HELCHTEREN</t>
  </si>
  <si>
    <t>PEER</t>
  </si>
  <si>
    <t>HAMONT-ACHEL</t>
  </si>
  <si>
    <t>BOCHOLT</t>
  </si>
  <si>
    <t>GENK</t>
  </si>
  <si>
    <t>MAASMECHELEN</t>
  </si>
  <si>
    <t>DILSEN-STOKKEM</t>
  </si>
  <si>
    <t>MAASEIK</t>
  </si>
  <si>
    <t>BREE</t>
  </si>
  <si>
    <t>TONGEREN</t>
  </si>
  <si>
    <t>BILZEN</t>
  </si>
  <si>
    <t>SINT-TRUIDEN</t>
  </si>
  <si>
    <t>LOMMEL</t>
  </si>
  <si>
    <t>HERK-DE-STAD</t>
  </si>
  <si>
    <t>LUMMEN</t>
  </si>
  <si>
    <t>LEOPOLDSBURG</t>
  </si>
  <si>
    <t>TESSENDERLO</t>
  </si>
  <si>
    <t>BRUGGE</t>
  </si>
  <si>
    <t>OOSTKAMP</t>
  </si>
  <si>
    <t>BEERNEM</t>
  </si>
  <si>
    <t>TORHOUT</t>
  </si>
  <si>
    <t>DIKSMUIDE</t>
  </si>
  <si>
    <t>ZEDELGEM</t>
  </si>
  <si>
    <t>GISTEL</t>
  </si>
  <si>
    <t>KOEKELARE</t>
  </si>
  <si>
    <t>KNOKKE-HEIST</t>
  </si>
  <si>
    <t>BLANKENBERGE</t>
  </si>
  <si>
    <t>OOSTENDE</t>
  </si>
  <si>
    <t>DE HAAN</t>
  </si>
  <si>
    <t>NIEUWPOORT</t>
  </si>
  <si>
    <t>KOKSIJDE</t>
  </si>
  <si>
    <t>DE PANNE</t>
  </si>
  <si>
    <t>VEURNE</t>
  </si>
  <si>
    <t>KORTRIJK</t>
  </si>
  <si>
    <t>ZWEVEGEM</t>
  </si>
  <si>
    <t>AVELGEM</t>
  </si>
  <si>
    <t>WEVELGEM</t>
  </si>
  <si>
    <t>WERVIK</t>
  </si>
  <si>
    <t>IZEGEM</t>
  </si>
  <si>
    <t>KUURNE</t>
  </si>
  <si>
    <t>HARELBEKE</t>
  </si>
  <si>
    <t>INGELMUNSTER</t>
  </si>
  <si>
    <t>WAREGEM</t>
  </si>
  <si>
    <t>ROESELARE</t>
  </si>
  <si>
    <t>TIELT</t>
  </si>
  <si>
    <t>IEPER</t>
  </si>
  <si>
    <t>POPERINGE</t>
  </si>
  <si>
    <t>GENT</t>
  </si>
  <si>
    <t>EVERGEM</t>
  </si>
  <si>
    <t>ZELZATE</t>
  </si>
  <si>
    <t>LOKEREN</t>
  </si>
  <si>
    <t>HAMME</t>
  </si>
  <si>
    <t>WETTEREN</t>
  </si>
  <si>
    <t>MERELBEKE</t>
  </si>
  <si>
    <t>AALST</t>
  </si>
  <si>
    <t>LEDE</t>
  </si>
  <si>
    <t>DENDERMONDE</t>
  </si>
  <si>
    <t>BUGGENHOUT</t>
  </si>
  <si>
    <t>NINOVE</t>
  </si>
  <si>
    <t>DENDERLEEUW</t>
  </si>
  <si>
    <t>GERAARDSBERGEN</t>
  </si>
  <si>
    <t>HERZELE</t>
  </si>
  <si>
    <t>RONSE</t>
  </si>
  <si>
    <t>ZOTTEGEM</t>
  </si>
  <si>
    <t>BRAKEL</t>
  </si>
  <si>
    <t>OUDENAARDE</t>
  </si>
  <si>
    <t>DE PINTE</t>
  </si>
  <si>
    <t>DEINZE</t>
  </si>
  <si>
    <t>AALTER</t>
  </si>
  <si>
    <t>EEKLO</t>
  </si>
  <si>
    <t>MALDEGEM</t>
  </si>
  <si>
    <t>SINT-JANS-MOLENBEEK</t>
  </si>
  <si>
    <t>ANDERLECHT</t>
  </si>
  <si>
    <t>JETTE</t>
  </si>
  <si>
    <t>SINT-GENESIUS-RODE</t>
  </si>
  <si>
    <t>ROOSDAAL</t>
  </si>
  <si>
    <t>WEMMEL</t>
  </si>
  <si>
    <t>MERCHTEM</t>
  </si>
  <si>
    <t>WEZEMBEEK-OPPEM</t>
  </si>
  <si>
    <t>BORSBEEK</t>
  </si>
  <si>
    <t>VORSELAAR</t>
  </si>
  <si>
    <t>HOOGSTRATEN</t>
  </si>
  <si>
    <t>MERKSPLAS</t>
  </si>
  <si>
    <t>OUD-TURNHOUT</t>
  </si>
  <si>
    <t>KASTERLEE</t>
  </si>
  <si>
    <t>BOECHOUT</t>
  </si>
  <si>
    <t>SINT-KATELIJNE-WAVER</t>
  </si>
  <si>
    <t>NIEL</t>
  </si>
  <si>
    <t>WILLEBROEK</t>
  </si>
  <si>
    <t>HAACHT</t>
  </si>
  <si>
    <t>LONDERZEEL</t>
  </si>
  <si>
    <t>KAPELLE-OP-DEN-BOS</t>
  </si>
  <si>
    <t>LEUVEN</t>
  </si>
  <si>
    <t>ROTSELAAR</t>
  </si>
  <si>
    <t>HOEGAARDEN</t>
  </si>
  <si>
    <t>ZOUTLEEUW</t>
  </si>
  <si>
    <t>HEUSDEN-ZOLDER</t>
  </si>
  <si>
    <t>DIEPENBEEK</t>
  </si>
  <si>
    <t>KINROOI</t>
  </si>
  <si>
    <t>HOESELT</t>
  </si>
  <si>
    <t>ANZEGEM</t>
  </si>
  <si>
    <t>MENEN</t>
  </si>
  <si>
    <t>LENDELEDE</t>
  </si>
  <si>
    <t>ARDOOIE</t>
  </si>
  <si>
    <t>MEULEBEKE</t>
  </si>
  <si>
    <t>ZELE</t>
  </si>
  <si>
    <t>telefoonnr</t>
  </si>
  <si>
    <t>schooljaar 2015-2016</t>
  </si>
  <si>
    <t>050-21.33.21</t>
  </si>
  <si>
    <t>03-237.71.95</t>
  </si>
  <si>
    <t>03-233.93.20</t>
  </si>
  <si>
    <t>03-232.88.28</t>
  </si>
  <si>
    <t>03-201.48.80</t>
  </si>
  <si>
    <t>03-281.25.35</t>
  </si>
  <si>
    <t>03-645.74.40</t>
  </si>
  <si>
    <t>09-252.11.09</t>
  </si>
  <si>
    <t>014-31.33.43</t>
  </si>
  <si>
    <t>03-230.12.78</t>
  </si>
  <si>
    <t>03-239.17.88</t>
  </si>
  <si>
    <t>015-20.35.30</t>
  </si>
  <si>
    <t>015-20.24.10</t>
  </si>
  <si>
    <t>015-28.79.10</t>
  </si>
  <si>
    <t>050-33.19.43</t>
  </si>
  <si>
    <t>050-28.85.10</t>
  </si>
  <si>
    <t>059-50.89.70</t>
  </si>
  <si>
    <t>059-32.24.84</t>
  </si>
  <si>
    <t>09-265.70.60</t>
  </si>
  <si>
    <t>02-217.77.00</t>
  </si>
  <si>
    <t>050-33.63.47</t>
  </si>
  <si>
    <t>03-645.59.60</t>
  </si>
  <si>
    <t>02-523.15.20</t>
  </si>
  <si>
    <t>telefoonnummer</t>
  </si>
  <si>
    <t>MALLE</t>
  </si>
  <si>
    <t>e-mailadres</t>
  </si>
  <si>
    <t>Hoe en aan wie bezorgt u dit formulier?</t>
  </si>
  <si>
    <t xml:space="preserve">Als u het instellingsnummer invult, verschijnen de andere gegevens van deze vraag automatisch. </t>
  </si>
  <si>
    <t>Afdeling Secundair Onderwijs</t>
  </si>
  <si>
    <t>T</t>
  </si>
  <si>
    <t>02 553 87 14</t>
  </si>
  <si>
    <t>Gegevens van de school of het centrum</t>
  </si>
  <si>
    <t>Vul de gegevens van de school of het centrum in.</t>
  </si>
  <si>
    <t>Waar vindt u meer informatie over dit formulier?</t>
  </si>
  <si>
    <t>Kruis aan voor welke hoofdstructuur u een melding doet.</t>
  </si>
  <si>
    <t>03-680.12.50</t>
  </si>
  <si>
    <t>014-85.00.52</t>
  </si>
  <si>
    <t>03-888.38.64</t>
  </si>
  <si>
    <t>03-776.46.65</t>
  </si>
  <si>
    <t>089-35.90.25</t>
  </si>
  <si>
    <t>KORTESSEM</t>
  </si>
  <si>
    <t>011-55.02.10</t>
  </si>
  <si>
    <t>050-38.86.60</t>
  </si>
  <si>
    <t>059-70.34.68</t>
  </si>
  <si>
    <t>056-22.59.20</t>
  </si>
  <si>
    <t>051-22.74.11</t>
  </si>
  <si>
    <t>09-253.13.57</t>
  </si>
  <si>
    <t>053-78.89.59</t>
  </si>
  <si>
    <t>02-512.14.75</t>
  </si>
  <si>
    <t>02-735.40.85</t>
  </si>
  <si>
    <t>buso.woluwe@kiwoluwe.be</t>
  </si>
  <si>
    <t>02-363.09.85</t>
  </si>
  <si>
    <t>053-64.66.40</t>
  </si>
  <si>
    <t>info.buso@sintfranciscus.be</t>
  </si>
  <si>
    <t>02-251.27.03</t>
  </si>
  <si>
    <t>052-35.65.64</t>
  </si>
  <si>
    <t>info@mai.vko.be</t>
  </si>
  <si>
    <t>052-35.71.16</t>
  </si>
  <si>
    <t>info@schoolhuis.be</t>
  </si>
  <si>
    <t>03-230.24.44</t>
  </si>
  <si>
    <t>parcivalschool@parcivalschool.be</t>
  </si>
  <si>
    <t>03-240.01.33</t>
  </si>
  <si>
    <t>03-237.71.82</t>
  </si>
  <si>
    <t>03-235.40.00</t>
  </si>
  <si>
    <t>03-248.53.54</t>
  </si>
  <si>
    <t>03-201.67.60</t>
  </si>
  <si>
    <t>03-541.32.80</t>
  </si>
  <si>
    <t>info@sintjozefov4.be</t>
  </si>
  <si>
    <t>03-250.16.40</t>
  </si>
  <si>
    <t>03-328.05.70</t>
  </si>
  <si>
    <t>03-658.65.56</t>
  </si>
  <si>
    <t>03-217.03.50</t>
  </si>
  <si>
    <t>03-669.67.73</t>
  </si>
  <si>
    <t>Pulderbos Secundair Onderwijs (BuSO)</t>
  </si>
  <si>
    <t>03-466.06.30</t>
  </si>
  <si>
    <t>014-31.87.42</t>
  </si>
  <si>
    <t>03-480.23.11</t>
  </si>
  <si>
    <t>03-897.96.70</t>
  </si>
  <si>
    <t>buso@sjabi.be</t>
  </si>
  <si>
    <t>03-780.53.61</t>
  </si>
  <si>
    <t>015-41.48.70</t>
  </si>
  <si>
    <t>015-20.27.61</t>
  </si>
  <si>
    <t>buso.directie@windekindleuven.be</t>
  </si>
  <si>
    <t>016-29.01.81</t>
  </si>
  <si>
    <t>014-53.81.81</t>
  </si>
  <si>
    <t>016-56.74.15</t>
  </si>
  <si>
    <t>directeur@debrug-aarschot.be</t>
  </si>
  <si>
    <t>013-33.38.86</t>
  </si>
  <si>
    <t>016-76.75.21</t>
  </si>
  <si>
    <t>Buso - KIDS</t>
  </si>
  <si>
    <t>011-22.25.93</t>
  </si>
  <si>
    <t>buso@kids.be</t>
  </si>
  <si>
    <t>011-52.03.60</t>
  </si>
  <si>
    <t>info@elisa.be</t>
  </si>
  <si>
    <t>011-60.91.60</t>
  </si>
  <si>
    <t>info@bbo.wico.be</t>
  </si>
  <si>
    <t>089-38.03.49</t>
  </si>
  <si>
    <t>089-79.08.76</t>
  </si>
  <si>
    <t>089-56.69.86</t>
  </si>
  <si>
    <t>info@busoterengelen.be</t>
  </si>
  <si>
    <t>089-56.49.83</t>
  </si>
  <si>
    <t>012-26.03.70</t>
  </si>
  <si>
    <t>011-79.93.30</t>
  </si>
  <si>
    <t>013-53.06.30</t>
  </si>
  <si>
    <t>011-42.13.88</t>
  </si>
  <si>
    <t>09-292.40.89</t>
  </si>
  <si>
    <t>050-23.13.65</t>
  </si>
  <si>
    <t>051-50.55.58</t>
  </si>
  <si>
    <t>050-38.07.03</t>
  </si>
  <si>
    <t>buso@ravelijn.be</t>
  </si>
  <si>
    <t>050-35.57.00</t>
  </si>
  <si>
    <t>info@haverlo.be</t>
  </si>
  <si>
    <t>059-31.99.30</t>
  </si>
  <si>
    <t>buso@terstrepe.be</t>
  </si>
  <si>
    <t>059-23.40.85</t>
  </si>
  <si>
    <t>058-53.20.80</t>
  </si>
  <si>
    <t>056-60.01.35</t>
  </si>
  <si>
    <t>051-26.43.26</t>
  </si>
  <si>
    <t>buso.st.idesbald@fracarita.org</t>
  </si>
  <si>
    <t>051-20.58.86</t>
  </si>
  <si>
    <t>051-42.75.10</t>
  </si>
  <si>
    <t>057-34.65.51</t>
  </si>
  <si>
    <t>057-33.49.69</t>
  </si>
  <si>
    <t>09-222.15.84</t>
  </si>
  <si>
    <t>09-223.98.71</t>
  </si>
  <si>
    <t>09-222.86.23</t>
  </si>
  <si>
    <t>09-240.13.73</t>
  </si>
  <si>
    <t>09-348.67.86</t>
  </si>
  <si>
    <t>info@de-karwij.be</t>
  </si>
  <si>
    <t>09-348.37.96</t>
  </si>
  <si>
    <t>dir@buso.broeders.be</t>
  </si>
  <si>
    <t>09-272.53.00</t>
  </si>
  <si>
    <t>buso@sintlodewijk.be</t>
  </si>
  <si>
    <t>09-210.01.50</t>
  </si>
  <si>
    <t>donboscoaalst.buso@telenet.be</t>
  </si>
  <si>
    <t>052-33.68.60</t>
  </si>
  <si>
    <t>buso@capelderij.be</t>
  </si>
  <si>
    <t>052-40.94.40</t>
  </si>
  <si>
    <t>09-360.58.43</t>
  </si>
  <si>
    <t>055-30.19.99</t>
  </si>
  <si>
    <t>school@wagenschot.be</t>
  </si>
  <si>
    <t>09-371.98.66</t>
  </si>
  <si>
    <t>buso@tendries.be</t>
  </si>
  <si>
    <t>09-386.60.08</t>
  </si>
  <si>
    <t>09-370.72.15</t>
  </si>
  <si>
    <t>Provinciaal Instituut PIVA</t>
  </si>
  <si>
    <t>03-242.26.00</t>
  </si>
  <si>
    <t>Instituut Sint-Maria</t>
  </si>
  <si>
    <t>03-235.37.35</t>
  </si>
  <si>
    <t>sintmaria@ismo.be</t>
  </si>
  <si>
    <t>03-242.90.60</t>
  </si>
  <si>
    <t>03-285.94.00</t>
  </si>
  <si>
    <t>Sint-Norbertusinstituut</t>
  </si>
  <si>
    <t>secretariaat@sint-norbertus.be</t>
  </si>
  <si>
    <t>Onze-Lieve-Vrouwecollege</t>
  </si>
  <si>
    <t>03-287.00.70</t>
  </si>
  <si>
    <t>atheneum@tachkemoni.be</t>
  </si>
  <si>
    <t>Sint-Lucas Kunstsecundair</t>
  </si>
  <si>
    <t>info@st-lucaskso.be</t>
  </si>
  <si>
    <t>info@jhbj.be</t>
  </si>
  <si>
    <t>03-202.83.28</t>
  </si>
  <si>
    <t>03-292.90.50</t>
  </si>
  <si>
    <t>03-289.10.40</t>
  </si>
  <si>
    <t>03-201.62.80</t>
  </si>
  <si>
    <t>middenschool@sintlievensantwerpen.be</t>
  </si>
  <si>
    <t>03-236.91.07</t>
  </si>
  <si>
    <t>info@ims-borgerhout.be</t>
  </si>
  <si>
    <t>Sint-Claracollege</t>
  </si>
  <si>
    <t>014-67.85.72</t>
  </si>
  <si>
    <t>03-230.03.84</t>
  </si>
  <si>
    <t>info@denisegresiac.be</t>
  </si>
  <si>
    <t>03-293.28.98</t>
  </si>
  <si>
    <t>info@hiberniaschool.be</t>
  </si>
  <si>
    <t>Xaveriuscollege</t>
  </si>
  <si>
    <t>Onze-Lieve-Vrouw-Presentatie</t>
  </si>
  <si>
    <t>Sint-Jozefsinstituut</t>
  </si>
  <si>
    <t>03-321.53.51</t>
  </si>
  <si>
    <t>info@sji-borsbeek.be</t>
  </si>
  <si>
    <t>Mater Dei Instituut</t>
  </si>
  <si>
    <t>03-651.86.51</t>
  </si>
  <si>
    <t>secretariaat@materdeibrasschaat.be</t>
  </si>
  <si>
    <t>03-640.30.30</t>
  </si>
  <si>
    <t>algdir@smcb.be</t>
  </si>
  <si>
    <t>Mater Dei-Instituut</t>
  </si>
  <si>
    <t>03-650.00.70</t>
  </si>
  <si>
    <t>03-360.50.20</t>
  </si>
  <si>
    <t>03-292.66.70</t>
  </si>
  <si>
    <t>015-31.34.37</t>
  </si>
  <si>
    <t>info@gtiduffel.be</t>
  </si>
  <si>
    <t>Moretus 3</t>
  </si>
  <si>
    <t>03-541.03.05</t>
  </si>
  <si>
    <t>info@moretus-ekeren.be</t>
  </si>
  <si>
    <t>Moretus 1</t>
  </si>
  <si>
    <t>03-541.01.36</t>
  </si>
  <si>
    <t>Moretus 4</t>
  </si>
  <si>
    <t>College van het Eucharistisch Hart</t>
  </si>
  <si>
    <t>03-667.20.51</t>
  </si>
  <si>
    <t>directie@CollegeEssen.be</t>
  </si>
  <si>
    <t>Sint-Jozefinstituut ASO</t>
  </si>
  <si>
    <t>03-667.22.88</t>
  </si>
  <si>
    <t>Don Bosco-Mariaberginstituut</t>
  </si>
  <si>
    <t>03-690.19.10</t>
  </si>
  <si>
    <t>info@dbm-essen.be</t>
  </si>
  <si>
    <t>KOGEKA 5</t>
  </si>
  <si>
    <t>014-56.26.50</t>
  </si>
  <si>
    <t>Sint-Lambertusinstituut</t>
  </si>
  <si>
    <t>015-24.12.42</t>
  </si>
  <si>
    <t>sintlambertus@sintlambertus.be</t>
  </si>
  <si>
    <t>Heilig Hart - Middenschool 1</t>
  </si>
  <si>
    <t>Heilig Hart - Bovenbouw 1</t>
  </si>
  <si>
    <t>Heilig Hart - Middenschool 2</t>
  </si>
  <si>
    <t>Heilig Hart - Bovenbouw 2</t>
  </si>
  <si>
    <t>014-24.85.20</t>
  </si>
  <si>
    <t>scheppersstraat@kosh.be</t>
  </si>
  <si>
    <t>Sint-Jozefinstituut</t>
  </si>
  <si>
    <t>Don Bosco Technisch Instituut</t>
  </si>
  <si>
    <t>03-828.00.95</t>
  </si>
  <si>
    <t>info@donboscohoboken.be</t>
  </si>
  <si>
    <t>Vrij Instituut voor Technisch Onderwijs</t>
  </si>
  <si>
    <t>03-340.40.30</t>
  </si>
  <si>
    <t>03-340.22.80</t>
  </si>
  <si>
    <t>info@vti-spijker.be</t>
  </si>
  <si>
    <t>Klein Seminarie</t>
  </si>
  <si>
    <t>03-340.40.40</t>
  </si>
  <si>
    <t>info@klein-seminarie.be</t>
  </si>
  <si>
    <t>03-314.55.36</t>
  </si>
  <si>
    <t>info@asospijker.be</t>
  </si>
  <si>
    <t>03-455.68.58</t>
  </si>
  <si>
    <t>Regina.Pacis.Hove@regpacho.be</t>
  </si>
  <si>
    <t>03-666.86.57</t>
  </si>
  <si>
    <t>Instituut Heilig Hart</t>
  </si>
  <si>
    <t>Mater Salvatorisinstituut</t>
  </si>
  <si>
    <t>03-664.23.55</t>
  </si>
  <si>
    <t>info@matersalvatoris.be</t>
  </si>
  <si>
    <t>Instituut Mater Salvatoris</t>
  </si>
  <si>
    <t>KOGEKA 1</t>
  </si>
  <si>
    <t>014-85.00.46</t>
  </si>
  <si>
    <t>smik@kogeka.be</t>
  </si>
  <si>
    <t>Vrij Technisch Instituut</t>
  </si>
  <si>
    <t>03-457.01.38</t>
  </si>
  <si>
    <t>03-457.77.97</t>
  </si>
  <si>
    <t>secretariaat@sji.be</t>
  </si>
  <si>
    <t>03-457.12.51</t>
  </si>
  <si>
    <t>info@ritacollege.be</t>
  </si>
  <si>
    <t>03-480.01.62</t>
  </si>
  <si>
    <t>vtilier@vtilier.be</t>
  </si>
  <si>
    <t>Sint-Ursula-instituut</t>
  </si>
  <si>
    <t>03-491.92.10</t>
  </si>
  <si>
    <t>instituut@campussintursula.be</t>
  </si>
  <si>
    <t>03-480.17.66</t>
  </si>
  <si>
    <t>directie@sal.be</t>
  </si>
  <si>
    <t>Sint-Gummaruscollege</t>
  </si>
  <si>
    <t>03-489.24.56</t>
  </si>
  <si>
    <t>directie@sgclier.be</t>
  </si>
  <si>
    <t>Sint-Ursulalyceum</t>
  </si>
  <si>
    <t>03-491.92.21</t>
  </si>
  <si>
    <t>lyceum@campussintursula.be</t>
  </si>
  <si>
    <t>Ursulinen Mechelen 2</t>
  </si>
  <si>
    <t>015-42.35.42</t>
  </si>
  <si>
    <t>Scheppersinstituut</t>
  </si>
  <si>
    <t>aso@scheppers-mechelen.be</t>
  </si>
  <si>
    <t>Sint-Romboutscollege</t>
  </si>
  <si>
    <t>post@srco.be</t>
  </si>
  <si>
    <t>Colomaplus eerste graad 1</t>
  </si>
  <si>
    <t>015-42.27.03</t>
  </si>
  <si>
    <t>Colomaplus bovenbouw 2</t>
  </si>
  <si>
    <t>03-644.29.30</t>
  </si>
  <si>
    <t>Sint-Eduardusinstituut</t>
  </si>
  <si>
    <t>03-645.84.08</t>
  </si>
  <si>
    <t>secundair@sint-eduardus.be</t>
  </si>
  <si>
    <t>Sint-Ludgardisschool</t>
  </si>
  <si>
    <t>03-645.88.27</t>
  </si>
  <si>
    <t>Sint-Jan Berchmanscollege</t>
  </si>
  <si>
    <t>info@sjbmol.be</t>
  </si>
  <si>
    <t>info@gtimortsel.be</t>
  </si>
  <si>
    <t>03-410.03.20</t>
  </si>
  <si>
    <t>Sint-Calasanzinstituut</t>
  </si>
  <si>
    <t>03-410.12.54</t>
  </si>
  <si>
    <t>info@calasanz.be</t>
  </si>
  <si>
    <t>Immaculata Instituut</t>
  </si>
  <si>
    <t>03-309.23.00</t>
  </si>
  <si>
    <t>Maris Stella Instituut</t>
  </si>
  <si>
    <t>03-312.02.33</t>
  </si>
  <si>
    <t>Vita et Pax College</t>
  </si>
  <si>
    <t>03-658.52.33</t>
  </si>
  <si>
    <t>directie@vitaetpax.be</t>
  </si>
  <si>
    <t>Sint-Michielscollege</t>
  </si>
  <si>
    <t>03-658.54.68</t>
  </si>
  <si>
    <t>persadmin@sintmichiel-schoten.be</t>
  </si>
  <si>
    <t>03-680.15.80</t>
  </si>
  <si>
    <t>info@sjs.be</t>
  </si>
  <si>
    <t>Sint-Cordula Instituut</t>
  </si>
  <si>
    <t>03-658.94.49</t>
  </si>
  <si>
    <t>directie@sintcordula.be</t>
  </si>
  <si>
    <t>03-658.12.62</t>
  </si>
  <si>
    <t>secretariaat@hhvm.be</t>
  </si>
  <si>
    <t>03-561.05.00</t>
  </si>
  <si>
    <t>014-41.54.68</t>
  </si>
  <si>
    <t>info@heilig-graf.be</t>
  </si>
  <si>
    <t>014-41.06.23</t>
  </si>
  <si>
    <t>014-47.13.00</t>
  </si>
  <si>
    <t>Sint-Victorinstituut</t>
  </si>
  <si>
    <t>014-41.16.80</t>
  </si>
  <si>
    <t>info@sint-victor.be</t>
  </si>
  <si>
    <t>014-50.93.11</t>
  </si>
  <si>
    <t>kvri@kvri.be</t>
  </si>
  <si>
    <t>Kardinaal van Roey-Instituut</t>
  </si>
  <si>
    <t>Mariagaarde Instituut</t>
  </si>
  <si>
    <t>03-312.02.56</t>
  </si>
  <si>
    <t>secretariaat@mariagaarde.be</t>
  </si>
  <si>
    <t>03-312.98.98</t>
  </si>
  <si>
    <t>college@sjbmalle.be</t>
  </si>
  <si>
    <t>Annuntia-Instituut</t>
  </si>
  <si>
    <t>03-355.15.00</t>
  </si>
  <si>
    <t>directie@annuntia.be</t>
  </si>
  <si>
    <t>Stella Matutina-Instituut</t>
  </si>
  <si>
    <t>03-669.62.63</t>
  </si>
  <si>
    <t>03-484.33.34</t>
  </si>
  <si>
    <t>Sint-Jozefscollege 1</t>
  </si>
  <si>
    <t>016-55.11.11</t>
  </si>
  <si>
    <t>sintjozefscollege@sjca.be</t>
  </si>
  <si>
    <t>Damiaaninstituut C</t>
  </si>
  <si>
    <t>016-56.70.59</t>
  </si>
  <si>
    <t>Damiaaninstituut B</t>
  </si>
  <si>
    <t>016-55.35.20</t>
  </si>
  <si>
    <t>016-68.96.89</t>
  </si>
  <si>
    <t>02-380.15.89</t>
  </si>
  <si>
    <t>info@sintvictor.be</t>
  </si>
  <si>
    <t>A.E.G. - Sint-Victorinstituut</t>
  </si>
  <si>
    <t>GO! atheneum Anderlecht</t>
  </si>
  <si>
    <t>02-522.71.12</t>
  </si>
  <si>
    <t>02-526.56.00</t>
  </si>
  <si>
    <t>Sint-Guido-Instituut</t>
  </si>
  <si>
    <t>02-521.60.10</t>
  </si>
  <si>
    <t>02-454.06.30</t>
  </si>
  <si>
    <t>02-452.92.82</t>
  </si>
  <si>
    <t>02-452.64.38</t>
  </si>
  <si>
    <t>Lutgardiscollege</t>
  </si>
  <si>
    <t>02-672.38.67</t>
  </si>
  <si>
    <t>info@lutgardiscollege.be</t>
  </si>
  <si>
    <t>016-56.96.44</t>
  </si>
  <si>
    <t>sjib.bovenbouw@sjib.be</t>
  </si>
  <si>
    <t>016-56.81.27</t>
  </si>
  <si>
    <t>02-268.29.77</t>
  </si>
  <si>
    <t>info@mariaassumptalyceum.be</t>
  </si>
  <si>
    <t>02-512.03.70</t>
  </si>
  <si>
    <t>Maria-Boodschaplyceum</t>
  </si>
  <si>
    <t>02-506.89.20</t>
  </si>
  <si>
    <t>Hoofdstedelijk Atheneum Karel Buls</t>
  </si>
  <si>
    <t>02-266.11.00</t>
  </si>
  <si>
    <t>Regina Pacisinstituut</t>
  </si>
  <si>
    <t>02-479.28.59</t>
  </si>
  <si>
    <t>02-510.07.50</t>
  </si>
  <si>
    <t>Jan-van-Ruusbroeckollege</t>
  </si>
  <si>
    <t>02-268.10.36</t>
  </si>
  <si>
    <t>Diocesane Middenschool</t>
  </si>
  <si>
    <t>Regina-Caelilyceum</t>
  </si>
  <si>
    <t>02-568.18.18</t>
  </si>
  <si>
    <t>Don Bosco-instituut TSO/BSO</t>
  </si>
  <si>
    <t>016-61.79.70</t>
  </si>
  <si>
    <t>Don Bosco-instituut ASO</t>
  </si>
  <si>
    <t>016-61.79.60</t>
  </si>
  <si>
    <t>Middenschool Don Bosco</t>
  </si>
  <si>
    <t>016-61.79.50</t>
  </si>
  <si>
    <t>016-40.50.60</t>
  </si>
  <si>
    <t>Heilig-Hart&amp;College 3</t>
  </si>
  <si>
    <t>02-363.80.20</t>
  </si>
  <si>
    <t>02-356.29.49</t>
  </si>
  <si>
    <t>info@donboscohalle.be</t>
  </si>
  <si>
    <t>Heilig-Hart&amp;College 2</t>
  </si>
  <si>
    <t>Heilig-Hart&amp;College 1</t>
  </si>
  <si>
    <t>016-39.90.51</t>
  </si>
  <si>
    <t>Heilig Hartinstituut Lyceum</t>
  </si>
  <si>
    <t>Sint-Pieterscollege</t>
  </si>
  <si>
    <t>02-426.85.15</t>
  </si>
  <si>
    <t>ASO@sint-pieterscollege.be</t>
  </si>
  <si>
    <t>015-71.93.70</t>
  </si>
  <si>
    <t>015-71.14.42</t>
  </si>
  <si>
    <t>Sint-Michielsinstituut</t>
  </si>
  <si>
    <t>015-51.10.35</t>
  </si>
  <si>
    <t>info@smiks.be</t>
  </si>
  <si>
    <t>015-51.25.94</t>
  </si>
  <si>
    <t>016-25.22.51</t>
  </si>
  <si>
    <t>Sancta Mariainstituut</t>
  </si>
  <si>
    <t>02-356.68.68</t>
  </si>
  <si>
    <t>Miniemeninstituut</t>
  </si>
  <si>
    <t>016-31.90.00</t>
  </si>
  <si>
    <t>Vrije Technische School Leuven</t>
  </si>
  <si>
    <t>016-31.97.70</t>
  </si>
  <si>
    <t>personeel@vti-leuven.be</t>
  </si>
  <si>
    <t>016-23.69.51</t>
  </si>
  <si>
    <t>dewijnpers@vlaamsbrabant.be</t>
  </si>
  <si>
    <t>016-23.07.66</t>
  </si>
  <si>
    <t>katrien.staessens@stfran.be</t>
  </si>
  <si>
    <t>016-22.44.64</t>
  </si>
  <si>
    <t>016-22.27.92</t>
  </si>
  <si>
    <t>frank.baeyens@hdc.ksleuven.be</t>
  </si>
  <si>
    <t>Vrije Middenschool Leuven</t>
  </si>
  <si>
    <t>016-31.97.71</t>
  </si>
  <si>
    <t>Virgo Sapiensinstituut</t>
  </si>
  <si>
    <t>052-30.14.19</t>
  </si>
  <si>
    <t>info@virgosapiens.be</t>
  </si>
  <si>
    <t>052-30.98.24</t>
  </si>
  <si>
    <t>02-251.53.50</t>
  </si>
  <si>
    <t>welkom@gisomachelen.be</t>
  </si>
  <si>
    <t>Sint-Donatusinstituut</t>
  </si>
  <si>
    <t>052-37.39.67</t>
  </si>
  <si>
    <t>052-37.16.47</t>
  </si>
  <si>
    <t>directie@gtsm.be</t>
  </si>
  <si>
    <t>052-37.27.37</t>
  </si>
  <si>
    <t>052-37.06.00</t>
  </si>
  <si>
    <t>Imelda-Instituut</t>
  </si>
  <si>
    <t>02-511.06.53</t>
  </si>
  <si>
    <t>info@imelda-instituut.be</t>
  </si>
  <si>
    <t>052-35.71.22</t>
  </si>
  <si>
    <t>vko@vko.be</t>
  </si>
  <si>
    <t>052-35.71.21</t>
  </si>
  <si>
    <t>vko.middenschool@vko.be</t>
  </si>
  <si>
    <t>02-687.84.19</t>
  </si>
  <si>
    <t>directie@gito-overijse.be</t>
  </si>
  <si>
    <t>Montfortaans Seminarie</t>
  </si>
  <si>
    <t>016-35.91.20</t>
  </si>
  <si>
    <t>02-380.10.15</t>
  </si>
  <si>
    <t>02-582.13.11</t>
  </si>
  <si>
    <t>directie@sint-jozef-ternat.be</t>
  </si>
  <si>
    <t>02-582.15.38</t>
  </si>
  <si>
    <t>info@gito-tervuren.be</t>
  </si>
  <si>
    <t>016-81.45.11</t>
  </si>
  <si>
    <t>Sint-Angela-Instituut</t>
  </si>
  <si>
    <t>016-60.19.50</t>
  </si>
  <si>
    <t>02-257.10.40</t>
  </si>
  <si>
    <t>info.college@kov.be</t>
  </si>
  <si>
    <t>02-254.88.20</t>
  </si>
  <si>
    <t>info.virgoplus@kov.be</t>
  </si>
  <si>
    <t>02-251.34.28</t>
  </si>
  <si>
    <t>02-771.08.69</t>
  </si>
  <si>
    <t>info@materdei-spw.be</t>
  </si>
  <si>
    <t>Sint-Jozefscollege</t>
  </si>
  <si>
    <t>02-761.03.80</t>
  </si>
  <si>
    <t>02-771.99.62</t>
  </si>
  <si>
    <t>Sint-Tarcisiusinstituut</t>
  </si>
  <si>
    <t>011-78.13.71</t>
  </si>
  <si>
    <t>college.zoutleeuw@korzo.be</t>
  </si>
  <si>
    <t>Sint-Leonardusinstituut</t>
  </si>
  <si>
    <t>011-78.12.82</t>
  </si>
  <si>
    <t>middenschool@stleonardus.be</t>
  </si>
  <si>
    <t>Bovenbouw Sint-Gertrudis</t>
  </si>
  <si>
    <t>011-88.17.55</t>
  </si>
  <si>
    <t>Middenschool Sint-Gertrudis</t>
  </si>
  <si>
    <t>011-88.35.02</t>
  </si>
  <si>
    <t>middenschool@kolanden.be</t>
  </si>
  <si>
    <t>Immaculata Maria Instituut</t>
  </si>
  <si>
    <t>054-32.31.01</t>
  </si>
  <si>
    <t>Sint-Janscollege</t>
  </si>
  <si>
    <t>016-76.62.71</t>
  </si>
  <si>
    <t>056-69.45.30</t>
  </si>
  <si>
    <t>056-64.42.12</t>
  </si>
  <si>
    <t>Sint-Lutgartinstituut</t>
  </si>
  <si>
    <t>050-78.11.70</t>
  </si>
  <si>
    <t>050-41.79.91</t>
  </si>
  <si>
    <t>info@sintjozefbrugge.be</t>
  </si>
  <si>
    <t>050-33.35.02</t>
  </si>
  <si>
    <t>info@vtibrugge.be</t>
  </si>
  <si>
    <t>050-44.59.59</t>
  </si>
  <si>
    <t>050-33.52.19</t>
  </si>
  <si>
    <t>050-44.59.33</t>
  </si>
  <si>
    <t>Sint-Franciscus-Xaveriusinstituut</t>
  </si>
  <si>
    <t>info@sfxbrugge.be</t>
  </si>
  <si>
    <t>Sint-Andreasinstituut</t>
  </si>
  <si>
    <t>050-47.09.47</t>
  </si>
  <si>
    <t>Sint-Jozefsinstituut - ASO</t>
  </si>
  <si>
    <t>050-47.17.17</t>
  </si>
  <si>
    <t>sjh@sintjozefhumaniora.be</t>
  </si>
  <si>
    <t>050-35.26.10</t>
  </si>
  <si>
    <t>Abdijschool van Zevenkerken</t>
  </si>
  <si>
    <t>050-40.61.97</t>
  </si>
  <si>
    <t>administratie@abdijschool.be</t>
  </si>
  <si>
    <t>050-40.68.70</t>
  </si>
  <si>
    <t>Sint-Andreaslyceum</t>
  </si>
  <si>
    <t>humaniora@sask.be</t>
  </si>
  <si>
    <t>050-40.45.00</t>
  </si>
  <si>
    <t>050-40.30.20</t>
  </si>
  <si>
    <t>info@tergroenepoorte.be</t>
  </si>
  <si>
    <t>050-40.68.68</t>
  </si>
  <si>
    <t>vhsi@vhsi.be</t>
  </si>
  <si>
    <t>Sint-Aloysiuscollege</t>
  </si>
  <si>
    <t>051-50.00.75</t>
  </si>
  <si>
    <t>051-50.10.27</t>
  </si>
  <si>
    <t>Sint-Godelievecollege</t>
  </si>
  <si>
    <t>059-27.08.80</t>
  </si>
  <si>
    <t>info@sigo.be</t>
  </si>
  <si>
    <t>056-41.27.93</t>
  </si>
  <si>
    <t>056-35.39.54</t>
  </si>
  <si>
    <t>spesnostra-tso@snh.be</t>
  </si>
  <si>
    <t>056-35.39.53</t>
  </si>
  <si>
    <t>spesnostra-aso@snh.be</t>
  </si>
  <si>
    <t>VTI Ieper</t>
  </si>
  <si>
    <t>057-20.12.13</t>
  </si>
  <si>
    <t>vti@smsi.be</t>
  </si>
  <si>
    <t>Heilige Familie Ieper</t>
  </si>
  <si>
    <t>057-20.05.41</t>
  </si>
  <si>
    <t>hf@smsi.be</t>
  </si>
  <si>
    <t>Immaculata Ieper</t>
  </si>
  <si>
    <t>057-20.45.74</t>
  </si>
  <si>
    <t>immaculata@smsi.be</t>
  </si>
  <si>
    <t>Lyceum Ieper</t>
  </si>
  <si>
    <t>057-20.00.62</t>
  </si>
  <si>
    <t>lyceum@smsi.be</t>
  </si>
  <si>
    <t>College Ieper</t>
  </si>
  <si>
    <t>057-20.05.59</t>
  </si>
  <si>
    <t>college@smsi.be</t>
  </si>
  <si>
    <t>051-30.96.65</t>
  </si>
  <si>
    <t>Prizma - Campus VTI</t>
  </si>
  <si>
    <t>051-33.65.30</t>
  </si>
  <si>
    <t>Prizma - Campus IdP</t>
  </si>
  <si>
    <t>051-33.79.10</t>
  </si>
  <si>
    <t>Prizma - Campus College</t>
  </si>
  <si>
    <t>051-33.59.33</t>
  </si>
  <si>
    <t>Prizma - Middenschool Izegem 1</t>
  </si>
  <si>
    <t>051-30.42.25</t>
  </si>
  <si>
    <t>Sint-Jozefsinstituut Lyceum</t>
  </si>
  <si>
    <t>050-60.23.03</t>
  </si>
  <si>
    <t>Sint-Bernardusinstituut</t>
  </si>
  <si>
    <t>050-60.79.27</t>
  </si>
  <si>
    <t>directie@sibe.be</t>
  </si>
  <si>
    <t>Instituut Sint-Martinus</t>
  </si>
  <si>
    <t>051-58.85.45</t>
  </si>
  <si>
    <t>Hotelschool Ter Duinen</t>
  </si>
  <si>
    <t>058-51.11.98</t>
  </si>
  <si>
    <t>051-56.77.33</t>
  </si>
  <si>
    <t>administratie@mmikortemark.be</t>
  </si>
  <si>
    <t>Don Boscocollege</t>
  </si>
  <si>
    <t>056-26.50.50</t>
  </si>
  <si>
    <t>info@donboscokortrijk.be</t>
  </si>
  <si>
    <t>Spes Nostra Instituut</t>
  </si>
  <si>
    <t>056-72.74.04</t>
  </si>
  <si>
    <t>secretariaat@spesnostra.be</t>
  </si>
  <si>
    <t>051-30.20.53</t>
  </si>
  <si>
    <t>Technisch Instituut Sint-Lucas</t>
  </si>
  <si>
    <t>056-51.12.63</t>
  </si>
  <si>
    <t>info@vtimenen.be</t>
  </si>
  <si>
    <t>056-51.13.32</t>
  </si>
  <si>
    <t>051-48.88.91</t>
  </si>
  <si>
    <t>Land- en Tuinbouwinstituut</t>
  </si>
  <si>
    <t>050-35.09.84</t>
  </si>
  <si>
    <t>059-50.09.31</t>
  </si>
  <si>
    <t>oostende@ensorinstituut.be</t>
  </si>
  <si>
    <t>directie@saoo.be</t>
  </si>
  <si>
    <t>059-70.10.22</t>
  </si>
  <si>
    <t>059-55.64.74</t>
  </si>
  <si>
    <t>059-80.24.23</t>
  </si>
  <si>
    <t>050-82.68.22</t>
  </si>
  <si>
    <t>info@middenschoolsint-pieter.be</t>
  </si>
  <si>
    <t>Immaculata-instituut</t>
  </si>
  <si>
    <t>058-41.15.79</t>
  </si>
  <si>
    <t>Sint-Janscollege 2</t>
  </si>
  <si>
    <t>057-33.31.39</t>
  </si>
  <si>
    <t>sjc2@vsop.be</t>
  </si>
  <si>
    <t>057-34.65.50</t>
  </si>
  <si>
    <t>vti.poperinge@vsop.be</t>
  </si>
  <si>
    <t>Burgerschool</t>
  </si>
  <si>
    <t>051-26.46.66</t>
  </si>
  <si>
    <t>VABI</t>
  </si>
  <si>
    <t>051-26.47.26</t>
  </si>
  <si>
    <t>vabi@sint-michiel.be</t>
  </si>
  <si>
    <t>051-20.73.54</t>
  </si>
  <si>
    <t>info@icdien.be</t>
  </si>
  <si>
    <t>051-40.03.30</t>
  </si>
  <si>
    <t>051-40.40.17</t>
  </si>
  <si>
    <t>051-40.05.68</t>
  </si>
  <si>
    <t>050-22.03.00</t>
  </si>
  <si>
    <t>hilde.maertens@sint-rembert.be</t>
  </si>
  <si>
    <t>050-23.15.14</t>
  </si>
  <si>
    <t>050-23.15.10</t>
  </si>
  <si>
    <t>ann.stael@sint-rembert.be</t>
  </si>
  <si>
    <t>050-23.15.15</t>
  </si>
  <si>
    <t>058-31.15.09</t>
  </si>
  <si>
    <t>franky.dorme@vtiveurne.be</t>
  </si>
  <si>
    <t>058-31.14.74</t>
  </si>
  <si>
    <t>Annuntiata-Instituut</t>
  </si>
  <si>
    <t>058-31.13.45</t>
  </si>
  <si>
    <t>info@annuntiata.be</t>
  </si>
  <si>
    <t>056-60.17.07</t>
  </si>
  <si>
    <t>056-60.14.62</t>
  </si>
  <si>
    <t>056-60.63.43</t>
  </si>
  <si>
    <t>056-60.24.68</t>
  </si>
  <si>
    <t>050-20.96.15</t>
  </si>
  <si>
    <t>stefaan.vanhollebeke@sint-rembert.be</t>
  </si>
  <si>
    <t>053-72.96.80</t>
  </si>
  <si>
    <t>Sint-Augustinusinstituut</t>
  </si>
  <si>
    <t>053-70.33.79</t>
  </si>
  <si>
    <t>053-79.04.41</t>
  </si>
  <si>
    <t>053-60.58.50</t>
  </si>
  <si>
    <t>053-76.95.70</t>
  </si>
  <si>
    <t>Sint-Jorisinstituut</t>
  </si>
  <si>
    <t>03-740.03.30</t>
  </si>
  <si>
    <t>03-750.19.00</t>
  </si>
  <si>
    <t>Sint-Vincentiuscollege</t>
  </si>
  <si>
    <t>052-33.30.09</t>
  </si>
  <si>
    <t>directie@sivibu.be</t>
  </si>
  <si>
    <t>09-381.60.80</t>
  </si>
  <si>
    <t>vti.deinze@vtideinze.be</t>
  </si>
  <si>
    <t>09-377.13.26</t>
  </si>
  <si>
    <t>info@coltd.be</t>
  </si>
  <si>
    <t>09-370.73.73</t>
  </si>
  <si>
    <t>Sint-Leoinstituut</t>
  </si>
  <si>
    <t>Sint-Annainstituut</t>
  </si>
  <si>
    <t>09-346.81.50</t>
  </si>
  <si>
    <t>Sint-Franciscus Evergem</t>
  </si>
  <si>
    <t>09-253.71.76</t>
  </si>
  <si>
    <t>directie@sfevergem.be</t>
  </si>
  <si>
    <t>Technisch Instituut Sint-Jozef</t>
  </si>
  <si>
    <t>054-43.30.82</t>
  </si>
  <si>
    <t>054-41.24.37</t>
  </si>
  <si>
    <t>054-41.24.12</t>
  </si>
  <si>
    <t>infosec@sint-jozefsinstituut.be</t>
  </si>
  <si>
    <t>09-267.12.10</t>
  </si>
  <si>
    <t>09-267.12.60</t>
  </si>
  <si>
    <t>09-235.04.20</t>
  </si>
  <si>
    <t>Hotelschool Gent</t>
  </si>
  <si>
    <t>09-225.89.07</t>
  </si>
  <si>
    <t>09-216.36.36</t>
  </si>
  <si>
    <t>info@viso.be</t>
  </si>
  <si>
    <t>09-222.14.52</t>
  </si>
  <si>
    <t>renata.janssens@sintpietersgent.be</t>
  </si>
  <si>
    <t>Sint-Barbaracollege</t>
  </si>
  <si>
    <t>09-235.72.50</t>
  </si>
  <si>
    <t>Sint-Bavohumaniora</t>
  </si>
  <si>
    <t>09-267.96.11</t>
  </si>
  <si>
    <t>sint.bavohumaniora@sbhg.be</t>
  </si>
  <si>
    <t>Humaniora Nieuwen Bosch</t>
  </si>
  <si>
    <t>09-223.96.08</t>
  </si>
  <si>
    <t>09-235.82.40</t>
  </si>
  <si>
    <t>ivv@ivv-gent.be</t>
  </si>
  <si>
    <t>IVG-School</t>
  </si>
  <si>
    <t>info@ivgschool.be</t>
  </si>
  <si>
    <t>053-72.93.40</t>
  </si>
  <si>
    <t>052-47.83.54</t>
  </si>
  <si>
    <t>052-47.92.84</t>
  </si>
  <si>
    <t>052-47.24.81</t>
  </si>
  <si>
    <t>Sint-Paulusinstituut</t>
  </si>
  <si>
    <t>053-62.33.82</t>
  </si>
  <si>
    <t>info@sint-paulus.be</t>
  </si>
  <si>
    <t>09-348.17.09</t>
  </si>
  <si>
    <t>Sint-Lodewijkscollege</t>
  </si>
  <si>
    <t>09-340.57.70</t>
  </si>
  <si>
    <t>Virgo Sapientiae Instituut</t>
  </si>
  <si>
    <t>050-72.98.82</t>
  </si>
  <si>
    <t>09-226.76.83</t>
  </si>
  <si>
    <t>Sint-Franciscusinstituut</t>
  </si>
  <si>
    <t>09-230.79.11</t>
  </si>
  <si>
    <t>contact@sfimelle.be</t>
  </si>
  <si>
    <t>College der Paters Jozefieten</t>
  </si>
  <si>
    <t>dir.SO@collegemelle.be</t>
  </si>
  <si>
    <t>Sint-Jozefschool</t>
  </si>
  <si>
    <t>053-83.22.98</t>
  </si>
  <si>
    <t>GO! atheneum Merelbeke</t>
  </si>
  <si>
    <t>09-230.76.96</t>
  </si>
  <si>
    <t>054-31.06.60</t>
  </si>
  <si>
    <t>Bernardusscholen 6</t>
  </si>
  <si>
    <t>055-31.33.63</t>
  </si>
  <si>
    <t>Bernardusscholen 4</t>
  </si>
  <si>
    <t>055-23.22.10</t>
  </si>
  <si>
    <t>Bernardusscholen 5</t>
  </si>
  <si>
    <t>055-33.46.80</t>
  </si>
  <si>
    <t>Bernardusscholen 1</t>
  </si>
  <si>
    <t>055-33.46.70</t>
  </si>
  <si>
    <t>info@bernarduscollege.be</t>
  </si>
  <si>
    <t>Bernardusscholen 2</t>
  </si>
  <si>
    <t>055-31.32.87</t>
  </si>
  <si>
    <t>09-221.31.11</t>
  </si>
  <si>
    <t>055-42.60.16</t>
  </si>
  <si>
    <t>03-777.07.06</t>
  </si>
  <si>
    <t>03-760.41.00</t>
  </si>
  <si>
    <t>03-780.51.23</t>
  </si>
  <si>
    <t>03-760.10.90</t>
  </si>
  <si>
    <t>info@bio.broeders.be</t>
  </si>
  <si>
    <t>03-780.92.00</t>
  </si>
  <si>
    <t>info@humaniora.broeders.be</t>
  </si>
  <si>
    <t>03-776.68.38</t>
  </si>
  <si>
    <t>Sint-Jozef - Klein-Seminarie</t>
  </si>
  <si>
    <t>03-780.71.50</t>
  </si>
  <si>
    <t>info@sjks.be</t>
  </si>
  <si>
    <t>03-760.08.60</t>
  </si>
  <si>
    <t>info@olvp.be</t>
  </si>
  <si>
    <t>03-760.41.20</t>
  </si>
  <si>
    <t>09-369.20.72</t>
  </si>
  <si>
    <t>info@scheppers-wetteren.be</t>
  </si>
  <si>
    <t>Mariagaard</t>
  </si>
  <si>
    <t>09-365.73.00</t>
  </si>
  <si>
    <t>052-44.41.99</t>
  </si>
  <si>
    <t>olvi@olvi-piusx.be</t>
  </si>
  <si>
    <t>052-44.92.26</t>
  </si>
  <si>
    <t>piusx@olvi-piusx.be</t>
  </si>
  <si>
    <t>Onze-Lieve-Vrouwcollege I</t>
  </si>
  <si>
    <t>09-360.13.07</t>
  </si>
  <si>
    <t>09-360.19.93</t>
  </si>
  <si>
    <t>09-221.46.48</t>
  </si>
  <si>
    <t>info@dbz.be</t>
  </si>
  <si>
    <t>Instituut Stella Matutina</t>
  </si>
  <si>
    <t>055-42.30.67</t>
  </si>
  <si>
    <t>089-41.17.60</t>
  </si>
  <si>
    <t>089-46.19.26</t>
  </si>
  <si>
    <t>info@augustinus-bree.be</t>
  </si>
  <si>
    <t>089-46.91.70</t>
  </si>
  <si>
    <t>info@hhartbree.be</t>
  </si>
  <si>
    <t>Provinciale Secundaire School</t>
  </si>
  <si>
    <t>011-35.04.21</t>
  </si>
  <si>
    <t>Provinciale Middenschool</t>
  </si>
  <si>
    <t>011-35.04.20</t>
  </si>
  <si>
    <t>Stedelijke Humaniora</t>
  </si>
  <si>
    <t>089-79.08.66</t>
  </si>
  <si>
    <t>Instituut Maria Koningin</t>
  </si>
  <si>
    <t>089-75.60.84</t>
  </si>
  <si>
    <t>Don Bosco Genk</t>
  </si>
  <si>
    <t>089-35.24.16</t>
  </si>
  <si>
    <t>info@dbgenk.be</t>
  </si>
  <si>
    <t>WICO - 039073</t>
  </si>
  <si>
    <t>011-44.02.00</t>
  </si>
  <si>
    <t>011-26.72.51</t>
  </si>
  <si>
    <t>011-25.33.58</t>
  </si>
  <si>
    <t>011-26.72.11</t>
  </si>
  <si>
    <t>peter.annaert@limburg.be</t>
  </si>
  <si>
    <t>Humaniora Kindsheid Jesu</t>
  </si>
  <si>
    <t>011-27.84.60</t>
  </si>
  <si>
    <t>Don Bosco-College</t>
  </si>
  <si>
    <t>011-73.40.27</t>
  </si>
  <si>
    <t>info@dbhechtel.be</t>
  </si>
  <si>
    <t>011-52.14.19</t>
  </si>
  <si>
    <t>info@donboscohelchteren.be</t>
  </si>
  <si>
    <t>Sint-Martinusscholen 039313</t>
  </si>
  <si>
    <t>013-55.13.13</t>
  </si>
  <si>
    <t>Sint-Martinusscholen 039321</t>
  </si>
  <si>
    <t>089-56.30.59</t>
  </si>
  <si>
    <t>Heilig Hartcollege</t>
  </si>
  <si>
    <t>089-71.41.29</t>
  </si>
  <si>
    <t>089-71.46.38</t>
  </si>
  <si>
    <t>089-71.46.47</t>
  </si>
  <si>
    <t>Bovenbouw Sint-Michiel</t>
  </si>
  <si>
    <t>011-34.31.35</t>
  </si>
  <si>
    <t>bovenbouw@sintmichiel.be</t>
  </si>
  <si>
    <t>Sint-Michiel Middenschool</t>
  </si>
  <si>
    <t>011-34.14.03</t>
  </si>
  <si>
    <t>middenschool@sintmichiel.be</t>
  </si>
  <si>
    <t>campus de helix³</t>
  </si>
  <si>
    <t>campus de helix²</t>
  </si>
  <si>
    <t>Provinciale Technische School</t>
  </si>
  <si>
    <t>089-77.09.40</t>
  </si>
  <si>
    <t>Provinciale Secundaire School Bilzen</t>
  </si>
  <si>
    <t>089-62.92.21</t>
  </si>
  <si>
    <t>011-68.22.34</t>
  </si>
  <si>
    <t>011-31.15.17</t>
  </si>
  <si>
    <t>info@i-mas.be</t>
  </si>
  <si>
    <t>013-67.02.76</t>
  </si>
  <si>
    <t>012-39.80.40</t>
  </si>
  <si>
    <t>pibo@pibo.be</t>
  </si>
  <si>
    <t>Vrije Middenschool 1</t>
  </si>
  <si>
    <t>011-81.91.11</t>
  </si>
  <si>
    <t>info@vmszonhoven.be</t>
  </si>
  <si>
    <t>Sint-Jan Berchmansinstituut</t>
  </si>
  <si>
    <t>Vrije Middenschool 2</t>
  </si>
  <si>
    <t>04-381.91.00</t>
  </si>
  <si>
    <t>pssvoeren@limburg.be</t>
  </si>
  <si>
    <t>GO! atheneum Beveren-Waas</t>
  </si>
  <si>
    <t>03-750.96.80</t>
  </si>
  <si>
    <t>info@kabeveren.net</t>
  </si>
  <si>
    <t>03-232.70.99</t>
  </si>
  <si>
    <t>03-232.74.47</t>
  </si>
  <si>
    <t>GO! atheneum Boom</t>
  </si>
  <si>
    <t>03-888.05.24</t>
  </si>
  <si>
    <t>03-888.15.99</t>
  </si>
  <si>
    <t>GO! atheneum Brasschaat</t>
  </si>
  <si>
    <t>03-651.59.90</t>
  </si>
  <si>
    <t>GO! technisch atheneum Brasschaat</t>
  </si>
  <si>
    <t>03-651.55.71</t>
  </si>
  <si>
    <t>GO! middenschool Brasschaat</t>
  </si>
  <si>
    <t>03-328.18.40</t>
  </si>
  <si>
    <t>03-443.71.30</t>
  </si>
  <si>
    <t>03-541.14.28</t>
  </si>
  <si>
    <t>GO! atheneum Ekeren</t>
  </si>
  <si>
    <t>03-667.25.64</t>
  </si>
  <si>
    <t>GO! middenschool Geel</t>
  </si>
  <si>
    <t>014-58.00.31</t>
  </si>
  <si>
    <t>GO! atheneum Geel</t>
  </si>
  <si>
    <t>014-21.16.88</t>
  </si>
  <si>
    <t>014-21.11.44</t>
  </si>
  <si>
    <t>03-660.13.00</t>
  </si>
  <si>
    <t>GO! technisch atheneum Kapellen</t>
  </si>
  <si>
    <t>03-664.43.00</t>
  </si>
  <si>
    <t>GO! middenschool Kapellen</t>
  </si>
  <si>
    <t>03-660.13.02</t>
  </si>
  <si>
    <t>03-480.01.28</t>
  </si>
  <si>
    <t>03-480.08.83</t>
  </si>
  <si>
    <t>03-480.27.07</t>
  </si>
  <si>
    <t>015-20.21.13</t>
  </si>
  <si>
    <t>015-20.21.74</t>
  </si>
  <si>
    <t>015-29.01.36</t>
  </si>
  <si>
    <t>03-645.75.68</t>
  </si>
  <si>
    <t>014-31.27.48</t>
  </si>
  <si>
    <t>GO! atheneum Mortsel</t>
  </si>
  <si>
    <t>03-449.88.93</t>
  </si>
  <si>
    <t>03-888.22.61</t>
  </si>
  <si>
    <t>GO! middenschool Malle</t>
  </si>
  <si>
    <t>03-311.72.85</t>
  </si>
  <si>
    <t>GO! atheneum Malle</t>
  </si>
  <si>
    <t>03-312.39.11</t>
  </si>
  <si>
    <t>014-47.14.40</t>
  </si>
  <si>
    <t>014-47.05.13</t>
  </si>
  <si>
    <t>014-53.86.53</t>
  </si>
  <si>
    <t>03-860.98.98</t>
  </si>
  <si>
    <t>02-451.61.00</t>
  </si>
  <si>
    <t>02-451.61.01</t>
  </si>
  <si>
    <t>middenschool@vijverbeek.be</t>
  </si>
  <si>
    <t>02-474.06.00</t>
  </si>
  <si>
    <t>GO! atheneum Etterbeek</t>
  </si>
  <si>
    <t>02-738.70.40</t>
  </si>
  <si>
    <t>directie@kaetterbeek.be</t>
  </si>
  <si>
    <t>GO! atheneum Halle</t>
  </si>
  <si>
    <t>02-363.82.40</t>
  </si>
  <si>
    <t>GO! middenschool Halle</t>
  </si>
  <si>
    <t>02-363.82.44</t>
  </si>
  <si>
    <t>02-361.59.59</t>
  </si>
  <si>
    <t>GO! technisch atheneum Jette</t>
  </si>
  <si>
    <t>02-425.92.33</t>
  </si>
  <si>
    <t>GO! middenschool Keerbergen</t>
  </si>
  <si>
    <t>015-23.52.41</t>
  </si>
  <si>
    <t>GO! atheneum Keerbergen</t>
  </si>
  <si>
    <t>015-23.49.33</t>
  </si>
  <si>
    <t>02-468.20.40</t>
  </si>
  <si>
    <t>GO! middenschool 1 Leuven</t>
  </si>
  <si>
    <t>016-31.97.12</t>
  </si>
  <si>
    <t>02-411.77.07</t>
  </si>
  <si>
    <t>info@campustoverfluit.be</t>
  </si>
  <si>
    <t>02-241.31.08</t>
  </si>
  <si>
    <t>info@kahiel.be</t>
  </si>
  <si>
    <t>02-482.01.01</t>
  </si>
  <si>
    <t>02-532.45.18</t>
  </si>
  <si>
    <t>02-370.64.40</t>
  </si>
  <si>
    <t>02-251.04.48</t>
  </si>
  <si>
    <t>GO! technisch atheneum Campus Wemmel</t>
  </si>
  <si>
    <t>02-456.01.01</t>
  </si>
  <si>
    <t>GO! middenschool Campus Wemmel</t>
  </si>
  <si>
    <t>02-456.01.10</t>
  </si>
  <si>
    <t>GO! atheneum Sint-Pieters-Woluwe</t>
  </si>
  <si>
    <t>02-771.37.42</t>
  </si>
  <si>
    <t>011-88.13.74</t>
  </si>
  <si>
    <t>GO! atheneum Avelgem</t>
  </si>
  <si>
    <t>056-65.01.11</t>
  </si>
  <si>
    <t>GO! middenschool Avelgem</t>
  </si>
  <si>
    <t>050-43.25.25</t>
  </si>
  <si>
    <t>050-33.20.19</t>
  </si>
  <si>
    <t>050-36.68.80</t>
  </si>
  <si>
    <t>GO! technisch atheneum Brugge</t>
  </si>
  <si>
    <t>050-38.82.88</t>
  </si>
  <si>
    <t>GO! middenschool Brugge-centrum</t>
  </si>
  <si>
    <t>050-33.09.64</t>
  </si>
  <si>
    <t>051-51.92.51</t>
  </si>
  <si>
    <t>059-27.89.44</t>
  </si>
  <si>
    <t>056-35.13.82</t>
  </si>
  <si>
    <t>GO! atheneum Ieper</t>
  </si>
  <si>
    <t>057-20.07.29</t>
  </si>
  <si>
    <t>GO! middenschool Ieper</t>
  </si>
  <si>
    <t>057-20.00.38</t>
  </si>
  <si>
    <t>GO! technisch atheneum Ieper</t>
  </si>
  <si>
    <t>057-20.16.20</t>
  </si>
  <si>
    <t>051-30.15.44</t>
  </si>
  <si>
    <t>050-63.17.70</t>
  </si>
  <si>
    <t>GO!Da Vinci Atheneum Koekelare</t>
  </si>
  <si>
    <t>051-59.12.10</t>
  </si>
  <si>
    <t>info@davinci-atheneum.be</t>
  </si>
  <si>
    <t>056-22.25.33</t>
  </si>
  <si>
    <t>056-22.34.81</t>
  </si>
  <si>
    <t>056-22.18.20</t>
  </si>
  <si>
    <t>056-21.40.79</t>
  </si>
  <si>
    <t>056-51.14.55</t>
  </si>
  <si>
    <t>058-23.33.50</t>
  </si>
  <si>
    <t>059-70.68.70</t>
  </si>
  <si>
    <t>059-50.52.61</t>
  </si>
  <si>
    <t>058-41.26.71</t>
  </si>
  <si>
    <t>051-27.27.70</t>
  </si>
  <si>
    <t>051-22.62.39</t>
  </si>
  <si>
    <t>051-42.63.63</t>
  </si>
  <si>
    <t>GO! atheneum Veurne Centrum</t>
  </si>
  <si>
    <t>058-31.10.89</t>
  </si>
  <si>
    <t>056-60.37.09</t>
  </si>
  <si>
    <t>056-60.73.74</t>
  </si>
  <si>
    <t>directie@atheneumaalst.be</t>
  </si>
  <si>
    <t>GO! lyceum Aalst</t>
  </si>
  <si>
    <t>inlichtingen@lyceum-aalst.be</t>
  </si>
  <si>
    <t>directie@handelsschoolaalst.be</t>
  </si>
  <si>
    <t>09-374.12.15</t>
  </si>
  <si>
    <t>info@campusdebeuk.be</t>
  </si>
  <si>
    <t>GO! atheneum Denderleeuw</t>
  </si>
  <si>
    <t>053-64.59.50</t>
  </si>
  <si>
    <t>kad@kadenderleeuw.be</t>
  </si>
  <si>
    <t>GO! atheneum Dendermonde</t>
  </si>
  <si>
    <t>052-25.88.10</t>
  </si>
  <si>
    <t>052-25.17.76</t>
  </si>
  <si>
    <t>GO! atheneum Geraardsbergen</t>
  </si>
  <si>
    <t>GO! middenschool Geraardsbergen</t>
  </si>
  <si>
    <t>054-41.31.37</t>
  </si>
  <si>
    <t>09-240.00.60</t>
  </si>
  <si>
    <t>kavoskenslaan@kavoskenslaan.be</t>
  </si>
  <si>
    <t>GO! lyceum Gent</t>
  </si>
  <si>
    <t>09-220.10.70</t>
  </si>
  <si>
    <t>09-225.33.04</t>
  </si>
  <si>
    <t>09-222.16.02</t>
  </si>
  <si>
    <t>052-49.99.70</t>
  </si>
  <si>
    <t>09-348.22.12</t>
  </si>
  <si>
    <t>050-72.88.80</t>
  </si>
  <si>
    <t>info@couma.be</t>
  </si>
  <si>
    <t>GO! atheneum Mariakerke</t>
  </si>
  <si>
    <t>09-216.84.44</t>
  </si>
  <si>
    <t>09-210.45.40</t>
  </si>
  <si>
    <t>09-346.82.04</t>
  </si>
  <si>
    <t>info@moerbei.be</t>
  </si>
  <si>
    <t>054-33.26.93</t>
  </si>
  <si>
    <t>054-33.28.96</t>
  </si>
  <si>
    <t>03-780.79.00</t>
  </si>
  <si>
    <t>03-771.03.56</t>
  </si>
  <si>
    <t>09-365.60.60</t>
  </si>
  <si>
    <t>09-365.60.25</t>
  </si>
  <si>
    <t>middenschool@campuskompas.be</t>
  </si>
  <si>
    <t>09-345.59.10</t>
  </si>
  <si>
    <t>055-42.34.08</t>
  </si>
  <si>
    <t>089-41.16.18</t>
  </si>
  <si>
    <t>089-46.16.22</t>
  </si>
  <si>
    <t>vannitsen.tilly@scholengroep14.be</t>
  </si>
  <si>
    <t>GO! campus Genk Middenschool</t>
  </si>
  <si>
    <t>089-35.16.31</t>
  </si>
  <si>
    <t>089-32.38.39</t>
  </si>
  <si>
    <t>089-32.38.32</t>
  </si>
  <si>
    <t>011-28.64.40</t>
  </si>
  <si>
    <t>011-85.05.20</t>
  </si>
  <si>
    <t>011-21.10.10</t>
  </si>
  <si>
    <t>011-21.03.64</t>
  </si>
  <si>
    <t>089-71.49.49</t>
  </si>
  <si>
    <t>info@alicebourg.be</t>
  </si>
  <si>
    <t>011-34.11.49</t>
  </si>
  <si>
    <t>011-54.41.94</t>
  </si>
  <si>
    <t>089-56.04.95</t>
  </si>
  <si>
    <t>089-56.04.85</t>
  </si>
  <si>
    <t>secrmsmsk@scholengroep14.be</t>
  </si>
  <si>
    <t>089-76.42.21</t>
  </si>
  <si>
    <t>011-80.05.84</t>
  </si>
  <si>
    <t>011-68.21.24</t>
  </si>
  <si>
    <t>011-68.43.47</t>
  </si>
  <si>
    <t>013-66.14.41</t>
  </si>
  <si>
    <t>012-39.89.30</t>
  </si>
  <si>
    <t>012-23.24.26</t>
  </si>
  <si>
    <t>info@msvoskenslaan.be</t>
  </si>
  <si>
    <t>GO! atheneum Schoten</t>
  </si>
  <si>
    <t>03-658.52.31</t>
  </si>
  <si>
    <t>011-78.92.90</t>
  </si>
  <si>
    <t>Sint-Annacollege -Middenschool</t>
  </si>
  <si>
    <t>03-219.02.60</t>
  </si>
  <si>
    <t>yavne@yavne.be</t>
  </si>
  <si>
    <t>Prizma - Middenschool Izegem 2</t>
  </si>
  <si>
    <t>09-267.12.40</t>
  </si>
  <si>
    <t>Instituut Sint-Lutgardis</t>
  </si>
  <si>
    <t>09-372.77.18</t>
  </si>
  <si>
    <t>sl@svsl.be</t>
  </si>
  <si>
    <t>09-372.78.38</t>
  </si>
  <si>
    <t>sv@svsl.be</t>
  </si>
  <si>
    <t>011-26.40.30</t>
  </si>
  <si>
    <t>mail@sint-jozefinstituut.be</t>
  </si>
  <si>
    <t>03-217.42.42</t>
  </si>
  <si>
    <t>Sint-Annacollege</t>
  </si>
  <si>
    <t>03-219.01.13</t>
  </si>
  <si>
    <t>info@sint-annacollege.be</t>
  </si>
  <si>
    <t>info@msv-vzw.be</t>
  </si>
  <si>
    <t>09-369.04.09</t>
  </si>
  <si>
    <t>Moretus 2</t>
  </si>
  <si>
    <t>Biotechnicum</t>
  </si>
  <si>
    <t>089-46.14.90</t>
  </si>
  <si>
    <t>info@biotechnicum.be</t>
  </si>
  <si>
    <t>09-377.13.66</t>
  </si>
  <si>
    <t>053-66.60.29</t>
  </si>
  <si>
    <t>050-72.98.86</t>
  </si>
  <si>
    <t>013-66.22.27</t>
  </si>
  <si>
    <t>013-67.03.90</t>
  </si>
  <si>
    <t>014-43.80.00</t>
  </si>
  <si>
    <t>03-820.66.00</t>
  </si>
  <si>
    <t>info@piustien.net</t>
  </si>
  <si>
    <t>Sint-Lambertus 5</t>
  </si>
  <si>
    <t>014-54.50.75</t>
  </si>
  <si>
    <t>011-30.77.30</t>
  </si>
  <si>
    <t>Sint-Willebrord-H.Familie</t>
  </si>
  <si>
    <t>info@wilfam.be</t>
  </si>
  <si>
    <t>055-42.23.20</t>
  </si>
  <si>
    <t>Gitok eerste graad</t>
  </si>
  <si>
    <t>03-666.48.86</t>
  </si>
  <si>
    <t>02-502.05.04</t>
  </si>
  <si>
    <t>Sint-Lukas Kunsthumaniora</t>
  </si>
  <si>
    <t>03-216.02.36</t>
  </si>
  <si>
    <t>Provinciale Secundaire School Hasselt</t>
  </si>
  <si>
    <t>011-26.72.72</t>
  </si>
  <si>
    <t>kunsthumaniora@limburg.be</t>
  </si>
  <si>
    <t>info@kunsthumaniorabrugge.be</t>
  </si>
  <si>
    <t>Secundair Kunstinstituut</t>
  </si>
  <si>
    <t>09-269.43.51</t>
  </si>
  <si>
    <t>Kunsthumaniora Sint-Lucas</t>
  </si>
  <si>
    <t>09-224.08.76</t>
  </si>
  <si>
    <t>Koninklijk Werk IBIS</t>
  </si>
  <si>
    <t>secretariaat@pulhof.be</t>
  </si>
  <si>
    <t>03-231.83.46</t>
  </si>
  <si>
    <t>info@sintlodewijkantwerpen.be</t>
  </si>
  <si>
    <t>015-28.62.60</t>
  </si>
  <si>
    <t>050-47.19.85</t>
  </si>
  <si>
    <t>Stella Matutinacollege</t>
  </si>
  <si>
    <t>053-80.16.56</t>
  </si>
  <si>
    <t>info@smclede.be</t>
  </si>
  <si>
    <t>03-827.27.99</t>
  </si>
  <si>
    <t>Sint-Maarten Middenschool</t>
  </si>
  <si>
    <t>03-775.83.08</t>
  </si>
  <si>
    <t>Sint-Maarten Bovenschool</t>
  </si>
  <si>
    <t>03-750.94.94</t>
  </si>
  <si>
    <t>059-70.16.92</t>
  </si>
  <si>
    <t>03-890.63.30</t>
  </si>
  <si>
    <t>bovenbouw@sjabi.be</t>
  </si>
  <si>
    <t>03-890.63.20</t>
  </si>
  <si>
    <t>eerste.graad@sjabi.be</t>
  </si>
  <si>
    <t>ZAVO</t>
  </si>
  <si>
    <t>02-720.00.91</t>
  </si>
  <si>
    <t>059-70.40.19</t>
  </si>
  <si>
    <t>mercator@maritiemonderwijs.be</t>
  </si>
  <si>
    <t>Onze-Lieve-Vrouwe-Instituut</t>
  </si>
  <si>
    <t>09-225.46.44</t>
  </si>
  <si>
    <t>directie@olvigent.be</t>
  </si>
  <si>
    <t>Sint-Bernarduscollege</t>
  </si>
  <si>
    <t>058-23.31.03</t>
  </si>
  <si>
    <t>info@sintbernarduscollege.be</t>
  </si>
  <si>
    <t>09-345.53.19</t>
  </si>
  <si>
    <t>info@sint-laurens.be</t>
  </si>
  <si>
    <t>054-31.74.90</t>
  </si>
  <si>
    <t>Sint-Gertrudiscollege</t>
  </si>
  <si>
    <t>09-369.10.63</t>
  </si>
  <si>
    <t>09-381.63.63</t>
  </si>
  <si>
    <t>09-386.13.76</t>
  </si>
  <si>
    <t>089-56.41.73</t>
  </si>
  <si>
    <t>089-56.32.32</t>
  </si>
  <si>
    <t>GO! atheneum Tervuren</t>
  </si>
  <si>
    <t>02-766.11.11</t>
  </si>
  <si>
    <t>info@katervuren.be</t>
  </si>
  <si>
    <t>Sint-Ursula-Instituut</t>
  </si>
  <si>
    <t>03-828.03.86</t>
  </si>
  <si>
    <t>st-ursulawilrijk@suiwil.be</t>
  </si>
  <si>
    <t>Technische Scholen Mechelen</t>
  </si>
  <si>
    <t>info@tsmmechelen.be</t>
  </si>
  <si>
    <t>Buso De Regenboog</t>
  </si>
  <si>
    <t>011-68.09.47</t>
  </si>
  <si>
    <t>Sint-Lievenscollege</t>
  </si>
  <si>
    <t>humaniora@sintlievensantwerpen.be</t>
  </si>
  <si>
    <t>014-25.45.00</t>
  </si>
  <si>
    <t>collegestraat@kosh.be</t>
  </si>
  <si>
    <t>campus de helix¹</t>
  </si>
  <si>
    <t>089-77.99.50</t>
  </si>
  <si>
    <t>jo.buekers@campusdehelix.be</t>
  </si>
  <si>
    <t>050-35.11.69</t>
  </si>
  <si>
    <t>03-570.97.30</t>
  </si>
  <si>
    <t>VIA-3</t>
  </si>
  <si>
    <t>016-81.28.15</t>
  </si>
  <si>
    <t>09-255.91.15</t>
  </si>
  <si>
    <t>info.glorieux@edugo.be</t>
  </si>
  <si>
    <t>TSM Middenschool</t>
  </si>
  <si>
    <t>015-64.69.02</t>
  </si>
  <si>
    <t>marc.steemans@tsmmechelen.be</t>
  </si>
  <si>
    <t>053-73.92.11</t>
  </si>
  <si>
    <t>info@vtiaalst.be</t>
  </si>
  <si>
    <t>03-542.39.98</t>
  </si>
  <si>
    <t>Sint-Agnesinstituut</t>
  </si>
  <si>
    <t>03-830.08.81</t>
  </si>
  <si>
    <t>03-827.54.26</t>
  </si>
  <si>
    <t>03-202.45.30</t>
  </si>
  <si>
    <t>Virga Jessecollege</t>
  </si>
  <si>
    <t>011-22.79.13</t>
  </si>
  <si>
    <t>089-70.25.43</t>
  </si>
  <si>
    <t>V.T.I. 2</t>
  </si>
  <si>
    <t>051-20.02.88</t>
  </si>
  <si>
    <t>056-21.23.01</t>
  </si>
  <si>
    <t>De Bron</t>
  </si>
  <si>
    <t>051-42.49.00</t>
  </si>
  <si>
    <t>debron@molenland.be</t>
  </si>
  <si>
    <t>050-23.15.13</t>
  </si>
  <si>
    <t>VTI Ieper eerste graad</t>
  </si>
  <si>
    <t>Atheneum Wispelberg</t>
  </si>
  <si>
    <t>09-268.72.10</t>
  </si>
  <si>
    <t>Don Boscocollege Eerste graad</t>
  </si>
  <si>
    <t>GO! atheneum Leuven</t>
  </si>
  <si>
    <t>016-31.97.10</t>
  </si>
  <si>
    <t>016-25.32.12</t>
  </si>
  <si>
    <t>056-22.13.41</t>
  </si>
  <si>
    <t>info@pti.be</t>
  </si>
  <si>
    <t>056-23.07.80</t>
  </si>
  <si>
    <t>03-286.41.40</t>
  </si>
  <si>
    <t>Regina-Caelilyceum E.G.</t>
  </si>
  <si>
    <t>GO! atheneum Zottegem</t>
  </si>
  <si>
    <t>09-326.78.40</t>
  </si>
  <si>
    <t>info@kaz.be</t>
  </si>
  <si>
    <t>011-52.07.20</t>
  </si>
  <si>
    <t>info@sfc.be</t>
  </si>
  <si>
    <t>Don Bosco-Instituut EG</t>
  </si>
  <si>
    <t>02-466.55.79</t>
  </si>
  <si>
    <t>administratie@donboscogb.be</t>
  </si>
  <si>
    <t>09-228.34.62</t>
  </si>
  <si>
    <t>visitatie@sjc-gent.be</t>
  </si>
  <si>
    <t>Sint-Janscollege eerste graad</t>
  </si>
  <si>
    <t>09-228.32.40</t>
  </si>
  <si>
    <t>heiveld@sjc-gent.be</t>
  </si>
  <si>
    <t>Sint-Andreas Middenschool</t>
  </si>
  <si>
    <t>GO! atheneum Gentbrugge</t>
  </si>
  <si>
    <t>09-210.51.51</t>
  </si>
  <si>
    <t>Middenschool Sint-Rembert 2</t>
  </si>
  <si>
    <t>09-269.23.00</t>
  </si>
  <si>
    <t>055-23.06.60</t>
  </si>
  <si>
    <t>03-328.05.00</t>
  </si>
  <si>
    <t>Sint-Vincentius</t>
  </si>
  <si>
    <t>College Hagelstein 2</t>
  </si>
  <si>
    <t>015-55.19.79</t>
  </si>
  <si>
    <t>info@collegehagelstein.be</t>
  </si>
  <si>
    <t>016-27.03.90</t>
  </si>
  <si>
    <t>KOGEKA 2</t>
  </si>
  <si>
    <t>014-57.85.50</t>
  </si>
  <si>
    <t>KOGEKA 4</t>
  </si>
  <si>
    <t>Onze-Lieve-Vrouwe-instituut</t>
  </si>
  <si>
    <t>057-33.46.45</t>
  </si>
  <si>
    <t>info@olvi.be</t>
  </si>
  <si>
    <t>Sint-Janscollege 1</t>
  </si>
  <si>
    <t>014-41.69.51</t>
  </si>
  <si>
    <t>03-880.26.70</t>
  </si>
  <si>
    <t>03-880.27.30</t>
  </si>
  <si>
    <t>03-880.27.35</t>
  </si>
  <si>
    <t>015-24.18.45</t>
  </si>
  <si>
    <t>GO! atheneum Herzele</t>
  </si>
  <si>
    <t>053-62.23.71</t>
  </si>
  <si>
    <t>03-360.59.00</t>
  </si>
  <si>
    <t>GO! atheneum Vilvoorde</t>
  </si>
  <si>
    <t>02-251.06.76</t>
  </si>
  <si>
    <t>info@hetatheneum.be</t>
  </si>
  <si>
    <t>GO! atheneum Grimbergen</t>
  </si>
  <si>
    <t>02-269.03.61</t>
  </si>
  <si>
    <t>02-257.03.90</t>
  </si>
  <si>
    <t>Heilig-Grafinstituut</t>
  </si>
  <si>
    <t>089-41.32.01</t>
  </si>
  <si>
    <t>089-41.44.24</t>
  </si>
  <si>
    <t>Sint-Lambertuscollege 1</t>
  </si>
  <si>
    <t>089-41.11.05</t>
  </si>
  <si>
    <t>Sint-Pauluscollege</t>
  </si>
  <si>
    <t>056-41.42.76</t>
  </si>
  <si>
    <t>h.millecamp@spwe.be</t>
  </si>
  <si>
    <t>viio 1</t>
  </si>
  <si>
    <t>012-67.06.70</t>
  </si>
  <si>
    <t>Scheppersinstituut 1</t>
  </si>
  <si>
    <t>Sint-Martinusscholen 118315</t>
  </si>
  <si>
    <t>013-55.11.78</t>
  </si>
  <si>
    <t>Sint-Martinusscholen 118323</t>
  </si>
  <si>
    <t>Sint-Martinusscholen 118331</t>
  </si>
  <si>
    <t>013-35.54.30</t>
  </si>
  <si>
    <t>ursula@st-martinus.be</t>
  </si>
  <si>
    <t>Sint-Martinusscholen 118349</t>
  </si>
  <si>
    <t>03-482.41.94</t>
  </si>
  <si>
    <t>03-482.15.50</t>
  </si>
  <si>
    <t>014-31.18.41</t>
  </si>
  <si>
    <t>02-520.95.50</t>
  </si>
  <si>
    <t>GO! atheneum Oudenaarde</t>
  </si>
  <si>
    <t>055-31.11.34</t>
  </si>
  <si>
    <t>Onze-Lieve-Vrouwcollege II</t>
  </si>
  <si>
    <t>09-360.12.29</t>
  </si>
  <si>
    <t>Onze-Lieve-Vrouwcollege III</t>
  </si>
  <si>
    <t>09-361.31.32</t>
  </si>
  <si>
    <t>Ursulinen Mechelen 1</t>
  </si>
  <si>
    <t>Sint-Jozef</t>
  </si>
  <si>
    <t>Sint-Ritacollege eerste graad</t>
  </si>
  <si>
    <t>Sint-Gummaruscollege EG-1</t>
  </si>
  <si>
    <t>Sint-Jozefinstituut eerste graad</t>
  </si>
  <si>
    <t>Sint-Jorisschool</t>
  </si>
  <si>
    <t>056-51.36.82</t>
  </si>
  <si>
    <t>Sint-Pietersinstituut</t>
  </si>
  <si>
    <t>014-63.99.11</t>
  </si>
  <si>
    <t>info@sint-pietersinstituut.be</t>
  </si>
  <si>
    <t>Sint-Jozef-2</t>
  </si>
  <si>
    <t>Damiaaninstituut A</t>
  </si>
  <si>
    <t>dominique.vansant@damiaaninstituut.be</t>
  </si>
  <si>
    <t>Sint-Jozefscollege 2</t>
  </si>
  <si>
    <t>016-55.11.30</t>
  </si>
  <si>
    <t>Sint-Jozefscollege 3</t>
  </si>
  <si>
    <t>Sint-Gummaruscollege EG-2</t>
  </si>
  <si>
    <t>KOGEKA 3</t>
  </si>
  <si>
    <t>KOGEKA 6</t>
  </si>
  <si>
    <t>014-58.02.04</t>
  </si>
  <si>
    <t>KOGEKA 7</t>
  </si>
  <si>
    <t>KOGEKA 8</t>
  </si>
  <si>
    <t>014-58.86.72</t>
  </si>
  <si>
    <t>Guldensporencollege 4</t>
  </si>
  <si>
    <t>Guldensporencollege 3</t>
  </si>
  <si>
    <t>056-36.12.11</t>
  </si>
  <si>
    <t>kaai@guldensporencollege.be</t>
  </si>
  <si>
    <t>Sint-Gabriëlcollege</t>
  </si>
  <si>
    <t>03-460.32.00</t>
  </si>
  <si>
    <t>014-20.20.07</t>
  </si>
  <si>
    <t>info@tisp.be</t>
  </si>
  <si>
    <t>050-40.68.40</t>
  </si>
  <si>
    <t>humaniora@sint-lodewijkscollege.be</t>
  </si>
  <si>
    <t>011-68.23.39</t>
  </si>
  <si>
    <t>Sint-Lambertus 3</t>
  </si>
  <si>
    <t>Sint-Lambertus 1</t>
  </si>
  <si>
    <t>014-54.50.74</t>
  </si>
  <si>
    <t>Sint-Lambertus 2</t>
  </si>
  <si>
    <t>Sint-Lambertus 4</t>
  </si>
  <si>
    <t>kleinseminarie@sint-michiel.be</t>
  </si>
  <si>
    <t>Klein Seminarie eerste graad</t>
  </si>
  <si>
    <t>BARNUM</t>
  </si>
  <si>
    <t>051-21.05.02</t>
  </si>
  <si>
    <t>barnum@sint-michiel.be</t>
  </si>
  <si>
    <t>Barnum eerste graad</t>
  </si>
  <si>
    <t>VISO</t>
  </si>
  <si>
    <t>051-20.14.57</t>
  </si>
  <si>
    <t>viso.polenplein@sint-michiel.be</t>
  </si>
  <si>
    <t>VISO eerste graad</t>
  </si>
  <si>
    <t>Mariagaard Eerste Graad</t>
  </si>
  <si>
    <t>Sint-Jan Berchmanscollege MS</t>
  </si>
  <si>
    <t>Sint-Godelieve-Instituut ASO</t>
  </si>
  <si>
    <t>02-532.58.36</t>
  </si>
  <si>
    <t>sint.godelieve.instituut@skynet.be</t>
  </si>
  <si>
    <t>Instituut Sancta Maria - A</t>
  </si>
  <si>
    <t>016-56.61.04</t>
  </si>
  <si>
    <t>directie@sanctamaria-aarschot.be</t>
  </si>
  <si>
    <t>Instituut Sancta Maria - B</t>
  </si>
  <si>
    <t>viio 4</t>
  </si>
  <si>
    <t>viio 3</t>
  </si>
  <si>
    <t>viio 5</t>
  </si>
  <si>
    <t>viio 2</t>
  </si>
  <si>
    <t>03-241.07.50</t>
  </si>
  <si>
    <t>Sint-Lambertuscollege 2</t>
  </si>
  <si>
    <t>Guldensporencollege 6</t>
  </si>
  <si>
    <t>089-35.22.30</t>
  </si>
  <si>
    <t>olv@lyceumgenk.be</t>
  </si>
  <si>
    <t>Onze-Lieve-Vrouwlyceum</t>
  </si>
  <si>
    <t>09-348.61.39</t>
  </si>
  <si>
    <t>011-70.50.00</t>
  </si>
  <si>
    <t>info@rozenbergmol.be</t>
  </si>
  <si>
    <t>02-726.18.89</t>
  </si>
  <si>
    <t>09-348.18.18</t>
  </si>
  <si>
    <t>03-239.00.23</t>
  </si>
  <si>
    <t>014-47.05.10</t>
  </si>
  <si>
    <t>humaniora@sjcaalst.be</t>
  </si>
  <si>
    <t>Sint-Norbertusinstituut 1</t>
  </si>
  <si>
    <t>015-30.38.58</t>
  </si>
  <si>
    <t>Sint-Norbertusinstituut 2</t>
  </si>
  <si>
    <t>Sint-Niklaasinstituut</t>
  </si>
  <si>
    <t>Guldensporencollege 2</t>
  </si>
  <si>
    <t>Guldensporencollege 1</t>
  </si>
  <si>
    <t>03-780.92.20</t>
  </si>
  <si>
    <t>info@handel.broeders.be</t>
  </si>
  <si>
    <t>Don Bosco Technisch Instituut 1</t>
  </si>
  <si>
    <t>Don Bosco Technisch Instituut E.G.</t>
  </si>
  <si>
    <t>TSM-Bovenbouw</t>
  </si>
  <si>
    <t>WICO - 126193</t>
  </si>
  <si>
    <t>WICO - 126201</t>
  </si>
  <si>
    <t>WICO - 126219</t>
  </si>
  <si>
    <t>011-54.44.34</t>
  </si>
  <si>
    <t>WICO - 126227</t>
  </si>
  <si>
    <t>WICO - 126235</t>
  </si>
  <si>
    <t>011-64.07.01</t>
  </si>
  <si>
    <t>WICO - 126243</t>
  </si>
  <si>
    <t>WICO - 126251</t>
  </si>
  <si>
    <t>011-64.21.13</t>
  </si>
  <si>
    <t>WICO - 126268</t>
  </si>
  <si>
    <t>Eerste graad Voorzienigheid</t>
  </si>
  <si>
    <t>013-33.45.84</t>
  </si>
  <si>
    <t>Humaniora Voorzienigheid</t>
  </si>
  <si>
    <t>09-384.17.55</t>
  </si>
  <si>
    <t>info@egmontenhoorn.be</t>
  </si>
  <si>
    <t>09-222.37.82</t>
  </si>
  <si>
    <t>09-231.23.48</t>
  </si>
  <si>
    <t>02-767.35.49</t>
  </si>
  <si>
    <t>Sint-Barbaracollege I</t>
  </si>
  <si>
    <t>Sint-Martinuscollege</t>
  </si>
  <si>
    <t>Sint-Martinuscollege 1e graad</t>
  </si>
  <si>
    <t>02-687.82.46</t>
  </si>
  <si>
    <t>Sint-Augustinusinstituut ASO</t>
  </si>
  <si>
    <t>Bernardusscholen 3</t>
  </si>
  <si>
    <t>03-293.24.00</t>
  </si>
  <si>
    <t>College Hagelstein 1</t>
  </si>
  <si>
    <t>016-20.26.55</t>
  </si>
  <si>
    <t>secundair@paridaens.be</t>
  </si>
  <si>
    <t>Don Bosco Groenveld</t>
  </si>
  <si>
    <t>016-23.16.35</t>
  </si>
  <si>
    <t>Sint-Ursula-Instituut 1</t>
  </si>
  <si>
    <t>015-76.78.60</t>
  </si>
  <si>
    <t>info@sui.be</t>
  </si>
  <si>
    <t>Sint-Ursula-Instituut 2</t>
  </si>
  <si>
    <t>Sint-Ursula-Instituut 3</t>
  </si>
  <si>
    <t>kolva.smi@smi-aalst.be</t>
  </si>
  <si>
    <t>COLOMAplus 3</t>
  </si>
  <si>
    <t>Sint-Jorisschool eerste graad</t>
  </si>
  <si>
    <t>Xaveriuscollege2</t>
  </si>
  <si>
    <t>Sint-Ludgardis Belpaire</t>
  </si>
  <si>
    <t>Sint-Jozefcollege Turnhout</t>
  </si>
  <si>
    <t>014-41.30.21</t>
  </si>
  <si>
    <t>Sint-Jozefcollege Turnhout 1</t>
  </si>
  <si>
    <t>Sint-Paulusinstituut 1</t>
  </si>
  <si>
    <t>09-222.38.22</t>
  </si>
  <si>
    <t>info@sintpaulusgent.be</t>
  </si>
  <si>
    <t>Sint-Paulusinstituut 2</t>
  </si>
  <si>
    <t>Inspirocollege</t>
  </si>
  <si>
    <t>info@inspirocollege.be</t>
  </si>
  <si>
    <t>011-52.22.10</t>
  </si>
  <si>
    <t>Maris Stella Instituut 1</t>
  </si>
  <si>
    <t>Middenschool Kindsheid Jesu</t>
  </si>
  <si>
    <t>Sint-Lievenscollege 1</t>
  </si>
  <si>
    <t>09-225.11.47</t>
  </si>
  <si>
    <t>directie@sintlievenscollege.be</t>
  </si>
  <si>
    <t>EDUGO campus De Toren</t>
  </si>
  <si>
    <t>09-255.91.14</t>
  </si>
  <si>
    <t>info.toren@edugo.be</t>
  </si>
  <si>
    <t>EDUGO campus De Brug 1</t>
  </si>
  <si>
    <t>09-255.91.13</t>
  </si>
  <si>
    <t>info.brug@edugo.be</t>
  </si>
  <si>
    <t>EDUGO campus De Brug 2</t>
  </si>
  <si>
    <t>051-20.03.03</t>
  </si>
  <si>
    <t>051-20.42.48</t>
  </si>
  <si>
    <t>V.T.I. eerste graad</t>
  </si>
  <si>
    <t>051-74.46.84</t>
  </si>
  <si>
    <t>dirk.declercq@sint-michiel.be</t>
  </si>
  <si>
    <t>Sancta Maria Leuven</t>
  </si>
  <si>
    <t>016-23.56.77</t>
  </si>
  <si>
    <t>adm@sml.be</t>
  </si>
  <si>
    <t>Sancta Maria Instituut</t>
  </si>
  <si>
    <t>011-64.26.42</t>
  </si>
  <si>
    <t>Sint-Norbertusinstituut 3</t>
  </si>
  <si>
    <t>Maria Assumptalyceum</t>
  </si>
  <si>
    <t>016-81.14.09</t>
  </si>
  <si>
    <t>09-228.42.22</t>
  </si>
  <si>
    <t>Sint-Michielscollege 1</t>
  </si>
  <si>
    <t>03-449.56.25</t>
  </si>
  <si>
    <t>Emmaüsinstituut@1</t>
  </si>
  <si>
    <t>Emmaüsinstituut@2</t>
  </si>
  <si>
    <t>09-381.56.00</t>
  </si>
  <si>
    <t>GO! atheneum Erasmus De Pinte</t>
  </si>
  <si>
    <t>09-321.21.70</t>
  </si>
  <si>
    <t>Lyceum Ieper eerste graad</t>
  </si>
  <si>
    <t>02-720.00.58</t>
  </si>
  <si>
    <t>Guldensporencollege 7</t>
  </si>
  <si>
    <t>plein@guldensporencollege.be</t>
  </si>
  <si>
    <t>089-46.11.63</t>
  </si>
  <si>
    <t>014-63.10.65</t>
  </si>
  <si>
    <t>directie@hetkasteelpark.be</t>
  </si>
  <si>
    <t>GO! atheneum Tienen</t>
  </si>
  <si>
    <t>016-78.18.30</t>
  </si>
  <si>
    <t>03-449.95.53</t>
  </si>
  <si>
    <t>056-31.16.38</t>
  </si>
  <si>
    <t>schooljaar 2016-2017</t>
  </si>
  <si>
    <t>schooljaar 2017-2018</t>
  </si>
  <si>
    <t>grensdatum 1</t>
  </si>
  <si>
    <t>grensdatum 2</t>
  </si>
  <si>
    <t>schooljaar 2018-2019</t>
  </si>
  <si>
    <t>schooljaar 2019-2020</t>
  </si>
  <si>
    <t>schooljaar 2020-2021</t>
  </si>
  <si>
    <t>schooljaar 2021-2022</t>
  </si>
  <si>
    <t>schooljaar 2022-2023</t>
  </si>
  <si>
    <t>Gegevens van de nieuwe vestigingsplaats</t>
  </si>
  <si>
    <t>Vul de gegevens van de nieuwe vestigingsplaats in.</t>
  </si>
  <si>
    <t>ja.</t>
  </si>
  <si>
    <t>nee</t>
  </si>
  <si>
    <t>Kruis aan wat van toepassing is en vul de onderstaande verklaring in.</t>
  </si>
  <si>
    <t>Ik verklaar dat ik heb kennisgenomen van de aanbevelingen of tekorten die de</t>
  </si>
  <si>
    <t>Ik verklaar dat de vestigingsplaats beantwoordt aan de voorwaarden van hygiëne, veiligheid en</t>
  </si>
  <si>
    <t>BRUSSEL</t>
  </si>
  <si>
    <t>info@sbsobaken.be</t>
  </si>
  <si>
    <t>02-520.05.72</t>
  </si>
  <si>
    <t>administratie@cardijnschool.be</t>
  </si>
  <si>
    <t>ANTWERPEN</t>
  </si>
  <si>
    <t>burchtseweel.secundair@leerexpert.be</t>
  </si>
  <si>
    <t>mail@lommert.be</t>
  </si>
  <si>
    <t>i.dehondt@sintrafael.be</t>
  </si>
  <si>
    <t>Stedelijk Lyceum Olympiade</t>
  </si>
  <si>
    <t>Stedelijk Lyceum Lamorinière</t>
  </si>
  <si>
    <t>Stedelijk Lyceum Pestalozzi I</t>
  </si>
  <si>
    <t>Stedelijk Lyceum Linkeroever</t>
  </si>
  <si>
    <t>Stedelijk Lyceum Lakbors</t>
  </si>
  <si>
    <t>Stedelijk Lyceum Waterbaan</t>
  </si>
  <si>
    <t>info@gtil.be</t>
  </si>
  <si>
    <t>info@montfort.be</t>
  </si>
  <si>
    <t>Marc.deldime@kov.be</t>
  </si>
  <si>
    <t>vera.maes@kov.be</t>
  </si>
  <si>
    <t>Sint-Jozef Sint-Pieter</t>
  </si>
  <si>
    <t>info@sjsp.be</t>
  </si>
  <si>
    <t>middenschool.ingelmunster@prizma.be</t>
  </si>
  <si>
    <t>campus.vti@prizma.be</t>
  </si>
  <si>
    <t>campus.idp@prizma.be</t>
  </si>
  <si>
    <t>campus.college@prizma.be</t>
  </si>
  <si>
    <t>middenschool.izegem@prizma.be</t>
  </si>
  <si>
    <t>smik@sint-rembert.be</t>
  </si>
  <si>
    <t>middenschool.lendelede@prizma.be</t>
  </si>
  <si>
    <t>sportschool@sportschool-meulebeke.be</t>
  </si>
  <si>
    <t>info@sintcatharinacollege.be</t>
  </si>
  <si>
    <t>info@sint-barbara.be</t>
  </si>
  <si>
    <t>bovenbouw@maricolen.be</t>
  </si>
  <si>
    <t>Broederscholen Hiëronymus 2</t>
  </si>
  <si>
    <t>Broederscholen Hiëronymus 1</t>
  </si>
  <si>
    <t>ivo.aerts@sh-dilsen.be</t>
  </si>
  <si>
    <t>peter.deceuster@talentenschoolturnhout.be</t>
  </si>
  <si>
    <t>03-897.98.13</t>
  </si>
  <si>
    <t>013-35.05.33</t>
  </si>
  <si>
    <t>info@atlas-atheneum.be</t>
  </si>
  <si>
    <t>directeurka@demakz.be</t>
  </si>
  <si>
    <t>guy.ghysels@vesaliusinstituut.be</t>
  </si>
  <si>
    <t>052-25.17.86</t>
  </si>
  <si>
    <t>directie.altea@gocampusgenk.be</t>
  </si>
  <si>
    <t>sec.2@scheppersinstituut.be</t>
  </si>
  <si>
    <t>middenschool@maricolen.be</t>
  </si>
  <si>
    <t>directeur@hotelschoolhasselt.be</t>
  </si>
  <si>
    <t>053-72.39.65</t>
  </si>
  <si>
    <t>info@ibiswerk.be</t>
  </si>
  <si>
    <t>OLV Pulhof</t>
  </si>
  <si>
    <t>015-64.69.00</t>
  </si>
  <si>
    <t>Stedelijk Lyceum Meir</t>
  </si>
  <si>
    <t>Stedelijk Lyceum Zuid</t>
  </si>
  <si>
    <t>Guldensporencollege 5</t>
  </si>
  <si>
    <t>Broederscholen Hiëronymus 3</t>
  </si>
  <si>
    <t>056-25.92.08</t>
  </si>
  <si>
    <t>03-270.01.90</t>
  </si>
  <si>
    <t>Stedelijk Lyceum Pestalozzi II</t>
  </si>
  <si>
    <t>katelijne.pickery@stludgardis.be</t>
  </si>
  <si>
    <t>09-224.48.93</t>
  </si>
  <si>
    <t>03-280.49.07</t>
  </si>
  <si>
    <t>016-34.39.62</t>
  </si>
  <si>
    <t>ziekenhuisschool@uzleuven.be</t>
  </si>
  <si>
    <t xml:space="preserve">bewoonbaarheid, zoals bepaald in artikel 14, §4, en artikel 15, §4, van de Codex Secundair Onderwijs van 17 december 2010, respectievelijk artikel 10, §4, artikel 11, §4, en artikel 19, §1/1, van het decreet van 10 juli 2008 betreffende het stelsel van leren en werken. </t>
  </si>
  <si>
    <t>NEDER-OVER-HEEMBEEK</t>
  </si>
  <si>
    <t>'S GRAVENWEZEL</t>
  </si>
  <si>
    <t>REET</t>
  </si>
  <si>
    <t>HEVERLEE</t>
  </si>
  <si>
    <t>SINT-ANDRIES</t>
  </si>
  <si>
    <t>MARKE</t>
  </si>
  <si>
    <t>RUMBEKE</t>
  </si>
  <si>
    <t>OOSTAKKER</t>
  </si>
  <si>
    <t>SINT-MARTENS-LENNIK</t>
  </si>
  <si>
    <t>secundaironderwijs@koca.be</t>
  </si>
  <si>
    <t>Buso Katrinahof</t>
  </si>
  <si>
    <t>buso@katrinahofscholen.be</t>
  </si>
  <si>
    <t>DEURNE</t>
  </si>
  <si>
    <t>SINT-JOB-IN-'T-GOOR</t>
  </si>
  <si>
    <t>De Leerexpert Dullingen</t>
  </si>
  <si>
    <t>PULDERBOS</t>
  </si>
  <si>
    <t>MOLENSTEDE</t>
  </si>
  <si>
    <t>WIJCHMAAL</t>
  </si>
  <si>
    <t>089-50.28.22</t>
  </si>
  <si>
    <t>KLERKEN</t>
  </si>
  <si>
    <t>SINT-MICHIELS</t>
  </si>
  <si>
    <t>ASSEBROEK</t>
  </si>
  <si>
    <t>OOSTDUINKERKE</t>
  </si>
  <si>
    <t>GITS</t>
  </si>
  <si>
    <t>GENTBRUGGE</t>
  </si>
  <si>
    <t>EKE</t>
  </si>
  <si>
    <t>LANDEGEM</t>
  </si>
  <si>
    <t>03-201.59.70</t>
  </si>
  <si>
    <t>BORGERHOUT</t>
  </si>
  <si>
    <t>BERCHEM</t>
  </si>
  <si>
    <t>EKEREN</t>
  </si>
  <si>
    <t>directie@stjozefasoessen.be</t>
  </si>
  <si>
    <t>HOBOKEN</t>
  </si>
  <si>
    <t>MERKSEM</t>
  </si>
  <si>
    <t>OOSTMALLE</t>
  </si>
  <si>
    <t>WESTMALLE</t>
  </si>
  <si>
    <t>ALSEMBERG</t>
  </si>
  <si>
    <t>secundair@coovi.be</t>
  </si>
  <si>
    <t>BETEKOM</t>
  </si>
  <si>
    <t>directie.middenschool@sjib.be</t>
  </si>
  <si>
    <t>LAKEN</t>
  </si>
  <si>
    <t>hugo.celis@ksdiest.be</t>
  </si>
  <si>
    <t>renilde.verboven@ksdiest.be</t>
  </si>
  <si>
    <t>KESSEL-LO</t>
  </si>
  <si>
    <t>LEMBEEK</t>
  </si>
  <si>
    <t>chris.croes@spc.ksleuven.be</t>
  </si>
  <si>
    <t>directeur@sintdonatus.be</t>
  </si>
  <si>
    <t>TILDONK</t>
  </si>
  <si>
    <t>Het College</t>
  </si>
  <si>
    <t>TechnOV</t>
  </si>
  <si>
    <t>directie@middenschoolbeernem.be</t>
  </si>
  <si>
    <t>SINT-KRUIS</t>
  </si>
  <si>
    <t>Spes Nostra 2</t>
  </si>
  <si>
    <t>HEULE</t>
  </si>
  <si>
    <t>Spes Nostra 1</t>
  </si>
  <si>
    <t>KNOKKE</t>
  </si>
  <si>
    <t>peter.verbeke@hotelschoolkoksijde.be</t>
  </si>
  <si>
    <t>RHIZO 1</t>
  </si>
  <si>
    <t>RHIZO 2</t>
  </si>
  <si>
    <t>RHIZO 3</t>
  </si>
  <si>
    <t>RHIZO 4</t>
  </si>
  <si>
    <t>Sportschool Meulebeke</t>
  </si>
  <si>
    <t>OEDELEM</t>
  </si>
  <si>
    <t>BAZEL</t>
  </si>
  <si>
    <t>BEVEREN-WAAS</t>
  </si>
  <si>
    <t>09-381.51.21</t>
  </si>
  <si>
    <t>VLOT!</t>
  </si>
  <si>
    <t>EKSAARDE</t>
  </si>
  <si>
    <t>MARIAKERKE</t>
  </si>
  <si>
    <t>GIJZEGEM</t>
  </si>
  <si>
    <t>KOHa Sint-Jozef</t>
  </si>
  <si>
    <t>sintjozef@kohamme.be</t>
  </si>
  <si>
    <t>KOHa Heilig Hart</t>
  </si>
  <si>
    <t>heilighart@kohamme.be</t>
  </si>
  <si>
    <t>Visitatie</t>
  </si>
  <si>
    <t>MERE</t>
  </si>
  <si>
    <t>SINT-DENIJS-WESTREM</t>
  </si>
  <si>
    <t>directiesfo@sintfranciscusinstituut.be</t>
  </si>
  <si>
    <t>ZWIJNAARDE</t>
  </si>
  <si>
    <t>HECHTEL</t>
  </si>
  <si>
    <t>HELCHTEREN</t>
  </si>
  <si>
    <t>thieu.sijbers@campusdehelix.be</t>
  </si>
  <si>
    <t>sabine.vanstraelen@campusdehelix.be</t>
  </si>
  <si>
    <t>MUNSTERBILZEN</t>
  </si>
  <si>
    <t>PAAL</t>
  </si>
  <si>
    <t>STEVOORT</t>
  </si>
  <si>
    <t>'S GRAVENVOEREN</t>
  </si>
  <si>
    <t>directeur@msdenbrandt.be</t>
  </si>
  <si>
    <t>nancy.verbeke@gogeel.be</t>
  </si>
  <si>
    <t>directie@bacaputsteen.be</t>
  </si>
  <si>
    <t>campuszenit@talentenschoolturnhout.be</t>
  </si>
  <si>
    <t>GO! Atheneum Klein-Brabant</t>
  </si>
  <si>
    <t>MOERBEKE-WAAS</t>
  </si>
  <si>
    <t>GO! Atheneum Martinus Bilzen</t>
  </si>
  <si>
    <t>GO! Atheneum Bree</t>
  </si>
  <si>
    <t>middenschool@sint-annacollege.be</t>
  </si>
  <si>
    <t>09-235.78.10</t>
  </si>
  <si>
    <t>ski.dir@stad.gent</t>
  </si>
  <si>
    <t>info@BAstassart.be</t>
  </si>
  <si>
    <t>WILRIJK</t>
  </si>
  <si>
    <t>RHIZO 5</t>
  </si>
  <si>
    <t>GROOT-BIJGAARDEN</t>
  </si>
  <si>
    <t>SINT-AMANDSBERG</t>
  </si>
  <si>
    <t>GO! atheneum Da Vinci Campus</t>
  </si>
  <si>
    <t>info@davincicampus.be</t>
  </si>
  <si>
    <t>info@spectrumschool.be</t>
  </si>
  <si>
    <t>sjc1@bertinuscollectief.be</t>
  </si>
  <si>
    <t>info@atheneum-herzele.be</t>
  </si>
  <si>
    <t>info@go-atheneumoudenaarde.be</t>
  </si>
  <si>
    <t>RHIZO 6</t>
  </si>
  <si>
    <t>koen.germonprez@sint-michiel.be</t>
  </si>
  <si>
    <t>wesley.wouters@talentenschoolturnhout.be</t>
  </si>
  <si>
    <t>LEDEBERG</t>
  </si>
  <si>
    <t>ONZE-LIEVE-VROUW-WAVER</t>
  </si>
  <si>
    <t>annick.vackier@sint-michiel.be</t>
  </si>
  <si>
    <t>GO! Erasmusatheneum Deinze</t>
  </si>
  <si>
    <t>015-28.53.20</t>
  </si>
  <si>
    <t>info@sint-jozefscollege.be</t>
  </si>
  <si>
    <t>050-80.00.79</t>
  </si>
  <si>
    <t>BuSO Don Bosco Groenveld plus</t>
  </si>
  <si>
    <t>Is of was er op de nieuwe vestigingsplaats een andere reguliere onderwijsinstelling (buiten hoger onderwijs) gevestigd?</t>
  </si>
  <si>
    <t>///////////////////////////////////////////////////////////////////////////////////////////////////////////////////////////////////////////////////////////////////////////////////////////////</t>
  </si>
  <si>
    <t>016-38.06.66</t>
  </si>
  <si>
    <t>011-34.34.47</t>
  </si>
  <si>
    <t>secundaireschool@berkenbeek.be</t>
  </si>
  <si>
    <t>info@buso-sintjansberg.be</t>
  </si>
  <si>
    <t>03-217.44.10</t>
  </si>
  <si>
    <t>Secretariaat@xaco.be</t>
  </si>
  <si>
    <t>inge.cools@olvpbornem.be</t>
  </si>
  <si>
    <t>Heilig Graf 031427</t>
  </si>
  <si>
    <t>Heilig Graf 031435</t>
  </si>
  <si>
    <t>Heilig Graf 031492</t>
  </si>
  <si>
    <t>Heilig Graf 031559</t>
  </si>
  <si>
    <t>GO! Ensorinstituut Oostende</t>
  </si>
  <si>
    <t>info@sintjozefschoolmere.be</t>
  </si>
  <si>
    <t>p.vansteenbrugge@gmail.com</t>
  </si>
  <si>
    <t>info@ktadavinci.be</t>
  </si>
  <si>
    <t>GO! Busleyden Atheneum-campus Pitzemburg</t>
  </si>
  <si>
    <t>GO! Busleyden Atheneum-campus Caputsteen</t>
  </si>
  <si>
    <t>GO! Busleyden Atheneum-campus Botaniek</t>
  </si>
  <si>
    <t>info@BAbotaniek.be</t>
  </si>
  <si>
    <t>GO! Daltonatheneum Het Leerlabo</t>
  </si>
  <si>
    <t>info@hetleerlabo.be</t>
  </si>
  <si>
    <t>GO! Atheneum Liedekerke</t>
  </si>
  <si>
    <t>GO! Atlas atheneum Gistel</t>
  </si>
  <si>
    <t>GO! middenschool Zwinstede Knokke</t>
  </si>
  <si>
    <t>GO! Atheneum Eureka</t>
  </si>
  <si>
    <t>GO! Atheneum Aalst</t>
  </si>
  <si>
    <t>TechniGO! middenschool Aalst</t>
  </si>
  <si>
    <t>GO! technisch atheneum Lokeren</t>
  </si>
  <si>
    <t>Scholen Da Vinci</t>
  </si>
  <si>
    <t>info@scholendavinci.be</t>
  </si>
  <si>
    <t>GO! atheneum Brakel</t>
  </si>
  <si>
    <t>GO! Busleyden Atheneum-campus Stassart</t>
  </si>
  <si>
    <t>GO! Maritiem Instituut Mercator Oostende</t>
  </si>
  <si>
    <t>Sint-Franciscuscollege 1</t>
  </si>
  <si>
    <t>Sint-Franciscuscollege 2</t>
  </si>
  <si>
    <t>Sint-Franciscuscollege 3</t>
  </si>
  <si>
    <t>Sint-Franciscuscollege 4</t>
  </si>
  <si>
    <t>Sint-Franciscuscollege 5</t>
  </si>
  <si>
    <t>info@lucerna.be</t>
  </si>
  <si>
    <t>Heilig Graf 122788</t>
  </si>
  <si>
    <t>GO! atheneum Lokeren</t>
  </si>
  <si>
    <t>info@atheneumlokeren.be</t>
  </si>
  <si>
    <t>09-398.78.00</t>
  </si>
  <si>
    <t>info.ptsboom@provincieantwerpen.be</t>
  </si>
  <si>
    <t>CDO Newton</t>
  </si>
  <si>
    <t>secundair.onderwijs@de3master.be</t>
  </si>
  <si>
    <t>directie.devest@sovilvoorde.be</t>
  </si>
  <si>
    <t>schoolstraat@leerexpert.be</t>
  </si>
  <si>
    <t>stebo@dilsen-stokkem.be</t>
  </si>
  <si>
    <t>info@vibosintbarbara.be</t>
  </si>
  <si>
    <t>info@depinker.be</t>
  </si>
  <si>
    <t>greet.de.smedt@olvpbornem.be</t>
  </si>
  <si>
    <t>015-22.10.10</t>
  </si>
  <si>
    <t>bovenbouw@heilig-hartcollege.be</t>
  </si>
  <si>
    <t>ASO Spijker</t>
  </si>
  <si>
    <t>03-666.94.51</t>
  </si>
  <si>
    <t>mieke.acke@ursulinenmechelen.be</t>
  </si>
  <si>
    <t>walter.dhoore@hhscholen.be</t>
  </si>
  <si>
    <t>Heilig Hartinstituut Kessel-Lo</t>
  </si>
  <si>
    <t>Heilige-Drievuldigheidscollege</t>
  </si>
  <si>
    <t>info@collegemenen.be</t>
  </si>
  <si>
    <t>west@petrusenpaulus.be</t>
  </si>
  <si>
    <t>051-26.47.14</t>
  </si>
  <si>
    <t>ulrik.deroover@nieuwenbosch.be</t>
  </si>
  <si>
    <t>directie@hfamilie.com</t>
  </si>
  <si>
    <t>Berkenboom Humaniora</t>
  </si>
  <si>
    <t>elke.deridder@berkenboomhum.be</t>
  </si>
  <si>
    <t>heidi.melotte@limburg.be</t>
  </si>
  <si>
    <t>info@campushast.be</t>
  </si>
  <si>
    <t>Agnetencollege</t>
  </si>
  <si>
    <t>011-38.38.00</t>
  </si>
  <si>
    <t>info@agnetencollege.be</t>
  </si>
  <si>
    <t>011-55.99.90</t>
  </si>
  <si>
    <t>info@sjbzonhoven.be</t>
  </si>
  <si>
    <t>info@atheneumboom.be</t>
  </si>
  <si>
    <t>info@campusdevesten.be</t>
  </si>
  <si>
    <t>GO! SO De Vesten Herentals</t>
  </si>
  <si>
    <t>ilsedb@atheneumlier.be</t>
  </si>
  <si>
    <t>anton@atheneumlier.be</t>
  </si>
  <si>
    <t>louis@atheneumlier.be</t>
  </si>
  <si>
    <t>info@bapitzemburg.be</t>
  </si>
  <si>
    <t>GO! Koninklijk Atheneum MXM</t>
  </si>
  <si>
    <t>GO! Atheneum Het Spoor</t>
  </si>
  <si>
    <t>GO! Middenschool Het Spoor</t>
  </si>
  <si>
    <t>info@denbiezerd.be</t>
  </si>
  <si>
    <t>info@atheneumkleinbrabant.be</t>
  </si>
  <si>
    <t>GO! technisch atheneum Halle</t>
  </si>
  <si>
    <t>info@go-tahalle.be</t>
  </si>
  <si>
    <t>atheneum GO! for Business</t>
  </si>
  <si>
    <t>helena.van.driessche@atheneumwoluwe.be</t>
  </si>
  <si>
    <t>leerlingensecretariaat@go-atheneumavelgem.be</t>
  </si>
  <si>
    <t>info@athena-pottelberg.be</t>
  </si>
  <si>
    <t>dir.msnieuwpoort@sgw28.be</t>
  </si>
  <si>
    <t>GO! MSKA Roeselare</t>
  </si>
  <si>
    <t>GO! Secundaire School De Beuk Aalter</t>
  </si>
  <si>
    <t>info@go-mad.be</t>
  </si>
  <si>
    <t>info@ka-geraardsbergen.be</t>
  </si>
  <si>
    <t>GO! middenschool MIRA</t>
  </si>
  <si>
    <t>atheneum@kaninove.be</t>
  </si>
  <si>
    <t>atheneum@campuskompas.be</t>
  </si>
  <si>
    <t>info@atheneum-brakel.be</t>
  </si>
  <si>
    <t>info@bimsem.be</t>
  </si>
  <si>
    <t>de! Kunsthumaniora van het GO!</t>
  </si>
  <si>
    <t>050-44.11.60</t>
  </si>
  <si>
    <t>secretariaat@lucasgent.be</t>
  </si>
  <si>
    <t>els.talloen@aalst.be</t>
  </si>
  <si>
    <t>Buso Secundaire School Spermalie</t>
  </si>
  <si>
    <t>middenschool@sintmaartencampus.be</t>
  </si>
  <si>
    <t>ZOWE Verpleegkunde</t>
  </si>
  <si>
    <t>050-97.75.55</t>
  </si>
  <si>
    <t>info@zowe.be</t>
  </si>
  <si>
    <t>personeel@zavo.be</t>
  </si>
  <si>
    <t>GO! Spectrumschool</t>
  </si>
  <si>
    <t>info.eerstegraad@olviboom.be</t>
  </si>
  <si>
    <t>info@atheneumheist.be</t>
  </si>
  <si>
    <t>borgloon@viio.be</t>
  </si>
  <si>
    <t>Heilig Hart van Maria Berlaar</t>
  </si>
  <si>
    <t>bovenbouw@hhvmb.be</t>
  </si>
  <si>
    <t>middenschool@hhvmb.be</t>
  </si>
  <si>
    <t>elsje.vanlysebettens@sint-carolus.be</t>
  </si>
  <si>
    <t>012-24.20.70</t>
  </si>
  <si>
    <t>tongeren@viio.be</t>
  </si>
  <si>
    <t>012-24.20.75</t>
  </si>
  <si>
    <t>directieov2-3@vibo-dering.be</t>
  </si>
  <si>
    <t>marita.vanlooveren@clw-antwerpen.be</t>
  </si>
  <si>
    <t>an.decordier@smi-aalst.be</t>
  </si>
  <si>
    <t>info@sjt.be</t>
  </si>
  <si>
    <t>vincent.claerhoudt@sint-michiel.be</t>
  </si>
  <si>
    <t>paul.debrabander@sint-michiel.be</t>
  </si>
  <si>
    <t>veerle.borremans@olve.be</t>
  </si>
  <si>
    <t>marc.vaneester@olve.be</t>
  </si>
  <si>
    <t>info.ptsmechelen@provincieantwerpen.be</t>
  </si>
  <si>
    <t>TISM</t>
  </si>
  <si>
    <t>info@tismbree.eu</t>
  </si>
  <si>
    <t>GO! SBSO Nautica</t>
  </si>
  <si>
    <t>info@go-nautica.be</t>
  </si>
  <si>
    <t>GO! atheneum KAMSA Aarschot</t>
  </si>
  <si>
    <t/>
  </si>
  <si>
    <t>LAB</t>
  </si>
  <si>
    <t>GO! SBSO Zonnebos</t>
  </si>
  <si>
    <t>GO! SBSO De 3master</t>
  </si>
  <si>
    <t>GO! SBSO Groenlaar</t>
  </si>
  <si>
    <t>directeur@sbso.groenlaar.be</t>
  </si>
  <si>
    <t>GO! SBSO Baken</t>
  </si>
  <si>
    <t>GO! SSBO De Richter</t>
  </si>
  <si>
    <t>GO! SBSO De Varens</t>
  </si>
  <si>
    <t>info@devarens.be</t>
  </si>
  <si>
    <t>GO! SBSO Aan Zee</t>
  </si>
  <si>
    <t>GO! SBSO Sterrebos</t>
  </si>
  <si>
    <t>marijke.eeckhout@scholengroep.gent</t>
  </si>
  <si>
    <t>GO! SBSO t Vurstjen</t>
  </si>
  <si>
    <t>GO! IBSO De Horizon</t>
  </si>
  <si>
    <t>Buso Zaveldal</t>
  </si>
  <si>
    <t>Buso Cardijnschool</t>
  </si>
  <si>
    <t>VLEZENBEEK</t>
  </si>
  <si>
    <t>Buso Kasterlinden</t>
  </si>
  <si>
    <t>Koninklijk Instituut Woluwe - Buso</t>
  </si>
  <si>
    <t>Buso Don Bosco</t>
  </si>
  <si>
    <t>Buso Sint-Franciscus</t>
  </si>
  <si>
    <t>Stedelijke Buso De Vest</t>
  </si>
  <si>
    <t>Buso Maria Assumpta</t>
  </si>
  <si>
    <t>Buso - Parcival-Steinerschool</t>
  </si>
  <si>
    <t>BuSO KOCA Secundair Onderwijs(OV1t7&amp;OV3)</t>
  </si>
  <si>
    <t>Buso De Markgrave</t>
  </si>
  <si>
    <t>Buso Sint-Jozefinstituut</t>
  </si>
  <si>
    <t>De Leerexpert</t>
  </si>
  <si>
    <t>03-292.31.40</t>
  </si>
  <si>
    <t>03-432.02.20</t>
  </si>
  <si>
    <t>Buso t Lommert</t>
  </si>
  <si>
    <t>Buso Kristus-Koning</t>
  </si>
  <si>
    <t>Buso Berkenbeek</t>
  </si>
  <si>
    <t>Buso VIBO De Brem</t>
  </si>
  <si>
    <t>Gemeentelijke Buso Galbergen</t>
  </si>
  <si>
    <t>Buso Oosterlo</t>
  </si>
  <si>
    <t>Buso Sint-Jan Berchmansinstituut</t>
  </si>
  <si>
    <t>GO! Busleyden Ath. De Beemden</t>
  </si>
  <si>
    <t>Buso Sint-Janshof</t>
  </si>
  <si>
    <t>Buso Windekind</t>
  </si>
  <si>
    <t>016-24.11.10</t>
  </si>
  <si>
    <t>Buso Ter Bank</t>
  </si>
  <si>
    <t>Buso Mevrouw Govaerts instituut</t>
  </si>
  <si>
    <t>Tongelsbos BuSO</t>
  </si>
  <si>
    <t>Stedelijke Buso De Brug</t>
  </si>
  <si>
    <t>Buso De Bremberg</t>
  </si>
  <si>
    <t>Buso Mariadal</t>
  </si>
  <si>
    <t>Buso Sint-Elisabeth (OV2 &amp; OV4)</t>
  </si>
  <si>
    <t>Buso Sint-Jozef</t>
  </si>
  <si>
    <t>Buso Sint-Gerardus</t>
  </si>
  <si>
    <t>buso@sintgerardus.be</t>
  </si>
  <si>
    <t>STEBO Dilsen</t>
  </si>
  <si>
    <t>Buso De Garve</t>
  </si>
  <si>
    <t>Buso Ter Engelen</t>
  </si>
  <si>
    <t>Buso Sint-Jansberg</t>
  </si>
  <si>
    <t>GO! SBSO Sibbo</t>
  </si>
  <si>
    <t>Provinciale Buso PROVIL ION</t>
  </si>
  <si>
    <t>Secundaire scholen St-Ferdinand OV3</t>
  </si>
  <si>
    <t>Buso Sint-Barbara</t>
  </si>
  <si>
    <t>Buso Sint-Rafael</t>
  </si>
  <si>
    <t>Buso Huize Tordale</t>
  </si>
  <si>
    <t>Buso Heuvelzicht</t>
  </si>
  <si>
    <t>Buso Ravelijn</t>
  </si>
  <si>
    <t>Buso Haverlo</t>
  </si>
  <si>
    <t>Buso Ter Strepe</t>
  </si>
  <si>
    <t>GO! SBSO Zeelyceum</t>
  </si>
  <si>
    <t>Buso Sint-Idesbald</t>
  </si>
  <si>
    <t>Buso Onze Jeugd</t>
  </si>
  <si>
    <t>directie.onzejeugd@sint-michiel.be</t>
  </si>
  <si>
    <t>Secundair Onderwijs Dominiek Savio(Buso)</t>
  </si>
  <si>
    <t>Buso De Ster</t>
  </si>
  <si>
    <t>Buso De Ast</t>
  </si>
  <si>
    <t>Buso De Pinker</t>
  </si>
  <si>
    <t>IVIO Binnenhof</t>
  </si>
  <si>
    <t>Stedelijke Buso Bert Carlier</t>
  </si>
  <si>
    <t>Buso De Karwij</t>
  </si>
  <si>
    <t>Buso Broederschool Lokeren</t>
  </si>
  <si>
    <t>Buso Sint-Lodewijk</t>
  </si>
  <si>
    <t>Buso Sint-Gregorius</t>
  </si>
  <si>
    <t>Buso Levensvreugde</t>
  </si>
  <si>
    <t>Buso Capelderij</t>
  </si>
  <si>
    <t>Buso Sint-Franciscusschool</t>
  </si>
  <si>
    <t>BuSO Bernardusscholen 7</t>
  </si>
  <si>
    <t>Buso Ten Dries</t>
  </si>
  <si>
    <t>Buso Emmaüs</t>
  </si>
  <si>
    <t>Buso De Triangel</t>
  </si>
  <si>
    <t>evelyn.quintyn@dvcdetriangel.be</t>
  </si>
  <si>
    <t>annick.liesenborghs@so.antwerpen.be</t>
  </si>
  <si>
    <t>Israelitisch Atheneum Jesode-Hatora-B-J</t>
  </si>
  <si>
    <t>Koninklijke Balletschool Antwerpen</t>
  </si>
  <si>
    <t>Stedelijk Lyceum Lange Beeldekens</t>
  </si>
  <si>
    <t>Sint-Lievenscollege Middenschool</t>
  </si>
  <si>
    <t>Instituut Maris Stella - Sint-Agnes</t>
  </si>
  <si>
    <t>Sec. Ond. Schoonheidszorgen D. Grésiac</t>
  </si>
  <si>
    <t>Hiberniaschool Mid Steinersch Antwerpen</t>
  </si>
  <si>
    <t>Onze-Lieve-Vrouw-Presentatie -Middensch.</t>
  </si>
  <si>
    <t>Sint-Michielscollege Brasschaat</t>
  </si>
  <si>
    <t>Gemeentelijk Inst. Brasschaat Sec. Ond.</t>
  </si>
  <si>
    <t>Gemeentelijke Middenschool</t>
  </si>
  <si>
    <t>chantal.martiny@so.antwerpen.be</t>
  </si>
  <si>
    <t>Gemeentelijk Technisch Instituut</t>
  </si>
  <si>
    <t>sdg.college@kogeka.be</t>
  </si>
  <si>
    <t>middenschool@heilig-hartcollege.be</t>
  </si>
  <si>
    <t>V.T.I. Spijker</t>
  </si>
  <si>
    <t>Regina Pacisinstituut - ASO</t>
  </si>
  <si>
    <t>Gitok Bovenbouw</t>
  </si>
  <si>
    <t>V.T.I.</t>
  </si>
  <si>
    <t>Sint-Ritacollege zesjarige school</t>
  </si>
  <si>
    <t>Sint-Aloysiusinstituut vr. Verpleegkunde</t>
  </si>
  <si>
    <t>014-20.20.20</t>
  </si>
  <si>
    <t>jana.syen@sintlutgardis.be</t>
  </si>
  <si>
    <t>Gesubsidieerd Technisch Instituut</t>
  </si>
  <si>
    <t>info@githonijlen.be</t>
  </si>
  <si>
    <t>Heilig Hart van Maria-Instituut</t>
  </si>
  <si>
    <t>Provinciaal Instituut voor Techn. Onderw</t>
  </si>
  <si>
    <t>H.Inst.voor Verpleegkunde Sint-Elisabeth</t>
  </si>
  <si>
    <t>Kardinaal van Roey-Instituut ASO</t>
  </si>
  <si>
    <t>Turnhoutsebaan 430_A</t>
  </si>
  <si>
    <t>Sint-Victorinstituut - Bovenbouw</t>
  </si>
  <si>
    <t>COOVISecundaironderwijs</t>
  </si>
  <si>
    <t>Sint-Martinusscholen - Middenschool</t>
  </si>
  <si>
    <t>Sint-Jozefsinstituut - Bovenbouw</t>
  </si>
  <si>
    <t>Sint-Jozefsinstituut - Middenschool</t>
  </si>
  <si>
    <t>Maria Assumptalyceum ASO-TSO-BSO</t>
  </si>
  <si>
    <t>info@mabobrussel.be</t>
  </si>
  <si>
    <t>V.T.I. Mariëndaal</t>
  </si>
  <si>
    <t>Sint-Albertuscollege - Haasrode</t>
  </si>
  <si>
    <t>Pedagogische Humaniora H. Hartinstituut</t>
  </si>
  <si>
    <t>Heilig Hartinstituut - Technisch Onderw.</t>
  </si>
  <si>
    <t>GO! technisch atheneum Keerbergen</t>
  </si>
  <si>
    <t>directie@technischatheneumkeerbergen.be</t>
  </si>
  <si>
    <t>De Wijnpers - Provinciaal onderw. Leuven</t>
  </si>
  <si>
    <t>Gemeentelijk Instituut voor Sec. Onderw.</t>
  </si>
  <si>
    <t>Gemeentelijke Technische &amp; Beroepsschool</t>
  </si>
  <si>
    <t>Gemeentelijke Technische Tuinbouwschool</t>
  </si>
  <si>
    <t>Sint-Donatusinstituut - Middenschool</t>
  </si>
  <si>
    <t>Vrij Katholiek Onderwijs Opwijk</t>
  </si>
  <si>
    <t>Vrij Kath. Ond. Opwijk - Middenschool</t>
  </si>
  <si>
    <t>Gemeentelijk Instituut voor Techn. Ond.</t>
  </si>
  <si>
    <t>Katholiek Sec. Ond. Ternat - Sint-Angela</t>
  </si>
  <si>
    <t>02-766.53.62</t>
  </si>
  <si>
    <t>Provinciaal Instituut voor Secundair Ond</t>
  </si>
  <si>
    <t>Zennelaan 51_53</t>
  </si>
  <si>
    <t>Vrij Technisch Instituut Brugge</t>
  </si>
  <si>
    <t>Technisch Instituut Heilige Familie</t>
  </si>
  <si>
    <t>Hotel- en Toerismeschool Spermalie</t>
  </si>
  <si>
    <t>Onze-Lieve-Vrouw-Hemelvaart Instituut</t>
  </si>
  <si>
    <t>Hotelschool Ter Groene Poorte</t>
  </si>
  <si>
    <t>Vrij Handels- en Sportinst. St.-Michiels</t>
  </si>
  <si>
    <t>'T SAAM</t>
  </si>
  <si>
    <t>Prizma - Middenschool Ingelmunster</t>
  </si>
  <si>
    <t>Margareta-Maria-Instituut - TSO-BSO</t>
  </si>
  <si>
    <t>Margareta-Maria-Inst. - ASO</t>
  </si>
  <si>
    <t>Prizma - Middenschool Lendelede</t>
  </si>
  <si>
    <t>sjo@petrusenpaulus.be</t>
  </si>
  <si>
    <t>Middenschool Sint-Pieters</t>
  </si>
  <si>
    <t>HBO Verpleegkunde Ic Dien</t>
  </si>
  <si>
    <t>Technisch Instituut Sint-Vincentius</t>
  </si>
  <si>
    <t>Vrij Land- en Tuinbouwinstituut</t>
  </si>
  <si>
    <t>Sint-Jozefsinstituut-College</t>
  </si>
  <si>
    <t>V.T.I. Sint-Aloysius</t>
  </si>
  <si>
    <t>V.T.I. Veurne</t>
  </si>
  <si>
    <t>Bissch. College Onbevlekte Ontvangenis</t>
  </si>
  <si>
    <t>directie@cove.be</t>
  </si>
  <si>
    <t>DVM Handels-, Techn. en Beroepsonderwijs</t>
  </si>
  <si>
    <t>DVM - Humaniora</t>
  </si>
  <si>
    <t>directeur@dvmhumaniora.be</t>
  </si>
  <si>
    <t>V.T.I. Deinze</t>
  </si>
  <si>
    <t>Leiepoort Deinze campus Sint-Theresia</t>
  </si>
  <si>
    <t>Óscar Romerocollege 2</t>
  </si>
  <si>
    <t>Óscar Romerocollege 3</t>
  </si>
  <si>
    <t>Óscar Romerocollege 4</t>
  </si>
  <si>
    <t>Óscar Romerocollege 5</t>
  </si>
  <si>
    <t>O.-L.-V.-ten-Doorn</t>
  </si>
  <si>
    <t>Provinciaal Technisch Instituut</t>
  </si>
  <si>
    <t>Hoger Technisch Instituut Sint-Antonius</t>
  </si>
  <si>
    <t>Vrij Instituut voor Sec. Onderwijs -Gent</t>
  </si>
  <si>
    <t>Sint-Pietersinstituut bovenbouw</t>
  </si>
  <si>
    <t>Instituut vr Verpleegk. Sint-Vincentius</t>
  </si>
  <si>
    <t>IVG School</t>
  </si>
  <si>
    <t>Instituut Sint-Vincentius a Paulo</t>
  </si>
  <si>
    <t>info@bernardustechnicum.be</t>
  </si>
  <si>
    <t>desseinhannelore@donboscosdw.be</t>
  </si>
  <si>
    <t>PORTUS berkenboom</t>
  </si>
  <si>
    <t>info@portusberkenboom.be</t>
  </si>
  <si>
    <t>Instituut Heilige Familie - Secundair</t>
  </si>
  <si>
    <t>Onze-Lieve-Vrouw-Presentatie sec ond</t>
  </si>
  <si>
    <t>Onze-Lieve-Vrouw-Presentatie SecundOnd 1</t>
  </si>
  <si>
    <t>stefaan.delanghe@olvczottegem.be</t>
  </si>
  <si>
    <t>011-49.34.00</t>
  </si>
  <si>
    <t>Sint-Augustinusinstituut BSO/TSO</t>
  </si>
  <si>
    <t>Middenschool Heilig Hartinstituut</t>
  </si>
  <si>
    <t>Provinciale Middenschool Hasselt</t>
  </si>
  <si>
    <t>Hast Katholiek Onderwijs Hasselt</t>
  </si>
  <si>
    <t>HastKatholiekOnderwijsHasselt</t>
  </si>
  <si>
    <t>Provinciale Handelsschool Hasselt</t>
  </si>
  <si>
    <t>Mosa-RT Instituut H. Graf</t>
  </si>
  <si>
    <t>info@mosa-rt.be</t>
  </si>
  <si>
    <t>Prov. Inst. Secundair Onderwijs PROVIL</t>
  </si>
  <si>
    <t>Mosa-RT T.I.St.-Jansberg A</t>
  </si>
  <si>
    <t>Instituut Mariaburcht - Secundair Onderw</t>
  </si>
  <si>
    <t>Provinciaal Inst. Biotechnisch Onderwijs</t>
  </si>
  <si>
    <t>Provinciale Secundaire School Voeren</t>
  </si>
  <si>
    <t>GO! K.A. Antwerpen</t>
  </si>
  <si>
    <t>GO! Koninklijk Lyceum Antwerpen</t>
  </si>
  <si>
    <t>GO! middenschool Den Brandt</t>
  </si>
  <si>
    <t>info@ktabrasschaat.be</t>
  </si>
  <si>
    <t>GO! K.A. Deurne</t>
  </si>
  <si>
    <t>GO! technisch atheneum Da Vinci Edegem</t>
  </si>
  <si>
    <t>GO! Middenschool Ekeren</t>
  </si>
  <si>
    <t>directie@ka-ekeren.be</t>
  </si>
  <si>
    <t>GO! Erasmusatheneum Essen-Kalmthout</t>
  </si>
  <si>
    <t>GO! SO De Vesten Herentals eerste graad</t>
  </si>
  <si>
    <t>GO! atheneum Irishof</t>
  </si>
  <si>
    <t>directieteamka@atheneumkapellen.be</t>
  </si>
  <si>
    <t>directieteamms@atheneumkapellen.be</t>
  </si>
  <si>
    <t>GO! ath.Lier campus Arthur Vanderpoorten</t>
  </si>
  <si>
    <t>GO! atheneum Lier campus Anton Bergmann</t>
  </si>
  <si>
    <t>GO! atheneum Lier campus Louis Zimmer</t>
  </si>
  <si>
    <t>info@campushetspoor.be</t>
  </si>
  <si>
    <t>GO! Technisch Atheneum Het Spoor</t>
  </si>
  <si>
    <t>GO! technischAtheneum Den Biezerd</t>
  </si>
  <si>
    <t>GO! Talentenschool Turnhout Campus Zenit</t>
  </si>
  <si>
    <t>GO! Talentenschool Turnhout Boomgaard TA</t>
  </si>
  <si>
    <t>GO! Talentenschool Turnhout BoomgaardMS</t>
  </si>
  <si>
    <t>GO! atheneum campus Vijverbeek</t>
  </si>
  <si>
    <t>GO! middenschool campus Vijverbeek</t>
  </si>
  <si>
    <t>Directie.ms.halle@ringscholen.be</t>
  </si>
  <si>
    <t>directie@middenschool-keerbergen.be</t>
  </si>
  <si>
    <t>directie@atheneum-keerbergen.be</t>
  </si>
  <si>
    <t>GO! atheneum Unescoschool</t>
  </si>
  <si>
    <t>info@karedingenhof.be</t>
  </si>
  <si>
    <t>GO! atheneum Emanuel Hiel</t>
  </si>
  <si>
    <t>GO! technisch atheneum Zavelenberg</t>
  </si>
  <si>
    <t>GO! technisch atheneum Horteco</t>
  </si>
  <si>
    <t>info@dheklanden.net</t>
  </si>
  <si>
    <t>GO! middenschool Maerlant</t>
  </si>
  <si>
    <t>GO! atheneum Maerlant</t>
  </si>
  <si>
    <t>GO! athena campus Heule</t>
  </si>
  <si>
    <t>info@athena-heule.be</t>
  </si>
  <si>
    <t>GO! Atheneum Bellevue</t>
  </si>
  <si>
    <t>GO! atheneum Zwinstede</t>
  </si>
  <si>
    <t>GO! Atheneum Pottelberg 2de en 3de graad</t>
  </si>
  <si>
    <t>GO!athena Drie Hofsteden 2/3grd Kortrijk</t>
  </si>
  <si>
    <t>GO! Athena Campus Pottelberg 1ste graad</t>
  </si>
  <si>
    <t>GO! athena Drie Hofsteden 1egrd Kortrijk</t>
  </si>
  <si>
    <t>GO! technisch atheneum Vesaliusinstituut</t>
  </si>
  <si>
    <t>GO! Atheneum Oostende</t>
  </si>
  <si>
    <t>GO!Atheneum Calmeyn De Panne</t>
  </si>
  <si>
    <t>GO!MSKA Roeselare</t>
  </si>
  <si>
    <t>GO! atheneum Campus De Reynaert</t>
  </si>
  <si>
    <t>GO! secundair onderwijs Groenhove CMS</t>
  </si>
  <si>
    <t>GO! secundair onderwijs Groenhove CAT</t>
  </si>
  <si>
    <t>TechniGO! campus De Voorstad Aalst</t>
  </si>
  <si>
    <t>TechniGO! campus Ledebaan Aalst</t>
  </si>
  <si>
    <t>secretariaat.ka@kad.be</t>
  </si>
  <si>
    <t>GO! talent Dendermonde</t>
  </si>
  <si>
    <t>info@go-talent.be</t>
  </si>
  <si>
    <t>GO! Middenschool Athenea Dendermonde</t>
  </si>
  <si>
    <t>GO! middenschool Athenea Dendermonde</t>
  </si>
  <si>
    <t>Einstein Atheneum,ASO Talen,Wet.&amp; Kunst</t>
  </si>
  <si>
    <t>GO! atheneum Voskenslaan</t>
  </si>
  <si>
    <t>info@lyceumgent.be</t>
  </si>
  <si>
    <t>GO! Middenschool Lyceum Gent</t>
  </si>
  <si>
    <t>GO! middenschool Mevrouw Courtmans</t>
  </si>
  <si>
    <t>GO! atheneum Courtmanslaan Maldegem</t>
  </si>
  <si>
    <t>GO! middenschool De Moerbei</t>
  </si>
  <si>
    <t>GO! atheneum Ninove</t>
  </si>
  <si>
    <t>GO! middenschool Ninove</t>
  </si>
  <si>
    <t>directie@middenschool-ninove.be</t>
  </si>
  <si>
    <t>GO! atheneum Campus Kompas Wetteren</t>
  </si>
  <si>
    <t>GO! middenschool Campus Kompas Wetteren</t>
  </si>
  <si>
    <t>info@goatheneumbree.be</t>
  </si>
  <si>
    <t>GO! Nikola Tesla middenschool</t>
  </si>
  <si>
    <t>GO! Campus Genk ALTEA</t>
  </si>
  <si>
    <t>GO! campus Genk Techn Atheneum De Wijzer</t>
  </si>
  <si>
    <t>info@sportschoolhasselt.be</t>
  </si>
  <si>
    <t>GO! Atheneum Campus Van Eyck Maaseik</t>
  </si>
  <si>
    <t>GO! Technisch Atheneum Campus Van Eyck</t>
  </si>
  <si>
    <t>GO! Middenschool Campus Van Eyck Maaseik</t>
  </si>
  <si>
    <t>GO! Maxwell</t>
  </si>
  <si>
    <t>info@voxpelt.be</t>
  </si>
  <si>
    <t>GO! middenschool Voskenslaan</t>
  </si>
  <si>
    <t>09-240.00.57</t>
  </si>
  <si>
    <t>Buso Blijdorp</t>
  </si>
  <si>
    <t>GO! SBSO Zonnegroen</t>
  </si>
  <si>
    <t>Vrije Israelitische school Sec.On. Yavne</t>
  </si>
  <si>
    <t>Sint-Vincentiuscollege - Middenschool</t>
  </si>
  <si>
    <t>Scheppersinstituut 1 Deurne &amp; Antwerpen</t>
  </si>
  <si>
    <t>Middelbare Steinerschool Vlaanderen</t>
  </si>
  <si>
    <t>Berthoutinstituut - Klein Seminarie 2</t>
  </si>
  <si>
    <t>GO! atheneum en leefschool De Tandem</t>
  </si>
  <si>
    <t>info@atheneumdetandem.be</t>
  </si>
  <si>
    <t>Instituut voor Katholiek Secundair Ond.</t>
  </si>
  <si>
    <t>Instituut Zusters Maricolen - Middensch.</t>
  </si>
  <si>
    <t>H. Pius X-instituut - Middenschool</t>
  </si>
  <si>
    <t>Ter Groene Poorte (brood- &amp; banketbakk.)</t>
  </si>
  <si>
    <t>Vrij Instituut voor Sec. Ond. Cor Mariae</t>
  </si>
  <si>
    <t>info@viso-cor-mariae.be</t>
  </si>
  <si>
    <t>info@kunsthumaniorabrussel.be</t>
  </si>
  <si>
    <t>info@sintlukas.brussels</t>
  </si>
  <si>
    <t>Stedelijke Academie voor Schone Kunsten</t>
  </si>
  <si>
    <t>Lemmensinstituut Secundair Onderwijs</t>
  </si>
  <si>
    <t>H. Pius X-instituut - Bovenbouw</t>
  </si>
  <si>
    <t>Secundaire Handelsschool Sint-Lodewijk</t>
  </si>
  <si>
    <t>GO! K.A. Hoboken</t>
  </si>
  <si>
    <t>info@atheneumhoboken.be</t>
  </si>
  <si>
    <t>bovenschool@sintmaartencampus.be</t>
  </si>
  <si>
    <t>Sint-Jan Berchmansinstituut ASO-TSO-BSO</t>
  </si>
  <si>
    <t>Leiepoort Deinze campus Sint-Vincentius</t>
  </si>
  <si>
    <t>Leiepoort Deinze Sint-Hendrik, bovenbouw</t>
  </si>
  <si>
    <t>Mosa-RT Coll.H.Kr.St-Ursula A</t>
  </si>
  <si>
    <t>Mosa-RT E.G.S.1</t>
  </si>
  <si>
    <t>egs.maaseik@mosa-rt.be</t>
  </si>
  <si>
    <t>college@rhizo.be</t>
  </si>
  <si>
    <t>tijl.ooms@so.antwerpen.be</t>
  </si>
  <si>
    <t>GO! De scheepvaartschool Cenflumarin</t>
  </si>
  <si>
    <t>derdegraad@viatienen.be</t>
  </si>
  <si>
    <t>tweedegraad@viatienen.be</t>
  </si>
  <si>
    <t>EDUGO campus Glorieux Techn.Instituut</t>
  </si>
  <si>
    <t>V.T.I.-2</t>
  </si>
  <si>
    <t>Buso De Ark</t>
  </si>
  <si>
    <t>Sint-Agnesinstituut MS</t>
  </si>
  <si>
    <t>Technicum Noord-Antwerpen Bovenbouw</t>
  </si>
  <si>
    <t>Mosa-RT E.G.S.3</t>
  </si>
  <si>
    <t>egs.kinrooi@mosa-rt.be</t>
  </si>
  <si>
    <t>MS Sint-Rembert 1</t>
  </si>
  <si>
    <t>Vrij Technisch Instituut-Brugge MS</t>
  </si>
  <si>
    <t>Leiepoort Deinze camp. St-Hendrik,1e gr.</t>
  </si>
  <si>
    <t>Sint-Bavohumaniora MS</t>
  </si>
  <si>
    <t>avAnt Provinciaal Onderwijs</t>
  </si>
  <si>
    <t>info.avant@provincieantwerpen.be</t>
  </si>
  <si>
    <t>Scheppersinstituut 2 Deurne &amp; Antwerpen</t>
  </si>
  <si>
    <t>Scheppersinstituut 3 Deurne &amp; Antwerpen</t>
  </si>
  <si>
    <t>Don Bosco-Instituut ASO/TSO/BSO</t>
  </si>
  <si>
    <t>spectrum@stad.gent</t>
  </si>
  <si>
    <t>GO! atheneum De Ring</t>
  </si>
  <si>
    <t>sjg@kogeka.be</t>
  </si>
  <si>
    <t>Óscar Romerocollege 1</t>
  </si>
  <si>
    <t>052-69.01.40</t>
  </si>
  <si>
    <t>Onze-Lieve-Vrouwinstituut MS 1</t>
  </si>
  <si>
    <t>Onze-Lieve-Vrouwinstituut MS 2</t>
  </si>
  <si>
    <t>Onze-Lieve-Vrouwinstituut Bovenbouw ASO</t>
  </si>
  <si>
    <t>Onze-Lieve-Vrouwinstituut Bovenb.TSO-BSO</t>
  </si>
  <si>
    <t>Sint-Willebrord-H.Familie 1e graad</t>
  </si>
  <si>
    <t>MS Sint-Rembert 3</t>
  </si>
  <si>
    <t>GO! Atheneum Heist</t>
  </si>
  <si>
    <t>avAnt Provinciale Middenschool</t>
  </si>
  <si>
    <t>GO! technisch atheneum Campus De Brug</t>
  </si>
  <si>
    <t>Sint-Gertrudiscollege Eerste Graad</t>
  </si>
  <si>
    <t>Klein Seminarie Hoogstraten eerste graad</t>
  </si>
  <si>
    <t>Vrije Nederlandst.school Lucerna College</t>
  </si>
  <si>
    <t>grotenberge-info@olvczottegem.be</t>
  </si>
  <si>
    <t>Mariagaarde Instituut MS</t>
  </si>
  <si>
    <t>Kardinaal van Roey-Instituut AEG</t>
  </si>
  <si>
    <t>Berthoutinstituut - Klein Seminarie 1</t>
  </si>
  <si>
    <t>V.T.I. Spijker eerste graad</t>
  </si>
  <si>
    <t>Don Bosco Instituut eerste graad</t>
  </si>
  <si>
    <t>Sint-Pietersinstituut H.S.O.</t>
  </si>
  <si>
    <t>sag@kogeka.be</t>
  </si>
  <si>
    <t>smg@kogeka.be</t>
  </si>
  <si>
    <t>056-36.12.80</t>
  </si>
  <si>
    <t>harelbeke@guldensporencollege.be</t>
  </si>
  <si>
    <t>Sint-Gabriëlcollege-Middenschool 1</t>
  </si>
  <si>
    <t>Sint-Lodewijkscollege Eerste Graad</t>
  </si>
  <si>
    <t>Sint-Gabriëlcollege-Middenschool 2</t>
  </si>
  <si>
    <t>Sint-Godelieve-Instituut AEG</t>
  </si>
  <si>
    <t>056-36.12.50</t>
  </si>
  <si>
    <t>Onze-Lieve-Vrouwlyceum - eerste graad</t>
  </si>
  <si>
    <t>GO! techn. Atheneum Victor Hortaschool</t>
  </si>
  <si>
    <t>GO! K.A. Berchem</t>
  </si>
  <si>
    <t>directie@kaberchem.be</t>
  </si>
  <si>
    <t>Talentenschool Turnhout camp BoomgaardKA</t>
  </si>
  <si>
    <t>Sint-Niklaasinstituut autonome 1e graad</t>
  </si>
  <si>
    <t>zuid@guldensporencollege.be</t>
  </si>
  <si>
    <t>H. Drievuldigheidscollege Eerstegrschool</t>
  </si>
  <si>
    <t>Instituut Sint-Vincentius a Paulo 1</t>
  </si>
  <si>
    <t>Sint-Pieterscollege Eerste graadschool</t>
  </si>
  <si>
    <t>V.T.I. Voorzienigheid</t>
  </si>
  <si>
    <t>BenedictusPoort campus Ledeberg</t>
  </si>
  <si>
    <t>Centrum voor Leren en Werken Antwerpen</t>
  </si>
  <si>
    <t>Pedagogische Human. H.Hartinstituut MS</t>
  </si>
  <si>
    <t>Heilig Hartinstituut TO MS</t>
  </si>
  <si>
    <t>H.-Hartinstituut Lyceum MS</t>
  </si>
  <si>
    <t>Sint-Godelievecollege MS</t>
  </si>
  <si>
    <t>chantal.vanhove@so.antwerpen.be</t>
  </si>
  <si>
    <t>Paridaensinstituut SO</t>
  </si>
  <si>
    <t>Paridaensinstituut Eerstegraadsschool</t>
  </si>
  <si>
    <t>V.T.I.-3</t>
  </si>
  <si>
    <t>V.T.I.-1</t>
  </si>
  <si>
    <t>andy.dorrine@so.antwerpen.be</t>
  </si>
  <si>
    <t>Margareta-Maria-Instituut-TSO-BSO 1e gr</t>
  </si>
  <si>
    <t>Jan-van-Ruusbroeckollege Eerste Graad</t>
  </si>
  <si>
    <t>Virga-Jessecollege - eerste graad 1</t>
  </si>
  <si>
    <t>Virga-Jessecollege - eerste graad 2</t>
  </si>
  <si>
    <t>Mosa-RT E.G.S.2</t>
  </si>
  <si>
    <t>Mosa-RT Coll.H.Kr.St-Ursula B</t>
  </si>
  <si>
    <t>Mosa-RT T.I. St-Jansberg B</t>
  </si>
  <si>
    <t>Mosa-RT E.G.S.4</t>
  </si>
  <si>
    <t>O.L.V. van Vreugde</t>
  </si>
  <si>
    <t>lisa.deruyck@sint-michiel.be</t>
  </si>
  <si>
    <t>O.L.V. van Vreugde eerste graad</t>
  </si>
  <si>
    <t>VMS</t>
  </si>
  <si>
    <t>VMS eerste graad</t>
  </si>
  <si>
    <t>V.T.I. 1</t>
  </si>
  <si>
    <t>H. Kindsheid</t>
  </si>
  <si>
    <t>H. Kindsheid eerste graad</t>
  </si>
  <si>
    <t>Sint-Michielscollege Brasschaat 1</t>
  </si>
  <si>
    <t>Berkenboom Humaniora eerste graad</t>
  </si>
  <si>
    <t>Onze-Lieve-Vrouw van Lourdescollege</t>
  </si>
  <si>
    <t>Onze-Lieve-Vrouw van Lourdescollege MS</t>
  </si>
  <si>
    <t>Sint-Pietersinstituut eerstegraadsschool</t>
  </si>
  <si>
    <t>PTS,Prov.Scholen vr Tuinbouw en Techniek</t>
  </si>
  <si>
    <t>TISM 1e gr</t>
  </si>
  <si>
    <t>Buso VIBO Het Kasteelpark</t>
  </si>
  <si>
    <t>info@atheneumtienen.be</t>
  </si>
  <si>
    <t>directie@kaso-mortsel.be</t>
  </si>
  <si>
    <t>BuSO De Tjalk</t>
  </si>
  <si>
    <t>Buso Spermalie Secundaire School</t>
  </si>
  <si>
    <t>BuSO Bernardusscholen 8</t>
  </si>
  <si>
    <t>09-332.24.05</t>
  </si>
  <si>
    <t>GO! SBSO De Passer</t>
  </si>
  <si>
    <t>GO! Ath. Russelberg Tessenderlo</t>
  </si>
  <si>
    <t>SLHD - Bovenbouw</t>
  </si>
  <si>
    <t>SLHD - Eerste graad</t>
  </si>
  <si>
    <t>pascal.craeye@slhd.be</t>
  </si>
  <si>
    <t>BuSO Sint-Elisabeth (OV1 &amp; OV3)</t>
  </si>
  <si>
    <t>BuSO KOCA Secundair Onderwijs(t9OV1&amp;OV4)</t>
  </si>
  <si>
    <t>Secundaire scholen St-Ferdinand OV4</t>
  </si>
  <si>
    <t>Spermalie Secundair Onderwijs</t>
  </si>
  <si>
    <t>BuSO Cardijnschool - Anderlecht</t>
  </si>
  <si>
    <t>hotelschool@rhizo.be</t>
  </si>
  <si>
    <t>03-369.59.57</t>
  </si>
  <si>
    <t>016-79.79.35</t>
  </si>
  <si>
    <t>GO! Next SBSO De Dageraad</t>
  </si>
  <si>
    <t>secretariaat@busodedageraad.be</t>
  </si>
  <si>
    <t>GO! SBSO Helix</t>
  </si>
  <si>
    <t>info@sbsohelix.be</t>
  </si>
  <si>
    <t>GO! athena-campus Ter Bruyninge BuSO</t>
  </si>
  <si>
    <t>info@athena-terbruyninge.be</t>
  </si>
  <si>
    <t>sbso@campussterrebos.be</t>
  </si>
  <si>
    <t>info@ibsodehorizon.be</t>
  </si>
  <si>
    <t>farnoush.moradi@demarkgrave.be</t>
  </si>
  <si>
    <t>Nieuwmoerse Steenweg 113_C</t>
  </si>
  <si>
    <t>info@buso-oosterlo.be</t>
  </si>
  <si>
    <t>PUURS-SINT-AMANDS</t>
  </si>
  <si>
    <t>Buso VTS 3 - OV 3</t>
  </si>
  <si>
    <t>ov3@vts3.be</t>
  </si>
  <si>
    <t>info@BAdebeemden.be</t>
  </si>
  <si>
    <t>Nekkerspoelstraat 358_B</t>
  </si>
  <si>
    <t>info@buso.tongelsbos.be</t>
  </si>
  <si>
    <t>PELT</t>
  </si>
  <si>
    <t>Provinciale BuSO De Wissel</t>
  </si>
  <si>
    <t>sandra.simons@limburg.be</t>
  </si>
  <si>
    <t>info@degarve.be</t>
  </si>
  <si>
    <t>buo@heuvelzicht.be</t>
  </si>
  <si>
    <t>info@zeelyceum.be</t>
  </si>
  <si>
    <t>Buso Styrka Sec. Ond. @ Waterkant</t>
  </si>
  <si>
    <t>directie@ivio-binnenhof.be</t>
  </si>
  <si>
    <t>Buso Styrka Sec. Ond.</t>
  </si>
  <si>
    <t>directeur@busolevensvreugde.be</t>
  </si>
  <si>
    <t>LIEVEGEM</t>
  </si>
  <si>
    <t>bob.beuckels@so.antwerpen.be</t>
  </si>
  <si>
    <t>03-361.41.10</t>
  </si>
  <si>
    <t>directie.bovenschool@gibbrasschaat.be</t>
  </si>
  <si>
    <t>directie.middenschool@gibbrasschaat.be</t>
  </si>
  <si>
    <t>alex.mensch@vitohoogstraten.be</t>
  </si>
  <si>
    <t>directie@hhartkalmthout.be</t>
  </si>
  <si>
    <t>JohanVanStaeyen@slm.be</t>
  </si>
  <si>
    <t>KSOM 10</t>
  </si>
  <si>
    <t>KSOM 5</t>
  </si>
  <si>
    <t>03-459.83.78</t>
  </si>
  <si>
    <t>githo nijlen</t>
  </si>
  <si>
    <t>info.tso-bso@martinusasse.be</t>
  </si>
  <si>
    <t>adedecker@sint-jan-brussel.be</t>
  </si>
  <si>
    <t>sec.karelbuls@brucity.education</t>
  </si>
  <si>
    <t>directie@sec.reginapacis.eu</t>
  </si>
  <si>
    <t>greet.cauwenberghs@min.ksleuven.be</t>
  </si>
  <si>
    <t>els.debrael@sint-angela-ternat.be</t>
  </si>
  <si>
    <t>nancysnoekx@kolanden.be</t>
  </si>
  <si>
    <t>info@tihf.be</t>
  </si>
  <si>
    <t>directie@olva.be</t>
  </si>
  <si>
    <t>info@tsaam.be</t>
  </si>
  <si>
    <t>Guldensporencollege 8</t>
  </si>
  <si>
    <t>lyceum@rhizo.be</t>
  </si>
  <si>
    <t>056-82.82.50</t>
  </si>
  <si>
    <t>lifestyleschool@rhizo.be</t>
  </si>
  <si>
    <t>College Petrus &amp; Paulus</t>
  </si>
  <si>
    <t>info@immaculatainstituut.be</t>
  </si>
  <si>
    <t>burgerschool@sint-michiel.be</t>
  </si>
  <si>
    <t>hilde.vanderdonckt@sgsintpaulus.eu</t>
  </si>
  <si>
    <t>info@sai-aalst.be</t>
  </si>
  <si>
    <t>Sint-Maarteninstituut 3</t>
  </si>
  <si>
    <t>052-25.88.79</t>
  </si>
  <si>
    <t>algemene.directie@romerocollege.be</t>
  </si>
  <si>
    <t>052-21.17.96</t>
  </si>
  <si>
    <t>Sint-Catharinacollege2</t>
  </si>
  <si>
    <t>Sint-Catharinacollege1</t>
  </si>
  <si>
    <t>katleen.immesoete@htisa.be</t>
  </si>
  <si>
    <t>hotelschool.directeur@onderwijs.gent.be</t>
  </si>
  <si>
    <t>Sint-Lievenscollege Business</t>
  </si>
  <si>
    <t>info@atheneummerelbeke.be</t>
  </si>
  <si>
    <t>weTech academy</t>
  </si>
  <si>
    <t>Sint-Carolus Secundair Onderwijs</t>
  </si>
  <si>
    <t>OLVI-PIUS X Collegestraat</t>
  </si>
  <si>
    <t>OLVI-PIUS X Kapellestraat</t>
  </si>
  <si>
    <t>campus.beringen.bovenbouw@spectrumcollege.be</t>
  </si>
  <si>
    <t>campus.beringen.middenschool@spectrumcollege.be</t>
  </si>
  <si>
    <t>info@psdiepenbeek.be</t>
  </si>
  <si>
    <t>Atlas College Genk 6</t>
  </si>
  <si>
    <t>089-33.36.00</t>
  </si>
  <si>
    <t>werner.nevels@kjhasselt.be</t>
  </si>
  <si>
    <t>ludo.vanbaelen@limburg.be</t>
  </si>
  <si>
    <t>campus.lummen@spectrumcollege.be</t>
  </si>
  <si>
    <t>campus.paal@spectrumcollege.be</t>
  </si>
  <si>
    <t>Hasp-O Centrum 4</t>
  </si>
  <si>
    <t>info.centrum-gildestraat@hasp-o.be</t>
  </si>
  <si>
    <t>administratie@kla.be</t>
  </si>
  <si>
    <t>ka.brasschaat@inventoscholen.be</t>
  </si>
  <si>
    <t>an.pijnaerts@gogeel.be</t>
  </si>
  <si>
    <t>014-31-27-48</t>
  </si>
  <si>
    <t>directie@kamortsel.be</t>
  </si>
  <si>
    <t>info@gomalle.net</t>
  </si>
  <si>
    <t>GO! atheneum Willebroek</t>
  </si>
  <si>
    <t>Nieuwstraat 124_C</t>
  </si>
  <si>
    <t>Nieuwstraat 124_B</t>
  </si>
  <si>
    <t>GO! De Prins Diest Antwerpsestraat</t>
  </si>
  <si>
    <t>onthaal@deprinsdiest.be</t>
  </si>
  <si>
    <t>info@tajette.be</t>
  </si>
  <si>
    <t>info@atheneum-koekelberg.be</t>
  </si>
  <si>
    <t>info@kta-zavelenberg.be</t>
  </si>
  <si>
    <t>info@horteco.be</t>
  </si>
  <si>
    <t>GO! atheneum D'Hek</t>
  </si>
  <si>
    <t>GO! middenschool D'Hek</t>
  </si>
  <si>
    <t>lhautekeete@ktabrugge.be</t>
  </si>
  <si>
    <t>GO! Futura 2de en 3de graad</t>
  </si>
  <si>
    <t>GO! Futura 1ste graad</t>
  </si>
  <si>
    <t>info@athenaoostende.be</t>
  </si>
  <si>
    <t>info@calmeyn.be</t>
  </si>
  <si>
    <t>info@mskaroeselare.be</t>
  </si>
  <si>
    <t>info.cat@groenhoveschool.be</t>
  </si>
  <si>
    <t>053-46.65.00</t>
  </si>
  <si>
    <t>GO! Handelsschool Aalst</t>
  </si>
  <si>
    <t>053-46.72.00</t>
  </si>
  <si>
    <t>053-46.70.00</t>
  </si>
  <si>
    <t>089-73.93.45</t>
  </si>
  <si>
    <t>GO! Next het atheneum</t>
  </si>
  <si>
    <t>GO! Next sportschool 1ste graad</t>
  </si>
  <si>
    <t>GO! Next Level X</t>
  </si>
  <si>
    <t>info@levelx.be</t>
  </si>
  <si>
    <t>GO! Next sportschool 2de en 3de graad</t>
  </si>
  <si>
    <t>GO! Next van Veldeke - Herx</t>
  </si>
  <si>
    <t>X plus Lommel</t>
  </si>
  <si>
    <t>X plus</t>
  </si>
  <si>
    <t>tamara.vandeweijer@xpluslommel.be</t>
  </si>
  <si>
    <t>GO! atheneum VOX Pelt</t>
  </si>
  <si>
    <t>GO! Tienerschool VOX Pelt</t>
  </si>
  <si>
    <t>petra.cleeren@atheneumtungrorum.be</t>
  </si>
  <si>
    <t>012-67.14.35</t>
  </si>
  <si>
    <t>info@atheneumborgloon.be</t>
  </si>
  <si>
    <t>info@atheneumschoten.be</t>
  </si>
  <si>
    <t>GO! De Prins Diest Weerstandsplein</t>
  </si>
  <si>
    <t>info@sjiwetteren.be</t>
  </si>
  <si>
    <t>GO! Next Hotelschool</t>
  </si>
  <si>
    <t>Campus Glorieux Secundair</t>
  </si>
  <si>
    <t>055-61.25.20</t>
  </si>
  <si>
    <t>info@kunsthumaniora.be</t>
  </si>
  <si>
    <t>Atlas College Genk 4</t>
  </si>
  <si>
    <t>GO! MUDA Kunstsecundair</t>
  </si>
  <si>
    <t>016-79.90.05</t>
  </si>
  <si>
    <t>info.kso@lemmens.be</t>
  </si>
  <si>
    <t>Sted.Academie vr Beeldende Kunsten (KSO)</t>
  </si>
  <si>
    <t>Hartencollege Sec . Weggevoerdenstraat</t>
  </si>
  <si>
    <t>BuSO Hasp-O 7</t>
  </si>
  <si>
    <t>056-82.82.20</t>
  </si>
  <si>
    <t>Atlas College Genk 7</t>
  </si>
  <si>
    <t>089-33.37.00</t>
  </si>
  <si>
    <t>ronny.vrijsen@atlascollege.be</t>
  </si>
  <si>
    <t>VIA-1</t>
  </si>
  <si>
    <t>guido.voets@virgajessecollege.be</t>
  </si>
  <si>
    <t>Atlas College Genk 5</t>
  </si>
  <si>
    <t>kurt.lecompte@sint-michiel.be</t>
  </si>
  <si>
    <t>Guldensporencollege 10</t>
  </si>
  <si>
    <t>Beekstraat 113_B</t>
  </si>
  <si>
    <t>Het Spectrum Gent</t>
  </si>
  <si>
    <t>info@deringleuven.be</t>
  </si>
  <si>
    <t>STM</t>
  </si>
  <si>
    <t>info@ht2o.be</t>
  </si>
  <si>
    <t>info@pt2o.be</t>
  </si>
  <si>
    <t>KSOM 6</t>
  </si>
  <si>
    <t>KSOM 7</t>
  </si>
  <si>
    <t>Atlas College Genk 1</t>
  </si>
  <si>
    <t>Atlas College Genk 3</t>
  </si>
  <si>
    <t>wim.verhaeghe@olvczottegem.be</t>
  </si>
  <si>
    <t>Sint-Carolus Secundair Onderwijs - 1</t>
  </si>
  <si>
    <t>dir.goossens@st-gabriel.be</t>
  </si>
  <si>
    <t>KSOM 8</t>
  </si>
  <si>
    <t>KSOM 9</t>
  </si>
  <si>
    <t>Hasp-O 5</t>
  </si>
  <si>
    <t>info.stadsrand@hasp-o.be</t>
  </si>
  <si>
    <t>Hasp-O 6</t>
  </si>
  <si>
    <t>info@vlot.be</t>
  </si>
  <si>
    <t>Hasp-O Centrum 1</t>
  </si>
  <si>
    <t>Hasp-O Centrum 2</t>
  </si>
  <si>
    <t>Hasp-O Centrum 3</t>
  </si>
  <si>
    <t>KSOM 1</t>
  </si>
  <si>
    <t>KSOM 2</t>
  </si>
  <si>
    <t>KSOM 3</t>
  </si>
  <si>
    <t>KSOM 4</t>
  </si>
  <si>
    <t>Atlas College Genk 2</t>
  </si>
  <si>
    <t>jo.beelen@spc.ksleuven.be</t>
  </si>
  <si>
    <t>College Middenschool</t>
  </si>
  <si>
    <t>Sint-Maarteninstituut 2</t>
  </si>
  <si>
    <t>koen.vandamme@sintlievenscollege.be</t>
  </si>
  <si>
    <t>jo.willemyns@sint-michiel.be</t>
  </si>
  <si>
    <t>VIA-2</t>
  </si>
  <si>
    <t>lucevens@tismbree.eu</t>
  </si>
  <si>
    <t>berlinda.willaert@athenaoostende.be</t>
  </si>
  <si>
    <t>onthaal@russelberg.be</t>
  </si>
  <si>
    <t>VTI Zeebrugge</t>
  </si>
  <si>
    <t>ZEEBRUGGE</t>
  </si>
  <si>
    <t>050-55.96.10</t>
  </si>
  <si>
    <t>Guldensporencollege 11</t>
  </si>
  <si>
    <t>Guldensporencollege 9</t>
  </si>
  <si>
    <t>056-82.82.30</t>
  </si>
  <si>
    <t>zorgkrachtschool@rhizo.be</t>
  </si>
  <si>
    <t>056-82.82.60</t>
  </si>
  <si>
    <t>Stroom Leuven</t>
  </si>
  <si>
    <t>info.tichelrij@atheneumsinttruiden.be</t>
  </si>
  <si>
    <t>GO! SBSO De Branding</t>
  </si>
  <si>
    <t>De Met</t>
  </si>
  <si>
    <t>Freinetschool Keerpunt</t>
  </si>
  <si>
    <t>VORST</t>
  </si>
  <si>
    <t>creo@vlot.be</t>
  </si>
  <si>
    <t>ziekenhuisschool De Radar</t>
  </si>
  <si>
    <t>016-80.79.50</t>
  </si>
  <si>
    <t>info@deradar.be</t>
  </si>
  <si>
    <t>BuSO Ganspoel</t>
  </si>
  <si>
    <t>buso.ganspoel@kiwoluwe.be</t>
  </si>
  <si>
    <t>BuSO VTS 3 OV4A</t>
  </si>
  <si>
    <t>ov4@vts3.be</t>
  </si>
  <si>
    <t>GO! SBSO Element</t>
  </si>
  <si>
    <t>050-711887</t>
  </si>
  <si>
    <t>directeur@element.be</t>
  </si>
  <si>
    <t>BuSO VTS 3 OV4B</t>
  </si>
  <si>
    <t>-</t>
  </si>
  <si>
    <t>Kies 'Document versturen' en vul de verplichte velden in:</t>
  </si>
  <si>
    <t>U kunt het formulier in Mijn Onderwijs opladen door de volgende stappen te doorlopen:</t>
  </si>
  <si>
    <t>Scholen en leerlingen</t>
  </si>
  <si>
    <t>info.buso@campusheemschool.be</t>
  </si>
  <si>
    <t>machteld.aerts@zonnebos.eu</t>
  </si>
  <si>
    <t>02-478.03.33</t>
  </si>
  <si>
    <t>info@donboscobuso.be</t>
  </si>
  <si>
    <t>De Leerexpert Schotensestnwg 252</t>
  </si>
  <si>
    <t>info@busokristuskoning.be</t>
  </si>
  <si>
    <t>015-24.07.24</t>
  </si>
  <si>
    <t>Sint-Paulusschool campus VTI/VIBSO</t>
  </si>
  <si>
    <t>info.campusvti-vibso@sintpaulus.eu</t>
  </si>
  <si>
    <t>nadia.michielsen@so.antwerpen.be</t>
  </si>
  <si>
    <t>info@immalle.be</t>
  </si>
  <si>
    <t>directie@marisstella.be</t>
  </si>
  <si>
    <t>Hoofdstedelijk Instituut AnneessensFunck</t>
  </si>
  <si>
    <t>philip.cobbaert@ruusbroec.be</t>
  </si>
  <si>
    <t>ken.vanmechelen@ksdiest.be</t>
  </si>
  <si>
    <t>rogier.paeps@ksdiest.be</t>
  </si>
  <si>
    <t>Sint-Paulusschool campus Sint-Vincentius</t>
  </si>
  <si>
    <t>info.campussintvincentius@sintpaulus.eu</t>
  </si>
  <si>
    <t>info.campussintjanberchmans@sintpaulus.eu</t>
  </si>
  <si>
    <t>Sint-Paulusschool campus College 3</t>
  </si>
  <si>
    <t>info.campuscollege@sintpaulus.eu</t>
  </si>
  <si>
    <t>Sint-Paulusschool campus VTI 1</t>
  </si>
  <si>
    <t>info.campusvti@sintpaulus.eu</t>
  </si>
  <si>
    <t>Sint-Paulusschool campus Hemelvaart 2</t>
  </si>
  <si>
    <t>info.campushemelvaart@sintpaulus.eu</t>
  </si>
  <si>
    <t>Sint-Paulusschool campus College 1</t>
  </si>
  <si>
    <t>Sint-Paulusschool campus Hemelvaart 1</t>
  </si>
  <si>
    <t>info@richtpunteeklo.be</t>
  </si>
  <si>
    <t>infocampushenley@richtpuntgent.be</t>
  </si>
  <si>
    <t>infocampusgodshuizen@richtpuntgent.be</t>
  </si>
  <si>
    <t>info@svi-gijzegem.be</t>
  </si>
  <si>
    <t>info@richtpunthamme.be</t>
  </si>
  <si>
    <t>info@richtpuntoudenaarde.be</t>
  </si>
  <si>
    <t>kris.demunck@sint-carolus.be</t>
  </si>
  <si>
    <t>techniekinnovatie@atlascollege.be</t>
  </si>
  <si>
    <t>jean-marie.slangen@limburg.be</t>
  </si>
  <si>
    <t>GO! Stamina</t>
  </si>
  <si>
    <t>GO! De Prins Diest Boudewijnvest</t>
  </si>
  <si>
    <t>GO! middenschool Lennik</t>
  </si>
  <si>
    <t>info@msbruggecentrum.be</t>
  </si>
  <si>
    <t>ms.directie@demakz.be</t>
  </si>
  <si>
    <t>charlotte.de.buysere@athena-school.be</t>
  </si>
  <si>
    <t>infotant@mskaroeselare.be</t>
  </si>
  <si>
    <t>info@gomira.be</t>
  </si>
  <si>
    <t>info@gotalok.be</t>
  </si>
  <si>
    <t>directie@levelx.be</t>
  </si>
  <si>
    <t>011-93.32.77</t>
  </si>
  <si>
    <t>secretariaat@vvx.go-next.be</t>
  </si>
  <si>
    <t>plinius@atheneumtungrorum.be</t>
  </si>
  <si>
    <t>info@zonnegroen.be</t>
  </si>
  <si>
    <t>infocampusabdis@richtpuntgent.be</t>
  </si>
  <si>
    <t>info@leonardocollege.be</t>
  </si>
  <si>
    <t>GO! kunsthumaniora Brussel-Stad</t>
  </si>
  <si>
    <t>089-33.35.00</t>
  </si>
  <si>
    <t>kunstvormgeving@atlascollege.be</t>
  </si>
  <si>
    <t>09-394.30.80</t>
  </si>
  <si>
    <t>info.zuid@hasp-o.be</t>
  </si>
  <si>
    <t>info@descheepvaartschool.be</t>
  </si>
  <si>
    <t>089-33.32.00</t>
  </si>
  <si>
    <t>junior@atlascollege.be</t>
  </si>
  <si>
    <t>Sint-Paulusschool campus VTI 2</t>
  </si>
  <si>
    <t>info@atheneumgentbrugge.be</t>
  </si>
  <si>
    <t>089-33.34.00</t>
  </si>
  <si>
    <t>myriam.yzermans@atlascollege.be</t>
  </si>
  <si>
    <t>christine.menten@hasp-o.be</t>
  </si>
  <si>
    <t>sophie.tits@ksdiest.be</t>
  </si>
  <si>
    <t>luc.peirelinck@ksdiest.be</t>
  </si>
  <si>
    <t>Sint-Maarteninstituut 1</t>
  </si>
  <si>
    <t>Sint-Paulusschool campus College 2</t>
  </si>
  <si>
    <t>ziekenhuisschool@onderwijs.gent.be</t>
  </si>
  <si>
    <t>joke.knockaert@vtizeebrugge.be</t>
  </si>
  <si>
    <t>administratie@keerpuntscholen.be</t>
  </si>
  <si>
    <t>Broederscholen Hiëronymus 4</t>
  </si>
  <si>
    <t>03-361.16.61</t>
  </si>
  <si>
    <t>Middenschool Lucerna</t>
  </si>
  <si>
    <t>0484-14.80.65</t>
  </si>
  <si>
    <t>ozkan.cetin@lucerna.be</t>
  </si>
  <si>
    <t>Buso Het Kompas</t>
  </si>
  <si>
    <t>GO! BuSO Egmont &amp; Hoorn OV4</t>
  </si>
  <si>
    <t>09-3841755</t>
  </si>
  <si>
    <t>Prov. Buso Richtpunt campus Buggenhout</t>
  </si>
  <si>
    <t>IVIO Binnenhof 2</t>
  </si>
  <si>
    <t>Sec. Ond. Dominiek Savio (OV1 &amp; OV2)</t>
  </si>
  <si>
    <t>051-23.07.15</t>
  </si>
  <si>
    <t>RHIZO 8 BuSO De Hoge Kouter</t>
  </si>
  <si>
    <t>056-24.38.60</t>
  </si>
  <si>
    <t>Wordt de vestigingsplaats de nieuwe hoofdvestigingsplaats van de school?</t>
  </si>
  <si>
    <t xml:space="preserve"> ja</t>
  </si>
  <si>
    <t xml:space="preserve"> nee</t>
  </si>
  <si>
    <t>Op welke datum wilt u de nieuwe vestigingsplaats in gebruik nemen?</t>
  </si>
  <si>
    <t>Bij te voegen bewijsstukken</t>
  </si>
  <si>
    <t xml:space="preserve"> het protocol van de onderhandelingen in het lokaal comité of, als er geen lokaal comité is, het protocol</t>
  </si>
  <si>
    <t xml:space="preserve"> een uittreksel uit het proces-verbaal waaruit blijkt dat de aanvraag conform de afspraken is die binnen </t>
  </si>
  <si>
    <t xml:space="preserve"> van de personeelsconsultatie</t>
  </si>
  <si>
    <t xml:space="preserve"> de scholengemeenschap gemaakt zijn, als de school tot een scholengemeenschap behoort</t>
  </si>
  <si>
    <t>Wie vult dit formulier in?</t>
  </si>
  <si>
    <t>Waarom vult u dit formulier in Excel in?</t>
  </si>
  <si>
    <t>U hoeft alleen de grijze cellen in te vullen als dat nodig is. De overige berekeningen en controles worden automatisch uitgevoerd.</t>
  </si>
  <si>
    <t>Voeg de volgende bewijsstukken bij dit formulier en kruis ze aan in de onderstaande aankruislijst.</t>
  </si>
  <si>
    <t>schooljaar 2023-2024</t>
  </si>
  <si>
    <t>schooljaar 2024-2025</t>
  </si>
  <si>
    <t>schooljaar 2025-2026</t>
  </si>
  <si>
    <t>schooljaar 2026-2027</t>
  </si>
  <si>
    <t>nummer_instelling</t>
  </si>
  <si>
    <t>korte_naam_instell</t>
  </si>
  <si>
    <t>Adres</t>
  </si>
  <si>
    <t>postnummer</t>
  </si>
  <si>
    <t>e_mail</t>
  </si>
  <si>
    <t>GO! SBSO Campus Heemschool</t>
  </si>
  <si>
    <t>Beizegemstraat 132</t>
  </si>
  <si>
    <t>02-262.03.20</t>
  </si>
  <si>
    <t>Moerstraat 50</t>
  </si>
  <si>
    <t>Kempenstraat 32</t>
  </si>
  <si>
    <t>Predikherenhoevestraat 31</t>
  </si>
  <si>
    <t>Bellestraat 89</t>
  </si>
  <si>
    <t>Prosperdreef 3</t>
  </si>
  <si>
    <t>Richter 27</t>
  </si>
  <si>
    <t>Tapstraat 12</t>
  </si>
  <si>
    <t>Speelpleinstraat 77</t>
  </si>
  <si>
    <t>Maurits Sabbestraat 8</t>
  </si>
  <si>
    <t>ann.van.riet@busoaanzee.be</t>
  </si>
  <si>
    <t>Bruyningstraat 52</t>
  </si>
  <si>
    <t>Bornstraat 52</t>
  </si>
  <si>
    <t>Wolfputstraat 42</t>
  </si>
  <si>
    <t>Vurstjen 27</t>
  </si>
  <si>
    <t>Molendreef 57</t>
  </si>
  <si>
    <t>Nieuwland 198</t>
  </si>
  <si>
    <t>Inkendaalstraat 1</t>
  </si>
  <si>
    <t>Groot-Bijgaardenstraat 434</t>
  </si>
  <si>
    <t>02 430 67 00</t>
  </si>
  <si>
    <t>secretariaat@kasterlinden-vgc.be</t>
  </si>
  <si>
    <t>Georges Henrilaan 278</t>
  </si>
  <si>
    <t>Lenniksesteenweg 2</t>
  </si>
  <si>
    <t>Lostraat 175</t>
  </si>
  <si>
    <t>Vestenstraat 14</t>
  </si>
  <si>
    <t>Heiveld 15</t>
  </si>
  <si>
    <t>Schoolstraat 11</t>
  </si>
  <si>
    <t>Lamorinièrestraat 77</t>
  </si>
  <si>
    <t>Van Schoonbekestraat 131</t>
  </si>
  <si>
    <t>Markgravelei 81</t>
  </si>
  <si>
    <t>Kerkstraat 153</t>
  </si>
  <si>
    <t>info@sjikerkstraat.be</t>
  </si>
  <si>
    <t>Peter Benoitstraat 44</t>
  </si>
  <si>
    <t>Begijnenvest 35</t>
  </si>
  <si>
    <t>Schoolstraat 2</t>
  </si>
  <si>
    <t>Sint-Jacobsmarkt 38</t>
  </si>
  <si>
    <t>De Leerexpert_Burchtse Weel</t>
  </si>
  <si>
    <t>Burchtse Weel 102</t>
  </si>
  <si>
    <t>Schotensesteenweg 252</t>
  </si>
  <si>
    <t>schotensesteenweg252@leerexpert.be</t>
  </si>
  <si>
    <t>Botermelkbaan 75</t>
  </si>
  <si>
    <t>Bethaniënlei 5</t>
  </si>
  <si>
    <t>Dullingen 46</t>
  </si>
  <si>
    <t>03-217.26.30</t>
  </si>
  <si>
    <t>Oude Arendonkse Baan 36</t>
  </si>
  <si>
    <t>Reebergenlaan 4</t>
  </si>
  <si>
    <t>so@revapulderbos.be</t>
  </si>
  <si>
    <t>Don Boscostraat 39</t>
  </si>
  <si>
    <t>Eindhoutseweg 25</t>
  </si>
  <si>
    <t>Kapelstraat 33</t>
  </si>
  <si>
    <t>info@busoderegenboog.com</t>
  </si>
  <si>
    <t>Hof-ten-Berglaan 8</t>
  </si>
  <si>
    <t>Breedstraat 104</t>
  </si>
  <si>
    <t>Stuivenbergbaan 135</t>
  </si>
  <si>
    <t>info@sint-janshof.be</t>
  </si>
  <si>
    <t>Schapenstraat 98</t>
  </si>
  <si>
    <t>Tervuursesteenweg 295</t>
  </si>
  <si>
    <t>damiaan.ovaere@teb.ksleuven.be</t>
  </si>
  <si>
    <t>Kastanjedreef 12</t>
  </si>
  <si>
    <t>info.ov3@img-heist.be</t>
  </si>
  <si>
    <t>Oevelse dreef 20</t>
  </si>
  <si>
    <t>Amerstraat 3</t>
  </si>
  <si>
    <t>Groenstraat 16</t>
  </si>
  <si>
    <t>secretariaat@busodebremberg.com</t>
  </si>
  <si>
    <t>Klein Overlaar 3</t>
  </si>
  <si>
    <t>Borggravevijversstraat 9</t>
  </si>
  <si>
    <t>Steenovenstraat 20</t>
  </si>
  <si>
    <t>Arbeidsstraat 66</t>
  </si>
  <si>
    <t>Sint-Gerardusdreef 1</t>
  </si>
  <si>
    <t>011-35.01.42</t>
  </si>
  <si>
    <t>Rijksweg 454</t>
  </si>
  <si>
    <t>Langs de Graaf 11</t>
  </si>
  <si>
    <t>Burgemeester Philipslaan 15_A</t>
  </si>
  <si>
    <t>Weertersteenweg 135</t>
  </si>
  <si>
    <t>Corversstraat 33</t>
  </si>
  <si>
    <t>info@sibbo.be</t>
  </si>
  <si>
    <t>Duinenstraat 1</t>
  </si>
  <si>
    <t>info@provilion.be</t>
  </si>
  <si>
    <t>St.-Ferdinandstraat 1</t>
  </si>
  <si>
    <t>Mijnschoolstraat 63</t>
  </si>
  <si>
    <t>Maagdestraat 56</t>
  </si>
  <si>
    <t>Bruggestraat 39</t>
  </si>
  <si>
    <t>Stokstraat 1_A</t>
  </si>
  <si>
    <t>Barrièrestraat 4_A</t>
  </si>
  <si>
    <t>Weidestraat 156</t>
  </si>
  <si>
    <t>Westendelaan 39</t>
  </si>
  <si>
    <t>Koninklijke Baan 5</t>
  </si>
  <si>
    <t>Albert I Laan 56</t>
  </si>
  <si>
    <t>Toekomststraat 75</t>
  </si>
  <si>
    <t>De Zilten 52</t>
  </si>
  <si>
    <t>Iepersestraat 245</t>
  </si>
  <si>
    <t>Koolskampstraat 24</t>
  </si>
  <si>
    <t>pieter.stock@dominiek-savio.be</t>
  </si>
  <si>
    <t>Steenstraat 42</t>
  </si>
  <si>
    <t>dester@molenland.be</t>
  </si>
  <si>
    <t>Boeschepestraat 46</t>
  </si>
  <si>
    <t>Krombeekseweg 82</t>
  </si>
  <si>
    <t>Stropkaai 38_A</t>
  </si>
  <si>
    <t>Peperstraat 27</t>
  </si>
  <si>
    <t>Oudenaardsesteenweg 74</t>
  </si>
  <si>
    <t>ibc.dir@onderwijs.gent.be</t>
  </si>
  <si>
    <t>Ebergiste De Deynestraat 1</t>
  </si>
  <si>
    <t>Durmelaan 118</t>
  </si>
  <si>
    <t>Molenstraat 38</t>
  </si>
  <si>
    <t>Kwatrechtsteenweg 168</t>
  </si>
  <si>
    <t>Jules Destréelaan 67</t>
  </si>
  <si>
    <t>info@sintgregorius.be</t>
  </si>
  <si>
    <t>Botermelkstraat 201</t>
  </si>
  <si>
    <t>Bergemeersenstraat 106</t>
  </si>
  <si>
    <t>Vekenstraat 1_A</t>
  </si>
  <si>
    <t>Penitentenlaan 1</t>
  </si>
  <si>
    <t>Vlaanderenstraat 6</t>
  </si>
  <si>
    <t>Steenweg 2</t>
  </si>
  <si>
    <t>Dennendreef 60</t>
  </si>
  <si>
    <t>Leihoekstraat 7_B</t>
  </si>
  <si>
    <t>krista.verniest@op-weg.net</t>
  </si>
  <si>
    <t>Molendreef 16_C</t>
  </si>
  <si>
    <t>Desguinlei 244</t>
  </si>
  <si>
    <t>info.piva@provincieantwerpen.be</t>
  </si>
  <si>
    <t>Lovelingstraat 8</t>
  </si>
  <si>
    <t>VIIde-Olympiadelaan 2</t>
  </si>
  <si>
    <t>Lamorinièrestraat 248</t>
  </si>
  <si>
    <t>Cadixstraat 2</t>
  </si>
  <si>
    <t>Amerikalei 47</t>
  </si>
  <si>
    <t>Frankrijklei 91</t>
  </si>
  <si>
    <t>info@olvcplus.be</t>
  </si>
  <si>
    <t>Louiza-Marialei 5</t>
  </si>
  <si>
    <t>Tachkemoni Secundair</t>
  </si>
  <si>
    <t>Lange Leemstraat 313</t>
  </si>
  <si>
    <t>Jan De Voslei 6</t>
  </si>
  <si>
    <t>Steenbokstraat 14</t>
  </si>
  <si>
    <t>Sint-Jozefstraat 35</t>
  </si>
  <si>
    <t>Maria Pijpelincxstraat 1</t>
  </si>
  <si>
    <t>Gloriantlaan 60</t>
  </si>
  <si>
    <t>Lange Beeldekensstraat 264</t>
  </si>
  <si>
    <t>Quellinstraat 31</t>
  </si>
  <si>
    <t>Amerikalei 32</t>
  </si>
  <si>
    <t>Turnhoutsebaan 226</t>
  </si>
  <si>
    <t>Kloosterbaan 5</t>
  </si>
  <si>
    <t>Koninklijkelaan 9</t>
  </si>
  <si>
    <t>Volkstraat 40</t>
  </si>
  <si>
    <t>Collegelaan 36</t>
  </si>
  <si>
    <t>Kardinaal Cardijnplein 11</t>
  </si>
  <si>
    <t>Driesstraat 10</t>
  </si>
  <si>
    <t>Lucien Hendrickxlei 2_B</t>
  </si>
  <si>
    <t>Bredabaan 394</t>
  </si>
  <si>
    <t>Kapelsesteenweg 72</t>
  </si>
  <si>
    <t>Door Verstraetelei 50</t>
  </si>
  <si>
    <t>Miksebaan 47</t>
  </si>
  <si>
    <t>Confortalei 173</t>
  </si>
  <si>
    <t>leen.vantongerloo@so.antwerpen.be</t>
  </si>
  <si>
    <t>Waterbaan 159</t>
  </si>
  <si>
    <t>Rooienberg 20</t>
  </si>
  <si>
    <t>Oorderseweg 8</t>
  </si>
  <si>
    <t>Kloosterstraat 82</t>
  </si>
  <si>
    <t>Rouwmoer 7_B</t>
  </si>
  <si>
    <t>Hofstraat 56</t>
  </si>
  <si>
    <t>Kloosterstraat 70</t>
  </si>
  <si>
    <t>Schuttershof 2_B</t>
  </si>
  <si>
    <t>Kerkplein 14</t>
  </si>
  <si>
    <t>Biekorfstraat 8</t>
  </si>
  <si>
    <t>Biekorfstraat 10</t>
  </si>
  <si>
    <t>Scheppersstraat 9</t>
  </si>
  <si>
    <t>Collegestraat 46</t>
  </si>
  <si>
    <t>Salesianenlaan 1</t>
  </si>
  <si>
    <t>Gravin Elisabethlaan 30</t>
  </si>
  <si>
    <t>Gelmelstraat 62</t>
  </si>
  <si>
    <t>Vrijheid 234</t>
  </si>
  <si>
    <t>Lindendreef 37</t>
  </si>
  <si>
    <t>Boechoutsesteenweg 87_A</t>
  </si>
  <si>
    <t>Kapellensteenweg 112</t>
  </si>
  <si>
    <t>Kapellensteenweg 190</t>
  </si>
  <si>
    <t>Dorpsstraat 40</t>
  </si>
  <si>
    <t>Mgr. Heylenstraat 37</t>
  </si>
  <si>
    <t>Edegemsesteenweg 129</t>
  </si>
  <si>
    <t>Gemeenteplein 8</t>
  </si>
  <si>
    <t>Pierstraat 1</t>
  </si>
  <si>
    <t>Kruisbogenhofstraat 7</t>
  </si>
  <si>
    <t>Kanunnik Davidlaan 15</t>
  </si>
  <si>
    <t>Kolveniersvest 24</t>
  </si>
  <si>
    <t>Kanunnik Davidlaan 10</t>
  </si>
  <si>
    <t>Hoogstraat 35</t>
  </si>
  <si>
    <t>Melaan 16</t>
  </si>
  <si>
    <t>Veemarkt 56</t>
  </si>
  <si>
    <t>Tervuursesteenweg 2</t>
  </si>
  <si>
    <t>Groenendaal 2</t>
  </si>
  <si>
    <t>Stella Marisstraat 2</t>
  </si>
  <si>
    <t>Broeder Frederikstraat 3</t>
  </si>
  <si>
    <t>Du Chastellei 48</t>
  </si>
  <si>
    <t>Gasthuisstraat 3</t>
  </si>
  <si>
    <t>Jakob Smitslaan 36</t>
  </si>
  <si>
    <t>Dieseghemlei 60</t>
  </si>
  <si>
    <t>Gemeentestraat 41</t>
  </si>
  <si>
    <t>Nonnenstraat 21</t>
  </si>
  <si>
    <t>Hoogstraatsebaan 2</t>
  </si>
  <si>
    <t>Antwerpsesteenweg 67</t>
  </si>
  <si>
    <t>Victor Frislei 18</t>
  </si>
  <si>
    <t>Papenaardekenstraat 53</t>
  </si>
  <si>
    <t>Jozef Hendrickxstraat 153</t>
  </si>
  <si>
    <t>Wilgendaalstraat 7</t>
  </si>
  <si>
    <t>Oudaen 76_2</t>
  </si>
  <si>
    <t>Patersstraat 28</t>
  </si>
  <si>
    <t>Apostoliekenstraat 26</t>
  </si>
  <si>
    <t>Herentalsstraat 70</t>
  </si>
  <si>
    <t>Kasteelplein 20</t>
  </si>
  <si>
    <t>Mgr. Donchelei 7</t>
  </si>
  <si>
    <t>Oude Molenstraat 13</t>
  </si>
  <si>
    <t>Kasteellaan 18</t>
  </si>
  <si>
    <t>Kloosterstraat 7</t>
  </si>
  <si>
    <t>Langestraat 199</t>
  </si>
  <si>
    <t>Schaluin 28</t>
  </si>
  <si>
    <t>Pastoor Dergentlaan 220</t>
  </si>
  <si>
    <t>GO! SIBA Aarschot</t>
  </si>
  <si>
    <t>Pastoor Dergentlaan 62</t>
  </si>
  <si>
    <t>GO! SIMA Aarschot</t>
  </si>
  <si>
    <t>Pastoor Dergentlaan 62_A</t>
  </si>
  <si>
    <t>onthaal@sima-aarschot.be</t>
  </si>
  <si>
    <t>Brusselsesteenweg 20</t>
  </si>
  <si>
    <t>Sint-Guidostraat 73</t>
  </si>
  <si>
    <t>info@atheneumanderlecht.be</t>
  </si>
  <si>
    <t>Emile Grysonlaan 1</t>
  </si>
  <si>
    <t>Dokter Jacobsstraat 67</t>
  </si>
  <si>
    <t>Petrus Ascanusplein 1</t>
  </si>
  <si>
    <t>Koensborre 1</t>
  </si>
  <si>
    <t>Parklaan 17</t>
  </si>
  <si>
    <t>de Wahalaan 11</t>
  </si>
  <si>
    <t>Pastoor Pitetlaan 28</t>
  </si>
  <si>
    <t>Stalkruidlaan 1</t>
  </si>
  <si>
    <t>Ursulinenstraat 4</t>
  </si>
  <si>
    <t>Moutstraat 22</t>
  </si>
  <si>
    <t>Bonekruidlaan 88</t>
  </si>
  <si>
    <t>Magnolialaan 2</t>
  </si>
  <si>
    <t>Groot Eiland 39</t>
  </si>
  <si>
    <t>Forumlaan 4</t>
  </si>
  <si>
    <t>Peetersstraat 14</t>
  </si>
  <si>
    <t>Rozengaard z/n</t>
  </si>
  <si>
    <t>Mariëndaalstraat 44</t>
  </si>
  <si>
    <t>Rozenlaan 45</t>
  </si>
  <si>
    <t>Stationsstraat 89</t>
  </si>
  <si>
    <t>Stationsstraat 91</t>
  </si>
  <si>
    <t>Geldenaaksebaan 277</t>
  </si>
  <si>
    <t>Parklaan 7</t>
  </si>
  <si>
    <t>Naamsesteenweg 355</t>
  </si>
  <si>
    <t>Léon Theodorstraat 167</t>
  </si>
  <si>
    <t>KOBOS Secundair II</t>
  </si>
  <si>
    <t>Veldstraat 11</t>
  </si>
  <si>
    <t>info@KOBOS.be</t>
  </si>
  <si>
    <t>KOBOS Secundair III</t>
  </si>
  <si>
    <t>Tremelobaan 4</t>
  </si>
  <si>
    <t>Molenstraat 2</t>
  </si>
  <si>
    <t>Jozef Pierrestraat 56</t>
  </si>
  <si>
    <t>Heerweg 77</t>
  </si>
  <si>
    <t>Diestsestraat 163</t>
  </si>
  <si>
    <t>Dekenstraat 3</t>
  </si>
  <si>
    <t>Mechelsevest 72</t>
  </si>
  <si>
    <t>Herestraat 49</t>
  </si>
  <si>
    <t>Minderbroedersstraat 13</t>
  </si>
  <si>
    <t>Oude Markt 28</t>
  </si>
  <si>
    <t>Heldenplein 6</t>
  </si>
  <si>
    <t>Daalkouter 30</t>
  </si>
  <si>
    <t>Watermolenstraat 33</t>
  </si>
  <si>
    <t>DIEGEM</t>
  </si>
  <si>
    <t>Marktstraat 1</t>
  </si>
  <si>
    <t>Stationsstraat 55</t>
  </si>
  <si>
    <t>Molenbaan 54</t>
  </si>
  <si>
    <t>Dendermondestraat 26</t>
  </si>
  <si>
    <t>Picardstraat 170</t>
  </si>
  <si>
    <t>Karenveldstraat 23</t>
  </si>
  <si>
    <t>Stationsplein 4</t>
  </si>
  <si>
    <t>Aarschotsesteenweg 39</t>
  </si>
  <si>
    <t>Kloosterweg 1</t>
  </si>
  <si>
    <t>Statiestraat 37</t>
  </si>
  <si>
    <t>Statiestraat 35</t>
  </si>
  <si>
    <t>Pater Dupierreuxlaan 1 bus B</t>
  </si>
  <si>
    <t>Alexianenweg 2</t>
  </si>
  <si>
    <t>Kruineikestraat 5</t>
  </si>
  <si>
    <t>Mechelsestraat 7</t>
  </si>
  <si>
    <t>Rooseveltlaan (Franklin) 98</t>
  </si>
  <si>
    <t>Luchtvaartlaan 70</t>
  </si>
  <si>
    <t>Woluwelaan 20</t>
  </si>
  <si>
    <t>Guldendallaan 90</t>
  </si>
  <si>
    <t>Predikherenstraat 1</t>
  </si>
  <si>
    <t>Bethaniastraat 1_A</t>
  </si>
  <si>
    <t>Molenbergstraat 25</t>
  </si>
  <si>
    <t>Groenendael 2_A</t>
  </si>
  <si>
    <t>Kapelleweide 5</t>
  </si>
  <si>
    <t>Waversesteenweg 1</t>
  </si>
  <si>
    <t>Kerkstraat 86</t>
  </si>
  <si>
    <t>Sint-Paulusschool campus Sint-Jan B. 2</t>
  </si>
  <si>
    <t>Sint-Paulusschool campus Sint-Jan B. 1</t>
  </si>
  <si>
    <t>Rollebaanstraat 10</t>
  </si>
  <si>
    <t>Zilverstraat 26</t>
  </si>
  <si>
    <t>Oude Zak 38</t>
  </si>
  <si>
    <t>Snaggaardstraat 15</t>
  </si>
  <si>
    <t>Mariastraat 7</t>
  </si>
  <si>
    <t>Noordzandstraat 76</t>
  </si>
  <si>
    <t>Collegestraat 24</t>
  </si>
  <si>
    <t>Zevenkerken 4</t>
  </si>
  <si>
    <t>Doornstraat 3</t>
  </si>
  <si>
    <t>Fortuinstraat 29</t>
  </si>
  <si>
    <t>Veldstraat 2</t>
  </si>
  <si>
    <t>Spoorwegstraat 14</t>
  </si>
  <si>
    <t>Wilgendijk 30</t>
  </si>
  <si>
    <t>Cardijnlaan 2</t>
  </si>
  <si>
    <t>St-Jans-Gasthuisstraat 20</t>
  </si>
  <si>
    <t>Augustijnenstraat 58</t>
  </si>
  <si>
    <t>Eigenheerdstraat 8</t>
  </si>
  <si>
    <t>Rijselstraat 83</t>
  </si>
  <si>
    <t>Maloulaan 2</t>
  </si>
  <si>
    <t>Gezelleplein 11</t>
  </si>
  <si>
    <t>Schoolstraat 8</t>
  </si>
  <si>
    <t>Italianenlaan 30</t>
  </si>
  <si>
    <t>Dirk Martenslaan 16</t>
  </si>
  <si>
    <t>Burgemeester Vandenbogaerdelaan 53</t>
  </si>
  <si>
    <t>Kasteelstraat 28</t>
  </si>
  <si>
    <t>Van Rysselberghestraat 12</t>
  </si>
  <si>
    <t>Sportlaan 4</t>
  </si>
  <si>
    <t>Ichtegemstraat 14_2</t>
  </si>
  <si>
    <t>Houtsaegerlaan 40</t>
  </si>
  <si>
    <t>Handzamestraat 18</t>
  </si>
  <si>
    <t>Don Boscolaan 30</t>
  </si>
  <si>
    <t>Beverlaai 75</t>
  </si>
  <si>
    <t>Deken Camerlyncklaan 76</t>
  </si>
  <si>
    <t>Koning Albertstraat 50</t>
  </si>
  <si>
    <t>Dorpsplein 2</t>
  </si>
  <si>
    <t>Oude Leielaan 15</t>
  </si>
  <si>
    <t>Grote Markt 13</t>
  </si>
  <si>
    <t>Ingelmunstersteenweg 1_A</t>
  </si>
  <si>
    <t>Bruggestraat 190</t>
  </si>
  <si>
    <t>Generaal Jungbluthlaan 4</t>
  </si>
  <si>
    <t>Steensedijk 151</t>
  </si>
  <si>
    <t>Vindictivelaan 9</t>
  </si>
  <si>
    <t>Stuiverstraat 108</t>
  </si>
  <si>
    <t>Alfons Pieterslaan 21</t>
  </si>
  <si>
    <t>Kortrijksestraat 47</t>
  </si>
  <si>
    <t>Koninklijke Baan 28</t>
  </si>
  <si>
    <t>Burgemeester Bertenplein 32</t>
  </si>
  <si>
    <t>Boeschepestraat 44</t>
  </si>
  <si>
    <t>Kattenstraat 7</t>
  </si>
  <si>
    <t>Zuidstraat 27</t>
  </si>
  <si>
    <t>Westlaan 99</t>
  </si>
  <si>
    <t>SJI</t>
  </si>
  <si>
    <t>Kroonstraat 19</t>
  </si>
  <si>
    <t>sji@molenland.be</t>
  </si>
  <si>
    <t>Regina Pacis</t>
  </si>
  <si>
    <t>Patersdreef 5</t>
  </si>
  <si>
    <t>reginapacis@molenland.be</t>
  </si>
  <si>
    <t>Grote Hulststraat 28</t>
  </si>
  <si>
    <t>vti@molenland.be</t>
  </si>
  <si>
    <t>Spinneschoolstraat 10</t>
  </si>
  <si>
    <t>Conscienceplein 12</t>
  </si>
  <si>
    <t>Bruggestraat 23</t>
  </si>
  <si>
    <t>martine.dezutter@sint-rembert.be</t>
  </si>
  <si>
    <t>Papebrugstraat 8_A</t>
  </si>
  <si>
    <t>stijn.debruyne@sint-rembert.be</t>
  </si>
  <si>
    <t>Ieperse Steenweg 90</t>
  </si>
  <si>
    <t>Karel Coggelaan 8</t>
  </si>
  <si>
    <t>Vleeshouwersstraat 22</t>
  </si>
  <si>
    <t>Stationsstraat 85</t>
  </si>
  <si>
    <t>Keukeldam 17</t>
  </si>
  <si>
    <t>Vives Waregem-Tielt</t>
  </si>
  <si>
    <t>Vijfseweg 2</t>
  </si>
  <si>
    <t>Pastoor Staelensstraat 4</t>
  </si>
  <si>
    <t>Onderwijsstraat 5</t>
  </si>
  <si>
    <t>kimredant@dvmhtbaalst.be</t>
  </si>
  <si>
    <t>Leopoldlaan 9</t>
  </si>
  <si>
    <t>Pontstraat 7</t>
  </si>
  <si>
    <t>Onderwijsstraat 2</t>
  </si>
  <si>
    <t>Esplanadeplein 6</t>
  </si>
  <si>
    <t>Kruibekestraat 55 bus a</t>
  </si>
  <si>
    <t>sint.joris@sintjorisbazel.be</t>
  </si>
  <si>
    <t>Europalaan 1</t>
  </si>
  <si>
    <t>Kloosterstraat 15</t>
  </si>
  <si>
    <t>Leon Declercqstraat 1</t>
  </si>
  <si>
    <t>Gentpoortstraat 37</t>
  </si>
  <si>
    <t>sinttheresia@leiepoort.be</t>
  </si>
  <si>
    <t>Kerkstraat 60</t>
  </si>
  <si>
    <t>Zuidmoerstraat 125</t>
  </si>
  <si>
    <t>Richtpunt Campus Eeklo</t>
  </si>
  <si>
    <t>Roze 131</t>
  </si>
  <si>
    <t>Eksaarde-dorp 1_A</t>
  </si>
  <si>
    <t>sint-teresia@vlot.be</t>
  </si>
  <si>
    <t>Schepenhuisstraat 4</t>
  </si>
  <si>
    <t>Kleine Karmelietenstraat 3</t>
  </si>
  <si>
    <t>Collegestraat 11</t>
  </si>
  <si>
    <t>Karmelietenstraat 57</t>
  </si>
  <si>
    <t>Richtpunt campus Gent Henleykaai</t>
  </si>
  <si>
    <t>Henleykaai 83</t>
  </si>
  <si>
    <t>Richtpunt campus Gent Godshuizenlaan</t>
  </si>
  <si>
    <t>Holstraat 66</t>
  </si>
  <si>
    <t>Lange Violettestraat 12</t>
  </si>
  <si>
    <t>Steendam 27</t>
  </si>
  <si>
    <t>Industrieweg 230</t>
  </si>
  <si>
    <t>Koning Albertlaan 70</t>
  </si>
  <si>
    <t>Savaanstraat 33</t>
  </si>
  <si>
    <t>Reep 4</t>
  </si>
  <si>
    <t>Lange Violettestraat 65</t>
  </si>
  <si>
    <t>Molenaarsstraat 30</t>
  </si>
  <si>
    <t>Nederkouter 112</t>
  </si>
  <si>
    <t>Pachthofstraat 3</t>
  </si>
  <si>
    <t>Richtpunt Campus Hamme</t>
  </si>
  <si>
    <t>Meulenbroekstraat 15</t>
  </si>
  <si>
    <t>Jagerstraat 5</t>
  </si>
  <si>
    <t>Slangstraat 12</t>
  </si>
  <si>
    <t>Burgemeester Matthysstraat 5</t>
  </si>
  <si>
    <t>Prosper Thuysbaertlaan 1</t>
  </si>
  <si>
    <t>sint-laurentius@vlot.be</t>
  </si>
  <si>
    <t>Markt 48</t>
  </si>
  <si>
    <t>sint-lodewijk@vlot.be</t>
  </si>
  <si>
    <t>Marktstraat 15</t>
  </si>
  <si>
    <t>Zandloperstraat 8</t>
  </si>
  <si>
    <t>Tuinstraat 105</t>
  </si>
  <si>
    <t>Brusselsesteenweg 459</t>
  </si>
  <si>
    <t>Kloosterstraat 31</t>
  </si>
  <si>
    <t>Potaardeberg 59</t>
  </si>
  <si>
    <t>Onderwijslaan 4</t>
  </si>
  <si>
    <t>Hoogstraat 30</t>
  </si>
  <si>
    <t>Richtpunt campus Oudenaarde</t>
  </si>
  <si>
    <t>Minderbroedersstraat 6</t>
  </si>
  <si>
    <t>Kortrijksesteenweg 1025</t>
  </si>
  <si>
    <t>Kasteeldreef 2</t>
  </si>
  <si>
    <t>Breedstraat 152</t>
  </si>
  <si>
    <t>Kalkstraat 26</t>
  </si>
  <si>
    <t>Hospitaalstraat 2</t>
  </si>
  <si>
    <t>Weverstraat 23</t>
  </si>
  <si>
    <t>Nieuwstraat 75</t>
  </si>
  <si>
    <t>Hofstraat 15</t>
  </si>
  <si>
    <t>Collegestraat 31</t>
  </si>
  <si>
    <t>Plezantstraat 135</t>
  </si>
  <si>
    <t>Kleine Peperstraat 16</t>
  </si>
  <si>
    <t>Cooppallaan 128</t>
  </si>
  <si>
    <t>Oosterzelesteenweg 80</t>
  </si>
  <si>
    <t>Collegestraat 1</t>
  </si>
  <si>
    <t>Kapellestraat 7</t>
  </si>
  <si>
    <t>Ooststraat 44</t>
  </si>
  <si>
    <t>Sabina van Beierenlaan 35</t>
  </si>
  <si>
    <t>Grotesteenweg-Noord 113</t>
  </si>
  <si>
    <t>Groenstraat 15</t>
  </si>
  <si>
    <t>Bogaarsveldstraat 13</t>
  </si>
  <si>
    <t>Bogaarsveldstraat 14</t>
  </si>
  <si>
    <t>Wijerstraat 28</t>
  </si>
  <si>
    <t>Sint-Jacobstraat 12</t>
  </si>
  <si>
    <t>Sint-Jacobstraat 10</t>
  </si>
  <si>
    <t>Stationsstraat 36</t>
  </si>
  <si>
    <t>Europalaan 10</t>
  </si>
  <si>
    <t>Rijksweg 168</t>
  </si>
  <si>
    <t>info@instituutmariakoningin.be</t>
  </si>
  <si>
    <t>Collegelaan 19</t>
  </si>
  <si>
    <t>Berm 12</t>
  </si>
  <si>
    <t>Collegestraat 27</t>
  </si>
  <si>
    <t>hamont@wico.be</t>
  </si>
  <si>
    <t>Gouverneur Verwilghensingel 1_A</t>
  </si>
  <si>
    <t>Kleine Breemstraat 7</t>
  </si>
  <si>
    <t>Gouverneur Verwilghensingel 1</t>
  </si>
  <si>
    <t>Kempische steenweg 400</t>
  </si>
  <si>
    <t>Don Boscostraat 72</t>
  </si>
  <si>
    <t>Don Boscostraat 6</t>
  </si>
  <si>
    <t>Sint-Truidersteenweg 18</t>
  </si>
  <si>
    <t>Weertersteenweg 135 bus A</t>
  </si>
  <si>
    <t>Pyxiscollege3</t>
  </si>
  <si>
    <t>Stationsstraat 232</t>
  </si>
  <si>
    <t>Pyxiscollege2</t>
  </si>
  <si>
    <t>Bessemerstraat 443</t>
  </si>
  <si>
    <t>Pyxiscollege1</t>
  </si>
  <si>
    <t>Koning Albertlaan 26</t>
  </si>
  <si>
    <t>Diestersteenweg 3</t>
  </si>
  <si>
    <t>Diestersteenweg 11</t>
  </si>
  <si>
    <t>Pastoor Frederickxstraat 9</t>
  </si>
  <si>
    <t>Sint-Jansberg 39</t>
  </si>
  <si>
    <t>Rijksweg 357</t>
  </si>
  <si>
    <t>Europaplein 36</t>
  </si>
  <si>
    <t>Appelboomgaardstraat 2</t>
  </si>
  <si>
    <t>Schaffensesteenweg 2</t>
  </si>
  <si>
    <t>Collegelaan 24</t>
  </si>
  <si>
    <t>Gildestraat 22</t>
  </si>
  <si>
    <t>Stevoortse kiezel 425</t>
  </si>
  <si>
    <t>Campus MAX STEM</t>
  </si>
  <si>
    <t>H. Hartlaan 16</t>
  </si>
  <si>
    <t>stem@campusmax.be</t>
  </si>
  <si>
    <t>Sint-Truidersteenweg 323</t>
  </si>
  <si>
    <t>Engstegenseweg 1</t>
  </si>
  <si>
    <t>Kleine Hemmenweg 4_A</t>
  </si>
  <si>
    <t>Hoeneveldje 2</t>
  </si>
  <si>
    <t>050-34.69.46</t>
  </si>
  <si>
    <t>Donkvijverstraat 30</t>
  </si>
  <si>
    <t>Franklin Rooseveltplaats 11</t>
  </si>
  <si>
    <t>info@atheneumantwerpen.be</t>
  </si>
  <si>
    <t>Hertoginstraat 17</t>
  </si>
  <si>
    <t>Jan Baptist Davidstraat 2</t>
  </si>
  <si>
    <t>Hollezijp 11</t>
  </si>
  <si>
    <t>Augustijnslei 54</t>
  </si>
  <si>
    <t>Prins Kavellei 98</t>
  </si>
  <si>
    <t>Frank Craeybeckxlaan 22</t>
  </si>
  <si>
    <t>info@kadeurne.be</t>
  </si>
  <si>
    <t>Monseigneur Cardijnlaan 1</t>
  </si>
  <si>
    <t>Pastoor De Vosstraat 19</t>
  </si>
  <si>
    <t>Hofstraat 14</t>
  </si>
  <si>
    <t>Technische-Schoolstraat 15</t>
  </si>
  <si>
    <t>Augustijnenlaan 32</t>
  </si>
  <si>
    <t>Streepstraat 16</t>
  </si>
  <si>
    <t>Pastoor Vandenhoudtstraat 8</t>
  </si>
  <si>
    <t>directie@gotakapellen.be</t>
  </si>
  <si>
    <t>Arthur Vanderpoortenlaan 35</t>
  </si>
  <si>
    <t>Anton Bergmannlaan 24</t>
  </si>
  <si>
    <t>Predikherenlaan 18</t>
  </si>
  <si>
    <t>Bruul 129</t>
  </si>
  <si>
    <t>Caputsteenstraat 51</t>
  </si>
  <si>
    <t>Augustijnenstraat 92</t>
  </si>
  <si>
    <t>Melgesdreef 113</t>
  </si>
  <si>
    <t>Begonialaan 34</t>
  </si>
  <si>
    <t>Mechelsesteenweg 194</t>
  </si>
  <si>
    <t>Wirixstraat 56</t>
  </si>
  <si>
    <t>Herentalsebaan 56</t>
  </si>
  <si>
    <t>de Merodelei 220</t>
  </si>
  <si>
    <t>Boomgaardstraat 56</t>
  </si>
  <si>
    <t>Spikdorenveld 22</t>
  </si>
  <si>
    <t>Eduard Anseelestraat 46</t>
  </si>
  <si>
    <t>directeur@atheneumwillebroek.be</t>
  </si>
  <si>
    <t>Lindestraat 123 bus A</t>
  </si>
  <si>
    <t>GO! 4 CITy</t>
  </si>
  <si>
    <t>Picardstraat 172</t>
  </si>
  <si>
    <t>Antwerpsestraat 36</t>
  </si>
  <si>
    <t>Boudewijnvest 5</t>
  </si>
  <si>
    <t>Edmond Mesenslaan 2</t>
  </si>
  <si>
    <t>Auguste Demaeghtlaan 40</t>
  </si>
  <si>
    <t>Kluisstraat 1</t>
  </si>
  <si>
    <t>Léon Theodorstraat 80</t>
  </si>
  <si>
    <t>Vlieghavenlaan 18</t>
  </si>
  <si>
    <t>Klein-Berchemstraat 1</t>
  </si>
  <si>
    <t>Redingenstraat 90</t>
  </si>
  <si>
    <t>directie@atheneumliedekerke.be</t>
  </si>
  <si>
    <t>Toverfluitstraat 21</t>
  </si>
  <si>
    <t>Charles Gilisquetlaan 34</t>
  </si>
  <si>
    <t>Oscar Ruelensplein 13</t>
  </si>
  <si>
    <t>Karel Keymolenstraat 35</t>
  </si>
  <si>
    <t>fanny.detroyer@go-campuslennik.be</t>
  </si>
  <si>
    <t>GO! atheneum Kalevoet</t>
  </si>
  <si>
    <t>Nekkersgatlaan 17</t>
  </si>
  <si>
    <t>katrien.houben@campus-kalevoet.be</t>
  </si>
  <si>
    <t>GO! middenschool Kalevoet</t>
  </si>
  <si>
    <t>de Bavaylei 116</t>
  </si>
  <si>
    <t>Zijp 14</t>
  </si>
  <si>
    <t>sanne.huygens@campuswemmel.be</t>
  </si>
  <si>
    <t>Grote Prijzenlaan 59</t>
  </si>
  <si>
    <t>Tiensestraat 57</t>
  </si>
  <si>
    <t>Oudenaardsesteenweg 20</t>
  </si>
  <si>
    <t>Van Maerlantstraat 1</t>
  </si>
  <si>
    <t>shirley.adam@maerlantatheneum.be</t>
  </si>
  <si>
    <t>jurgen.balbaert@maerlantatheneum.be</t>
  </si>
  <si>
    <t>Atheneum Brugge</t>
  </si>
  <si>
    <t>Sint-Clarastraat 46_B</t>
  </si>
  <si>
    <t>info@atheneumbrugge.be</t>
  </si>
  <si>
    <t>Daverlostraat 132</t>
  </si>
  <si>
    <t>Rijselstraat 7</t>
  </si>
  <si>
    <t>Sint-Clarastraat 46_A</t>
  </si>
  <si>
    <t>Kaaskerkestraat 22</t>
  </si>
  <si>
    <t>Callaertswalledreef 8</t>
  </si>
  <si>
    <t>Guido Gezellelaan 10</t>
  </si>
  <si>
    <t>Plumerlaan 26</t>
  </si>
  <si>
    <t>info@atheneumieper.be</t>
  </si>
  <si>
    <t>Plumerlaan 24</t>
  </si>
  <si>
    <t>info.ms@campusminneplein.be</t>
  </si>
  <si>
    <t>dir.ktaieper@go-scholengroepwesthoek.be</t>
  </si>
  <si>
    <t>Bellevuestraat 28</t>
  </si>
  <si>
    <t>info@campusbellevue.be</t>
  </si>
  <si>
    <t>Alfred Verweeplein 25</t>
  </si>
  <si>
    <t>Moerestraat 20</t>
  </si>
  <si>
    <t>Pottelberg 4</t>
  </si>
  <si>
    <t>Minister De Taeyelaan 13</t>
  </si>
  <si>
    <t>Burgemeester Felix de Bethunelaa 4</t>
  </si>
  <si>
    <t>Hugo Verriestlaan 155</t>
  </si>
  <si>
    <t>Vander Merschplein 54</t>
  </si>
  <si>
    <t>kevin@futurascholen.be</t>
  </si>
  <si>
    <t>GO! Atheneum Nieuwpoort</t>
  </si>
  <si>
    <t>Arsenaalstraat 20</t>
  </si>
  <si>
    <t>Leffingestraat 1</t>
  </si>
  <si>
    <t>Steensedijk 495</t>
  </si>
  <si>
    <t>St.-Elisabethlaan 4</t>
  </si>
  <si>
    <t>Groenestraat 170</t>
  </si>
  <si>
    <t>Hugo Verrieststraat 68</t>
  </si>
  <si>
    <t>Stationstraat 67</t>
  </si>
  <si>
    <t>directie@campusdereynaert.be</t>
  </si>
  <si>
    <t>Rijselstraat 110</t>
  </si>
  <si>
    <t>Smissestraat 3</t>
  </si>
  <si>
    <t>dir.atheneumveurne@go-scholengroepwesthoek.be</t>
  </si>
  <si>
    <t>Jozef Duthoystraat 34</t>
  </si>
  <si>
    <t>info.cms@groenhoveschool.be</t>
  </si>
  <si>
    <t>Westerlaan 69</t>
  </si>
  <si>
    <t>Graanmarkt 14</t>
  </si>
  <si>
    <t>053-46.64.00</t>
  </si>
  <si>
    <t>Pontstraat 51</t>
  </si>
  <si>
    <t>Keizersplein 19</t>
  </si>
  <si>
    <t>Welvaartstraat 70_1</t>
  </si>
  <si>
    <t>pedagogischdirecteur@technigo.be</t>
  </si>
  <si>
    <t>Ledebaan 101</t>
  </si>
  <si>
    <t>personeelsdirecteur@technigo.be</t>
  </si>
  <si>
    <t>financieeldirecteur@technigo.be</t>
  </si>
  <si>
    <t>Stationsstraat 128</t>
  </si>
  <si>
    <t>Kouterbaan 20</t>
  </si>
  <si>
    <t>Zuidlaan 3</t>
  </si>
  <si>
    <t>Begijnhoflaan 1</t>
  </si>
  <si>
    <t>Hofbilkstraat 21</t>
  </si>
  <si>
    <t>09-394.30.70</t>
  </si>
  <si>
    <t>Papiermolenstraat 103</t>
  </si>
  <si>
    <t>Wegvoeringstraat 7</t>
  </si>
  <si>
    <t>Voskenslaan 60</t>
  </si>
  <si>
    <t>Kortrijksesteenweg 12</t>
  </si>
  <si>
    <t>Coupure Rechts 312</t>
  </si>
  <si>
    <t>Kortrijksesteenweg 32</t>
  </si>
  <si>
    <t>Loystraat 70</t>
  </si>
  <si>
    <t>Azalealaan 21</t>
  </si>
  <si>
    <t>Mevrouw Courtmanslaan 80</t>
  </si>
  <si>
    <t>Amand Casier de ter Bekenlaan 26</t>
  </si>
  <si>
    <t>Brusselsesteenweg 165</t>
  </si>
  <si>
    <t>Hospicestraat 16</t>
  </si>
  <si>
    <t>Dreefstraat 31</t>
  </si>
  <si>
    <t>Astridlaan 33</t>
  </si>
  <si>
    <t>Parklaan 89</t>
  </si>
  <si>
    <t>Terra</t>
  </si>
  <si>
    <t>Theo De Deckerlaan 2</t>
  </si>
  <si>
    <t>info@terratemse.be</t>
  </si>
  <si>
    <t>Noordlaan 10</t>
  </si>
  <si>
    <t>Onteigeningsstraat 41_B</t>
  </si>
  <si>
    <t>Onteigeningsstraat 41_D</t>
  </si>
  <si>
    <t>Kasteelstraat 32</t>
  </si>
  <si>
    <t>Sint Martinusstraat 3</t>
  </si>
  <si>
    <t>info@atheneumbilzen.be</t>
  </si>
  <si>
    <t>Millenstraat 14</t>
  </si>
  <si>
    <t>Daalstraat 4</t>
  </si>
  <si>
    <t>Mosselerlaan 62</t>
  </si>
  <si>
    <t>Sint-Lodewijkstraat 26</t>
  </si>
  <si>
    <t>Mosselerlaan 94</t>
  </si>
  <si>
    <t>Capucienenstraat 28</t>
  </si>
  <si>
    <t>Elfde-Liniestraat 14</t>
  </si>
  <si>
    <t>Vildersstraat 28</t>
  </si>
  <si>
    <t>Vildersstraat 3</t>
  </si>
  <si>
    <t>Dokter Vanweddingenlaan 10</t>
  </si>
  <si>
    <t>Koning Albertlaan 58</t>
  </si>
  <si>
    <t>Campus FLX</t>
  </si>
  <si>
    <t>Atheneumstraat 2</t>
  </si>
  <si>
    <t>Campus FLX middenschool</t>
  </si>
  <si>
    <t>johan.schepkens@campusflx.be</t>
  </si>
  <si>
    <t>Mudakkers 25</t>
  </si>
  <si>
    <t>Burgemeester Philipslaan 19_A</t>
  </si>
  <si>
    <t>089-56.04.80</t>
  </si>
  <si>
    <t>directie@kamaaseik.be</t>
  </si>
  <si>
    <t>Burgemeester Philipslaan 19_B</t>
  </si>
  <si>
    <t>infotamaaseik@campusvaneyck.be</t>
  </si>
  <si>
    <t>Burgemeester Philipslaan 20</t>
  </si>
  <si>
    <t>Onderwijsstraat 19</t>
  </si>
  <si>
    <t>personeel.maxwell@scholengroep14.be</t>
  </si>
  <si>
    <t>Leopoldlaan 45</t>
  </si>
  <si>
    <t>Tichelrijlaan 1</t>
  </si>
  <si>
    <t>Moerenstraat 4</t>
  </si>
  <si>
    <t>Speelhoflaan 9</t>
  </si>
  <si>
    <t>Stationsstraat 32</t>
  </si>
  <si>
    <t>Keversstraat 26</t>
  </si>
  <si>
    <t>nadine.cornette@kov.be</t>
  </si>
  <si>
    <t>Blijdorpstraat 3</t>
  </si>
  <si>
    <t>Emiel Blangenoisstraat 2</t>
  </si>
  <si>
    <t>Weerstandsplein 1</t>
  </si>
  <si>
    <t>Sint-Truidensesteenweg 44</t>
  </si>
  <si>
    <t>Lamorinièrestraat 150</t>
  </si>
  <si>
    <t>Richtpunt campus Gent Abdisstraat</t>
  </si>
  <si>
    <t>Abdisstraat 56</t>
  </si>
  <si>
    <t>Dreef 47</t>
  </si>
  <si>
    <t>Luitenant Dobbelaerestraat 16</t>
  </si>
  <si>
    <t>Hasseltweg 383</t>
  </si>
  <si>
    <t>Van Helmontstraat 29</t>
  </si>
  <si>
    <t>Oscar De Gruyterlaan 4</t>
  </si>
  <si>
    <t>Wegvoeringstraat 59_A</t>
  </si>
  <si>
    <t>Kaulillerweg 3</t>
  </si>
  <si>
    <t>Bleekstraat 3</t>
  </si>
  <si>
    <t>Eikelstraat 41</t>
  </si>
  <si>
    <t>Leonardo College</t>
  </si>
  <si>
    <t>Middenstraat 10</t>
  </si>
  <si>
    <t>Campus MAX Middenschool</t>
  </si>
  <si>
    <t>Stationsstraat 38</t>
  </si>
  <si>
    <t>middenschool@campusmax.be</t>
  </si>
  <si>
    <t>Campus MAX College</t>
  </si>
  <si>
    <t>Stationsstraat 125</t>
  </si>
  <si>
    <t>college@campusmax.be</t>
  </si>
  <si>
    <t>Parklaan 52</t>
  </si>
  <si>
    <t>VIIde-Olympiadelaan 25</t>
  </si>
  <si>
    <t>Denis Voetsstraat 21</t>
  </si>
  <si>
    <t>Elfde-Liniestraat 22</t>
  </si>
  <si>
    <t>Jan Moorkensstraat 95</t>
  </si>
  <si>
    <t>Groene-Poortdreef 17</t>
  </si>
  <si>
    <t>Stefaan Modest Glorieuxlaan 30</t>
  </si>
  <si>
    <t>Kasteelstraat 44</t>
  </si>
  <si>
    <t>Kapellensteenweg 501</t>
  </si>
  <si>
    <t>Chrysantenstraat 26</t>
  </si>
  <si>
    <t>Groenstraat 156</t>
  </si>
  <si>
    <t>Karel Oomsstraat 24</t>
  </si>
  <si>
    <t>Gouverneur Verwilghensingel 3</t>
  </si>
  <si>
    <t>Collegelaan 9</t>
  </si>
  <si>
    <t>Katelijnestraat 86</t>
  </si>
  <si>
    <t>koen.bollaert@muda.be</t>
  </si>
  <si>
    <t>Ottogracht 4</t>
  </si>
  <si>
    <t>Oude Houtlei 44</t>
  </si>
  <si>
    <t>Lemmensberg 3</t>
  </si>
  <si>
    <t>Capucienenlaan 8</t>
  </si>
  <si>
    <t>Prinses Elisabethlaan 1</t>
  </si>
  <si>
    <t>Grotesteenweg 489</t>
  </si>
  <si>
    <t>Lombardenvest 52</t>
  </si>
  <si>
    <t>Wollemarkt 36</t>
  </si>
  <si>
    <t>Potterierei 46</t>
  </si>
  <si>
    <t>buso-spermalie@de-kade.be</t>
  </si>
  <si>
    <t>Bellaertstraat 11</t>
  </si>
  <si>
    <t>Distelvinklaan 22</t>
  </si>
  <si>
    <t>Kallobaan 3_A</t>
  </si>
  <si>
    <t>Kallobaan 1</t>
  </si>
  <si>
    <t>Barrièrestraat 2_D</t>
  </si>
  <si>
    <t>Begijnhofstraat 3</t>
  </si>
  <si>
    <t>Kerkplein 15</t>
  </si>
  <si>
    <t>Groenstraat 13</t>
  </si>
  <si>
    <t>Mercatorlaan 15</t>
  </si>
  <si>
    <t>Tweebruggenstraat 55</t>
  </si>
  <si>
    <t>Groenendaal 1</t>
  </si>
  <si>
    <t>Gagelveldenstraat 71</t>
  </si>
  <si>
    <t>Marktplein 5</t>
  </si>
  <si>
    <t>Patronagestraat 51</t>
  </si>
  <si>
    <t>Weggevoerdenstraat 55</t>
  </si>
  <si>
    <t>Wegvoeringstraat 21</t>
  </si>
  <si>
    <t>sophie.denil@sgw.be</t>
  </si>
  <si>
    <t>Peter Benoitlaan 40</t>
  </si>
  <si>
    <t>sintvincentius@leiepoort.be</t>
  </si>
  <si>
    <t>Guido Gezellelaan 105</t>
  </si>
  <si>
    <t>sinthendrik@leiepoort.be</t>
  </si>
  <si>
    <t>Pelserstraat 33</t>
  </si>
  <si>
    <t>Hippolyte Boulengerlaan 7</t>
  </si>
  <si>
    <t>Sint-Bavostraat 41</t>
  </si>
  <si>
    <t>Jef Denynplein 2</t>
  </si>
  <si>
    <t>Naamsesteenweg 167</t>
  </si>
  <si>
    <t>Kasteelpleinstraat 31</t>
  </si>
  <si>
    <t>JOMA 1</t>
  </si>
  <si>
    <t>Maantjessteenweg 130</t>
  </si>
  <si>
    <t>Boogschutterslaan 25</t>
  </si>
  <si>
    <t>Sint-Niklaasstraat 22</t>
  </si>
  <si>
    <t>Eikenstraat 8</t>
  </si>
  <si>
    <t>Mosselerlaan 110</t>
  </si>
  <si>
    <t>Gloriantlaan 75</t>
  </si>
  <si>
    <t>Waaibergstraat 45</t>
  </si>
  <si>
    <t>Waaibergstraat 43</t>
  </si>
  <si>
    <t>Sint-Jozefstraat 7</t>
  </si>
  <si>
    <t>Sinte Annalaan 99_B</t>
  </si>
  <si>
    <t>Manchesterlaan 50</t>
  </si>
  <si>
    <t>Kloosterstraat 72</t>
  </si>
  <si>
    <t>peter.verlee@koho.be</t>
  </si>
  <si>
    <t>Guffenslaan 27</t>
  </si>
  <si>
    <t>Kloosterstraat 14</t>
  </si>
  <si>
    <t>Leenstraat 32</t>
  </si>
  <si>
    <t>Beekstraat 21</t>
  </si>
  <si>
    <t>Hulstplein 32</t>
  </si>
  <si>
    <t>middenschool@sint-rembert.be</t>
  </si>
  <si>
    <t>KOBOS Secundair I</t>
  </si>
  <si>
    <t>Wispelbergstraat 2</t>
  </si>
  <si>
    <t>wispelberg@onderwijs.gent.be</t>
  </si>
  <si>
    <t>De Nova</t>
  </si>
  <si>
    <t>Rerum Novarumlaan 1</t>
  </si>
  <si>
    <t>info@denova.school</t>
  </si>
  <si>
    <t>Graaf Karel de Goedelaan 7</t>
  </si>
  <si>
    <t>RHIZO 7 BuSO De Lage Kouter</t>
  </si>
  <si>
    <t>lage@kouterkortrijk.be</t>
  </si>
  <si>
    <t>Brialmontlei 45</t>
  </si>
  <si>
    <t>Meerlaan 25</t>
  </si>
  <si>
    <t>Minderbroedersstraat 11</t>
  </si>
  <si>
    <t>Van Helmontstraat 27</t>
  </si>
  <si>
    <t>Brusselstraat 283</t>
  </si>
  <si>
    <t>Visitatiestraat 5</t>
  </si>
  <si>
    <t>Ooievaarsnest 3</t>
  </si>
  <si>
    <t>Martelaarslaan 13</t>
  </si>
  <si>
    <t>Gustave Royerslaan 39</t>
  </si>
  <si>
    <t>Ruggeveldlaan 496</t>
  </si>
  <si>
    <t>Berlaarbaan 229</t>
  </si>
  <si>
    <t>Tiensevest 62</t>
  </si>
  <si>
    <t>Technische-Schoolstraat 52</t>
  </si>
  <si>
    <t>Boeschepestraat 20</t>
  </si>
  <si>
    <t>Zandstraat 101</t>
  </si>
  <si>
    <t>Brandstraat 44</t>
  </si>
  <si>
    <t>O.L. Vrouwstraat 9</t>
  </si>
  <si>
    <t>carla.triest@olviboom.be</t>
  </si>
  <si>
    <t>Bassinstraat 15</t>
  </si>
  <si>
    <t>Boudewijnlaan 61</t>
  </si>
  <si>
    <t>De Tramzate 9</t>
  </si>
  <si>
    <t>Turnhoutsebaan 250</t>
  </si>
  <si>
    <t>Van Helmontstraat 6</t>
  </si>
  <si>
    <t>Lagesteenweg 77</t>
  </si>
  <si>
    <t>info@campusfenix.be</t>
  </si>
  <si>
    <t>Vaartstraat 1</t>
  </si>
  <si>
    <t>directeur@campusdebrug.be</t>
  </si>
  <si>
    <t>Jazz Bilzenplein 5</t>
  </si>
  <si>
    <t>Bruiloftstraat 10</t>
  </si>
  <si>
    <t>Sint Lambertuslaan 15</t>
  </si>
  <si>
    <t>Deken Jonckheerestraat 16 bus 1</t>
  </si>
  <si>
    <t>Grootloonstraat 1 bus A</t>
  </si>
  <si>
    <t>ilse.degelder@sgw.be</t>
  </si>
  <si>
    <t>Veearts Strauvenlaan 5</t>
  </si>
  <si>
    <t>Ursulinenstraat 2</t>
  </si>
  <si>
    <t>Sollevelden 3_A</t>
  </si>
  <si>
    <t>Collegelaan 1</t>
  </si>
  <si>
    <t>Industrielaan 31</t>
  </si>
  <si>
    <t>Fortstraat 47</t>
  </si>
  <si>
    <t>Zavel 19</t>
  </si>
  <si>
    <t>Parkstraat 2</t>
  </si>
  <si>
    <t>Fabiolalaan 2</t>
  </si>
  <si>
    <t>pieterjan.veldeman@sijo.be</t>
  </si>
  <si>
    <t>Jubileumlaan 1</t>
  </si>
  <si>
    <t>Bekaflaan 65</t>
  </si>
  <si>
    <t>Gasthuisstraat 2</t>
  </si>
  <si>
    <t>Pas 110</t>
  </si>
  <si>
    <t>Ballingenweg 34</t>
  </si>
  <si>
    <t>Diksmuidekaai 6</t>
  </si>
  <si>
    <t>Lange Kroonstraat 72</t>
  </si>
  <si>
    <t>Kruisven 25</t>
  </si>
  <si>
    <t>Magdalenastraat 30</t>
  </si>
  <si>
    <t>Diestersteenweg 146</t>
  </si>
  <si>
    <t>Sint-Lambertusstraat 8</t>
  </si>
  <si>
    <t>Stokerijstraat 9</t>
  </si>
  <si>
    <t>Polenplein 23</t>
  </si>
  <si>
    <t>dir.gyselinckx@st-gabriel.be</t>
  </si>
  <si>
    <t>Schapenstraat 39</t>
  </si>
  <si>
    <t>Kard. Mercierstraat 10</t>
  </si>
  <si>
    <t>Sint-Truidersteenweg 17</t>
  </si>
  <si>
    <t>Rode Kruislaan 27</t>
  </si>
  <si>
    <t>August Leyweg 3</t>
  </si>
  <si>
    <t>Plein 14</t>
  </si>
  <si>
    <t>Collegelaan 30</t>
  </si>
  <si>
    <t>Stommestraat 2</t>
  </si>
  <si>
    <t>Diesterstraat 1</t>
  </si>
  <si>
    <t>Rozenberg 2</t>
  </si>
  <si>
    <t>Noord-Brabantlaan 79</t>
  </si>
  <si>
    <t>Oud-Strijderslaan 200</t>
  </si>
  <si>
    <t>dany.van.bossuyt@vhorta.be</t>
  </si>
  <si>
    <t>Azalealaan 2</t>
  </si>
  <si>
    <t>Uitbreidingstraat 246</t>
  </si>
  <si>
    <t>Stationsstraat 6</t>
  </si>
  <si>
    <t>info@snorduffel.be</t>
  </si>
  <si>
    <t>Bergense Steenweg 1421</t>
  </si>
  <si>
    <t>Nieuwstraat 91</t>
  </si>
  <si>
    <t>info@wico.be</t>
  </si>
  <si>
    <t>Pieter Breugheldreef 4</t>
  </si>
  <si>
    <t>lommel@wico.be</t>
  </si>
  <si>
    <t>Stationsstraat 25</t>
  </si>
  <si>
    <t>junior@wico.be</t>
  </si>
  <si>
    <t>Stationsstraat 74</t>
  </si>
  <si>
    <t>Demerstraat 12</t>
  </si>
  <si>
    <t>GO! BuSO Egmont &amp; Hoorn OV1</t>
  </si>
  <si>
    <t>Broeckstraat 37</t>
  </si>
  <si>
    <t>Scheutistenlaan 8</t>
  </si>
  <si>
    <t>Hundelgemsesteenweg 93</t>
  </si>
  <si>
    <t>Albertlaan 44</t>
  </si>
  <si>
    <t>directie@hhc.world</t>
  </si>
  <si>
    <t>directiems@hhc.world</t>
  </si>
  <si>
    <t>Prins Leopoldstraat 51</t>
  </si>
  <si>
    <t>Waversesteenweg 96</t>
  </si>
  <si>
    <t>directie@sintmartinusscholen.be</t>
  </si>
  <si>
    <t>katrien.goetelen@collegehagelstein.be</t>
  </si>
  <si>
    <t>Janseniusstraat 2</t>
  </si>
  <si>
    <t>Groenveldstraat 44</t>
  </si>
  <si>
    <t>Vakschoolstraat 41</t>
  </si>
  <si>
    <t>Sinte Annalaan 198</t>
  </si>
  <si>
    <t>Bosstraat 9</t>
  </si>
  <si>
    <t>Maarschalk Gérardstraat 18</t>
  </si>
  <si>
    <t>Koningin Astridlaan 33</t>
  </si>
  <si>
    <t>Patijntjestraat 45</t>
  </si>
  <si>
    <t>Herebaan-West 41</t>
  </si>
  <si>
    <t>directie1gr@marisstella.be</t>
  </si>
  <si>
    <t>Zilverenberg 1</t>
  </si>
  <si>
    <t>Sint-Jozefstraat 10</t>
  </si>
  <si>
    <t>Mandellaan 170</t>
  </si>
  <si>
    <t>Arme-Klarenstraat 40</t>
  </si>
  <si>
    <t>dries.vandergunst@sint-michiel.be</t>
  </si>
  <si>
    <t>Wezestraat 2</t>
  </si>
  <si>
    <t>Charles Deberiotstraat 14</t>
  </si>
  <si>
    <t>WICO - 127837</t>
  </si>
  <si>
    <t>Ursulinenstraat 17</t>
  </si>
  <si>
    <t>WICO - 127845</t>
  </si>
  <si>
    <t>Ursulinenstraat 13</t>
  </si>
  <si>
    <t>Stalkruidlaan 9</t>
  </si>
  <si>
    <t>Sint-Baafskouterstraat 129</t>
  </si>
  <si>
    <t>Wittemolenstraat 9</t>
  </si>
  <si>
    <t>Rombaut Keldermansstraat 33</t>
  </si>
  <si>
    <t>Sint-Gerolflaan 20</t>
  </si>
  <si>
    <t>Volhardingslaan 11</t>
  </si>
  <si>
    <t>directie@erasmusatheneum.be</t>
  </si>
  <si>
    <t>Polderdreef 42</t>
  </si>
  <si>
    <t>directie@erasmusdepinte.be</t>
  </si>
  <si>
    <t>Antwerpsesteenweg 145</t>
  </si>
  <si>
    <t>Baron de Taxislaan 4</t>
  </si>
  <si>
    <t>Kleiryt 5</t>
  </si>
  <si>
    <t>Steenweg op Mol 154</t>
  </si>
  <si>
    <t>Gilainstraat 70</t>
  </si>
  <si>
    <t>Onze-Lieve-Vrouw-van-Lourdescollege 2</t>
  </si>
  <si>
    <t>Eduard Arsenstraat 40</t>
  </si>
  <si>
    <t>Tjalkstraat 11</t>
  </si>
  <si>
    <t>Koestraat 26</t>
  </si>
  <si>
    <t>Potterierei 45</t>
  </si>
  <si>
    <t>Lindendreef 1</t>
  </si>
  <si>
    <t>Corneel Heymanslaan 10</t>
  </si>
  <si>
    <t>Leon Spilliaertstraat 31</t>
  </si>
  <si>
    <t>Vijverhoflaan 13</t>
  </si>
  <si>
    <t>helene.melle@dbgroenveld.be</t>
  </si>
  <si>
    <t>Pastoor Dergentlaan 47</t>
  </si>
  <si>
    <t>016-55.34.00</t>
  </si>
  <si>
    <t>Gerhagenstraat 58</t>
  </si>
  <si>
    <t>Ploegstraat 38</t>
  </si>
  <si>
    <t>Potterierei 11</t>
  </si>
  <si>
    <t>bruno.overbergh@slhd.be</t>
  </si>
  <si>
    <t>Slachthuisstraat 64</t>
  </si>
  <si>
    <t>03-500.20.01</t>
  </si>
  <si>
    <t>directeur@cdo-newton.be</t>
  </si>
  <si>
    <t>mark.crombeen@ferdinand.broedersvanliefde.be</t>
  </si>
  <si>
    <t>Verheydenstraat 39</t>
  </si>
  <si>
    <t>Beheerstraat 10</t>
  </si>
  <si>
    <t>Senator Coolestraat 1</t>
  </si>
  <si>
    <t>Hekkestraat 26</t>
  </si>
  <si>
    <t>info@labonderwijs.be</t>
  </si>
  <si>
    <t>Jan-Pieter Minckelersstraat 192</t>
  </si>
  <si>
    <t>willem.schoors@stroom.ksleuven.be</t>
  </si>
  <si>
    <t>059-29.54.45</t>
  </si>
  <si>
    <t>de Haveskerckelaan 25</t>
  </si>
  <si>
    <t>H.-Hartlaan 1_A</t>
  </si>
  <si>
    <t>Liefdestraat 10</t>
  </si>
  <si>
    <t>02-735 40 85</t>
  </si>
  <si>
    <t>Oorlogsvrijwilligerslaan 2</t>
  </si>
  <si>
    <t>Laageind 19</t>
  </si>
  <si>
    <t>info.pito@provincieantwerpen.be</t>
  </si>
  <si>
    <t>Kroonmolenstraat 8</t>
  </si>
  <si>
    <t>bart.janssens@busokristuskoning.be</t>
  </si>
  <si>
    <t>Platteput 4</t>
  </si>
  <si>
    <t>info@richtpuntbuggenhout.net</t>
  </si>
  <si>
    <t>014-61.15.73</t>
  </si>
  <si>
    <t>Koningstraat 12</t>
  </si>
  <si>
    <t>09-228.45.90</t>
  </si>
  <si>
    <t>sarah.verslijcke@ivio-binnenhof.be</t>
  </si>
  <si>
    <t>Bad Godesberglaan 21</t>
  </si>
  <si>
    <t>hoge@kouterkortrijk.be</t>
  </si>
  <si>
    <t>Eerstegraadsschool Heilige Familie</t>
  </si>
  <si>
    <t>Broederscholen Hiëronymus 5</t>
  </si>
  <si>
    <t>Nieuwstraat 17</t>
  </si>
  <si>
    <t>STEKENE</t>
  </si>
  <si>
    <t>03-779.67.94</t>
  </si>
  <si>
    <t>Onze-Lieve-Vrouw-Presentatie SecundOnd 2</t>
  </si>
  <si>
    <t>Sint-Carolus Secundair Onderwijs - 2</t>
  </si>
  <si>
    <t>info@sint-carolus.be</t>
  </si>
  <si>
    <t>ZAVO brede eerste graad</t>
  </si>
  <si>
    <t>info@zavo.be</t>
  </si>
  <si>
    <t>Campus Kompas</t>
  </si>
  <si>
    <t>Gallaitstraat 58_60</t>
  </si>
  <si>
    <t>Óscar Romerocollege 6</t>
  </si>
  <si>
    <t>Boterstraat 6</t>
  </si>
  <si>
    <t>PITTEM</t>
  </si>
  <si>
    <t>GO! athena OV4</t>
  </si>
  <si>
    <t>Bruyningstraat 20</t>
  </si>
  <si>
    <t>Berkenbeek SO 2 (buso)</t>
  </si>
  <si>
    <t>Nieuwmoerse Steenweg 113 bus c</t>
  </si>
  <si>
    <t>Verklaring door de gemandateerde van de school of van het centrum</t>
  </si>
  <si>
    <t>Foutmeldingen</t>
  </si>
  <si>
    <t>voor- en achternaam gemandateerde</t>
  </si>
  <si>
    <t>Als het formulier nog onlogische of onvolledige vermeldingen bevat, vindt u daarvan hieronder een korte samenvatting.</t>
  </si>
  <si>
    <t>Dien het formulier pas in als er geen foutmeldingen meer worden getoond.</t>
  </si>
  <si>
    <t xml:space="preserve">Wat was het meest recente advies van de onderwijsinspectie over de bewoonbaarheid, veiligheid en hygiëne van het gebouw? </t>
  </si>
  <si>
    <t>Log in op Mijn Onderwijs en ga naar het tabblad 'Documenten'.</t>
  </si>
  <si>
    <t>Klik in hetzelfde scherm op de knop '+Bijlage toevoegen' en selecteer het opgeslagen bestand. Daarna wordt de naam van het toegevoegde bestand onder de knop '+Bijlage toevoegen' weergegeven.</t>
  </si>
  <si>
    <t>Als het document is opgeladen, vindt u het terug onder het tabblad 'Documenten' bij 'Verstuurd door instelling'.</t>
  </si>
  <si>
    <t>Selecteer de instelling waarvoor u een document wilt doorsturen.</t>
  </si>
  <si>
    <t>Klik op de knop 'Stuur document(en) door' om het bestand aan de afdeling Secundair Onderwijs te bezorgen. Daarna verschijnt in het scherm 'Document versturen' een blauwe balk met de vermelding 'Uw document(en) zijn succesvol verstuurd'.</t>
  </si>
  <si>
    <r>
      <t xml:space="preserve">Voor een vlotte verwerking is het belangrijk om alle documenten die tot dezelfde aanvraag behoren, </t>
    </r>
    <r>
      <rPr>
        <b/>
        <i/>
        <u/>
        <sz val="10"/>
        <rFont val="Calibri"/>
        <family val="2"/>
      </rPr>
      <t>in één pdf-bestand</t>
    </r>
    <r>
      <rPr>
        <b/>
        <i/>
        <sz val="10"/>
        <rFont val="Calibri"/>
        <family val="2"/>
      </rPr>
      <t xml:space="preserve"> op te laden.</t>
    </r>
  </si>
  <si>
    <t>Selecteer het schooljaar waarop de gegevens betrekking hebben. Standaard staat dit op het lopende schooljaar. Wijzig het schooljaar als dat nodig is.</t>
  </si>
  <si>
    <t xml:space="preserve"> ongunstig</t>
  </si>
  <si>
    <t xml:space="preserve"> beperkt gunstig</t>
  </si>
  <si>
    <t xml:space="preserve"> gunstig</t>
  </si>
  <si>
    <t xml:space="preserve"> nog geen advies beschikbaar</t>
  </si>
  <si>
    <t>Nr_SG</t>
  </si>
  <si>
    <t>053-38.28.28</t>
  </si>
  <si>
    <t>frank.pieters@bernardusscholen.be</t>
  </si>
  <si>
    <t>Onze-Lieve-Vrouwecollege_Plus</t>
  </si>
  <si>
    <t>Onze-Lieve-Vrouwecollege Plus</t>
  </si>
  <si>
    <t>laura.baaijens@so.antwerpen.be</t>
  </si>
  <si>
    <t>info@sintclara.kobart.be</t>
  </si>
  <si>
    <t>kOsh A</t>
  </si>
  <si>
    <t>kOsh B</t>
  </si>
  <si>
    <t>kOsh C</t>
  </si>
  <si>
    <t>kOsh D</t>
  </si>
  <si>
    <t>kOsh E</t>
  </si>
  <si>
    <t>groenendaal@knmc.be</t>
  </si>
  <si>
    <t>daniel.leeten@hivset.be</t>
  </si>
  <si>
    <t>kristien.boonen@vtiz.be</t>
  </si>
  <si>
    <t>onthaal@siba.be</t>
  </si>
  <si>
    <t>directie@sintguido.be</t>
  </si>
  <si>
    <t>Sint-Martinusscholen Asse Walfergem</t>
  </si>
  <si>
    <t>Sint-Martinusscholen Asse Koensborre</t>
  </si>
  <si>
    <t>directie.ms@martinusasse.be</t>
  </si>
  <si>
    <t>Pastoor Pitetlaan 24</t>
  </si>
  <si>
    <t>info@dbhaacht.be</t>
  </si>
  <si>
    <t>Ilona.Hawrijk@salco-haasrode.be</t>
  </si>
  <si>
    <t>Onze-Lieve-Vrouwinstituut</t>
  </si>
  <si>
    <t>jeroen.degreef@olvrode.be</t>
  </si>
  <si>
    <t>directie@donboscobrussel.be</t>
  </si>
  <si>
    <t>directie@olvh-brugge.be</t>
  </si>
  <si>
    <t>MAST</t>
  </si>
  <si>
    <t>info@mastbrugge.be</t>
  </si>
  <si>
    <t>engineering@guldensporencollege.be</t>
  </si>
  <si>
    <t>Heulsekasteelstraat 2_A</t>
  </si>
  <si>
    <t>056-82.82.10</t>
  </si>
  <si>
    <t>kimara.goethals@lti-oedelem.be</t>
  </si>
  <si>
    <t>VTI Petrus en Paulus</t>
  </si>
  <si>
    <t>kristof.dossche@smi-aalst.be</t>
  </si>
  <si>
    <t>business@sintlievenscollege.be</t>
  </si>
  <si>
    <t>directie@mariagaard.be</t>
  </si>
  <si>
    <t>Spectrumcollege Beringen Bovenbouw S</t>
  </si>
  <si>
    <t>Spectrumcollege Beringen Bovenbouw E</t>
  </si>
  <si>
    <t>Spectrumcollege Beringen Bovenbouw D</t>
  </si>
  <si>
    <t>Spectrumcollege Beringen Middenschool</t>
  </si>
  <si>
    <t>sven.vanvlierden@pyxiscollege.be</t>
  </si>
  <si>
    <t>frank.deen@pyxiscollege.be</t>
  </si>
  <si>
    <t>Spectrumcollege Campus Lummen Bovenbouw</t>
  </si>
  <si>
    <t>011-49.33.80</t>
  </si>
  <si>
    <t>Spectrumcollege Lummen Middenschool</t>
  </si>
  <si>
    <t>Spectrumcollege Campus Paal</t>
  </si>
  <si>
    <t>011-49.33.90</t>
  </si>
  <si>
    <t>directie@erasmusatheneumkalmthout.be</t>
  </si>
  <si>
    <t>Augustijnenlaan 31</t>
  </si>
  <si>
    <t>053-46.73.00</t>
  </si>
  <si>
    <t>kelly.desimpelaere@athena-driehofsteden.be</t>
  </si>
  <si>
    <t>Tectura Gent-centrum</t>
  </si>
  <si>
    <t>info@gentcentrum.tectura.be</t>
  </si>
  <si>
    <t>Tectura Tuinbouwschool Melle</t>
  </si>
  <si>
    <t>directie.tadewijzer@gocampusgenk.be</t>
  </si>
  <si>
    <t>evelien.boonen@methodehetkompas.be</t>
  </si>
  <si>
    <t>CAMPOS</t>
  </si>
  <si>
    <t>CAMPOS@turnhout.be</t>
  </si>
  <si>
    <t>dirk.tormans@silawesterlo.anker.be</t>
  </si>
  <si>
    <t>joma@knmc.be</t>
  </si>
  <si>
    <t>Sint-Laurens secundair onderwijs 2</t>
  </si>
  <si>
    <t>Sint-Laurens secundair onderwijs 1</t>
  </si>
  <si>
    <t>kOsh F</t>
  </si>
  <si>
    <t>MIA-Brugge</t>
  </si>
  <si>
    <t>info@miabrugge.be</t>
  </si>
  <si>
    <t>August Michielsstraat 19</t>
  </si>
  <si>
    <t>info.derdegraad@olviboom.be</t>
  </si>
  <si>
    <t>dir.roelstraete@st-gabriel.be</t>
  </si>
  <si>
    <t>niels.vermeulen@silawesterlo.anker.be</t>
  </si>
  <si>
    <t>ann.ruppol@hasp-o.be</t>
  </si>
  <si>
    <t>rob.dewinter@sjcaalst.be</t>
  </si>
  <si>
    <t>kathleen.degoignies@dbgroenveld.be</t>
  </si>
  <si>
    <t>ulrike.geusens@virgajessecollege.be</t>
  </si>
  <si>
    <t>nele.goethals@sint-michiel.be</t>
  </si>
  <si>
    <t>Tectura Groenkouter</t>
  </si>
  <si>
    <t>inlichtingen@groenkouter.tectura.be</t>
  </si>
  <si>
    <t>DuO²-Gent</t>
  </si>
  <si>
    <t>clw.directeur@onderwijs.gent.be</t>
  </si>
  <si>
    <t>Ziekenhuisschool UZ Leuven SO</t>
  </si>
  <si>
    <t>onthaal@kamsa.be</t>
  </si>
  <si>
    <t>Tiensesteenweg 2</t>
  </si>
  <si>
    <t>SINT-JORIS-WINGE</t>
  </si>
  <si>
    <t>info@demet.eu</t>
  </si>
  <si>
    <t>CDO Noorderkempen</t>
  </si>
  <si>
    <t>Prins Boudewijnlaan 9 bus 3</t>
  </si>
  <si>
    <t>directeur@stekene.broeders.be</t>
  </si>
  <si>
    <t>directie@campuskompas.brussels</t>
  </si>
  <si>
    <t>056 22 59 20</t>
  </si>
  <si>
    <t>Waarop heeft de aanvraag betrekking?</t>
  </si>
  <si>
    <r>
      <t xml:space="preserve"> op een bestaande school of een bestaand centrum. </t>
    </r>
    <r>
      <rPr>
        <i/>
        <sz val="10"/>
        <rFont val="Calibri"/>
        <family val="2"/>
        <scheme val="minor"/>
      </rPr>
      <t>Ga naar vraag 2.</t>
    </r>
  </si>
  <si>
    <r>
      <t xml:space="preserve"> op een nieuwe school die of een nieuw centrum dat nog geen instellingsnummer heeft.</t>
    </r>
    <r>
      <rPr>
        <i/>
        <sz val="10"/>
        <rFont val="Calibri"/>
        <family val="2"/>
        <scheme val="minor"/>
      </rPr>
      <t xml:space="preserve"> Voeg dit formulier</t>
    </r>
  </si>
  <si>
    <t xml:space="preserve"> formulier bij uw aanvraag tot programmatie. Ga naar vraag 3.</t>
  </si>
  <si>
    <t>fme.buso@woudlucht.be</t>
  </si>
  <si>
    <t>GO! SBSO Campus Impuls</t>
  </si>
  <si>
    <t>09 251 23 02</t>
  </si>
  <si>
    <t>info@buso-evergem.be</t>
  </si>
  <si>
    <t>014-86.11.47</t>
  </si>
  <si>
    <t>secundairescholen@ferdinand.broedersvanliefde.be</t>
  </si>
  <si>
    <t>kika.carpentier@waterkant.be</t>
  </si>
  <si>
    <t>buso@sint-jozef.org</t>
  </si>
  <si>
    <t>directie@sfsvelzeke.be</t>
  </si>
  <si>
    <t>GO! SBSO Wagenschot</t>
  </si>
  <si>
    <t>info@gitokbovenbouw.be</t>
  </si>
  <si>
    <t>philippe.vandenplas@stella-matutina.be</t>
  </si>
  <si>
    <t>laurent.neyens@brucity.education</t>
  </si>
  <si>
    <t>Stfran.</t>
  </si>
  <si>
    <t>willem.vanschuerbeeck@tuinbouwschool.be</t>
  </si>
  <si>
    <t>Virgo Plus</t>
  </si>
  <si>
    <t>Het College EG</t>
  </si>
  <si>
    <t>Vaartdijkstraat 3</t>
  </si>
  <si>
    <t>silke.deschoemaeker@sint-rembert.be</t>
  </si>
  <si>
    <t>Godshuizenlaan 65</t>
  </si>
  <si>
    <t>09-323.57.50</t>
  </si>
  <si>
    <t>tisj.info@sgsj.be</t>
  </si>
  <si>
    <t>karel.schiepers@psdiepenbeek.be</t>
  </si>
  <si>
    <t>info@campusbilzen.be</t>
  </si>
  <si>
    <t>welkom@stamina.be</t>
  </si>
  <si>
    <t>Daverlostraat 132 bus B</t>
  </si>
  <si>
    <t>els@futurascholen.be</t>
  </si>
  <si>
    <t>054-43.34.40</t>
  </si>
  <si>
    <t>info@melle.tectura.be</t>
  </si>
  <si>
    <t>info.middenschool@gocampusgenk.be</t>
  </si>
  <si>
    <t>carine.lhomme@xpluslommel.be</t>
  </si>
  <si>
    <t>Virgo Plus EG</t>
  </si>
  <si>
    <t>0491 72 23 62</t>
  </si>
  <si>
    <t>anke.dereuse@blijdorp.be</t>
  </si>
  <si>
    <t>directie.secundair@koronse.be</t>
  </si>
  <si>
    <t>info@gitokeerstegraad.be</t>
  </si>
  <si>
    <t>hgi.directie@sgsj.be</t>
  </si>
  <si>
    <t>ikso.info@sgsj.be</t>
  </si>
  <si>
    <t>slc.directie@sgsj.be</t>
  </si>
  <si>
    <t>BenedictusPoort campus De Deyne</t>
  </si>
  <si>
    <t>dirk.flamant@benedictuspoort.be</t>
  </si>
  <si>
    <t>directie@sijo.be</t>
  </si>
  <si>
    <t>GO! Kompaz</t>
  </si>
  <si>
    <t>Parklaan 39</t>
  </si>
  <si>
    <t>directeur@kompaz-zaventem.be</t>
  </si>
  <si>
    <t>050-47.19.60</t>
  </si>
  <si>
    <t>onthaal@de-passer.be</t>
  </si>
  <si>
    <t>0485-58.85.05</t>
  </si>
  <si>
    <t>info@eerstegraad.broeders.be</t>
  </si>
  <si>
    <t>051 46 70 41</t>
  </si>
  <si>
    <t>info@athena-OV4.be</t>
  </si>
  <si>
    <t>LAB Sint-Niklaas</t>
  </si>
  <si>
    <t>Kleibeekstraat 138</t>
  </si>
  <si>
    <t>0498-46.37.78</t>
  </si>
  <si>
    <t>info@labsintniklaas.be</t>
  </si>
  <si>
    <t>Pastoor De Clerckstraat 1</t>
  </si>
  <si>
    <t>HERENT</t>
  </si>
  <si>
    <t>Don Bosco TI Hoboken Middenschool</t>
  </si>
  <si>
    <t>Don Bosco</t>
  </si>
  <si>
    <t>GO! SBSO Atelier B</t>
  </si>
  <si>
    <t>Jeruzalemstraat 34</t>
  </si>
  <si>
    <t>050-17.01.70</t>
  </si>
  <si>
    <t>IVIO Binnenhof 3 (BuSO)</t>
  </si>
  <si>
    <t>09 223 98 71</t>
  </si>
  <si>
    <r>
      <rPr>
        <i/>
        <sz val="10"/>
        <rFont val="Calibri"/>
        <family val="2"/>
        <scheme val="minor"/>
      </rPr>
      <t>Meer informatie en de meest recente versie van dit formulier vindt u in omzendbrief</t>
    </r>
    <r>
      <rPr>
        <i/>
        <u/>
        <sz val="10"/>
        <color indexed="12"/>
        <rFont val="Calibri"/>
        <family val="2"/>
        <scheme val="minor"/>
      </rPr>
      <t>SO 42</t>
    </r>
    <r>
      <rPr>
        <i/>
        <sz val="10"/>
        <rFont val="Calibri"/>
        <family val="2"/>
        <scheme val="minor"/>
      </rPr>
      <t>van 21 juni 1995 over vestigingsplaatsen in het secundair onderwijs.</t>
    </r>
  </si>
  <si>
    <t>1210 BRUSSEL</t>
  </si>
  <si>
    <t>Koning Albert II-laan 15 bus 138</t>
  </si>
  <si>
    <t>schooljaar 2027-2028</t>
  </si>
  <si>
    <t>schooljaar 2028-2029</t>
  </si>
  <si>
    <t>schooljaar 2029-2030</t>
  </si>
  <si>
    <t>GO!SBSO Woudlucht</t>
  </si>
  <si>
    <t>directie.secundair@groeicampus.be</t>
  </si>
  <si>
    <t>Nieuwe Sint-Annadreef 27</t>
  </si>
  <si>
    <t>onthaal@zaveldal-vgc.be</t>
  </si>
  <si>
    <t>GO! SBSO Schoolhuis</t>
  </si>
  <si>
    <t>leerexpert.de.stiel@stedelijkonderwijs.be</t>
  </si>
  <si>
    <t>leerexpert.kokoen.secundair@stedelijkonderwijs.be</t>
  </si>
  <si>
    <t>014-84.90.00</t>
  </si>
  <si>
    <t>info@gibbo.be</t>
  </si>
  <si>
    <t>info@busomariadal.be</t>
  </si>
  <si>
    <t>school@tordale-dewissel.be</t>
  </si>
  <si>
    <t>Inspirant aan zee BuSO</t>
  </si>
  <si>
    <t>buso@inspirant.be</t>
  </si>
  <si>
    <t>deast@bcpop.be</t>
  </si>
  <si>
    <t>053 78 85 25</t>
  </si>
  <si>
    <t>09-280.89.77</t>
  </si>
  <si>
    <t>peter.koeck@so.antwerpen.be</t>
  </si>
  <si>
    <t>Kunstkaai</t>
  </si>
  <si>
    <t>03-289.16.60</t>
  </si>
  <si>
    <t>kunstkaai@stedelijkonderwijs.be</t>
  </si>
  <si>
    <t>03-500.71.00</t>
  </si>
  <si>
    <t>linkeroever@stedelijklyceum.be</t>
  </si>
  <si>
    <t>Panorama</t>
  </si>
  <si>
    <t>panorama@stedelijkonderwijs.be</t>
  </si>
  <si>
    <t>Sint-Rita Campus Technologie</t>
  </si>
  <si>
    <t>info@ritatechnologie.be</t>
  </si>
  <si>
    <t>an.wyckmans@colomaplus.be</t>
  </si>
  <si>
    <t>wim.salien@arcadiascholen.be</t>
  </si>
  <si>
    <t>elke.peeters@arcadiascholen.be</t>
  </si>
  <si>
    <t>directie.walfergem@martinusasse.be</t>
  </si>
  <si>
    <t>gerda.vancutsem@reginacaeli.be</t>
  </si>
  <si>
    <t>lander.vanmedegael@korha.be</t>
  </si>
  <si>
    <t>info@smilembeek.be</t>
  </si>
  <si>
    <t>eerstegraad@sintdonatus.be</t>
  </si>
  <si>
    <t>kelly.roosen@vlaamsbrabant.be</t>
  </si>
  <si>
    <t>ilse.van.ermengem@satildonk.be</t>
  </si>
  <si>
    <t>lvandeputte@sjcwoluwe.be</t>
  </si>
  <si>
    <t>info@imi-secundair.be</t>
  </si>
  <si>
    <t>info@sintjanscollegemeldert.be</t>
  </si>
  <si>
    <t>Kasteelstraat 14</t>
  </si>
  <si>
    <t>Molenstraat 1_E</t>
  </si>
  <si>
    <t>vaartdijkstraat@vtibrugge.be</t>
  </si>
  <si>
    <t>directie@spermalie.be</t>
  </si>
  <si>
    <t>Sint-Andreas Brugge</t>
  </si>
  <si>
    <t>Jakobinessenstraat 4</t>
  </si>
  <si>
    <t>stefanie.vancauteren@sintjozefslyceum.be</t>
  </si>
  <si>
    <t>info@hetcollege.be</t>
  </si>
  <si>
    <t>liesbeth.vandenbossche@inigo-ignatiaansescholen.be</t>
  </si>
  <si>
    <t>directiegti@beveren.be</t>
  </si>
  <si>
    <t>info@visitatie.be</t>
  </si>
  <si>
    <t>Hartencollege Sec o Onderwijslaan</t>
  </si>
  <si>
    <t>tom.vancutsem@hartencollege.be</t>
  </si>
  <si>
    <t>steven.debrandt@wetech.be</t>
  </si>
  <si>
    <t>Katleen.detemmerman@stellamatutina.be</t>
  </si>
  <si>
    <t>011-49.32.50</t>
  </si>
  <si>
    <t>lisa.libert@st-martinus.be</t>
  </si>
  <si>
    <t>kricha.jans@pyxiscollege.be</t>
  </si>
  <si>
    <t>ms.brasschaat@inventoscholen.be</t>
  </si>
  <si>
    <t>directie@kamerksem.be</t>
  </si>
  <si>
    <t>elke.wouters@vijverbeek.be</t>
  </si>
  <si>
    <t>directie@go4city.be</t>
  </si>
  <si>
    <t>secretariaat.ka.halle@unik.be</t>
  </si>
  <si>
    <t>Affligemsestraat 100</t>
  </si>
  <si>
    <t>katrien.osce@campus-kalevoet.be</t>
  </si>
  <si>
    <t>GO! atheneum Diksmuide</t>
  </si>
  <si>
    <t>dir.atheneumdiksmuide@inspirascholen.be</t>
  </si>
  <si>
    <t>everaert.k@go-eureka.be</t>
  </si>
  <si>
    <t>onthaal@einsteinatheneum.be</t>
  </si>
  <si>
    <t>info@middenschool-geraardsbergen.be</t>
  </si>
  <si>
    <t>info@athmariakerke.be</t>
  </si>
  <si>
    <t>atheneum GO! Erasmus</t>
  </si>
  <si>
    <t>info.atheneum@campus-erasmus.be</t>
  </si>
  <si>
    <t>middenschool GO! Erasmus</t>
  </si>
  <si>
    <t>v.oeyen@hetatheneumhasselt.be</t>
  </si>
  <si>
    <t>GO! Atheneum Alicebourg Lanaken</t>
  </si>
  <si>
    <t>evelien.degros@campusflx.school</t>
  </si>
  <si>
    <t>GO! Methodeschool het Kompas St-Truiden</t>
  </si>
  <si>
    <t>GO! Ath. Tungrorum campus Ambiorix 1e gr</t>
  </si>
  <si>
    <t>GO!Ath.St-Truiden campus Speelhof 2-3egr</t>
  </si>
  <si>
    <t>pascale.liebens@atheneumsinttruiden.be</t>
  </si>
  <si>
    <t>GO! Atheneum Borgloon 1ste graad SO</t>
  </si>
  <si>
    <t>GO! Atheneum Borgloon 2de-3de graad SO</t>
  </si>
  <si>
    <t>GO!Ath. Tungrorum campus Plinius 2e-3egr</t>
  </si>
  <si>
    <t>Halewijnlaan 88</t>
  </si>
  <si>
    <t>Steenweg op Etterbeek 182</t>
  </si>
  <si>
    <t>KNMC JOMA2</t>
  </si>
  <si>
    <t>Sint-Jan Berchmansinstituut 1ste Graad</t>
  </si>
  <si>
    <t>liesbet.wauters@hartencollege.be</t>
  </si>
  <si>
    <t>dominique.dedoncker@knmc.be</t>
  </si>
  <si>
    <t>03-432.70.50</t>
  </si>
  <si>
    <t>Onder-den-Toren 14</t>
  </si>
  <si>
    <t>directie@busodeark.be</t>
  </si>
  <si>
    <t>middenschool@sint-agnesinstituut.be</t>
  </si>
  <si>
    <t>sarah.vriens@technicum.be</t>
  </si>
  <si>
    <t>leerlingensecretariaat@karedingenhof.be</t>
  </si>
  <si>
    <t>lydia.mertens@erce.be</t>
  </si>
  <si>
    <t>anne.appeltans@st-martinus.be</t>
  </si>
  <si>
    <t>pascale.geerolf@ursulinenmechelen.be</t>
  </si>
  <si>
    <t>tinne.mertens@silawesterlo.anker.be</t>
  </si>
  <si>
    <t>mieke.baelus@silawesterlo.anker.be</t>
  </si>
  <si>
    <t>hilde.heynickx@silawesterlo.anker.be</t>
  </si>
  <si>
    <t>ruth.bessemans@hasp-o.be</t>
  </si>
  <si>
    <t>Buso VIBO De Ring OV2-OV3</t>
  </si>
  <si>
    <t>directie.aso@sni.be</t>
  </si>
  <si>
    <t>bauwenswim@donboscosdw.be</t>
  </si>
  <si>
    <t>tio@wico.be</t>
  </si>
  <si>
    <t>CLW Kortrijk-vzw Damast</t>
  </si>
  <si>
    <t>wolf.vlaeminck@clwkortrijk.be</t>
  </si>
  <si>
    <t>soren.delclef@benedictuspoort.be</t>
  </si>
  <si>
    <t>Koen.geens@stludgardis.be</t>
  </si>
  <si>
    <t>stijn.vandevelde@directeur.vjc.be</t>
  </si>
  <si>
    <t>nick.vanstappen@kjhasselt.be</t>
  </si>
  <si>
    <t>Simone Duboisstraat 15</t>
  </si>
  <si>
    <t>emmaussecundair@op-weg.net</t>
  </si>
  <si>
    <t>katrien.lambrecht@sintpietersgent.be</t>
  </si>
  <si>
    <t>directie@busodetjalk.be</t>
  </si>
  <si>
    <t>Ziekenhuisschool Antwerpen</t>
  </si>
  <si>
    <t>ZIEKENHUISSCHOOL STAD GENT</t>
  </si>
  <si>
    <t>GO!Ath.St-Truiden campus Tichelrij 1egr</t>
  </si>
  <si>
    <t>bram.de.wasch@ov4debranding.be</t>
  </si>
  <si>
    <t>0456-38.55.58</t>
  </si>
  <si>
    <t>info@cdonoorderkempen.be</t>
  </si>
  <si>
    <t>02-751.50.27</t>
  </si>
  <si>
    <t>Penta Connect</t>
  </si>
  <si>
    <t>info@penta-groep.be</t>
  </si>
  <si>
    <t>Veld-Veltem</t>
  </si>
  <si>
    <t>info@veld-veltem.be</t>
  </si>
  <si>
    <t>kristien.vandersmissen@donboscohoboken.be</t>
  </si>
  <si>
    <t>directeur@atelierb.be</t>
  </si>
  <si>
    <t>GO! atheneum Comenius</t>
  </si>
  <si>
    <t>Félix Vande Sandestraat 11</t>
  </si>
  <si>
    <t>02-361.65.43</t>
  </si>
  <si>
    <t>ruud.stroobants@comeniusbrussel.be</t>
  </si>
  <si>
    <t>Richtpunt campus Ninove-Zottegem</t>
  </si>
  <si>
    <t>Leerexpert Capitan</t>
  </si>
  <si>
    <t>03 334 44 70</t>
  </si>
  <si>
    <t>leerexpert.columbiastraat@stedelijkonderwijs.be</t>
  </si>
  <si>
    <t>Ponton43</t>
  </si>
  <si>
    <t>0492 09 63 79</t>
  </si>
  <si>
    <t>david.bruyninckx@ponton43.be</t>
  </si>
  <si>
    <t>onderwijsinspectie in het meest recente doorlichtingsverslag heeft geformuleerd over de hygiëne, de veiligheid en de bewoonbaarheid van het gebouw.</t>
  </si>
  <si>
    <t>Melding van een nieuwe vestigingsplaats in het secundair onderwijs</t>
  </si>
  <si>
    <t>MD113</t>
  </si>
  <si>
    <r>
      <t xml:space="preserve">Selecteer het type document dat u wilt doorsturen. (Dit formulier is </t>
    </r>
    <r>
      <rPr>
        <b/>
        <i/>
        <sz val="10"/>
        <rFont val="Calibri"/>
        <family val="2"/>
        <scheme val="minor"/>
      </rPr>
      <t>ORG 10 - Melding van een nieuwe vestigingsplaats in het secundair onderwijs.</t>
    </r>
    <r>
      <rPr>
        <i/>
        <sz val="10"/>
        <rFont val="Calibri"/>
        <family val="2"/>
        <scheme val="minor"/>
      </rPr>
      <t>)</t>
    </r>
  </si>
  <si>
    <t>Virgo Sapiens Secundair</t>
  </si>
  <si>
    <t xml:space="preserve">Heldenplein 6    </t>
  </si>
  <si>
    <t>Londerzeel</t>
  </si>
  <si>
    <t>Sint-Jan Berchmansc. eerstegraadsschool</t>
  </si>
  <si>
    <t xml:space="preserve">Ursulinenstraat 4    </t>
  </si>
  <si>
    <t>Brussel</t>
  </si>
  <si>
    <t>Campus Glorieux Secundair 2</t>
  </si>
  <si>
    <t xml:space="preserve">Stefaan Modest Glorieuxlaan 30   </t>
  </si>
  <si>
    <t>Ronse</t>
  </si>
  <si>
    <t>055-61.25.29</t>
  </si>
  <si>
    <t>info.secundair@koronse.be</t>
  </si>
  <si>
    <t>Safe College</t>
  </si>
  <si>
    <t xml:space="preserve">Frederik de Merodestraat 18   </t>
  </si>
  <si>
    <t>Mechelen</t>
  </si>
  <si>
    <t>015-29.84.38</t>
  </si>
  <si>
    <t>Berkenboom eerste graad</t>
  </si>
  <si>
    <t xml:space="preserve">Kalkstraat 28   </t>
  </si>
  <si>
    <t>Sint-Niklaas</t>
  </si>
  <si>
    <t>Broederscholen Hiëronymus 6</t>
  </si>
  <si>
    <t xml:space="preserve">Weverstraat 23   </t>
  </si>
  <si>
    <t xml:space="preserve">Kloosterbaan 5    </t>
  </si>
  <si>
    <t>Arendonk</t>
  </si>
  <si>
    <t xml:space="preserve">Collegestraat 1    </t>
  </si>
  <si>
    <t>Zele</t>
  </si>
  <si>
    <t>ASO Spijker1</t>
  </si>
  <si>
    <t xml:space="preserve">Lindendreef 37   </t>
  </si>
  <si>
    <t>Hoogstraten</t>
  </si>
  <si>
    <t>Sint-Jozef 3</t>
  </si>
  <si>
    <t xml:space="preserve">Collegestraat 31   </t>
  </si>
  <si>
    <t xml:space="preserve">Eksaarde-dorp 1_A  </t>
  </si>
  <si>
    <t>Lokeren</t>
  </si>
  <si>
    <t>VITO eerstegraad</t>
  </si>
  <si>
    <t xml:space="preserve">Gravin Elisabethlaan 30   </t>
  </si>
  <si>
    <t>Campus De Opstroom Vilvoorde</t>
  </si>
  <si>
    <t xml:space="preserve">Mechelsesteenweg 255  </t>
  </si>
  <si>
    <t>Vilvoorde</t>
  </si>
  <si>
    <t>0486-47.57.81</t>
  </si>
  <si>
    <t>Hartencollege Sec . Eerste graad 1</t>
  </si>
  <si>
    <t xml:space="preserve">Weggevoerdenstraat 55   </t>
  </si>
  <si>
    <t>Ninove</t>
  </si>
  <si>
    <t>Hartencollege Sec . Eerste Graad 2</t>
  </si>
  <si>
    <t xml:space="preserve">Onderwijslaan 4    </t>
  </si>
  <si>
    <t>sarah.desaeger@hartencollege.be</t>
  </si>
  <si>
    <t>Leonardo College 1</t>
  </si>
  <si>
    <t xml:space="preserve">Nieuwstraat 1    </t>
  </si>
  <si>
    <t>Denderleeuw</t>
  </si>
  <si>
    <t>DVM Humaniora - Eerste Graad</t>
  </si>
  <si>
    <t xml:space="preserve">Onderwijsstraat 2    </t>
  </si>
  <si>
    <t>Aalst</t>
  </si>
  <si>
    <t xml:space="preserve">Kallobaan 3_A  </t>
  </si>
  <si>
    <t>Beveren</t>
  </si>
  <si>
    <t xml:space="preserve">Moutstraat 22   </t>
  </si>
  <si>
    <t>Óscar Romerocollege 7</t>
  </si>
  <si>
    <t xml:space="preserve">Kerkstraat 60   </t>
  </si>
  <si>
    <t>Dendermonde</t>
  </si>
  <si>
    <t>Sint-Gabriëlcollege-Middenschool 3</t>
  </si>
  <si>
    <t xml:space="preserve">Lange Kroonstraat 72   </t>
  </si>
  <si>
    <t>Boechout</t>
  </si>
  <si>
    <t>Sint-Jan Berchmansinstituut 1ste Graad 2</t>
  </si>
  <si>
    <t xml:space="preserve">Kerkplein 15   </t>
  </si>
  <si>
    <t>Puurs-Sint-Amands</t>
  </si>
  <si>
    <t>Middenschool Heilig Hart CSF</t>
  </si>
  <si>
    <t xml:space="preserve">Sint-Jacobstraat 10   </t>
  </si>
  <si>
    <t>Bree</t>
  </si>
  <si>
    <t xml:space="preserve">Kempische steenweg 400  </t>
  </si>
  <si>
    <t>Hasselt</t>
  </si>
  <si>
    <t xml:space="preserve">Kleine Breemstraat 7    </t>
  </si>
  <si>
    <t xml:space="preserve">Columbiastraat 8    </t>
  </si>
  <si>
    <t>Antwerpen</t>
  </si>
  <si>
    <t xml:space="preserve">Klein Park 4    </t>
  </si>
  <si>
    <t>Bierbeek</t>
  </si>
  <si>
    <t xml:space="preserve">Bezorg ons dit formulier en de gevraagde bewijsstukken via Mijn Onderwijs.
Opgelet: om het pdf-bestand te versturen, hebt u toegang nodig tot het thema 'Structuur en organisatie' in Mijn Onderwijs. U kunt die rechten nakijken in Mijn Onderwijs onder het tabblad 'Mijn profiel' bij 'Mijn thema's'. </t>
  </si>
  <si>
    <r>
      <t>Aanvragen die in verschillende bestanden worden verstuurd of bestanden die</t>
    </r>
    <r>
      <rPr>
        <b/>
        <i/>
        <u/>
        <sz val="10"/>
        <rFont val="Calibri"/>
        <family val="2"/>
      </rPr>
      <t>geen</t>
    </r>
    <r>
      <rPr>
        <b/>
        <i/>
        <sz val="10"/>
        <rFont val="Calibri"/>
        <family val="2"/>
      </rPr>
      <t xml:space="preserve">pdf-bestanden zijn, kunnen niet worden verwerkt. </t>
    </r>
  </si>
  <si>
    <t>Met dit formulier meldt het school- of centrumbestuur de ingebruikname van een nieuwe vestigingsplaats. Deze nieuwe vestigingsplaats ligt in dezelfde of een aangrenzende gemeente als de hoofdvestigingsplaats van de school of van het centrum.</t>
  </si>
  <si>
    <t>1F3C8F-21524-01-230808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</si>
</sst>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37" x14ac:knownFonts="1">
    <font>
      <sz val="10"/>
      <name val="Arial"/>
    </font>
    <font>
      <sz val="10"/>
      <name val="Arial"/>
      <family val="2"/>
    </font>
    <font>
      <sz val="8"/>
      <name val="Arial"/>
      <family val="2"/>
    </font>
    <font>
      <u/>
      <sz val="7.5"/>
      <color indexed="12"/>
      <name val="Arial"/>
      <family val="2"/>
    </font>
    <font>
      <sz val="8"/>
      <name val="Arial"/>
      <family val="2"/>
    </font>
    <font>
      <u/>
      <sz val="10"/>
      <color indexed="12"/>
      <name val="Arial"/>
      <family val="2"/>
    </font>
    <font>
      <b/>
      <sz val="10"/>
      <name val="Arial"/>
      <family val="2"/>
    </font>
    <font>
      <sz val="11"/>
      <color theme="1"/>
      <name val="Calibri"/>
      <family val="2"/>
      <scheme val="minor"/>
    </font>
    <font>
      <sz val="10"/>
      <name val="Calibri"/>
      <family val="2"/>
      <scheme val="minor"/>
    </font>
    <font>
      <b/>
      <sz val="10"/>
      <name val="Calibri"/>
      <family val="2"/>
      <scheme val="minor"/>
    </font>
    <font>
      <b/>
      <i/>
      <sz val="10"/>
      <name val="Calibri"/>
      <family val="2"/>
      <scheme val="minor"/>
    </font>
    <font>
      <sz val="10"/>
      <color indexed="10"/>
      <name val="Calibri"/>
      <family val="2"/>
      <scheme val="minor"/>
    </font>
    <font>
      <b/>
      <sz val="10"/>
      <color indexed="9"/>
      <name val="Calibri"/>
      <family val="2"/>
      <scheme val="minor"/>
    </font>
    <font>
      <b/>
      <sz val="10"/>
      <color indexed="10"/>
      <name val="Calibri"/>
      <family val="2"/>
      <scheme val="minor"/>
    </font>
    <font>
      <i/>
      <sz val="10"/>
      <name val="Calibri"/>
      <family val="2"/>
      <scheme val="minor"/>
    </font>
    <font>
      <b/>
      <sz val="10"/>
      <color rgb="FFFF0000"/>
      <name val="Calibri"/>
      <family val="2"/>
      <scheme val="minor"/>
    </font>
    <font>
      <sz val="10"/>
      <color rgb="FFFF0000"/>
      <name val="Calibri"/>
      <family val="2"/>
      <scheme val="minor"/>
    </font>
    <font>
      <sz val="10"/>
      <color rgb="FFFF0000"/>
      <name val="Arial"/>
      <family val="2"/>
    </font>
    <font>
      <sz val="6"/>
      <name val="Calibri"/>
      <family val="2"/>
      <scheme val="minor"/>
    </font>
    <font>
      <b/>
      <sz val="12"/>
      <color theme="0"/>
      <name val="Calibri"/>
      <family val="2"/>
      <scheme val="minor"/>
    </font>
    <font>
      <b/>
      <sz val="10"/>
      <color rgb="FFFF0000"/>
      <name val="Arial"/>
      <family val="2"/>
    </font>
    <font>
      <b/>
      <sz val="18"/>
      <name val="Calibri"/>
      <family val="2"/>
      <scheme val="minor"/>
    </font>
    <font>
      <b/>
      <sz val="8"/>
      <name val="Calibri"/>
      <family val="2"/>
      <scheme val="minor"/>
    </font>
    <font>
      <u/>
      <sz val="10"/>
      <color indexed="12"/>
      <name val="Calibri"/>
      <family val="2"/>
      <scheme val="minor"/>
    </font>
    <font>
      <i/>
      <u/>
      <sz val="10"/>
      <color indexed="12"/>
      <name val="Calibri"/>
      <family val="2"/>
      <scheme val="minor"/>
    </font>
    <font>
      <b/>
      <sz val="9"/>
      <color indexed="10"/>
      <name val="Calibri"/>
      <family val="2"/>
      <scheme val="minor"/>
    </font>
    <font>
      <i/>
      <sz val="10"/>
      <name val="Arial"/>
      <family val="2"/>
    </font>
    <font>
      <sz val="10"/>
      <color rgb="FF00B050"/>
      <name val="Calibri"/>
      <family val="2"/>
      <scheme val="minor"/>
    </font>
    <font>
      <b/>
      <sz val="11"/>
      <color indexed="10"/>
      <name val="Calibri"/>
      <family val="2"/>
      <scheme val="minor"/>
    </font>
    <font>
      <b/>
      <i/>
      <sz val="10"/>
      <name val="Calibri"/>
      <family val="2"/>
    </font>
    <font>
      <b/>
      <sz val="10"/>
      <color rgb="FF00B050"/>
      <name val="Calibri"/>
      <family val="2"/>
      <scheme val="minor"/>
    </font>
    <font>
      <b/>
      <sz val="10"/>
      <color rgb="FF00B050"/>
      <name val="Arial"/>
      <family val="2"/>
    </font>
    <font>
      <i/>
      <u/>
      <sz val="10"/>
      <name val="Calibri"/>
      <family val="2"/>
      <scheme val="minor"/>
    </font>
    <font>
      <i/>
      <u/>
      <sz val="10"/>
      <name val="Arial"/>
      <family val="2"/>
    </font>
    <font>
      <b/>
      <i/>
      <u/>
      <sz val="10"/>
      <name val="Calibri"/>
      <family val="2"/>
    </font>
    <font>
      <b/>
      <sz val="11"/>
      <color rgb="FF000000"/>
      <name val="Calibri"/>
      <family val="2"/>
    </font>
    <font>
      <sz val="11"/>
      <color rgb="FF000000"/>
      <name val="Calibri"/>
      <family val="2"/>
    </font>
  </fonts>
  <fills count="7">
    <fill>
      <patternFill patternType="none"/>
    </fill>
    <fill>
      <patternFill patternType="gray125"/>
    </fill>
    <fill>
      <patternFill patternType="solid">
        <fgColor indexed="47"/>
        <bgColor indexed="64"/>
      </patternFill>
    </fill>
    <fill>
      <patternFill patternType="solid">
        <fgColor theme="0"/>
        <bgColor indexed="64"/>
      </patternFill>
    </fill>
    <fill>
      <patternFill patternType="solid">
        <fgColor theme="0" tint="-0.14996795556505021"/>
        <bgColor indexed="64"/>
      </patternFill>
    </fill>
    <fill>
      <patternFill patternType="solid">
        <fgColor theme="1" tint="0.24994659260841701"/>
        <bgColor indexed="64"/>
      </patternFill>
    </fill>
    <fill>
      <patternFill patternType="solid">
        <fgColor rgb="FFC0C0C0"/>
        <bgColor rgb="FFC0C0C0"/>
      </patternFill>
    </fill>
  </fills>
  <borders count="1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s>
  <cellStyleXfs count="4">
    <xf numFmtId="0" fontId="0" fillId="0" borderId="0"/>
    <xf numFmtId="0" fontId="3"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 fillId="0" borderId="0"/>
  </cellStyleXfs>
  <cellXfs count="211">
    <xf numFmtId="0" fontId="0" fillId="0" borderId="0" xfId="0"/>
    <xf numFmtId="0" fontId="8" fillId="0" borderId="0" xfId="0" applyFont="1" applyProtection="1">
      <protection hidden="1"/>
    </xf>
    <xf numFmtId="0" fontId="9" fillId="0" borderId="0" xfId="0" applyFont="1" applyProtection="1">
      <protection hidden="1"/>
    </xf>
    <xf numFmtId="0" fontId="10" fillId="0" borderId="0" xfId="0" applyFont="1" applyAlignment="1" applyProtection="1">
      <alignment vertical="top"/>
      <protection hidden="1"/>
    </xf>
    <xf numFmtId="0" fontId="8" fillId="0" borderId="0" xfId="0" applyFont="1" applyFill="1" applyAlignment="1" applyProtection="1">
      <alignment horizontal="center"/>
      <protection hidden="1"/>
    </xf>
    <xf numFmtId="0" fontId="8" fillId="0" borderId="0" xfId="0" applyFont="1" applyBorder="1" applyProtection="1">
      <protection hidden="1"/>
    </xf>
    <xf numFmtId="0" fontId="8" fillId="0" borderId="0" xfId="0" applyFont="1" applyFill="1" applyBorder="1" applyProtection="1">
      <protection hidden="1"/>
    </xf>
    <xf numFmtId="0" fontId="8" fillId="0" borderId="0" xfId="0" applyFont="1" applyFill="1" applyProtection="1">
      <protection hidden="1"/>
    </xf>
    <xf numFmtId="0" fontId="8" fillId="0" borderId="0" xfId="0" applyFont="1" applyAlignment="1" applyProtection="1">
      <alignment horizontal="center"/>
      <protection hidden="1"/>
    </xf>
    <xf numFmtId="0" fontId="8" fillId="0" borderId="0" xfId="0" quotePrefix="1" applyFont="1" applyBorder="1" applyProtection="1">
      <protection hidden="1"/>
    </xf>
    <xf numFmtId="0" fontId="8" fillId="0" borderId="0" xfId="0" applyFont="1" applyBorder="1" applyAlignment="1" applyProtection="1">
      <alignment horizontal="justify" vertical="justify"/>
      <protection hidden="1"/>
    </xf>
    <xf numFmtId="0" fontId="11" fillId="0" borderId="0" xfId="0" applyFont="1" applyProtection="1">
      <protection hidden="1"/>
    </xf>
    <xf numFmtId="0" fontId="8" fillId="0" borderId="0" xfId="0" applyFont="1" applyBorder="1" applyAlignment="1" applyProtection="1">
      <alignment horizontal="center"/>
      <protection hidden="1"/>
    </xf>
    <xf numFmtId="0" fontId="8" fillId="0" borderId="0" xfId="0" applyFont="1" applyAlignment="1" applyProtection="1">
      <alignment horizontal="right"/>
      <protection hidden="1"/>
    </xf>
    <xf numFmtId="0" fontId="12" fillId="0" borderId="0" xfId="0" applyFont="1" applyFill="1" applyProtection="1">
      <protection hidden="1"/>
    </xf>
    <xf numFmtId="0" fontId="13" fillId="0" borderId="0" xfId="0" applyFont="1" applyAlignment="1" applyProtection="1">
      <alignment vertical="center"/>
      <protection hidden="1"/>
    </xf>
    <xf numFmtId="0" fontId="9" fillId="0" borderId="0" xfId="0" applyFont="1" applyAlignment="1" applyProtection="1">
      <alignment vertical="center"/>
      <protection hidden="1"/>
    </xf>
    <xf numFmtId="0" fontId="8" fillId="0" borderId="0" xfId="0" applyFont="1" applyAlignment="1" applyProtection="1">
      <alignment horizontal="right" vertical="center"/>
      <protection hidden="1"/>
    </xf>
    <xf numFmtId="0" fontId="14" fillId="0" borderId="0" xfId="0" applyFont="1" applyFill="1" applyAlignment="1" applyProtection="1">
      <alignment vertical="center"/>
      <protection hidden="1"/>
    </xf>
    <xf numFmtId="0" fontId="13" fillId="0" borderId="0" xfId="0" applyFont="1" applyFill="1" applyAlignment="1" applyProtection="1">
      <protection hidden="1"/>
    </xf>
    <xf numFmtId="0" fontId="13" fillId="0" borderId="0" xfId="0" applyFont="1" applyFill="1" applyAlignment="1" applyProtection="1">
      <alignment vertical="center"/>
      <protection hidden="1"/>
    </xf>
    <xf numFmtId="0" fontId="13" fillId="0" borderId="0" xfId="0" applyFont="1" applyAlignment="1" applyProtection="1">
      <protection hidden="1"/>
    </xf>
    <xf numFmtId="0" fontId="8" fillId="0" borderId="0" xfId="0" applyFont="1" applyAlignment="1" applyProtection="1">
      <protection hidden="1"/>
    </xf>
    <xf numFmtId="0" fontId="14" fillId="0" borderId="0" xfId="0" applyFont="1" applyFill="1" applyAlignment="1" applyProtection="1">
      <protection hidden="1"/>
    </xf>
    <xf numFmtId="0" fontId="15" fillId="0" borderId="0" xfId="0" applyFont="1" applyAlignment="1" applyProtection="1">
      <protection hidden="1"/>
    </xf>
    <xf numFmtId="0" fontId="8" fillId="0" borderId="0" xfId="0" applyFont="1" applyFill="1" applyAlignment="1" applyProtection="1">
      <alignment horizontal="left"/>
      <protection hidden="1"/>
    </xf>
    <xf numFmtId="0" fontId="14" fillId="0" borderId="0" xfId="0" applyFont="1" applyAlignment="1" applyProtection="1">
      <alignment horizontal="justify" vertical="top"/>
      <protection hidden="1"/>
    </xf>
    <xf numFmtId="0" fontId="13" fillId="3" borderId="0" xfId="0" applyFont="1" applyFill="1" applyAlignment="1" applyProtection="1">
      <protection hidden="1"/>
    </xf>
    <xf numFmtId="0" fontId="0" fillId="3" borderId="0" xfId="0" applyFill="1" applyAlignment="1" applyProtection="1">
      <protection hidden="1"/>
    </xf>
    <xf numFmtId="0" fontId="9" fillId="0" borderId="0" xfId="0" applyFont="1" applyAlignment="1" applyProtection="1">
      <alignment horizontal="left" vertical="top"/>
      <protection hidden="1"/>
    </xf>
    <xf numFmtId="0" fontId="9" fillId="0" borderId="0" xfId="0" applyFont="1" applyBorder="1" applyProtection="1">
      <protection hidden="1"/>
    </xf>
    <xf numFmtId="0" fontId="8" fillId="0" borderId="0" xfId="0" applyFont="1" applyAlignment="1" applyProtection="1">
      <alignment vertical="center"/>
      <protection hidden="1"/>
    </xf>
    <xf numFmtId="0" fontId="16" fillId="0" borderId="0" xfId="0" applyFont="1" applyAlignment="1" applyProtection="1">
      <alignment vertical="center"/>
      <protection hidden="1"/>
    </xf>
    <xf numFmtId="0" fontId="8" fillId="0" borderId="0" xfId="0" applyFont="1" applyAlignment="1" applyProtection="1">
      <alignment horizontal="left"/>
      <protection hidden="1"/>
    </xf>
    <xf numFmtId="0" fontId="9" fillId="0" borderId="0" xfId="0" applyFont="1" applyBorder="1" applyAlignment="1" applyProtection="1">
      <alignment horizontal="right" vertical="top"/>
      <protection hidden="1"/>
    </xf>
    <xf numFmtId="0" fontId="9" fillId="0" borderId="0" xfId="0" applyFont="1" applyAlignment="1" applyProtection="1">
      <alignment vertical="top"/>
      <protection hidden="1"/>
    </xf>
    <xf numFmtId="0" fontId="0" fillId="0" borderId="0" xfId="0" applyAlignment="1" applyProtection="1">
      <alignment horizontal="right"/>
      <protection hidden="1"/>
    </xf>
    <xf numFmtId="0" fontId="0" fillId="0" borderId="0" xfId="0" applyFill="1" applyBorder="1" applyAlignment="1" applyProtection="1">
      <alignment horizontal="left" vertical="center"/>
      <protection hidden="1"/>
    </xf>
    <xf numFmtId="0" fontId="0" fillId="0" borderId="0" xfId="0" applyFill="1" applyBorder="1" applyAlignment="1" applyProtection="1">
      <protection hidden="1"/>
    </xf>
    <xf numFmtId="0" fontId="1" fillId="0" borderId="0" xfId="0" applyFont="1" applyFill="1" applyBorder="1" applyAlignment="1" applyProtection="1">
      <alignment horizontal="left" vertical="center"/>
      <protection hidden="1"/>
    </xf>
    <xf numFmtId="0" fontId="0" fillId="0" borderId="0" xfId="0" applyAlignment="1" applyProtection="1">
      <alignment horizontal="left" vertical="top"/>
      <protection hidden="1"/>
    </xf>
    <xf numFmtId="0" fontId="0" fillId="0" borderId="0" xfId="0" applyAlignment="1">
      <alignment vertical="center" wrapText="1"/>
    </xf>
    <xf numFmtId="0" fontId="14" fillId="0" borderId="0" xfId="0" applyFont="1" applyAlignment="1">
      <alignment vertical="center"/>
    </xf>
    <xf numFmtId="0" fontId="14" fillId="0" borderId="0" xfId="0" applyFont="1" applyFill="1" applyBorder="1" applyAlignment="1" applyProtection="1">
      <alignment vertical="center" wrapText="1"/>
      <protection hidden="1"/>
    </xf>
    <xf numFmtId="0" fontId="11" fillId="0" borderId="0" xfId="0" applyFont="1" applyAlignment="1" applyProtection="1">
      <alignment vertical="top"/>
      <protection hidden="1"/>
    </xf>
    <xf numFmtId="0" fontId="11" fillId="0" borderId="0" xfId="0" applyFont="1" applyAlignment="1" applyProtection="1">
      <alignment vertical="center"/>
      <protection hidden="1"/>
    </xf>
    <xf numFmtId="0" fontId="8" fillId="0" borderId="0" xfId="0" quotePrefix="1" applyFont="1" applyAlignment="1" applyProtection="1">
      <alignment horizontal="center" vertical="center"/>
      <protection hidden="1"/>
    </xf>
    <xf numFmtId="164" fontId="8" fillId="0" borderId="0" xfId="0" applyNumberFormat="1" applyFont="1" applyFill="1" applyBorder="1" applyAlignment="1" applyProtection="1">
      <alignment horizontal="center"/>
      <protection locked="0" hidden="1"/>
    </xf>
    <xf numFmtId="164" fontId="0" fillId="0" borderId="0" xfId="0" applyNumberFormat="1" applyFill="1" applyBorder="1" applyAlignment="1" applyProtection="1">
      <alignment horizontal="center"/>
      <protection locked="0" hidden="1"/>
    </xf>
    <xf numFmtId="0" fontId="0" fillId="0" borderId="0" xfId="0" applyFill="1" applyBorder="1" applyAlignment="1" applyProtection="1">
      <alignment horizontal="center"/>
      <protection locked="0" hidden="1"/>
    </xf>
    <xf numFmtId="164" fontId="9" fillId="0" borderId="0" xfId="0" applyNumberFormat="1" applyFont="1" applyFill="1" applyBorder="1" applyAlignment="1" applyProtection="1">
      <alignment horizontal="left"/>
      <protection locked="0" hidden="1"/>
    </xf>
    <xf numFmtId="0" fontId="16" fillId="0" borderId="0" xfId="0" applyFont="1" applyFill="1" applyBorder="1" applyAlignment="1" applyProtection="1">
      <alignment horizontal="left" vertical="center"/>
      <protection hidden="1"/>
    </xf>
    <xf numFmtId="0" fontId="17" fillId="0" borderId="0" xfId="0" applyFont="1" applyAlignment="1"/>
    <xf numFmtId="0" fontId="1" fillId="0" borderId="0" xfId="0" applyFont="1" applyProtection="1">
      <protection hidden="1"/>
    </xf>
    <xf numFmtId="0" fontId="0" fillId="0" borderId="0" xfId="0" applyProtection="1">
      <protection hidden="1"/>
    </xf>
    <xf numFmtId="164" fontId="0" fillId="0" borderId="0" xfId="0" applyNumberFormat="1" applyProtection="1">
      <protection hidden="1"/>
    </xf>
    <xf numFmtId="14" fontId="0" fillId="0" borderId="0" xfId="0" applyNumberFormat="1" applyProtection="1">
      <protection hidden="1"/>
    </xf>
    <xf numFmtId="1" fontId="0" fillId="0" borderId="0" xfId="0" applyNumberFormat="1" applyProtection="1">
      <protection hidden="1"/>
    </xf>
    <xf numFmtId="0" fontId="0" fillId="0" borderId="0" xfId="0" applyAlignment="1" applyProtection="1">
      <protection hidden="1"/>
    </xf>
    <xf numFmtId="0" fontId="16" fillId="0" borderId="0" xfId="0" applyFont="1" applyProtection="1">
      <protection hidden="1"/>
    </xf>
    <xf numFmtId="0" fontId="0" fillId="0" borderId="0" xfId="0" applyAlignment="1" applyProtection="1">
      <alignment vertical="top"/>
      <protection hidden="1"/>
    </xf>
    <xf numFmtId="0" fontId="9" fillId="0" borderId="0" xfId="0" applyFont="1" applyBorder="1" applyAlignment="1" applyProtection="1">
      <alignment horizontal="right" vertical="top"/>
      <protection hidden="1"/>
    </xf>
    <xf numFmtId="0" fontId="18" fillId="0" borderId="0" xfId="0" applyFont="1" applyBorder="1" applyAlignment="1" applyProtection="1">
      <alignment horizontal="right" vertical="center" wrapText="1"/>
      <protection hidden="1"/>
    </xf>
    <xf numFmtId="0" fontId="8" fillId="0" borderId="0" xfId="0" applyFont="1" applyFill="1" applyBorder="1" applyAlignment="1" applyProtection="1">
      <alignment horizontal="center" vertical="center"/>
      <protection locked="0" hidden="1"/>
    </xf>
    <xf numFmtId="0" fontId="9" fillId="0" borderId="0" xfId="0" applyFont="1" applyAlignment="1" applyProtection="1">
      <alignment vertical="top"/>
      <protection hidden="1"/>
    </xf>
    <xf numFmtId="0" fontId="14" fillId="0" borderId="0" xfId="0" quotePrefix="1" applyFont="1" applyAlignment="1" applyProtection="1">
      <alignment horizontal="right"/>
      <protection hidden="1"/>
    </xf>
    <xf numFmtId="0" fontId="14" fillId="0" borderId="0" xfId="0" applyFont="1" applyProtection="1">
      <protection hidden="1"/>
    </xf>
    <xf numFmtId="0" fontId="14" fillId="0" borderId="0" xfId="0" applyFont="1" applyAlignment="1" applyProtection="1">
      <alignment vertical="top"/>
      <protection hidden="1"/>
    </xf>
    <xf numFmtId="0" fontId="8" fillId="0" borderId="0" xfId="0" applyFont="1" applyAlignment="1" applyProtection="1">
      <alignment vertical="top"/>
      <protection hidden="1"/>
    </xf>
    <xf numFmtId="0" fontId="14" fillId="0" borderId="0" xfId="0" quotePrefix="1" applyFont="1" applyAlignment="1" applyProtection="1">
      <alignment horizontal="right" vertical="top"/>
      <protection hidden="1"/>
    </xf>
    <xf numFmtId="0" fontId="14" fillId="0" borderId="0" xfId="0" applyFont="1" applyAlignment="1" applyProtection="1">
      <alignment vertical="center"/>
      <protection hidden="1"/>
    </xf>
    <xf numFmtId="0" fontId="0" fillId="0" borderId="0" xfId="0" applyAlignment="1">
      <alignment horizontal="left" vertical="top"/>
    </xf>
    <xf numFmtId="0" fontId="0" fillId="0" borderId="0" xfId="0" applyAlignment="1" applyProtection="1">
      <alignment horizontal="center" vertical="center"/>
      <protection hidden="1"/>
    </xf>
    <xf numFmtId="0" fontId="8" fillId="4" borderId="1" xfId="0" applyFont="1" applyFill="1" applyBorder="1" applyAlignment="1" applyProtection="1">
      <alignment horizontal="center" vertical="center"/>
      <protection locked="0" hidden="1"/>
    </xf>
    <xf numFmtId="0" fontId="8" fillId="0" borderId="0" xfId="0" applyFont="1" applyBorder="1" applyAlignment="1" applyProtection="1">
      <alignment horizontal="left" vertical="center"/>
      <protection hidden="1"/>
    </xf>
    <xf numFmtId="0" fontId="8" fillId="4" borderId="1" xfId="0" applyFont="1" applyFill="1" applyBorder="1" applyAlignment="1" applyProtection="1">
      <alignment horizontal="center" vertical="center"/>
      <protection locked="0"/>
    </xf>
    <xf numFmtId="0" fontId="27" fillId="0" borderId="0" xfId="0" applyFont="1" applyAlignment="1" applyProtection="1">
      <alignment vertical="center"/>
      <protection hidden="1"/>
    </xf>
    <xf numFmtId="0" fontId="27" fillId="0" borderId="0" xfId="0" applyFont="1" applyFill="1" applyBorder="1" applyAlignment="1" applyProtection="1">
      <alignment horizontal="left" vertical="center"/>
      <protection hidden="1"/>
    </xf>
    <xf numFmtId="0" fontId="27" fillId="0" borderId="0" xfId="0" applyFont="1" applyFill="1" applyBorder="1" applyAlignment="1" applyProtection="1">
      <protection hidden="1"/>
    </xf>
    <xf numFmtId="0" fontId="9" fillId="0" borderId="0" xfId="0" applyFont="1" applyAlignment="1" applyProtection="1">
      <alignment vertical="top"/>
      <protection hidden="1"/>
    </xf>
    <xf numFmtId="0" fontId="9" fillId="0" borderId="0" xfId="0" applyFont="1" applyBorder="1" applyAlignment="1" applyProtection="1">
      <alignment horizontal="right" vertical="top"/>
      <protection hidden="1"/>
    </xf>
    <xf numFmtId="0" fontId="0" fillId="0" borderId="0" xfId="0" applyAlignment="1" applyProtection="1">
      <alignment horizontal="left" vertical="top" wrapText="1"/>
      <protection hidden="1"/>
    </xf>
    <xf numFmtId="0" fontId="0" fillId="0" borderId="0" xfId="0" applyAlignment="1" applyProtection="1">
      <alignment horizontal="left" vertical="top"/>
      <protection hidden="1"/>
    </xf>
    <xf numFmtId="0" fontId="27" fillId="0" borderId="0" xfId="0" applyFont="1" applyProtection="1">
      <protection hidden="1"/>
    </xf>
    <xf numFmtId="0" fontId="0" fillId="0" borderId="0" xfId="0" applyAlignment="1" applyProtection="1">
      <protection hidden="1"/>
    </xf>
    <xf numFmtId="0" fontId="0" fillId="0" borderId="0" xfId="0" applyAlignment="1" applyProtection="1">
      <alignment wrapText="1"/>
      <protection hidden="1"/>
    </xf>
    <xf numFmtId="0" fontId="0" fillId="0" borderId="0" xfId="0" applyAlignment="1" applyProtection="1">
      <alignment horizontal="left" vertical="top" wrapText="1"/>
      <protection hidden="1"/>
    </xf>
    <xf numFmtId="0" fontId="9" fillId="0" borderId="0" xfId="0" applyFont="1" applyBorder="1" applyAlignment="1" applyProtection="1">
      <alignment horizontal="right"/>
      <protection hidden="1"/>
    </xf>
    <xf numFmtId="0" fontId="9" fillId="0" borderId="0" xfId="0" applyFont="1" applyAlignment="1" applyProtection="1">
      <protection hidden="1"/>
    </xf>
    <xf numFmtId="0" fontId="9" fillId="0" borderId="0" xfId="0" applyFont="1" applyBorder="1" applyAlignment="1" applyProtection="1">
      <alignment horizontal="left" vertical="top" wrapText="1"/>
      <protection hidden="1"/>
    </xf>
    <xf numFmtId="0" fontId="1" fillId="0" borderId="0" xfId="0" applyFont="1"/>
    <xf numFmtId="1" fontId="0" fillId="0" borderId="0" xfId="0" applyNumberFormat="1"/>
    <xf numFmtId="14" fontId="0" fillId="0" borderId="0" xfId="0" applyNumberFormat="1"/>
    <xf numFmtId="0" fontId="28" fillId="0" borderId="0" xfId="0" applyFont="1" applyBorder="1" applyAlignment="1" applyProtection="1">
      <alignment horizontal="center" vertical="center"/>
      <protection hidden="1"/>
    </xf>
    <xf numFmtId="0" fontId="0" fillId="0" borderId="9" xfId="0" applyBorder="1" applyAlignment="1" applyProtection="1">
      <protection hidden="1"/>
    </xf>
    <xf numFmtId="0" fontId="26" fillId="0" borderId="0" xfId="0" applyFont="1" applyAlignment="1"/>
    <xf numFmtId="0" fontId="20" fillId="0" borderId="0" xfId="0" applyFont="1" applyAlignment="1" applyProtection="1">
      <alignment horizontal="left" vertical="top"/>
      <protection hidden="1"/>
    </xf>
    <xf numFmtId="0" fontId="14" fillId="0" borderId="0" xfId="0" quotePrefix="1" applyFont="1" applyAlignment="1" applyProtection="1">
      <alignment horizontal="center" vertical="center"/>
      <protection hidden="1"/>
    </xf>
    <xf numFmtId="0" fontId="14" fillId="0" borderId="0" xfId="0" quotePrefix="1" applyFont="1" applyAlignment="1" applyProtection="1">
      <alignment horizontal="center" vertical="top"/>
      <protection hidden="1"/>
    </xf>
    <xf numFmtId="0" fontId="8" fillId="0" borderId="0" xfId="0" applyFont="1" applyAlignment="1" applyProtection="1">
      <alignment horizontal="left" vertical="center"/>
      <protection hidden="1"/>
    </xf>
    <xf numFmtId="0" fontId="35" fillId="6" borderId="13" xfId="0" applyFont="1" applyFill="1" applyBorder="1" applyAlignment="1">
      <alignment horizontal="center" vertical="center"/>
    </xf>
    <xf numFmtId="0" fontId="36" fillId="0" borderId="14" xfId="0" applyFont="1" applyBorder="1" applyAlignment="1">
      <alignment horizontal="right" vertical="center" wrapText="1"/>
    </xf>
    <xf numFmtId="0" fontId="36" fillId="0" borderId="14" xfId="0" applyFont="1" applyBorder="1" applyAlignment="1">
      <alignment vertical="center" wrapText="1"/>
    </xf>
    <xf numFmtId="0" fontId="15" fillId="0" borderId="0" xfId="0" applyFont="1" applyProtection="1">
      <protection hidden="1"/>
    </xf>
    <xf numFmtId="0" fontId="8" fillId="0" borderId="6" xfId="0" applyFont="1" applyBorder="1" applyProtection="1">
      <protection hidden="1"/>
    </xf>
    <xf numFmtId="0" fontId="27" fillId="0" borderId="0" xfId="0" applyFont="1" applyFill="1" applyAlignment="1" applyProtection="1">
      <alignment horizontal="left" vertical="center"/>
      <protection hidden="1"/>
    </xf>
    <xf numFmtId="0" fontId="8" fillId="0" borderId="0" xfId="0" applyFont="1" applyBorder="1" applyAlignment="1" applyProtection="1">
      <alignment wrapText="1"/>
      <protection hidden="1"/>
    </xf>
    <xf numFmtId="0" fontId="0" fillId="0" borderId="0" xfId="0" applyAlignment="1">
      <alignment wrapText="1"/>
    </xf>
    <xf numFmtId="0" fontId="9" fillId="0" borderId="0" xfId="0" applyFont="1" applyAlignment="1" applyProtection="1">
      <alignment vertical="top"/>
      <protection hidden="1"/>
    </xf>
    <xf numFmtId="0" fontId="9" fillId="0" borderId="0" xfId="0" applyFont="1" applyBorder="1" applyAlignment="1" applyProtection="1">
      <alignment vertical="top"/>
      <protection hidden="1"/>
    </xf>
    <xf numFmtId="0" fontId="6" fillId="0" borderId="0" xfId="0" applyFont="1" applyAlignment="1" applyProtection="1">
      <alignment vertical="top"/>
      <protection hidden="1"/>
    </xf>
    <xf numFmtId="0" fontId="14" fillId="0" borderId="0" xfId="0" applyFont="1" applyAlignment="1" applyProtection="1">
      <alignment wrapText="1"/>
      <protection hidden="1"/>
    </xf>
    <xf numFmtId="0" fontId="26" fillId="0" borderId="0" xfId="0" applyFont="1" applyAlignment="1" applyProtection="1">
      <alignment wrapText="1"/>
      <protection hidden="1"/>
    </xf>
    <xf numFmtId="0" fontId="32" fillId="0" borderId="0" xfId="0" applyFont="1" applyAlignment="1" applyProtection="1">
      <alignment wrapText="1"/>
      <protection hidden="1"/>
    </xf>
    <xf numFmtId="0" fontId="33" fillId="0" borderId="0" xfId="0" applyFont="1" applyAlignment="1" applyProtection="1">
      <alignment wrapText="1"/>
      <protection hidden="1"/>
    </xf>
    <xf numFmtId="0" fontId="25" fillId="0" borderId="8" xfId="0" applyFont="1" applyFill="1" applyBorder="1" applyAlignment="1" applyProtection="1">
      <alignment horizontal="left" vertical="center" wrapText="1"/>
      <protection hidden="1"/>
    </xf>
    <xf numFmtId="0" fontId="0" fillId="0" borderId="0" xfId="0" applyFill="1" applyBorder="1" applyAlignment="1" applyProtection="1">
      <alignment horizontal="left" wrapText="1"/>
      <protection hidden="1"/>
    </xf>
    <xf numFmtId="0" fontId="0" fillId="0" borderId="9" xfId="0" applyFill="1" applyBorder="1" applyAlignment="1" applyProtection="1">
      <alignment horizontal="left" wrapText="1"/>
      <protection hidden="1"/>
    </xf>
    <xf numFmtId="0" fontId="13" fillId="0" borderId="5" xfId="0" applyFont="1" applyFill="1" applyBorder="1" applyAlignment="1" applyProtection="1">
      <alignment horizontal="left" vertical="center" wrapText="1"/>
      <protection hidden="1"/>
    </xf>
    <xf numFmtId="0" fontId="0" fillId="0" borderId="6" xfId="0" applyFill="1" applyBorder="1" applyAlignment="1" applyProtection="1">
      <alignment horizontal="left" vertical="center" wrapText="1"/>
      <protection hidden="1"/>
    </xf>
    <xf numFmtId="0" fontId="0" fillId="0" borderId="7" xfId="0" applyFill="1" applyBorder="1" applyAlignment="1" applyProtection="1">
      <alignment horizontal="left" vertical="center" wrapText="1"/>
      <protection hidden="1"/>
    </xf>
    <xf numFmtId="0" fontId="8" fillId="0" borderId="0" xfId="0" applyFont="1" applyFill="1" applyAlignment="1" applyProtection="1">
      <alignment horizontal="left" vertical="justify" wrapText="1"/>
      <protection hidden="1"/>
    </xf>
    <xf numFmtId="0" fontId="0" fillId="0" borderId="0" xfId="0" applyAlignment="1" applyProtection="1">
      <alignment wrapText="1"/>
      <protection hidden="1"/>
    </xf>
    <xf numFmtId="0" fontId="8" fillId="0" borderId="0" xfId="0" applyFont="1" applyFill="1" applyAlignment="1" applyProtection="1">
      <alignment horizontal="left" vertical="center"/>
      <protection hidden="1"/>
    </xf>
    <xf numFmtId="0" fontId="0" fillId="0" borderId="0" xfId="0" applyAlignment="1" applyProtection="1">
      <protection hidden="1"/>
    </xf>
    <xf numFmtId="0" fontId="14" fillId="0" borderId="0" xfId="0" applyFont="1" applyFill="1" applyBorder="1" applyAlignment="1" applyProtection="1">
      <alignment vertical="center" wrapText="1"/>
      <protection hidden="1"/>
    </xf>
    <xf numFmtId="0" fontId="0" fillId="0" borderId="0" xfId="0" applyAlignment="1">
      <alignment vertical="center" wrapText="1"/>
    </xf>
    <xf numFmtId="0" fontId="8" fillId="4" borderId="2" xfId="0" applyFont="1" applyFill="1" applyBorder="1" applyAlignment="1" applyProtection="1">
      <alignment horizontal="left" vertical="center"/>
      <protection locked="0" hidden="1"/>
    </xf>
    <xf numFmtId="0" fontId="1" fillId="0" borderId="3" xfId="0" applyFont="1" applyBorder="1" applyAlignment="1" applyProtection="1">
      <protection locked="0" hidden="1"/>
    </xf>
    <xf numFmtId="0" fontId="1" fillId="0" borderId="4" xfId="0" applyFont="1" applyBorder="1" applyAlignment="1" applyProtection="1">
      <protection locked="0" hidden="1"/>
    </xf>
    <xf numFmtId="0" fontId="9" fillId="0" borderId="0" xfId="0" applyFont="1" applyAlignment="1" applyProtection="1">
      <alignment vertical="top" wrapText="1"/>
      <protection hidden="1"/>
    </xf>
    <xf numFmtId="0" fontId="0" fillId="0" borderId="0" xfId="0" applyAlignment="1">
      <alignment vertical="top" wrapText="1"/>
    </xf>
    <xf numFmtId="0" fontId="8" fillId="0" borderId="0" xfId="0" applyFont="1" applyBorder="1" applyAlignment="1" applyProtection="1">
      <alignment horizontal="center" vertical="center"/>
      <protection hidden="1"/>
    </xf>
    <xf numFmtId="0" fontId="0" fillId="0" borderId="0" xfId="0" applyAlignment="1" applyProtection="1">
      <alignment horizontal="center" vertical="center"/>
      <protection hidden="1"/>
    </xf>
    <xf numFmtId="0" fontId="29" fillId="0" borderId="0" xfId="0" applyFont="1" applyAlignment="1" applyProtection="1">
      <alignment horizontal="left" vertical="top" wrapText="1"/>
      <protection hidden="1"/>
    </xf>
    <xf numFmtId="0" fontId="1" fillId="0" borderId="0" xfId="0" applyFont="1" applyAlignment="1">
      <alignment horizontal="left" vertical="top" wrapText="1"/>
    </xf>
    <xf numFmtId="0" fontId="19" fillId="5" borderId="0" xfId="0" applyFont="1" applyFill="1" applyAlignment="1" applyProtection="1">
      <alignment vertical="center"/>
      <protection hidden="1"/>
    </xf>
    <xf numFmtId="0" fontId="0" fillId="0" borderId="0" xfId="0" applyAlignment="1" applyProtection="1">
      <alignment vertical="center"/>
      <protection hidden="1"/>
    </xf>
    <xf numFmtId="0" fontId="9" fillId="0" borderId="0" xfId="0" applyFont="1" applyBorder="1" applyAlignment="1" applyProtection="1">
      <alignment horizontal="justify" vertical="justify" wrapText="1"/>
      <protection hidden="1"/>
    </xf>
    <xf numFmtId="0" fontId="6" fillId="0" borderId="0" xfId="0" applyFont="1" applyAlignment="1">
      <alignment wrapText="1"/>
    </xf>
    <xf numFmtId="0" fontId="8" fillId="0" borderId="8" xfId="0" applyFont="1" applyBorder="1" applyAlignment="1" applyProtection="1">
      <alignment horizontal="justify" vertical="justify" wrapText="1"/>
      <protection hidden="1"/>
    </xf>
    <xf numFmtId="0" fontId="8" fillId="0" borderId="0" xfId="0" applyFont="1" applyBorder="1" applyAlignment="1" applyProtection="1">
      <alignment horizontal="justify" vertical="justify" wrapText="1"/>
      <protection hidden="1"/>
    </xf>
    <xf numFmtId="0" fontId="14" fillId="0" borderId="0" xfId="0" applyFont="1" applyAlignment="1" applyProtection="1">
      <alignment vertical="center" wrapText="1"/>
      <protection hidden="1"/>
    </xf>
    <xf numFmtId="0" fontId="14" fillId="0" borderId="0" xfId="0" applyFont="1" applyAlignment="1" applyProtection="1">
      <alignment vertical="top" wrapText="1"/>
      <protection hidden="1"/>
    </xf>
    <xf numFmtId="0" fontId="1" fillId="0" borderId="0" xfId="0" applyFont="1" applyAlignment="1" applyProtection="1">
      <alignment vertical="top" wrapText="1"/>
      <protection hidden="1"/>
    </xf>
    <xf numFmtId="0" fontId="1" fillId="0" borderId="0" xfId="0" applyFont="1" applyAlignment="1" applyProtection="1">
      <alignment wrapText="1"/>
      <protection hidden="1"/>
    </xf>
    <xf numFmtId="0" fontId="14" fillId="0" borderId="0" xfId="0" applyFont="1" applyAlignment="1" applyProtection="1">
      <alignment horizontal="left" vertical="top" wrapText="1"/>
      <protection hidden="1"/>
    </xf>
    <xf numFmtId="0" fontId="14" fillId="0" borderId="0" xfId="0" quotePrefix="1" applyFont="1" applyAlignment="1" applyProtection="1">
      <alignment horizontal="left" vertical="top" wrapText="1"/>
      <protection hidden="1"/>
    </xf>
    <xf numFmtId="0" fontId="0" fillId="0" borderId="0" xfId="0" applyAlignment="1">
      <alignment horizontal="left" wrapText="1"/>
    </xf>
    <xf numFmtId="0" fontId="8" fillId="0" borderId="0" xfId="0" applyNumberFormat="1" applyFont="1" applyFill="1" applyBorder="1" applyAlignment="1" applyProtection="1">
      <alignment horizontal="left"/>
      <protection locked="0" hidden="1"/>
    </xf>
    <xf numFmtId="0" fontId="0" fillId="0" borderId="0" xfId="0" applyNumberFormat="1" applyAlignment="1">
      <alignment horizontal="left"/>
    </xf>
    <xf numFmtId="49" fontId="8" fillId="4" borderId="2" xfId="0" applyNumberFormat="1" applyFont="1" applyFill="1" applyBorder="1" applyAlignment="1" applyProtection="1">
      <alignment horizontal="left" vertical="center"/>
      <protection locked="0" hidden="1"/>
    </xf>
    <xf numFmtId="49" fontId="1" fillId="4" borderId="3" xfId="0" applyNumberFormat="1" applyFont="1" applyFill="1" applyBorder="1" applyAlignment="1" applyProtection="1">
      <protection locked="0" hidden="1"/>
    </xf>
    <xf numFmtId="49" fontId="1" fillId="4" borderId="4" xfId="0" applyNumberFormat="1" applyFont="1" applyFill="1" applyBorder="1" applyAlignment="1" applyProtection="1">
      <protection locked="0" hidden="1"/>
    </xf>
    <xf numFmtId="0" fontId="0" fillId="0" borderId="3" xfId="0" applyBorder="1" applyAlignment="1" applyProtection="1">
      <alignment horizontal="left" vertical="center"/>
      <protection locked="0" hidden="1"/>
    </xf>
    <xf numFmtId="0" fontId="0" fillId="0" borderId="4" xfId="0" applyBorder="1" applyAlignment="1" applyProtection="1">
      <alignment horizontal="left" vertical="center"/>
      <protection locked="0" hidden="1"/>
    </xf>
    <xf numFmtId="0" fontId="1" fillId="0" borderId="3" xfId="0" applyFont="1" applyBorder="1" applyAlignment="1" applyProtection="1">
      <alignment horizontal="left" vertical="center"/>
      <protection locked="0" hidden="1"/>
    </xf>
    <xf numFmtId="0" fontId="1" fillId="0" borderId="4" xfId="0" applyFont="1" applyBorder="1" applyAlignment="1" applyProtection="1">
      <alignment horizontal="left" vertical="center"/>
      <protection locked="0" hidden="1"/>
    </xf>
    <xf numFmtId="0" fontId="9" fillId="0" borderId="0" xfId="0" applyFont="1" applyAlignment="1" applyProtection="1">
      <alignment vertical="center" wrapText="1"/>
      <protection hidden="1"/>
    </xf>
    <xf numFmtId="0" fontId="6" fillId="0" borderId="0" xfId="0" applyFont="1" applyAlignment="1" applyProtection="1">
      <alignment vertical="center" wrapText="1"/>
      <protection hidden="1"/>
    </xf>
    <xf numFmtId="0" fontId="15" fillId="0" borderId="0" xfId="0" applyFont="1" applyAlignment="1" applyProtection="1">
      <alignment vertical="center"/>
      <protection hidden="1"/>
    </xf>
    <xf numFmtId="0" fontId="20" fillId="0" borderId="0" xfId="0" applyFont="1" applyAlignment="1" applyProtection="1">
      <alignment vertical="center"/>
      <protection hidden="1"/>
    </xf>
    <xf numFmtId="0" fontId="8" fillId="2" borderId="2" xfId="0" applyFont="1" applyFill="1" applyBorder="1" applyAlignment="1" applyProtection="1">
      <alignment horizontal="center" vertical="center" wrapText="1"/>
      <protection locked="0" hidden="1"/>
    </xf>
    <xf numFmtId="0" fontId="8" fillId="0" borderId="3" xfId="0" applyFont="1" applyBorder="1" applyAlignment="1" applyProtection="1">
      <alignment horizontal="center" vertical="center" wrapText="1"/>
      <protection locked="0" hidden="1"/>
    </xf>
    <xf numFmtId="0" fontId="8" fillId="0" borderId="4" xfId="0" applyFont="1" applyBorder="1" applyAlignment="1" applyProtection="1">
      <alignment horizontal="center" vertical="center" wrapText="1"/>
      <protection locked="0" hidden="1"/>
    </xf>
    <xf numFmtId="0" fontId="8" fillId="0" borderId="0" xfId="0" applyFont="1" applyAlignment="1" applyProtection="1">
      <alignment horizontal="left" vertical="center"/>
      <protection hidden="1"/>
    </xf>
    <xf numFmtId="0" fontId="27" fillId="0" borderId="0" xfId="0" applyFont="1" applyFill="1" applyBorder="1" applyAlignment="1" applyProtection="1">
      <alignment horizontal="left" vertical="center" wrapText="1"/>
      <protection hidden="1"/>
    </xf>
    <xf numFmtId="0" fontId="27" fillId="0" borderId="0" xfId="0" applyFont="1" applyAlignment="1" applyProtection="1">
      <alignment horizontal="left" vertical="center" wrapText="1"/>
      <protection hidden="1"/>
    </xf>
    <xf numFmtId="0" fontId="15"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0" fillId="0" borderId="0" xfId="0" applyAlignment="1"/>
    <xf numFmtId="0" fontId="8" fillId="0" borderId="8" xfId="0" applyFont="1" applyBorder="1" applyAlignment="1" applyProtection="1">
      <alignment wrapText="1"/>
      <protection hidden="1"/>
    </xf>
    <xf numFmtId="0" fontId="14" fillId="0" borderId="0" xfId="0" applyFont="1" applyBorder="1" applyAlignment="1" applyProtection="1">
      <alignment wrapText="1"/>
      <protection hidden="1"/>
    </xf>
    <xf numFmtId="0" fontId="22" fillId="0" borderId="0" xfId="0" quotePrefix="1" applyFont="1" applyBorder="1" applyAlignment="1" applyProtection="1">
      <alignment horizontal="left" vertical="center"/>
      <protection hidden="1"/>
    </xf>
    <xf numFmtId="0" fontId="23" fillId="0" borderId="0" xfId="1" applyFont="1" applyAlignment="1" applyProtection="1">
      <alignment vertical="center"/>
      <protection hidden="1"/>
    </xf>
    <xf numFmtId="0" fontId="8" fillId="0" borderId="0" xfId="0" applyFont="1" applyAlignment="1">
      <alignment vertical="center"/>
    </xf>
    <xf numFmtId="0" fontId="8" fillId="0" borderId="0" xfId="0" applyFont="1" applyAlignment="1"/>
    <xf numFmtId="0" fontId="8" fillId="0" borderId="0" xfId="0" applyFont="1" applyAlignment="1" applyProtection="1">
      <alignment horizontal="left" vertical="top"/>
      <protection hidden="1"/>
    </xf>
    <xf numFmtId="0" fontId="0" fillId="0" borderId="0" xfId="0" applyAlignment="1" applyProtection="1">
      <alignment horizontal="left" vertical="top"/>
      <protection hidden="1"/>
    </xf>
    <xf numFmtId="0" fontId="18" fillId="0" borderId="0" xfId="0" applyFont="1" applyAlignment="1" applyProtection="1">
      <alignment horizontal="right" vertical="center"/>
      <protection hidden="1"/>
    </xf>
    <xf numFmtId="0" fontId="18" fillId="0" borderId="0" xfId="0" applyFont="1" applyAlignment="1">
      <alignment horizontal="right" vertical="center"/>
    </xf>
    <xf numFmtId="0" fontId="21" fillId="0" borderId="0" xfId="0" applyFont="1" applyBorder="1" applyAlignment="1" applyProtection="1">
      <alignment horizontal="left" vertical="top" wrapText="1"/>
      <protection hidden="1"/>
    </xf>
    <xf numFmtId="0" fontId="0" fillId="0" borderId="0" xfId="0" applyAlignment="1" applyProtection="1">
      <alignment vertical="top" wrapText="1"/>
      <protection hidden="1"/>
    </xf>
    <xf numFmtId="0" fontId="28" fillId="0" borderId="0" xfId="0" applyFont="1" applyBorder="1" applyAlignment="1" applyProtection="1">
      <alignment horizontal="center" vertical="center" wrapText="1"/>
      <protection hidden="1"/>
    </xf>
    <xf numFmtId="0" fontId="0" fillId="0" borderId="0" xfId="0" applyAlignment="1">
      <alignment horizontal="center" vertical="center" wrapText="1"/>
    </xf>
    <xf numFmtId="0" fontId="0" fillId="0" borderId="0" xfId="0" applyAlignment="1">
      <alignment horizontal="left" vertical="top" wrapText="1"/>
    </xf>
    <xf numFmtId="0" fontId="0" fillId="0" borderId="0" xfId="0" applyAlignment="1" applyProtection="1">
      <alignment horizontal="left" vertical="top" wrapText="1"/>
      <protection hidden="1"/>
    </xf>
    <xf numFmtId="0" fontId="24" fillId="0" borderId="0" xfId="1" applyFont="1" applyAlignment="1" applyProtection="1">
      <alignment vertical="top"/>
      <protection hidden="1"/>
    </xf>
    <xf numFmtId="0" fontId="14" fillId="0" borderId="0" xfId="0" applyFont="1" applyAlignment="1"/>
    <xf numFmtId="0" fontId="24" fillId="0" borderId="0" xfId="1" applyFont="1" applyAlignment="1" applyProtection="1">
      <alignment vertical="top" wrapText="1"/>
      <protection hidden="1"/>
    </xf>
    <xf numFmtId="0" fontId="24" fillId="0" borderId="0" xfId="1" applyFont="1" applyAlignment="1" applyProtection="1">
      <alignment wrapText="1"/>
      <protection hidden="1"/>
    </xf>
    <xf numFmtId="0" fontId="9" fillId="0" borderId="0" xfId="0" applyFont="1" applyBorder="1" applyAlignment="1" applyProtection="1">
      <alignment horizontal="right" vertical="top"/>
      <protection hidden="1"/>
    </xf>
    <xf numFmtId="0" fontId="30" fillId="0" borderId="0" xfId="0" applyFont="1" applyBorder="1" applyAlignment="1" applyProtection="1">
      <alignment horizontal="right" vertical="center" wrapText="1"/>
      <protection hidden="1"/>
    </xf>
    <xf numFmtId="0" fontId="31" fillId="0" borderId="9" xfId="0" applyFont="1" applyBorder="1" applyAlignment="1">
      <alignment horizontal="right" vertical="center" wrapText="1"/>
    </xf>
    <xf numFmtId="0" fontId="14" fillId="0" borderId="0" xfId="0" quotePrefix="1" applyFont="1" applyFill="1"/>
    <xf numFmtId="0" fontId="14" fillId="0" borderId="0" xfId="0" applyFont="1" applyFill="1"/>
    <xf numFmtId="0" fontId="9" fillId="0" borderId="0" xfId="0" applyFont="1" applyAlignment="1" applyProtection="1">
      <protection hidden="1"/>
    </xf>
    <xf numFmtId="0" fontId="9" fillId="0" borderId="0" xfId="0" applyFont="1" applyBorder="1" applyAlignment="1" applyProtection="1">
      <alignment horizontal="right"/>
      <protection hidden="1"/>
    </xf>
    <xf numFmtId="0" fontId="9" fillId="0" borderId="0" xfId="0" applyFont="1" applyBorder="1" applyAlignment="1" applyProtection="1">
      <alignment horizontal="left" vertical="top"/>
      <protection hidden="1"/>
    </xf>
    <xf numFmtId="0" fontId="9" fillId="0" borderId="0" xfId="0" applyFont="1" applyBorder="1" applyAlignment="1" applyProtection="1">
      <alignment horizontal="left" vertical="top" wrapText="1"/>
      <protection hidden="1"/>
    </xf>
    <xf numFmtId="0" fontId="25" fillId="0" borderId="10" xfId="0" applyFont="1" applyFill="1" applyBorder="1" applyAlignment="1" applyProtection="1">
      <alignment horizontal="left" vertical="center" wrapText="1"/>
      <protection hidden="1"/>
    </xf>
    <xf numFmtId="0" fontId="0" fillId="0" borderId="11" xfId="0" applyFill="1" applyBorder="1" applyAlignment="1" applyProtection="1">
      <alignment horizontal="left" wrapText="1"/>
      <protection hidden="1"/>
    </xf>
    <xf numFmtId="0" fontId="0" fillId="0" borderId="12" xfId="0" applyFill="1" applyBorder="1" applyAlignment="1" applyProtection="1">
      <alignment horizontal="left" wrapText="1"/>
      <protection hidden="1"/>
    </xf>
    <xf numFmtId="0" fontId="8" fillId="2" borderId="2" xfId="0" applyFont="1" applyFill="1" applyBorder="1" applyAlignment="1" applyProtection="1">
      <alignment horizontal="left" vertical="center"/>
      <protection locked="0"/>
    </xf>
    <xf numFmtId="0" fontId="0" fillId="0" borderId="3" xfId="0" applyBorder="1" applyAlignment="1" applyProtection="1">
      <protection locked="0"/>
    </xf>
    <xf numFmtId="0" fontId="0" fillId="0" borderId="4" xfId="0" applyBorder="1" applyAlignment="1" applyProtection="1">
      <protection locked="0"/>
    </xf>
    <xf numFmtId="164" fontId="8" fillId="4" borderId="2" xfId="0" applyNumberFormat="1" applyFont="1" applyFill="1" applyBorder="1" applyAlignment="1" applyProtection="1">
      <alignment horizontal="center"/>
      <protection locked="0" hidden="1"/>
    </xf>
    <xf numFmtId="164" fontId="0" fillId="4" borderId="3" xfId="0" applyNumberFormat="1" applyFill="1" applyBorder="1" applyAlignment="1" applyProtection="1">
      <alignment horizontal="center"/>
      <protection locked="0" hidden="1"/>
    </xf>
    <xf numFmtId="0" fontId="0" fillId="4" borderId="4" xfId="0" applyFill="1" applyBorder="1" applyAlignment="1" applyProtection="1">
      <alignment horizontal="center"/>
      <protection locked="0" hidden="1"/>
    </xf>
    <xf numFmtId="0" fontId="18" fillId="0" borderId="0" xfId="0" applyFont="1" applyBorder="1" applyAlignment="1" applyProtection="1">
      <alignment horizontal="right" vertical="center" wrapText="1"/>
      <protection hidden="1"/>
    </xf>
    <xf numFmtId="0" fontId="1" fillId="0" borderId="0" xfId="0" applyFont="1" applyAlignment="1" applyProtection="1">
      <protection hidden="1"/>
    </xf>
  </cellXfs>
  <cellStyles count="4">
    <cellStyle name="Hyperlink" xfId="1" builtinId="8"/>
    <cellStyle name="Hyperlink 2" xfId="2" xr:uid="{00000000-0005-0000-0000-000001000000}"/>
    <cellStyle name="Standaard" xfId="0" builtinId="0"/>
    <cellStyle name="Standaard 2" xfId="3" xr:uid="{00000000-0005-0000-0000-000003000000}"/>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data-onderwijs.vlaanderen.be/edulex/document.aspx?docid=942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M127"/>
  <sheetViews>
    <sheetView showGridLines="0" tabSelected="1" zoomScale="120" zoomScaleNormal="120" zoomScaleSheetLayoutView="120" workbookViewId="0">
      <selection activeCell="A28" sqref="A28:B30"/>
    </sheetView>
  </sheetViews>
  <sheetFormatPr defaultColWidth="2.109375" defaultRowHeight="13.8" x14ac:dyDescent="0.3"/>
  <cols>
    <col min="1" max="1" width="0.88671875" style="1" customWidth="1"/>
    <col min="2" max="9" width="2.109375" style="1" customWidth="1"/>
    <col min="10" max="10" width="2.33203125" style="1" customWidth="1"/>
    <col min="11" max="26" width="2.109375" style="1" customWidth="1"/>
    <col min="27" max="27" width="2" style="1" customWidth="1"/>
    <col min="28" max="30" width="2.109375" style="1" customWidth="1"/>
    <col min="31" max="31" width="2" style="1" customWidth="1"/>
    <col min="32" max="39" width="2.109375" style="1" customWidth="1"/>
    <col min="40" max="41" width="2.6640625" style="1" customWidth="1"/>
    <col min="42" max="42" width="4.88671875" style="1" bestFit="1" customWidth="1"/>
    <col min="43" max="16384" width="2.109375" style="1"/>
  </cols>
  <sheetData>
    <row r="1" spans="1:43" ht="10.5" customHeight="1" x14ac:dyDescent="0.3">
      <c r="A1" s="5"/>
      <c r="B1" s="5"/>
      <c r="C1" s="5"/>
      <c r="D1" s="5"/>
      <c r="E1" s="5"/>
      <c r="F1" s="5"/>
      <c r="G1" s="5"/>
      <c r="H1" s="5"/>
      <c r="I1" s="5"/>
      <c r="J1" s="5"/>
      <c r="K1" s="5"/>
      <c r="L1" s="5"/>
      <c r="M1" s="5"/>
      <c r="N1" s="5"/>
      <c r="O1" s="5"/>
      <c r="P1" s="5"/>
      <c r="Q1" s="5"/>
      <c r="R1" s="5"/>
      <c r="S1" s="5"/>
      <c r="T1" s="5"/>
      <c r="U1" s="5"/>
      <c r="V1" s="5"/>
      <c r="W1" s="5"/>
      <c r="X1" s="5"/>
      <c r="Y1" s="5"/>
      <c r="AA1" s="36"/>
      <c r="AB1" s="36"/>
      <c r="AC1" s="36"/>
      <c r="AD1" s="209" t="s">
        <v>3986</v>
      </c>
      <c r="AE1" s="210"/>
      <c r="AF1" s="210"/>
      <c r="AG1" s="210"/>
      <c r="AH1" s="210"/>
      <c r="AI1" s="210"/>
      <c r="AJ1" s="210"/>
      <c r="AK1" s="210"/>
      <c r="AL1" s="210"/>
      <c r="AM1" s="210"/>
      <c r="AN1" s="210"/>
      <c r="AO1" s="210"/>
    </row>
    <row r="2" spans="1:43" ht="10.5" customHeight="1" x14ac:dyDescent="0.3">
      <c r="A2" s="5"/>
      <c r="B2" s="5"/>
      <c r="C2" s="5"/>
      <c r="D2" s="5"/>
      <c r="E2" s="5"/>
      <c r="F2" s="5"/>
      <c r="G2" s="5"/>
      <c r="H2" s="5"/>
      <c r="I2" s="5"/>
      <c r="J2" s="5"/>
      <c r="K2" s="5"/>
      <c r="L2" s="5"/>
      <c r="M2" s="5"/>
      <c r="N2" s="5"/>
      <c r="O2" s="5"/>
      <c r="P2" s="5"/>
      <c r="Q2" s="5"/>
      <c r="R2" s="5"/>
      <c r="S2" s="5"/>
      <c r="T2" s="5"/>
      <c r="U2" s="5"/>
      <c r="V2" s="5"/>
      <c r="W2" s="5"/>
      <c r="X2" s="5"/>
      <c r="Y2" s="5"/>
      <c r="AA2" s="36"/>
      <c r="AB2" s="36"/>
      <c r="AC2" s="36"/>
      <c r="AD2" s="62"/>
      <c r="AE2" s="58"/>
      <c r="AF2" s="58"/>
      <c r="AG2" s="179" t="s">
        <v>3910</v>
      </c>
      <c r="AH2" s="180"/>
      <c r="AI2" s="180"/>
      <c r="AJ2" s="180"/>
      <c r="AK2" s="180"/>
      <c r="AL2" s="180"/>
      <c r="AM2" s="180"/>
      <c r="AN2" s="180"/>
      <c r="AO2" s="180"/>
    </row>
    <row r="3" spans="1:43" ht="49.8" customHeight="1" x14ac:dyDescent="0.3">
      <c r="A3" s="5"/>
      <c r="B3" s="5"/>
      <c r="C3" s="181" t="s">
        <v>3909</v>
      </c>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row>
    <row r="4" spans="1:43" ht="16.649999999999999" customHeight="1" x14ac:dyDescent="0.3">
      <c r="A4" s="5"/>
      <c r="B4" s="5"/>
      <c r="C4" s="173" t="s">
        <v>1733</v>
      </c>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row>
    <row r="5" spans="1:43" ht="12.9" customHeight="1" x14ac:dyDescent="0.3">
      <c r="A5" s="5"/>
      <c r="B5" s="5"/>
      <c r="C5" s="31" t="s">
        <v>10</v>
      </c>
      <c r="D5" s="31"/>
      <c r="E5" s="31"/>
      <c r="F5" s="31"/>
      <c r="G5" s="31"/>
      <c r="H5" s="31"/>
      <c r="I5" s="31"/>
      <c r="J5" s="31"/>
      <c r="K5" s="31"/>
      <c r="L5" s="31"/>
      <c r="M5" s="31"/>
      <c r="N5" s="31"/>
      <c r="O5" s="31"/>
      <c r="P5" s="31"/>
      <c r="Q5" s="31"/>
      <c r="R5" s="31"/>
      <c r="S5" s="31"/>
      <c r="T5" s="31"/>
      <c r="U5" s="31"/>
      <c r="V5" s="31"/>
      <c r="W5" s="31"/>
      <c r="X5" s="31"/>
      <c r="Z5" s="183" t="str">
        <f ca="1">IF(TODAY()&gt;45519,"U gebruikt niet de meest recente versie van dit formulier! Een actuele versie vindt u als bijlage bij de hieronder vermelde omzendbrief.","")</f>
        <v/>
      </c>
      <c r="AA5" s="184"/>
      <c r="AB5" s="184"/>
      <c r="AC5" s="184"/>
      <c r="AD5" s="184"/>
      <c r="AE5" s="184"/>
      <c r="AF5" s="184"/>
      <c r="AG5" s="184"/>
      <c r="AH5" s="184"/>
      <c r="AI5" s="184"/>
      <c r="AJ5" s="184"/>
      <c r="AK5" s="184"/>
      <c r="AL5" s="184"/>
      <c r="AM5" s="184"/>
      <c r="AN5" s="184"/>
      <c r="AO5" s="184"/>
    </row>
    <row r="6" spans="1:43" ht="12.9" customHeight="1" x14ac:dyDescent="0.3">
      <c r="A6" s="5"/>
      <c r="B6" s="5"/>
      <c r="C6" s="16" t="s">
        <v>210</v>
      </c>
      <c r="D6" s="31"/>
      <c r="E6" s="31"/>
      <c r="F6" s="31"/>
      <c r="G6" s="31"/>
      <c r="H6" s="31"/>
      <c r="I6" s="31"/>
      <c r="J6" s="31"/>
      <c r="K6" s="31"/>
      <c r="L6" s="31"/>
      <c r="M6" s="31"/>
      <c r="N6" s="31"/>
      <c r="O6" s="31"/>
      <c r="P6" s="31"/>
      <c r="Q6" s="31"/>
      <c r="R6" s="31"/>
      <c r="S6" s="31"/>
      <c r="T6" s="31"/>
      <c r="U6" s="31"/>
      <c r="V6" s="31"/>
      <c r="W6" s="31"/>
      <c r="X6" s="31"/>
      <c r="Z6" s="184"/>
      <c r="AA6" s="184"/>
      <c r="AB6" s="184"/>
      <c r="AC6" s="184"/>
      <c r="AD6" s="184"/>
      <c r="AE6" s="184"/>
      <c r="AF6" s="184"/>
      <c r="AG6" s="184"/>
      <c r="AH6" s="184"/>
      <c r="AI6" s="184"/>
      <c r="AJ6" s="184"/>
      <c r="AK6" s="184"/>
      <c r="AL6" s="184"/>
      <c r="AM6" s="184"/>
      <c r="AN6" s="184"/>
      <c r="AO6" s="184"/>
    </row>
    <row r="7" spans="1:43" ht="12.9" customHeight="1" x14ac:dyDescent="0.3">
      <c r="A7" s="5"/>
      <c r="B7" s="5"/>
      <c r="C7" s="16" t="s">
        <v>2520</v>
      </c>
      <c r="D7" s="31"/>
      <c r="E7" s="31"/>
      <c r="F7" s="31"/>
      <c r="G7" s="31"/>
      <c r="H7" s="31"/>
      <c r="I7" s="31"/>
      <c r="J7" s="31"/>
      <c r="K7" s="31"/>
      <c r="L7" s="31"/>
      <c r="M7" s="31"/>
      <c r="N7" s="31"/>
      <c r="O7" s="31"/>
      <c r="P7" s="31"/>
      <c r="Q7" s="31"/>
      <c r="R7" s="31"/>
      <c r="S7" s="31"/>
      <c r="T7" s="31"/>
      <c r="U7" s="31"/>
      <c r="V7" s="31"/>
      <c r="W7" s="31"/>
      <c r="X7" s="31"/>
      <c r="Z7" s="184"/>
      <c r="AA7" s="184"/>
      <c r="AB7" s="184"/>
      <c r="AC7" s="184"/>
      <c r="AD7" s="184"/>
      <c r="AE7" s="184"/>
      <c r="AF7" s="184"/>
      <c r="AG7" s="184"/>
      <c r="AH7" s="184"/>
      <c r="AI7" s="184"/>
      <c r="AJ7" s="184"/>
      <c r="AK7" s="184"/>
      <c r="AL7" s="184"/>
      <c r="AM7" s="184"/>
      <c r="AN7" s="184"/>
      <c r="AO7" s="184"/>
    </row>
    <row r="8" spans="1:43" ht="12.9" customHeight="1" x14ac:dyDescent="0.3">
      <c r="A8" s="5"/>
      <c r="B8" s="5"/>
      <c r="C8" s="31" t="s">
        <v>3764</v>
      </c>
      <c r="D8" s="31"/>
      <c r="E8" s="31"/>
      <c r="F8" s="31"/>
      <c r="G8" s="31"/>
      <c r="H8" s="31"/>
      <c r="I8" s="31"/>
      <c r="J8" s="31"/>
      <c r="K8" s="31"/>
      <c r="L8" s="31"/>
      <c r="M8" s="31"/>
      <c r="N8" s="31"/>
      <c r="O8" s="31"/>
      <c r="P8" s="31"/>
      <c r="Q8" s="31"/>
      <c r="R8" s="31"/>
      <c r="S8" s="31"/>
      <c r="T8" s="31"/>
      <c r="U8" s="31"/>
      <c r="V8" s="31"/>
      <c r="W8" s="31"/>
      <c r="X8" s="31"/>
      <c r="Z8" s="184"/>
      <c r="AA8" s="184"/>
      <c r="AB8" s="184"/>
      <c r="AC8" s="184"/>
      <c r="AD8" s="184"/>
      <c r="AE8" s="184"/>
      <c r="AF8" s="184"/>
      <c r="AG8" s="184"/>
      <c r="AH8" s="184"/>
      <c r="AI8" s="184"/>
      <c r="AJ8" s="184"/>
      <c r="AK8" s="184"/>
      <c r="AL8" s="184"/>
      <c r="AM8" s="184"/>
      <c r="AN8" s="184"/>
      <c r="AO8" s="184"/>
    </row>
    <row r="9" spans="1:43" ht="12.9" customHeight="1" x14ac:dyDescent="0.3">
      <c r="A9" s="5"/>
      <c r="B9" s="5"/>
      <c r="C9" s="31" t="s">
        <v>3763</v>
      </c>
      <c r="D9" s="31"/>
      <c r="E9" s="31"/>
      <c r="F9" s="31"/>
      <c r="G9" s="31"/>
      <c r="H9" s="31"/>
      <c r="I9" s="31"/>
      <c r="J9" s="31"/>
      <c r="K9" s="31"/>
      <c r="L9" s="31"/>
      <c r="M9" s="31"/>
      <c r="N9" s="31"/>
      <c r="O9" s="31"/>
      <c r="P9" s="31"/>
      <c r="Q9" s="31"/>
      <c r="R9" s="31"/>
      <c r="S9" s="31"/>
      <c r="T9" s="31"/>
      <c r="U9" s="31"/>
      <c r="V9" s="31"/>
      <c r="W9" s="31"/>
      <c r="X9" s="31"/>
      <c r="Z9" s="184"/>
      <c r="AA9" s="184"/>
      <c r="AB9" s="184"/>
      <c r="AC9" s="184"/>
      <c r="AD9" s="184"/>
      <c r="AE9" s="184"/>
      <c r="AF9" s="184"/>
      <c r="AG9" s="184"/>
      <c r="AH9" s="184"/>
      <c r="AI9" s="184"/>
      <c r="AJ9" s="184"/>
      <c r="AK9" s="184"/>
      <c r="AL9" s="184"/>
      <c r="AM9" s="184"/>
      <c r="AN9" s="184"/>
      <c r="AO9" s="184"/>
    </row>
    <row r="10" spans="1:43" ht="12.9" customHeight="1" x14ac:dyDescent="0.3">
      <c r="A10" s="5"/>
      <c r="B10" s="5"/>
      <c r="C10" s="29" t="s">
        <v>211</v>
      </c>
      <c r="D10" s="177" t="s">
        <v>212</v>
      </c>
      <c r="E10" s="178"/>
      <c r="F10" s="178"/>
      <c r="G10" s="178"/>
      <c r="H10" s="178"/>
      <c r="I10" s="46"/>
      <c r="J10" s="29"/>
      <c r="K10" s="177"/>
      <c r="L10" s="178"/>
      <c r="M10" s="178"/>
      <c r="N10" s="178"/>
      <c r="O10" s="178"/>
      <c r="P10" s="31"/>
      <c r="Q10" s="31"/>
      <c r="R10" s="31"/>
      <c r="S10" s="31"/>
      <c r="T10" s="31"/>
      <c r="U10" s="31"/>
      <c r="V10" s="31"/>
      <c r="W10" s="31"/>
      <c r="X10" s="31"/>
      <c r="Z10" s="184"/>
      <c r="AA10" s="184"/>
      <c r="AB10" s="184"/>
      <c r="AC10" s="184"/>
      <c r="AD10" s="184"/>
      <c r="AE10" s="184"/>
      <c r="AF10" s="184"/>
      <c r="AG10" s="184"/>
      <c r="AH10" s="184"/>
      <c r="AI10" s="184"/>
      <c r="AJ10" s="184"/>
      <c r="AK10" s="184"/>
      <c r="AL10" s="184"/>
      <c r="AM10" s="184"/>
      <c r="AN10" s="184"/>
      <c r="AO10" s="184"/>
    </row>
    <row r="11" spans="1:43" ht="12.9" hidden="1" customHeight="1" x14ac:dyDescent="0.3">
      <c r="A11" s="5"/>
      <c r="B11" s="5"/>
      <c r="C11" s="174"/>
      <c r="D11" s="175"/>
      <c r="E11" s="175"/>
      <c r="F11" s="175"/>
      <c r="G11" s="175"/>
      <c r="H11" s="175"/>
      <c r="I11" s="175"/>
      <c r="J11" s="175"/>
      <c r="K11" s="175"/>
      <c r="L11" s="175"/>
      <c r="M11" s="175"/>
      <c r="N11" s="175"/>
      <c r="O11" s="175"/>
      <c r="P11" s="175"/>
      <c r="Q11" s="175"/>
      <c r="R11" s="175"/>
      <c r="S11" s="175"/>
      <c r="T11" s="175"/>
      <c r="U11" s="176"/>
      <c r="V11" s="176"/>
      <c r="W11" s="176"/>
      <c r="X11" s="31"/>
      <c r="Z11" s="93"/>
      <c r="AA11" s="93"/>
      <c r="AB11" s="93"/>
      <c r="AC11" s="93"/>
      <c r="AD11" s="93"/>
      <c r="AE11" s="93"/>
      <c r="AF11" s="93"/>
      <c r="AG11" s="93"/>
      <c r="AH11" s="93"/>
      <c r="AI11" s="93"/>
      <c r="AJ11" s="93"/>
      <c r="AK11" s="93"/>
      <c r="AL11" s="93"/>
      <c r="AM11" s="93"/>
      <c r="AN11" s="93"/>
      <c r="AO11" s="93"/>
    </row>
    <row r="12" spans="1:43" ht="6.75" customHeight="1" x14ac:dyDescent="0.3">
      <c r="A12" s="5"/>
      <c r="B12" s="5"/>
      <c r="C12" s="31"/>
      <c r="D12" s="31"/>
      <c r="E12" s="31"/>
      <c r="F12" s="31"/>
      <c r="G12" s="31"/>
      <c r="H12" s="31"/>
      <c r="I12" s="31"/>
      <c r="J12" s="31"/>
      <c r="K12" s="31"/>
      <c r="L12" s="31"/>
      <c r="M12" s="31"/>
      <c r="N12" s="31"/>
      <c r="O12" s="31"/>
      <c r="P12" s="31"/>
      <c r="Q12" s="31"/>
      <c r="R12" s="31"/>
      <c r="S12" s="31"/>
      <c r="T12" s="31"/>
      <c r="U12" s="31"/>
      <c r="V12" s="31"/>
      <c r="W12" s="31"/>
      <c r="X12" s="31"/>
      <c r="Z12" s="93"/>
      <c r="AA12" s="93"/>
      <c r="AB12" s="93"/>
      <c r="AC12" s="93"/>
      <c r="AD12" s="93"/>
      <c r="AE12" s="93"/>
      <c r="AF12" s="93"/>
      <c r="AG12" s="93"/>
      <c r="AH12" s="93"/>
      <c r="AI12" s="93"/>
      <c r="AJ12" s="93"/>
      <c r="AK12" s="93"/>
      <c r="AL12" s="93"/>
      <c r="AM12" s="93"/>
      <c r="AN12" s="93"/>
      <c r="AO12" s="93"/>
    </row>
    <row r="13" spans="1:43" ht="15" customHeight="1" x14ac:dyDescent="0.3">
      <c r="A13" s="5"/>
      <c r="B13" s="5"/>
      <c r="C13" s="3" t="s">
        <v>11</v>
      </c>
      <c r="D13" s="3"/>
      <c r="E13" s="3"/>
      <c r="F13" s="3"/>
      <c r="G13" s="3"/>
      <c r="H13" s="3"/>
      <c r="I13" s="3"/>
      <c r="J13" s="3"/>
      <c r="K13" s="3"/>
      <c r="L13" s="3"/>
      <c r="M13" s="3"/>
      <c r="N13" s="3"/>
      <c r="O13" s="3"/>
      <c r="P13" s="3"/>
      <c r="Q13" s="3"/>
      <c r="R13" s="3"/>
      <c r="S13" s="3"/>
      <c r="T13" s="3"/>
      <c r="U13" s="3"/>
      <c r="V13" s="3"/>
      <c r="W13" s="3"/>
      <c r="X13" s="3"/>
      <c r="Y13" s="3"/>
      <c r="Z13" s="93"/>
      <c r="AA13" s="93"/>
      <c r="AB13" s="93"/>
      <c r="AC13" s="93"/>
      <c r="AD13" s="93"/>
      <c r="AE13" s="93"/>
      <c r="AF13" s="93"/>
      <c r="AG13" s="93"/>
      <c r="AH13" s="93"/>
      <c r="AI13" s="93"/>
      <c r="AJ13" s="93"/>
      <c r="AK13" s="93"/>
      <c r="AL13" s="93"/>
      <c r="AM13" s="93"/>
      <c r="AN13" s="93"/>
      <c r="AO13" s="93"/>
    </row>
    <row r="14" spans="1:43" ht="43.8" customHeight="1" x14ac:dyDescent="0.3">
      <c r="A14" s="5"/>
      <c r="B14" s="5"/>
      <c r="C14" s="146" t="s">
        <v>3985</v>
      </c>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c r="AO14" s="185"/>
      <c r="AP14" s="71"/>
      <c r="AQ14" s="71"/>
    </row>
    <row r="15" spans="1:43" ht="15" customHeight="1" x14ac:dyDescent="0.3">
      <c r="A15" s="5"/>
      <c r="B15" s="5"/>
      <c r="C15" s="3" t="s">
        <v>2616</v>
      </c>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2"/>
      <c r="AQ15" s="82"/>
    </row>
    <row r="16" spans="1:43" ht="44.4" customHeight="1" x14ac:dyDescent="0.3">
      <c r="A16" s="5"/>
      <c r="B16" s="5"/>
      <c r="C16" s="146" t="str">
        <f>"De gemandateerde van de school of van het centrum vult dit formulier in en bezorgt het, samen met de bijbehorende documenten, vermeld in vraag "&amp;B85&amp;", aan de afdeling Secundair Onderwijs van het Agentschap voor Onderwijsdiensten."</f>
        <v>De gemandateerde van de school of van het centrum vult dit formulier in en bezorgt het, samen met de bijbehorende documenten, vermeld in vraag 8, aan de afdeling Secundair Onderwijs van het Agentschap voor Onderwijsdiensten.</v>
      </c>
      <c r="D16" s="186"/>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186"/>
      <c r="AP16" s="82"/>
      <c r="AQ16" s="82"/>
    </row>
    <row r="17" spans="1:42" s="11" customFormat="1" ht="15" customHeight="1" x14ac:dyDescent="0.3">
      <c r="C17" s="3" t="s">
        <v>215</v>
      </c>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row>
    <row r="18" spans="1:42" s="11" customFormat="1" ht="30" customHeight="1" x14ac:dyDescent="0.3">
      <c r="C18" s="189" t="s">
        <v>3762</v>
      </c>
      <c r="D18" s="189"/>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90"/>
      <c r="AL18" s="190"/>
      <c r="AM18" s="190"/>
      <c r="AN18" s="190"/>
      <c r="AO18" s="190"/>
    </row>
    <row r="19" spans="1:42" s="11" customFormat="1" ht="12.9" hidden="1" customHeight="1" x14ac:dyDescent="0.3">
      <c r="C19" s="143"/>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row>
    <row r="20" spans="1:42" s="11" customFormat="1" ht="17.399999999999999" hidden="1" customHeight="1" x14ac:dyDescent="0.3">
      <c r="C20" s="187"/>
      <c r="D20" s="188"/>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188"/>
      <c r="AM20" s="188"/>
      <c r="AN20" s="188"/>
      <c r="AO20" s="188"/>
    </row>
    <row r="21" spans="1:42" ht="15" customHeight="1" x14ac:dyDescent="0.3">
      <c r="A21" s="5"/>
      <c r="B21" s="5"/>
      <c r="C21" s="3" t="s">
        <v>2617</v>
      </c>
    </row>
    <row r="22" spans="1:42" ht="30" customHeight="1" x14ac:dyDescent="0.3">
      <c r="A22" s="5"/>
      <c r="B22" s="5"/>
      <c r="C22" s="143" t="s">
        <v>2618</v>
      </c>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row>
    <row r="23" spans="1:42" ht="9" customHeight="1" x14ac:dyDescent="0.3">
      <c r="A23" s="5"/>
      <c r="B23" s="5"/>
    </row>
    <row r="24" spans="1:42" ht="15" customHeight="1" x14ac:dyDescent="0.3">
      <c r="A24" s="5"/>
      <c r="B24" s="5"/>
      <c r="C24" s="136" t="s">
        <v>213</v>
      </c>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24"/>
      <c r="AL24" s="124"/>
      <c r="AM24" s="124"/>
      <c r="AN24" s="124"/>
      <c r="AO24" s="124"/>
    </row>
    <row r="25" spans="1:42" s="7" customFormat="1" ht="4.05" customHeight="1" x14ac:dyDescent="0.3">
      <c r="A25" s="6"/>
      <c r="B25" s="6"/>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row>
    <row r="26" spans="1:42" x14ac:dyDescent="0.3">
      <c r="A26" s="191">
        <v>1</v>
      </c>
      <c r="B26" s="191"/>
      <c r="C26" s="2" t="s">
        <v>3694</v>
      </c>
      <c r="X26" s="103" t="str">
        <f>IF(AND(COUNTIF(C28:C30,"X")=0,C54&lt;&gt;""),"Vul vraag "&amp;A26&amp;" in!","")</f>
        <v/>
      </c>
      <c r="AG26" s="103" t="str">
        <f>IF(AND(C28="X",C30="X"),"U mag bij vraag "&amp;A26&amp;" maar één vakje aankruisen!","")</f>
        <v/>
      </c>
    </row>
    <row r="27" spans="1:42" ht="4.05" customHeight="1" x14ac:dyDescent="0.3">
      <c r="A27" s="5"/>
      <c r="B27" s="5"/>
    </row>
    <row r="28" spans="1:42" ht="12.9" customHeight="1" x14ac:dyDescent="0.3">
      <c r="A28" s="106"/>
      <c r="B28" s="107"/>
      <c r="C28" s="75"/>
      <c r="D28" s="1" t="s">
        <v>3695</v>
      </c>
      <c r="AD28" s="59" t="str">
        <f>IF(AND(C28="",P37&lt;&gt;""),"&lt;= Kruis het vakje vóór 'op een bestaande school of een bestaand centrum …' aan!","")</f>
        <v/>
      </c>
    </row>
    <row r="29" spans="1:42" ht="4.05" customHeight="1" x14ac:dyDescent="0.3">
      <c r="A29" s="107"/>
      <c r="B29" s="107"/>
    </row>
    <row r="30" spans="1:42" ht="12.9" customHeight="1" x14ac:dyDescent="0.3">
      <c r="A30" s="107"/>
      <c r="B30" s="107"/>
      <c r="C30" s="75"/>
      <c r="D30" s="171" t="s">
        <v>3696</v>
      </c>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59"/>
    </row>
    <row r="31" spans="1:42" ht="12.9" customHeight="1" x14ac:dyDescent="0.3">
      <c r="A31" s="5"/>
      <c r="B31" s="5"/>
      <c r="C31" s="104"/>
      <c r="D31" s="172" t="s">
        <v>3697</v>
      </c>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row>
    <row r="32" spans="1:42" ht="6.75" customHeight="1" x14ac:dyDescent="0.3">
      <c r="A32" s="5"/>
      <c r="B32" s="5"/>
    </row>
    <row r="33" spans="1:48" ht="12.9" customHeight="1" x14ac:dyDescent="0.3">
      <c r="A33" s="191">
        <v>2</v>
      </c>
      <c r="B33" s="191"/>
      <c r="C33" s="35" t="s">
        <v>214</v>
      </c>
    </row>
    <row r="34" spans="1:48" ht="4.05" customHeight="1" x14ac:dyDescent="0.3">
      <c r="A34" s="5"/>
      <c r="B34" s="5"/>
    </row>
    <row r="35" spans="1:48" ht="12" customHeight="1" x14ac:dyDescent="0.3">
      <c r="A35" s="5"/>
      <c r="B35" s="5"/>
      <c r="C35" s="125" t="s">
        <v>209</v>
      </c>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42"/>
      <c r="AQ35" s="42"/>
      <c r="AR35" s="42"/>
      <c r="AS35" s="42"/>
      <c r="AT35" s="42"/>
      <c r="AU35" s="42"/>
      <c r="AV35" s="42"/>
    </row>
    <row r="36" spans="1:48" ht="6.75" customHeight="1" x14ac:dyDescent="0.3">
      <c r="A36" s="5"/>
      <c r="B36" s="5"/>
      <c r="C36" s="43"/>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2"/>
      <c r="AQ36" s="42"/>
      <c r="AR36" s="42"/>
      <c r="AS36" s="42"/>
      <c r="AT36" s="42"/>
      <c r="AU36" s="42"/>
      <c r="AV36" s="42"/>
    </row>
    <row r="37" spans="1:48" ht="12.9" customHeight="1" x14ac:dyDescent="0.3">
      <c r="A37" s="5"/>
      <c r="B37" s="5"/>
      <c r="N37" s="17" t="s">
        <v>9</v>
      </c>
      <c r="P37" s="162"/>
      <c r="Q37" s="163"/>
      <c r="R37" s="163"/>
      <c r="S37" s="164"/>
      <c r="T37" s="105" t="str">
        <f>IF(AND(C28="X",P37=""),"&lt;= Vul het instellingsnummer in!","")</f>
        <v/>
      </c>
      <c r="U37" s="4"/>
      <c r="V37" s="8"/>
      <c r="W37" s="4"/>
      <c r="X37" s="4"/>
      <c r="Y37" s="4"/>
      <c r="Z37" s="4"/>
      <c r="AA37" s="4"/>
      <c r="AB37" s="4"/>
      <c r="AC37" s="4"/>
      <c r="AD37" s="4"/>
      <c r="AE37" s="4"/>
      <c r="AF37" s="4"/>
      <c r="AG37" s="4"/>
      <c r="AH37" s="4"/>
      <c r="AI37" s="4"/>
      <c r="AJ37" s="4"/>
      <c r="AK37" s="4"/>
      <c r="AL37" s="4"/>
      <c r="AM37" s="4"/>
    </row>
    <row r="38" spans="1:48" ht="3" customHeight="1" x14ac:dyDescent="0.3">
      <c r="A38" s="5"/>
      <c r="B38" s="5"/>
      <c r="N38" s="13"/>
      <c r="P38" s="33"/>
      <c r="Q38" s="33"/>
      <c r="R38" s="33"/>
      <c r="S38" s="33"/>
      <c r="T38" s="33"/>
      <c r="U38" s="33"/>
      <c r="V38" s="33"/>
      <c r="W38" s="33"/>
      <c r="X38" s="33"/>
      <c r="Y38" s="33"/>
      <c r="Z38" s="33"/>
      <c r="AA38" s="33"/>
      <c r="AB38" s="33"/>
      <c r="AC38" s="33"/>
      <c r="AD38" s="33"/>
      <c r="AE38" s="33"/>
      <c r="AF38" s="33"/>
      <c r="AG38" s="33"/>
      <c r="AH38" s="33"/>
      <c r="AI38" s="33"/>
      <c r="AJ38" s="33"/>
      <c r="AK38" s="33"/>
      <c r="AL38" s="33"/>
      <c r="AM38" s="33"/>
    </row>
    <row r="39" spans="1:48" x14ac:dyDescent="0.3">
      <c r="A39" s="5"/>
      <c r="B39" s="5"/>
      <c r="N39" s="17" t="s">
        <v>8</v>
      </c>
      <c r="P39" s="121" t="str">
        <f>IF(ISBLANK(P37),"",VLOOKUP(P37,'lijst instellingen'!$A$2:$G$2004,2,FALSE))</f>
        <v/>
      </c>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2"/>
      <c r="AO39" s="122"/>
    </row>
    <row r="40" spans="1:48" x14ac:dyDescent="0.3">
      <c r="A40" s="5"/>
      <c r="B40" s="5"/>
      <c r="N40" s="13"/>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2"/>
      <c r="AO40" s="122"/>
    </row>
    <row r="41" spans="1:48" ht="3" customHeight="1" x14ac:dyDescent="0.3">
      <c r="A41" s="5"/>
      <c r="B41" s="5"/>
      <c r="N41" s="13"/>
      <c r="P41" s="33"/>
      <c r="Q41" s="33"/>
      <c r="R41" s="33"/>
      <c r="S41" s="33"/>
      <c r="T41" s="33"/>
      <c r="U41" s="33"/>
      <c r="V41" s="33"/>
      <c r="W41" s="33"/>
      <c r="X41" s="33"/>
      <c r="Y41" s="33"/>
      <c r="Z41" s="33"/>
      <c r="AA41" s="33"/>
      <c r="AB41" s="33"/>
      <c r="AC41" s="33"/>
      <c r="AD41" s="33"/>
      <c r="AE41" s="33"/>
      <c r="AF41" s="33"/>
      <c r="AG41" s="33"/>
      <c r="AH41" s="33"/>
      <c r="AI41" s="33"/>
      <c r="AJ41" s="33"/>
      <c r="AK41" s="33"/>
      <c r="AL41" s="33"/>
      <c r="AM41" s="33"/>
    </row>
    <row r="42" spans="1:48" x14ac:dyDescent="0.3">
      <c r="A42" s="5"/>
      <c r="B42" s="5"/>
      <c r="N42" s="17" t="s">
        <v>13</v>
      </c>
      <c r="P42" s="123" t="str">
        <f>IF(ISBLANK(P37),"",VLOOKUP(P37,'lijst instellingen'!$A$2:$G$2004,3,FALSE))</f>
        <v/>
      </c>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4"/>
      <c r="AO42" s="124"/>
    </row>
    <row r="43" spans="1:48" ht="4.5" customHeight="1" x14ac:dyDescent="0.3">
      <c r="A43" s="5"/>
      <c r="B43" s="5"/>
      <c r="N43" s="13"/>
      <c r="P43" s="33"/>
      <c r="Q43" s="33"/>
      <c r="R43" s="33"/>
      <c r="S43" s="33"/>
      <c r="T43" s="33"/>
      <c r="U43" s="33"/>
      <c r="V43" s="33"/>
      <c r="W43" s="33"/>
      <c r="X43" s="33"/>
      <c r="Y43" s="33"/>
      <c r="Z43" s="33"/>
      <c r="AA43" s="33"/>
      <c r="AB43" s="33"/>
      <c r="AC43" s="33"/>
      <c r="AD43" s="33"/>
      <c r="AE43" s="33"/>
      <c r="AF43" s="33"/>
      <c r="AG43" s="33"/>
      <c r="AH43" s="33"/>
      <c r="AI43" s="33"/>
      <c r="AJ43" s="33"/>
      <c r="AK43" s="33"/>
      <c r="AL43" s="33"/>
      <c r="AM43" s="33"/>
    </row>
    <row r="44" spans="1:48" x14ac:dyDescent="0.3">
      <c r="A44" s="5"/>
      <c r="B44" s="5"/>
      <c r="N44" s="17" t="s">
        <v>12</v>
      </c>
      <c r="P44" s="123" t="str">
        <f>IF(ISBLANK(P37),"",VLOOKUP(P37,'lijst instellingen'!$A$2:$G$2004,4,FALSE))</f>
        <v/>
      </c>
      <c r="Q44" s="123"/>
      <c r="R44" s="123"/>
      <c r="S44" s="25"/>
      <c r="T44" s="123" t="str">
        <f>IF(ISBLANK(P37),"",VLOOKUP(P37,'lijst instellingen'!$A$2:$G$2004,5,FALSE))</f>
        <v/>
      </c>
      <c r="U44" s="123"/>
      <c r="V44" s="123"/>
      <c r="W44" s="123"/>
      <c r="X44" s="123"/>
      <c r="Y44" s="123"/>
      <c r="Z44" s="123"/>
      <c r="AA44" s="123"/>
      <c r="AB44" s="123"/>
      <c r="AC44" s="123"/>
      <c r="AD44" s="123"/>
      <c r="AE44" s="123"/>
      <c r="AF44" s="123"/>
      <c r="AG44" s="123"/>
      <c r="AH44" s="123"/>
      <c r="AI44" s="123"/>
      <c r="AJ44" s="123"/>
      <c r="AK44" s="123"/>
      <c r="AL44" s="123"/>
      <c r="AM44" s="123"/>
      <c r="AN44" s="124"/>
      <c r="AO44" s="124"/>
    </row>
    <row r="45" spans="1:48" ht="4.5" customHeight="1" x14ac:dyDescent="0.3">
      <c r="A45" s="5"/>
      <c r="B45" s="5"/>
      <c r="N45" s="13"/>
      <c r="P45" s="25"/>
      <c r="Q45" s="25"/>
      <c r="R45" s="25"/>
      <c r="S45" s="25"/>
      <c r="T45" s="25"/>
      <c r="U45" s="25"/>
      <c r="V45" s="25"/>
      <c r="W45" s="25"/>
      <c r="X45" s="25"/>
      <c r="Y45" s="25"/>
      <c r="Z45" s="25"/>
      <c r="AA45" s="25"/>
      <c r="AB45" s="25"/>
      <c r="AC45" s="25"/>
      <c r="AD45" s="25"/>
      <c r="AE45" s="25"/>
      <c r="AF45" s="25"/>
      <c r="AG45" s="25"/>
      <c r="AH45" s="25"/>
      <c r="AI45" s="25"/>
      <c r="AJ45" s="25"/>
      <c r="AK45" s="25"/>
      <c r="AL45" s="25"/>
      <c r="AM45" s="25"/>
    </row>
    <row r="46" spans="1:48" x14ac:dyDescent="0.3">
      <c r="A46" s="5"/>
      <c r="B46" s="5"/>
      <c r="N46" s="17" t="s">
        <v>205</v>
      </c>
      <c r="P46" s="123" t="str">
        <f>IF(ISBLANK(P37),"",VLOOKUP(P37,'lijst instellingen'!$A$2:$G$2004,6,FALSE))</f>
        <v/>
      </c>
      <c r="Q46" s="165"/>
      <c r="R46" s="165"/>
      <c r="S46" s="165"/>
      <c r="T46" s="165"/>
      <c r="U46" s="165"/>
      <c r="V46" s="165"/>
      <c r="W46" s="25"/>
      <c r="X46" s="25"/>
      <c r="Y46" s="25"/>
      <c r="Z46" s="25"/>
      <c r="AA46" s="25"/>
      <c r="AB46" s="25"/>
      <c r="AC46" s="25"/>
      <c r="AD46" s="25"/>
      <c r="AE46" s="25"/>
      <c r="AF46" s="25"/>
      <c r="AG46" s="25"/>
      <c r="AH46" s="25"/>
      <c r="AI46" s="25"/>
      <c r="AJ46" s="25"/>
      <c r="AK46" s="25"/>
      <c r="AL46" s="25"/>
      <c r="AM46" s="25"/>
    </row>
    <row r="47" spans="1:48" ht="4.5" customHeight="1" x14ac:dyDescent="0.3">
      <c r="A47" s="5"/>
      <c r="B47" s="5"/>
      <c r="N47" s="13"/>
      <c r="P47" s="25"/>
      <c r="Q47" s="25"/>
      <c r="R47" s="25"/>
      <c r="S47" s="25"/>
      <c r="T47" s="25"/>
      <c r="U47" s="25"/>
      <c r="V47" s="25"/>
      <c r="W47" s="25"/>
      <c r="X47" s="25"/>
      <c r="Y47" s="25"/>
      <c r="Z47" s="25"/>
      <c r="AA47" s="25"/>
      <c r="AB47" s="25"/>
      <c r="AC47" s="25"/>
      <c r="AD47" s="25"/>
      <c r="AE47" s="25"/>
      <c r="AF47" s="25"/>
      <c r="AG47" s="25"/>
      <c r="AH47" s="25"/>
      <c r="AI47" s="25"/>
      <c r="AJ47" s="25"/>
      <c r="AK47" s="25"/>
      <c r="AL47" s="25"/>
      <c r="AM47" s="25"/>
    </row>
    <row r="48" spans="1:48" x14ac:dyDescent="0.3">
      <c r="A48" s="5"/>
      <c r="B48" s="5"/>
      <c r="N48" s="17" t="s">
        <v>207</v>
      </c>
      <c r="P48" s="123" t="str">
        <f>IF(ISBLANK(P37),"",VLOOKUP(P37,'lijst instellingen'!$A$2:$G$2004,7,FALSE))</f>
        <v/>
      </c>
      <c r="Q48" s="165"/>
      <c r="R48" s="165"/>
      <c r="S48" s="165"/>
      <c r="T48" s="165"/>
      <c r="U48" s="165"/>
      <c r="V48" s="165"/>
      <c r="W48" s="170"/>
      <c r="X48" s="170"/>
      <c r="Y48" s="170"/>
      <c r="Z48" s="170"/>
      <c r="AA48" s="170"/>
      <c r="AB48" s="170"/>
      <c r="AC48" s="170"/>
      <c r="AD48" s="170"/>
      <c r="AE48" s="170"/>
      <c r="AF48" s="170"/>
      <c r="AG48" s="170"/>
      <c r="AH48" s="170"/>
      <c r="AI48" s="170"/>
      <c r="AJ48" s="170"/>
      <c r="AK48" s="170"/>
      <c r="AL48" s="170"/>
      <c r="AM48" s="170"/>
      <c r="AN48" s="170"/>
      <c r="AO48" s="170"/>
    </row>
    <row r="49" spans="1:46" ht="9" customHeight="1" x14ac:dyDescent="0.3">
      <c r="A49" s="5"/>
      <c r="B49" s="5"/>
    </row>
    <row r="50" spans="1:46" ht="15" customHeight="1" x14ac:dyDescent="0.3">
      <c r="A50" s="5"/>
      <c r="B50" s="5"/>
      <c r="C50" s="136" t="s">
        <v>1543</v>
      </c>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24"/>
      <c r="AL50" s="124"/>
      <c r="AM50" s="124"/>
      <c r="AN50" s="124"/>
      <c r="AO50" s="124"/>
    </row>
    <row r="51" spans="1:46" ht="4.05" customHeight="1" x14ac:dyDescent="0.3">
      <c r="A51" s="5"/>
      <c r="B51" s="5"/>
    </row>
    <row r="52" spans="1:46" ht="12.9" customHeight="1" x14ac:dyDescent="0.3">
      <c r="A52" s="5"/>
      <c r="B52" s="30">
        <v>3</v>
      </c>
      <c r="C52" s="2" t="s">
        <v>2610</v>
      </c>
    </row>
    <row r="53" spans="1:46" ht="4.05" customHeight="1" x14ac:dyDescent="0.3">
      <c r="A53" s="5"/>
      <c r="B53" s="5"/>
    </row>
    <row r="54" spans="1:46" ht="12.9" customHeight="1" x14ac:dyDescent="0.3">
      <c r="A54" s="5"/>
      <c r="B54" s="30"/>
      <c r="C54" s="206"/>
      <c r="D54" s="207"/>
      <c r="E54" s="207"/>
      <c r="F54" s="207"/>
      <c r="G54" s="208"/>
      <c r="H54" s="76" t="str">
        <f>IF(OR(AND(C30="X",C54=""),AND(P37&lt;&gt;"",C54="")),"&lt;= Vul de datum in.","")</f>
        <v/>
      </c>
    </row>
    <row r="55" spans="1:46" ht="6.75" customHeight="1" x14ac:dyDescent="0.3">
      <c r="A55" s="5"/>
      <c r="B55" s="5"/>
      <c r="C55" s="47"/>
      <c r="D55" s="48"/>
      <c r="E55" s="48"/>
      <c r="F55" s="48"/>
      <c r="G55" s="49"/>
      <c r="H55" s="32"/>
    </row>
    <row r="56" spans="1:46" ht="12.9" customHeight="1" x14ac:dyDescent="0.3">
      <c r="A56" s="5"/>
      <c r="B56" s="30">
        <v>4</v>
      </c>
      <c r="C56" s="2" t="s">
        <v>2607</v>
      </c>
      <c r="D56" s="48"/>
      <c r="E56" s="48"/>
      <c r="F56" s="48"/>
      <c r="G56" s="49"/>
      <c r="H56" s="32"/>
    </row>
    <row r="57" spans="1:46" ht="4.05" customHeight="1" x14ac:dyDescent="0.3">
      <c r="A57" s="5"/>
      <c r="B57" s="5"/>
      <c r="C57" s="47"/>
      <c r="D57" s="48"/>
      <c r="E57" s="48"/>
      <c r="F57" s="48"/>
      <c r="G57" s="49"/>
      <c r="H57" s="32"/>
    </row>
    <row r="58" spans="1:46" ht="12.9" customHeight="1" x14ac:dyDescent="0.3">
      <c r="A58" s="5"/>
      <c r="B58" s="5"/>
      <c r="C58" s="75"/>
      <c r="D58" s="74" t="s">
        <v>2608</v>
      </c>
      <c r="E58" s="72"/>
      <c r="F58" s="48"/>
      <c r="G58" s="166" t="str">
        <f>IF(AND(C54&lt;&gt;"",COUNTIF(C58:C60,"X")=0),"&lt;= Kruis het juiste vakje aan.","")</f>
        <v/>
      </c>
      <c r="H58" s="167"/>
      <c r="I58" s="167"/>
      <c r="J58" s="167"/>
      <c r="K58" s="167"/>
      <c r="L58" s="167"/>
      <c r="M58" s="167"/>
      <c r="N58" s="167"/>
      <c r="O58" s="167"/>
      <c r="P58" s="167"/>
      <c r="Q58" s="167"/>
      <c r="R58" s="167"/>
      <c r="S58" s="167"/>
      <c r="T58" s="167"/>
      <c r="U58" s="167"/>
      <c r="V58" s="167"/>
      <c r="W58" s="168" t="str">
        <f>IF(AND(C58="X",C60="X"),"U mag bij vraag "&amp;B56&amp;" maar één vakje aankruisen!","")</f>
        <v/>
      </c>
      <c r="X58" s="169"/>
      <c r="Y58" s="169"/>
      <c r="Z58" s="169"/>
      <c r="AA58" s="169"/>
      <c r="AB58" s="169"/>
      <c r="AC58" s="169"/>
      <c r="AD58" s="169"/>
      <c r="AE58" s="169"/>
      <c r="AF58" s="169"/>
      <c r="AG58" s="169"/>
      <c r="AH58" s="169"/>
      <c r="AI58" s="169"/>
      <c r="AJ58" s="169"/>
      <c r="AK58" s="169"/>
      <c r="AL58" s="169"/>
      <c r="AM58" s="169"/>
      <c r="AN58" s="169"/>
      <c r="AO58" s="169"/>
    </row>
    <row r="59" spans="1:46" ht="4.05" customHeight="1" x14ac:dyDescent="0.3">
      <c r="A59" s="5"/>
      <c r="B59" s="5"/>
      <c r="C59" s="47"/>
      <c r="D59" s="48"/>
      <c r="E59" s="48"/>
      <c r="F59" s="48"/>
      <c r="G59" s="167"/>
      <c r="H59" s="167"/>
      <c r="I59" s="167"/>
      <c r="J59" s="167"/>
      <c r="K59" s="167"/>
      <c r="L59" s="167"/>
      <c r="M59" s="167"/>
      <c r="N59" s="167"/>
      <c r="O59" s="167"/>
      <c r="P59" s="167"/>
      <c r="Q59" s="167"/>
      <c r="R59" s="167"/>
      <c r="S59" s="167"/>
      <c r="T59" s="167"/>
      <c r="U59" s="167"/>
      <c r="V59" s="167"/>
      <c r="W59" s="169"/>
      <c r="X59" s="169"/>
      <c r="Y59" s="169"/>
      <c r="Z59" s="169"/>
      <c r="AA59" s="169"/>
      <c r="AB59" s="169"/>
      <c r="AC59" s="169"/>
      <c r="AD59" s="169"/>
      <c r="AE59" s="169"/>
      <c r="AF59" s="169"/>
      <c r="AG59" s="169"/>
      <c r="AH59" s="169"/>
      <c r="AI59" s="169"/>
      <c r="AJ59" s="169"/>
      <c r="AK59" s="169"/>
      <c r="AL59" s="169"/>
      <c r="AM59" s="169"/>
      <c r="AN59" s="169"/>
      <c r="AO59" s="169"/>
    </row>
    <row r="60" spans="1:46" ht="12.9" customHeight="1" x14ac:dyDescent="0.3">
      <c r="A60" s="5"/>
      <c r="B60" s="5"/>
      <c r="C60" s="75"/>
      <c r="D60" s="74" t="s">
        <v>2609</v>
      </c>
      <c r="E60" s="72"/>
      <c r="F60" s="48"/>
      <c r="G60" s="167"/>
      <c r="H60" s="167"/>
      <c r="I60" s="167"/>
      <c r="J60" s="167"/>
      <c r="K60" s="167"/>
      <c r="L60" s="167"/>
      <c r="M60" s="167"/>
      <c r="N60" s="167"/>
      <c r="O60" s="167"/>
      <c r="P60" s="167"/>
      <c r="Q60" s="167"/>
      <c r="R60" s="167"/>
      <c r="S60" s="167"/>
      <c r="T60" s="167"/>
      <c r="U60" s="167"/>
      <c r="V60" s="167"/>
      <c r="W60" s="169"/>
      <c r="X60" s="169"/>
      <c r="Y60" s="169"/>
      <c r="Z60" s="169"/>
      <c r="AA60" s="169"/>
      <c r="AB60" s="169"/>
      <c r="AC60" s="169"/>
      <c r="AD60" s="169"/>
      <c r="AE60" s="169"/>
      <c r="AF60" s="169"/>
      <c r="AG60" s="169"/>
      <c r="AH60" s="169"/>
      <c r="AI60" s="169"/>
      <c r="AJ60" s="169"/>
      <c r="AK60" s="169"/>
      <c r="AL60" s="169"/>
      <c r="AM60" s="169"/>
      <c r="AN60" s="169"/>
      <c r="AO60" s="169"/>
    </row>
    <row r="61" spans="1:46" ht="6.75" customHeight="1" x14ac:dyDescent="0.3">
      <c r="A61" s="5"/>
      <c r="B61" s="5"/>
      <c r="C61" s="47"/>
      <c r="D61" s="48"/>
      <c r="E61" s="48"/>
      <c r="F61" s="48"/>
      <c r="G61" s="49"/>
      <c r="H61" s="32"/>
    </row>
    <row r="62" spans="1:46" ht="12.9" customHeight="1" x14ac:dyDescent="0.3">
      <c r="A62" s="5"/>
      <c r="B62" s="30">
        <v>5</v>
      </c>
      <c r="C62" s="50" t="s">
        <v>216</v>
      </c>
      <c r="D62" s="48"/>
      <c r="E62" s="48"/>
      <c r="F62" s="48"/>
      <c r="G62" s="49"/>
      <c r="H62" s="32"/>
      <c r="Z62" s="24"/>
      <c r="AA62" s="52"/>
      <c r="AB62" s="52"/>
      <c r="AC62" s="52"/>
      <c r="AD62" s="52"/>
      <c r="AE62" s="52"/>
      <c r="AF62" s="52"/>
      <c r="AG62" s="52"/>
      <c r="AH62" s="52"/>
      <c r="AI62" s="52"/>
      <c r="AJ62" s="52"/>
      <c r="AK62" s="52"/>
      <c r="AL62" s="52"/>
      <c r="AM62" s="52"/>
      <c r="AN62" s="52"/>
      <c r="AO62" s="52"/>
      <c r="AP62" s="52"/>
      <c r="AQ62" s="52"/>
      <c r="AR62" s="52"/>
      <c r="AS62" s="52"/>
      <c r="AT62" s="52"/>
    </row>
    <row r="63" spans="1:46" ht="4.05" customHeight="1" x14ac:dyDescent="0.3">
      <c r="A63" s="5"/>
      <c r="B63" s="5"/>
      <c r="C63" s="47"/>
      <c r="D63" s="48"/>
      <c r="E63" s="48"/>
      <c r="F63" s="48"/>
      <c r="G63" s="49"/>
      <c r="H63" s="32"/>
    </row>
    <row r="64" spans="1:46" ht="12.9" customHeight="1" x14ac:dyDescent="0.3">
      <c r="A64" s="5"/>
      <c r="B64" s="5"/>
      <c r="C64" s="73"/>
      <c r="D64" s="48"/>
      <c r="E64" s="149">
        <v>311</v>
      </c>
      <c r="F64" s="150"/>
      <c r="G64" s="150"/>
      <c r="H64" s="32"/>
      <c r="K64" s="73"/>
      <c r="L64" s="48"/>
      <c r="M64" s="149">
        <v>312</v>
      </c>
      <c r="N64" s="150"/>
      <c r="O64" s="150"/>
      <c r="S64" s="73"/>
      <c r="T64" s="48"/>
      <c r="U64" s="149">
        <v>321</v>
      </c>
      <c r="V64" s="150"/>
      <c r="W64" s="150"/>
      <c r="AA64" s="63"/>
      <c r="AB64" s="48"/>
      <c r="AC64" s="149"/>
      <c r="AD64" s="150"/>
      <c r="AE64" s="150"/>
      <c r="AG64" s="77" t="str">
        <f>IF(C54="","",IF(AND(P37&lt;&gt;"",AND(C64="",K64="",S64="")),"&lt;= Vul één of meer hoofdstructuren in.",""))</f>
        <v/>
      </c>
    </row>
    <row r="65" spans="1:42" ht="6.75" customHeight="1" x14ac:dyDescent="0.3">
      <c r="A65" s="5"/>
      <c r="B65" s="5"/>
    </row>
    <row r="66" spans="1:42" ht="12.9" customHeight="1" x14ac:dyDescent="0.3">
      <c r="A66" s="34">
        <v>2</v>
      </c>
      <c r="B66" s="34">
        <v>6</v>
      </c>
      <c r="C66" s="79" t="s">
        <v>1544</v>
      </c>
    </row>
    <row r="67" spans="1:42" ht="4.05" customHeight="1" x14ac:dyDescent="0.3">
      <c r="A67" s="5"/>
      <c r="B67" s="5"/>
    </row>
    <row r="68" spans="1:42" x14ac:dyDescent="0.3">
      <c r="A68" s="5"/>
      <c r="B68" s="5"/>
      <c r="C68" s="22"/>
      <c r="D68" s="8"/>
      <c r="E68" s="22"/>
      <c r="F68" s="18"/>
      <c r="G68" s="22"/>
      <c r="H68" s="22"/>
      <c r="I68" s="22"/>
      <c r="J68" s="22"/>
      <c r="K68" s="22"/>
      <c r="L68" s="20"/>
      <c r="M68" s="15"/>
      <c r="N68" s="17" t="s">
        <v>13</v>
      </c>
      <c r="P68" s="127"/>
      <c r="Q68" s="154"/>
      <c r="R68" s="154"/>
      <c r="S68" s="154"/>
      <c r="T68" s="154"/>
      <c r="U68" s="154"/>
      <c r="V68" s="154"/>
      <c r="W68" s="154"/>
      <c r="X68" s="154"/>
      <c r="Y68" s="154"/>
      <c r="Z68" s="154"/>
      <c r="AA68" s="154"/>
      <c r="AB68" s="154"/>
      <c r="AC68" s="154"/>
      <c r="AD68" s="154"/>
      <c r="AE68" s="154"/>
      <c r="AF68" s="154"/>
      <c r="AG68" s="154"/>
      <c r="AH68" s="154"/>
      <c r="AI68" s="154"/>
      <c r="AJ68" s="155"/>
      <c r="AK68" s="77" t="str">
        <f>IF(C54="","",IF(AND(P68="",OR(C64="X",K64="X",S64="X",AA64="X")),"&lt;= Vul de straatnaam en het huisnummer in.",""))</f>
        <v/>
      </c>
      <c r="AL68" s="37"/>
    </row>
    <row r="69" spans="1:42" ht="4.05" customHeight="1" x14ac:dyDescent="0.3">
      <c r="A69" s="5"/>
      <c r="B69" s="5"/>
      <c r="C69" s="22"/>
      <c r="D69" s="8"/>
      <c r="E69" s="22"/>
      <c r="F69" s="23"/>
      <c r="G69" s="22"/>
      <c r="H69" s="22"/>
      <c r="I69" s="22"/>
      <c r="J69" s="22"/>
      <c r="K69" s="22"/>
      <c r="L69" s="19"/>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row>
    <row r="70" spans="1:42" ht="12.9" customHeight="1" x14ac:dyDescent="0.3">
      <c r="A70" s="5"/>
      <c r="B70" s="5"/>
      <c r="C70" s="22"/>
      <c r="D70" s="8"/>
      <c r="E70" s="22"/>
      <c r="F70" s="23"/>
      <c r="G70" s="22"/>
      <c r="H70" s="22"/>
      <c r="I70" s="22"/>
      <c r="J70" s="22"/>
      <c r="K70" s="22"/>
      <c r="L70" s="19"/>
      <c r="M70" s="21"/>
      <c r="N70" s="17" t="s">
        <v>12</v>
      </c>
      <c r="O70" s="21"/>
      <c r="P70" s="127"/>
      <c r="Q70" s="156"/>
      <c r="R70" s="157"/>
      <c r="S70" s="21"/>
      <c r="T70" s="127"/>
      <c r="U70" s="128"/>
      <c r="V70" s="128"/>
      <c r="W70" s="128"/>
      <c r="X70" s="128"/>
      <c r="Y70" s="128"/>
      <c r="Z70" s="128"/>
      <c r="AA70" s="128"/>
      <c r="AB70" s="128"/>
      <c r="AC70" s="128"/>
      <c r="AD70" s="128"/>
      <c r="AE70" s="128"/>
      <c r="AF70" s="128"/>
      <c r="AG70" s="128"/>
      <c r="AH70" s="128"/>
      <c r="AI70" s="128"/>
      <c r="AJ70" s="129"/>
      <c r="AK70" s="78" t="str">
        <f>IF(P68="","",IF(AND(P68&lt;&gt;"",OR(P70="",T70="")),"&lt;= Vul het postnummer én de gemeente in.",""))</f>
        <v/>
      </c>
      <c r="AL70" s="38"/>
    </row>
    <row r="71" spans="1:42" ht="4.05" customHeight="1" x14ac:dyDescent="0.3">
      <c r="A71" s="5"/>
      <c r="B71" s="5"/>
      <c r="C71" s="22"/>
      <c r="D71" s="8"/>
      <c r="E71" s="22"/>
      <c r="F71" s="23"/>
      <c r="G71" s="22"/>
      <c r="H71" s="22"/>
      <c r="I71" s="22"/>
      <c r="J71" s="22"/>
      <c r="K71" s="22"/>
      <c r="L71" s="19"/>
      <c r="M71" s="21"/>
      <c r="N71" s="21"/>
      <c r="O71" s="21"/>
      <c r="P71" s="21"/>
      <c r="Q71" s="21"/>
      <c r="R71" s="21"/>
      <c r="S71" s="13"/>
      <c r="T71" s="21"/>
      <c r="U71" s="27"/>
      <c r="V71" s="28"/>
      <c r="W71" s="28"/>
      <c r="X71" s="28"/>
      <c r="Y71" s="27"/>
      <c r="Z71" s="27"/>
      <c r="AA71" s="28"/>
      <c r="AB71" s="28"/>
      <c r="AC71" s="28"/>
      <c r="AD71" s="28"/>
      <c r="AE71" s="28"/>
      <c r="AF71" s="28"/>
      <c r="AG71" s="28"/>
      <c r="AH71" s="28"/>
      <c r="AI71" s="28"/>
      <c r="AJ71" s="28"/>
      <c r="AK71" s="28"/>
      <c r="AL71" s="28"/>
      <c r="AM71" s="28"/>
    </row>
    <row r="72" spans="1:42" ht="12.9" customHeight="1" x14ac:dyDescent="0.3">
      <c r="A72" s="5"/>
      <c r="B72" s="5"/>
      <c r="C72" s="22"/>
      <c r="D72" s="8"/>
      <c r="E72" s="22"/>
      <c r="F72" s="23"/>
      <c r="G72" s="22"/>
      <c r="H72" s="22"/>
      <c r="I72" s="22"/>
      <c r="J72" s="22"/>
      <c r="K72" s="22"/>
      <c r="L72" s="19"/>
      <c r="M72" s="21"/>
      <c r="N72" s="17" t="s">
        <v>205</v>
      </c>
      <c r="O72" s="21"/>
      <c r="P72" s="151"/>
      <c r="Q72" s="152"/>
      <c r="R72" s="152"/>
      <c r="S72" s="152"/>
      <c r="T72" s="152"/>
      <c r="U72" s="153"/>
      <c r="V72" s="77" t="str">
        <f>IF(T70="","",IF(AND(P37&lt;&gt;"",P72=""),"&lt;= Vul het telefoonnummer in.",""))</f>
        <v/>
      </c>
      <c r="W72" s="39"/>
      <c r="X72" s="39"/>
      <c r="Y72" s="39"/>
      <c r="Z72" s="39"/>
      <c r="AA72" s="39"/>
      <c r="AB72" s="39"/>
      <c r="AC72" s="24"/>
      <c r="AD72" s="28"/>
      <c r="AE72" s="28"/>
      <c r="AF72" s="28"/>
      <c r="AG72" s="28"/>
      <c r="AH72" s="28"/>
      <c r="AI72" s="28"/>
      <c r="AJ72" s="28"/>
      <c r="AK72" s="28"/>
      <c r="AL72" s="28"/>
      <c r="AM72" s="28"/>
    </row>
    <row r="73" spans="1:42" ht="6.75" customHeight="1" x14ac:dyDescent="0.3">
      <c r="A73" s="5"/>
      <c r="B73" s="5"/>
      <c r="C73" s="22"/>
      <c r="D73" s="8"/>
      <c r="E73" s="22"/>
      <c r="F73" s="23"/>
      <c r="G73" s="22"/>
      <c r="H73" s="22"/>
      <c r="I73" s="22"/>
      <c r="J73" s="22"/>
      <c r="K73" s="22"/>
      <c r="L73" s="19"/>
      <c r="M73" s="21"/>
      <c r="N73" s="17"/>
      <c r="O73" s="21"/>
      <c r="P73" s="51"/>
      <c r="Q73" s="51"/>
      <c r="R73" s="51"/>
      <c r="S73" s="51"/>
      <c r="T73" s="51"/>
      <c r="U73" s="51"/>
      <c r="V73" s="51"/>
      <c r="W73" s="39"/>
      <c r="X73" s="39"/>
      <c r="Y73" s="39"/>
      <c r="Z73" s="39"/>
      <c r="AA73" s="39"/>
      <c r="AB73" s="39"/>
      <c r="AC73" s="24"/>
      <c r="AD73" s="28"/>
      <c r="AE73" s="28"/>
      <c r="AF73" s="28"/>
      <c r="AG73" s="28"/>
      <c r="AH73" s="28"/>
      <c r="AI73" s="28"/>
      <c r="AJ73" s="28"/>
      <c r="AK73" s="28"/>
      <c r="AL73" s="28"/>
      <c r="AM73" s="28"/>
    </row>
    <row r="74" spans="1:42" ht="27.15" customHeight="1" x14ac:dyDescent="0.3">
      <c r="A74" s="5"/>
      <c r="B74" s="61">
        <v>7</v>
      </c>
      <c r="C74" s="130" t="s">
        <v>1732</v>
      </c>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1"/>
      <c r="AI74" s="131"/>
      <c r="AJ74" s="131"/>
      <c r="AK74" s="131"/>
      <c r="AL74" s="131"/>
      <c r="AM74" s="131"/>
      <c r="AN74" s="131"/>
      <c r="AO74" s="131"/>
      <c r="AP74" s="77" t="str">
        <f>IF(AND(P72&lt;&gt;"",AND(C76="",C81="")),"Kruis bij vraag "&amp;B74&amp;" 'ja' of 'nee' aan.","")</f>
        <v/>
      </c>
    </row>
    <row r="75" spans="1:42" ht="4.05" customHeight="1" x14ac:dyDescent="0.3">
      <c r="A75" s="5"/>
      <c r="B75" s="5"/>
      <c r="C75" s="22"/>
      <c r="D75" s="8"/>
      <c r="E75" s="22"/>
      <c r="F75" s="23"/>
      <c r="G75" s="22"/>
      <c r="H75" s="22"/>
      <c r="I75" s="22"/>
      <c r="J75" s="22"/>
      <c r="K75" s="22"/>
      <c r="L75" s="19"/>
      <c r="M75" s="21"/>
      <c r="N75" s="17"/>
      <c r="O75" s="21"/>
      <c r="P75" s="51"/>
      <c r="Q75" s="51"/>
      <c r="R75" s="51"/>
      <c r="S75" s="51"/>
      <c r="T75" s="51"/>
      <c r="U75" s="51"/>
      <c r="W75" s="39"/>
      <c r="X75" s="39"/>
      <c r="Y75" s="39"/>
      <c r="Z75" s="39"/>
      <c r="AA75" s="39"/>
      <c r="AB75" s="39"/>
      <c r="AC75" s="24"/>
      <c r="AD75" s="28"/>
      <c r="AE75" s="28"/>
      <c r="AF75" s="28"/>
      <c r="AG75" s="28"/>
      <c r="AH75" s="28"/>
      <c r="AI75" s="28"/>
      <c r="AJ75" s="28"/>
      <c r="AK75" s="28"/>
      <c r="AL75" s="28"/>
      <c r="AM75" s="28"/>
    </row>
    <row r="76" spans="1:42" ht="12.9" customHeight="1" x14ac:dyDescent="0.3">
      <c r="A76" s="5"/>
      <c r="B76" s="5"/>
      <c r="C76" s="73"/>
      <c r="D76" s="132" t="s">
        <v>1545</v>
      </c>
      <c r="E76" s="133"/>
      <c r="F76" s="158" t="s">
        <v>3593</v>
      </c>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c r="AK76" s="159"/>
      <c r="AL76" s="159"/>
      <c r="AM76" s="159"/>
      <c r="AN76" s="159"/>
      <c r="AO76" s="159"/>
      <c r="AP76" s="59" t="str">
        <f>IF(AND(C76="",OR(F79="X",L79="X",U79="X")),"&lt;= Als u een advies aankruist, moet u op deze regel ook het vakje voor 'ja.' aankruisen!","")</f>
        <v/>
      </c>
    </row>
    <row r="77" spans="1:42" ht="12.9" customHeight="1" x14ac:dyDescent="0.3">
      <c r="A77" s="5"/>
      <c r="B77" s="5"/>
      <c r="C77" s="5"/>
      <c r="D77" s="8"/>
      <c r="E77" s="22"/>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59"/>
      <c r="AM77" s="159"/>
      <c r="AN77" s="159"/>
      <c r="AO77" s="159"/>
      <c r="AP77" s="103" t="str">
        <f>IF(COUNTIF(F79:AB79,"X")&gt;1,"U mag maar één advies aankruisen!","")</f>
        <v/>
      </c>
    </row>
    <row r="78" spans="1:42" ht="4.05" customHeight="1" x14ac:dyDescent="0.3">
      <c r="A78" s="5"/>
      <c r="B78" s="5"/>
      <c r="C78" s="5"/>
      <c r="D78" s="8"/>
      <c r="E78" s="22"/>
      <c r="F78" s="23"/>
      <c r="G78" s="22"/>
      <c r="H78" s="22"/>
      <c r="I78" s="22"/>
      <c r="J78" s="22"/>
      <c r="K78" s="22"/>
      <c r="L78" s="19"/>
      <c r="M78" s="21"/>
      <c r="N78" s="17"/>
      <c r="O78" s="21"/>
      <c r="P78" s="51"/>
      <c r="Q78" s="51"/>
      <c r="R78" s="51"/>
      <c r="S78" s="51"/>
      <c r="T78" s="51"/>
      <c r="U78" s="51"/>
      <c r="W78" s="39"/>
      <c r="X78" s="39"/>
      <c r="Y78" s="39"/>
      <c r="Z78" s="39"/>
      <c r="AA78" s="39"/>
      <c r="AB78" s="39"/>
      <c r="AC78" s="24"/>
      <c r="AD78" s="28"/>
      <c r="AE78" s="28"/>
      <c r="AF78" s="28"/>
      <c r="AG78" s="28"/>
      <c r="AH78" s="28"/>
      <c r="AI78" s="28"/>
      <c r="AJ78" s="28"/>
      <c r="AK78" s="28"/>
      <c r="AL78" s="28"/>
      <c r="AM78" s="28"/>
    </row>
    <row r="79" spans="1:42" ht="12.9" customHeight="1" x14ac:dyDescent="0.3">
      <c r="A79" s="5"/>
      <c r="B79" s="5"/>
      <c r="C79" s="5"/>
      <c r="D79" s="8"/>
      <c r="E79" s="22"/>
      <c r="F79" s="73"/>
      <c r="G79" s="99" t="s">
        <v>3603</v>
      </c>
      <c r="I79" s="40"/>
      <c r="J79" s="40"/>
      <c r="K79" s="40"/>
      <c r="L79" s="73"/>
      <c r="M79" s="99" t="s">
        <v>3602</v>
      </c>
      <c r="P79" s="15"/>
      <c r="Q79" s="15"/>
      <c r="R79" s="15"/>
      <c r="T79" s="15"/>
      <c r="U79" s="73"/>
      <c r="V79" s="99" t="s">
        <v>3601</v>
      </c>
      <c r="Y79" s="15"/>
      <c r="Z79" s="15"/>
      <c r="AA79" s="15"/>
      <c r="AB79" s="73"/>
      <c r="AC79" s="31" t="s">
        <v>3604</v>
      </c>
      <c r="AG79" s="15"/>
      <c r="AH79" s="15"/>
      <c r="AJ79" s="15"/>
      <c r="AL79" s="15"/>
      <c r="AM79" s="15"/>
      <c r="AN79" s="15"/>
      <c r="AP79" s="76" t="str">
        <f>IF(AND(C76&lt;&gt;"",AND(F79="",L79="",U79="",AB79="")),"&lt;= Kruis aan wat van toepassing is!","")</f>
        <v/>
      </c>
    </row>
    <row r="80" spans="1:42" ht="4.05" customHeight="1" x14ac:dyDescent="0.3">
      <c r="A80" s="5"/>
      <c r="B80" s="5"/>
      <c r="C80" s="22"/>
      <c r="D80" s="8"/>
      <c r="E80" s="22"/>
      <c r="F80" s="23"/>
      <c r="G80" s="22"/>
      <c r="H80" s="22"/>
      <c r="I80" s="22"/>
      <c r="J80" s="22"/>
      <c r="K80" s="22"/>
      <c r="L80" s="19"/>
      <c r="M80" s="21"/>
      <c r="N80" s="17"/>
      <c r="O80" s="21"/>
      <c r="P80" s="51"/>
      <c r="Q80" s="51"/>
      <c r="R80" s="51"/>
      <c r="S80" s="51"/>
      <c r="T80" s="51"/>
      <c r="U80" s="51"/>
      <c r="W80" s="39"/>
      <c r="X80" s="39"/>
      <c r="Y80" s="39"/>
      <c r="Z80" s="39"/>
      <c r="AA80" s="39"/>
      <c r="AB80" s="39"/>
      <c r="AC80" s="24"/>
      <c r="AD80" s="28"/>
      <c r="AE80" s="28"/>
      <c r="AF80" s="28"/>
      <c r="AG80" s="28"/>
      <c r="AH80" s="28"/>
      <c r="AI80" s="28"/>
      <c r="AJ80" s="28"/>
      <c r="AK80" s="28"/>
      <c r="AL80" s="28"/>
      <c r="AM80" s="28"/>
    </row>
    <row r="81" spans="1:42" ht="12.9" customHeight="1" x14ac:dyDescent="0.3">
      <c r="A81" s="5"/>
      <c r="B81" s="5"/>
      <c r="C81" s="73"/>
      <c r="D81" s="132" t="s">
        <v>1546</v>
      </c>
      <c r="E81" s="133"/>
      <c r="F81" s="23"/>
      <c r="G81" s="160" t="str">
        <f>IF(AND(C76="X",C81="X"),"U mag niet 'ja' én 'nee' aankruisen bij vraag "&amp;B74&amp;"!","")</f>
        <v/>
      </c>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row>
    <row r="82" spans="1:42" ht="9" customHeight="1" x14ac:dyDescent="0.3">
      <c r="A82" s="5"/>
      <c r="B82" s="9"/>
      <c r="C82" s="10"/>
      <c r="D82" s="10"/>
      <c r="E82" s="10"/>
      <c r="F82" s="10"/>
      <c r="G82" s="10"/>
      <c r="H82" s="10"/>
      <c r="I82" s="10"/>
      <c r="J82" s="10"/>
      <c r="K82" s="10"/>
      <c r="L82" s="10"/>
      <c r="M82" s="10"/>
      <c r="N82" s="10"/>
      <c r="O82" s="10"/>
      <c r="P82" s="10"/>
      <c r="Q82" s="10"/>
      <c r="R82" s="10"/>
      <c r="S82" s="10"/>
      <c r="T82" s="5"/>
      <c r="U82" s="5"/>
      <c r="V82" s="5"/>
      <c r="W82" s="5"/>
      <c r="X82" s="5"/>
      <c r="Y82" s="5"/>
      <c r="Z82" s="5"/>
      <c r="AA82" s="5"/>
      <c r="AB82" s="5"/>
      <c r="AC82" s="5"/>
      <c r="AD82" s="5"/>
      <c r="AE82" s="5"/>
    </row>
    <row r="83" spans="1:42" ht="14.25" customHeight="1" x14ac:dyDescent="0.3">
      <c r="A83" s="5"/>
      <c r="B83" s="5"/>
      <c r="C83" s="136" t="s">
        <v>2611</v>
      </c>
      <c r="D83" s="137"/>
      <c r="E83" s="137"/>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24"/>
      <c r="AL83" s="124"/>
      <c r="AM83" s="124"/>
      <c r="AN83" s="124"/>
      <c r="AO83" s="124"/>
    </row>
    <row r="84" spans="1:42" ht="4.05" customHeight="1" x14ac:dyDescent="0.3">
      <c r="A84" s="5"/>
      <c r="B84" s="9"/>
      <c r="C84" s="10"/>
      <c r="D84" s="10"/>
      <c r="E84" s="10"/>
      <c r="F84" s="10"/>
      <c r="G84" s="10"/>
      <c r="H84" s="10"/>
      <c r="I84" s="10"/>
      <c r="J84" s="10"/>
      <c r="K84" s="10"/>
      <c r="L84" s="10"/>
      <c r="M84" s="10"/>
      <c r="N84" s="10"/>
      <c r="O84" s="10"/>
      <c r="P84" s="10"/>
      <c r="Q84" s="10"/>
      <c r="R84" s="10"/>
      <c r="S84" s="10"/>
      <c r="T84" s="5"/>
      <c r="U84" s="5"/>
      <c r="V84" s="5"/>
      <c r="W84" s="5"/>
      <c r="X84" s="5"/>
      <c r="Y84" s="5"/>
      <c r="Z84" s="5"/>
      <c r="AA84" s="5"/>
      <c r="AB84" s="5"/>
      <c r="AC84" s="5"/>
      <c r="AD84" s="5"/>
      <c r="AE84" s="5"/>
    </row>
    <row r="85" spans="1:42" ht="12.9" customHeight="1" x14ac:dyDescent="0.3">
      <c r="A85" s="5"/>
      <c r="B85" s="80">
        <v>8</v>
      </c>
      <c r="C85" s="138" t="s">
        <v>2619</v>
      </c>
      <c r="D85" s="139"/>
      <c r="E85" s="139"/>
      <c r="F85" s="139"/>
      <c r="G85" s="139"/>
      <c r="H85" s="139"/>
      <c r="I85" s="139"/>
      <c r="J85" s="139"/>
      <c r="K85" s="139"/>
      <c r="L85" s="139"/>
      <c r="M85" s="139"/>
      <c r="N85" s="139"/>
      <c r="O85" s="139"/>
      <c r="P85" s="139"/>
      <c r="Q85" s="139"/>
      <c r="R85" s="139"/>
      <c r="S85" s="139"/>
      <c r="T85" s="139"/>
      <c r="U85" s="139"/>
      <c r="V85" s="139"/>
      <c r="W85" s="139"/>
      <c r="X85" s="139"/>
      <c r="Y85" s="139"/>
      <c r="Z85" s="139"/>
      <c r="AA85" s="139"/>
      <c r="AB85" s="139"/>
      <c r="AC85" s="139"/>
      <c r="AD85" s="139"/>
      <c r="AE85" s="139"/>
      <c r="AF85" s="139"/>
      <c r="AG85" s="139"/>
      <c r="AH85" s="139"/>
      <c r="AI85" s="139"/>
      <c r="AJ85" s="139"/>
      <c r="AK85" s="139"/>
      <c r="AL85" s="139"/>
      <c r="AM85" s="139"/>
      <c r="AN85" s="139"/>
      <c r="AO85" s="139"/>
    </row>
    <row r="86" spans="1:42" ht="4.05" customHeight="1" x14ac:dyDescent="0.3">
      <c r="A86" s="5"/>
      <c r="B86" s="9"/>
      <c r="C86" s="10"/>
      <c r="D86" s="10"/>
      <c r="E86" s="10"/>
      <c r="F86" s="10"/>
      <c r="G86" s="10"/>
      <c r="H86" s="10"/>
      <c r="I86" s="10"/>
      <c r="J86" s="10"/>
      <c r="K86" s="10"/>
      <c r="L86" s="10"/>
      <c r="M86" s="10"/>
      <c r="N86" s="10"/>
      <c r="O86" s="10"/>
      <c r="P86" s="10"/>
      <c r="Q86" s="10"/>
      <c r="R86" s="10"/>
      <c r="S86" s="10"/>
      <c r="T86" s="5"/>
      <c r="U86" s="5"/>
      <c r="V86" s="5"/>
      <c r="W86" s="5"/>
      <c r="X86" s="5"/>
      <c r="Y86" s="5"/>
      <c r="Z86" s="5"/>
      <c r="AA86" s="5"/>
      <c r="AB86" s="5"/>
      <c r="AC86" s="5"/>
      <c r="AD86" s="5"/>
      <c r="AE86" s="5"/>
    </row>
    <row r="87" spans="1:42" ht="12.9" customHeight="1" x14ac:dyDescent="0.3">
      <c r="A87" s="192" t="str">
        <f>IF(AP87="","","=&gt;")</f>
        <v/>
      </c>
      <c r="B87" s="193"/>
      <c r="C87" s="73"/>
      <c r="D87" s="140" t="s">
        <v>2612</v>
      </c>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83" t="str">
        <f>IF(AND(OR(C76="X",C81="X"),AP79="",C87=""),"&lt;= Kruis het vakje vóór 'het protocol van …' aan.","")</f>
        <v/>
      </c>
    </row>
    <row r="88" spans="1:42" ht="12.9" customHeight="1" x14ac:dyDescent="0.3">
      <c r="A88" s="5"/>
      <c r="B88" s="9"/>
      <c r="C88" s="10"/>
      <c r="D88" s="141" t="s">
        <v>2614</v>
      </c>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c r="AO88" s="107"/>
    </row>
    <row r="89" spans="1:42" ht="4.05" customHeight="1" x14ac:dyDescent="0.3">
      <c r="A89" s="5"/>
      <c r="B89" s="9"/>
      <c r="C89" s="10"/>
      <c r="D89" s="10"/>
      <c r="E89" s="10"/>
      <c r="F89" s="10"/>
      <c r="G89" s="10"/>
      <c r="H89" s="10"/>
      <c r="I89" s="10"/>
      <c r="J89" s="10"/>
      <c r="K89" s="10"/>
      <c r="L89" s="10"/>
      <c r="M89" s="10"/>
      <c r="N89" s="10"/>
      <c r="O89" s="10"/>
      <c r="P89" s="10"/>
      <c r="Q89" s="10"/>
      <c r="R89" s="10"/>
      <c r="S89" s="10"/>
      <c r="T89" s="5"/>
      <c r="U89" s="5"/>
      <c r="V89" s="5"/>
      <c r="W89" s="5"/>
      <c r="X89" s="5"/>
      <c r="Y89" s="5"/>
      <c r="Z89" s="5"/>
      <c r="AA89" s="5"/>
      <c r="AB89" s="5"/>
      <c r="AC89" s="5"/>
      <c r="AD89" s="5"/>
      <c r="AE89" s="5"/>
    </row>
    <row r="90" spans="1:42" ht="12.9" customHeight="1" x14ac:dyDescent="0.3">
      <c r="A90" s="192" t="str">
        <f>IF(AP90="","","=&gt;")</f>
        <v/>
      </c>
      <c r="B90" s="193"/>
      <c r="C90" s="73"/>
      <c r="D90" s="140" t="s">
        <v>2613</v>
      </c>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7"/>
      <c r="AO90" s="107"/>
      <c r="AP90" s="83" t="str">
        <f>IF(P37="","",IF(AND(OR(C76="X",C81="X"),AND(C90="",VLOOKUP(P37,'lijst instellingen'!A2:H5004,8,FALSE)&lt;&gt;0)),"&lt;= Kruis het vakje vóór 'een uittreksel uit …' aan.",""))</f>
        <v/>
      </c>
    </row>
    <row r="91" spans="1:42" ht="12.9" customHeight="1" x14ac:dyDescent="0.3">
      <c r="A91" s="5"/>
      <c r="B91" s="9"/>
      <c r="C91" s="10"/>
      <c r="D91" s="141" t="s">
        <v>2615</v>
      </c>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7"/>
      <c r="AL91" s="107"/>
      <c r="AM91" s="107"/>
      <c r="AN91" s="107"/>
      <c r="AO91" s="107"/>
      <c r="AP91" s="103" t="str">
        <f>IF(P37="","",IF(AND(C90="X",VLOOKUP(P37,'lijst instellingen'!A2:H5004,8,FALSE)=0),"&lt;= Kruis het tweede vakje bij vraag "&amp;B85&amp;" niet aan als uw school NIET tot een scholengemeenschap behoort!",""))</f>
        <v/>
      </c>
    </row>
    <row r="92" spans="1:42" ht="9" customHeight="1" x14ac:dyDescent="0.3">
      <c r="A92" s="5"/>
      <c r="B92" s="9"/>
      <c r="C92" s="10"/>
      <c r="D92" s="10"/>
      <c r="E92" s="10"/>
      <c r="F92" s="10"/>
      <c r="G92" s="10"/>
      <c r="H92" s="10"/>
      <c r="I92" s="10"/>
      <c r="J92" s="10"/>
      <c r="K92" s="10"/>
      <c r="L92" s="10"/>
      <c r="M92" s="10"/>
      <c r="N92" s="10"/>
      <c r="O92" s="10"/>
      <c r="P92" s="10"/>
      <c r="Q92" s="10"/>
      <c r="R92" s="10"/>
      <c r="S92" s="10"/>
      <c r="T92" s="5"/>
      <c r="U92" s="5"/>
      <c r="V92" s="5"/>
      <c r="W92" s="5"/>
      <c r="X92" s="5"/>
      <c r="Y92" s="5"/>
      <c r="Z92" s="5"/>
      <c r="AA92" s="5"/>
      <c r="AB92" s="5"/>
      <c r="AC92" s="5"/>
      <c r="AD92" s="5"/>
      <c r="AE92" s="5"/>
    </row>
    <row r="93" spans="1:42" ht="14.25" customHeight="1" x14ac:dyDescent="0.3">
      <c r="A93" s="5"/>
      <c r="B93" s="5"/>
      <c r="C93" s="136" t="s">
        <v>3588</v>
      </c>
      <c r="D93" s="137"/>
      <c r="E93" s="137"/>
      <c r="F93" s="137"/>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24"/>
      <c r="AL93" s="124"/>
      <c r="AM93" s="124"/>
      <c r="AN93" s="124"/>
      <c r="AO93" s="124"/>
    </row>
    <row r="94" spans="1:42" ht="4.05" customHeight="1" x14ac:dyDescent="0.3">
      <c r="A94" s="5"/>
      <c r="B94" s="5"/>
    </row>
    <row r="95" spans="1:42" s="11" customFormat="1" ht="13.5" customHeight="1" x14ac:dyDescent="0.3">
      <c r="A95" s="196">
        <v>9</v>
      </c>
      <c r="B95" s="196"/>
      <c r="C95" s="88" t="s">
        <v>1547</v>
      </c>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42" s="11" customFormat="1" ht="4.05" customHeight="1" x14ac:dyDescent="0.3">
      <c r="A96" s="88"/>
      <c r="B96" s="22"/>
      <c r="C96" s="2"/>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65" s="15" customFormat="1" ht="12.9" customHeight="1" x14ac:dyDescent="0.3">
      <c r="A97" s="197"/>
      <c r="B97" s="197"/>
      <c r="C97" s="75"/>
      <c r="E97" s="198" t="s">
        <v>1549</v>
      </c>
      <c r="F97" s="178"/>
      <c r="G97" s="178"/>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c r="AG97" s="178"/>
      <c r="AH97" s="178"/>
      <c r="AI97" s="178"/>
      <c r="AJ97" s="178"/>
      <c r="AK97" s="124"/>
      <c r="AL97" s="124"/>
      <c r="AM97" s="124"/>
      <c r="AN97" s="124"/>
      <c r="AO97" s="124"/>
      <c r="AP97" s="45" t="str">
        <f>IF(P72="","",IF(AND(P37&lt;&gt;"",C97=""),"&lt;= Kruis het vakje aan vóór deze verklaring. Kruis ook het vakje aan vóór de tweede verklaring als het om een vestigingsplaats gaat waar een andere instelling is gevestigd.",""))</f>
        <v/>
      </c>
      <c r="AQ97" s="60"/>
      <c r="AR97" s="60"/>
      <c r="AS97" s="60"/>
      <c r="AT97" s="60"/>
      <c r="AU97" s="60"/>
      <c r="AV97" s="60"/>
      <c r="AW97" s="60"/>
      <c r="AX97" s="60"/>
      <c r="AY97" s="60"/>
      <c r="AZ97" s="60"/>
      <c r="BA97" s="60"/>
      <c r="BB97" s="60"/>
      <c r="BC97" s="60"/>
      <c r="BD97" s="60"/>
      <c r="BE97" s="60"/>
      <c r="BF97" s="60"/>
      <c r="BG97" s="60"/>
      <c r="BH97" s="60"/>
      <c r="BI97" s="60"/>
      <c r="BJ97" s="60"/>
      <c r="BK97" s="60"/>
      <c r="BL97" s="60"/>
      <c r="BM97" s="60"/>
    </row>
    <row r="98" spans="1:65" s="15" customFormat="1" ht="42.15" customHeight="1" x14ac:dyDescent="0.3">
      <c r="A98" s="87"/>
      <c r="B98" s="87"/>
      <c r="E98" s="199" t="s">
        <v>1611</v>
      </c>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22"/>
      <c r="AL98" s="122"/>
      <c r="AM98" s="122"/>
      <c r="AN98" s="122"/>
      <c r="AO98" s="122"/>
      <c r="AP98" s="44"/>
      <c r="AQ98" s="60"/>
      <c r="AR98" s="60"/>
      <c r="AS98" s="60"/>
      <c r="AT98" s="60"/>
      <c r="AU98" s="60"/>
      <c r="AV98" s="60"/>
      <c r="AW98" s="60"/>
      <c r="AX98" s="60"/>
      <c r="AY98" s="60"/>
      <c r="AZ98" s="60"/>
      <c r="BA98" s="60"/>
      <c r="BB98" s="60"/>
      <c r="BC98" s="60"/>
      <c r="BD98" s="60"/>
      <c r="BE98" s="60"/>
      <c r="BF98" s="60"/>
      <c r="BG98" s="60"/>
      <c r="BH98" s="60"/>
      <c r="BI98" s="60"/>
      <c r="BJ98" s="60"/>
      <c r="BK98" s="60"/>
      <c r="BL98" s="60"/>
      <c r="BM98" s="60"/>
    </row>
    <row r="99" spans="1:65" s="15" customFormat="1" ht="4.05" customHeight="1" x14ac:dyDescent="0.3">
      <c r="A99" s="87"/>
      <c r="B99" s="87"/>
      <c r="E99" s="89"/>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5"/>
      <c r="AL99" s="85"/>
      <c r="AM99" s="85"/>
      <c r="AN99" s="85"/>
      <c r="AO99" s="85"/>
      <c r="AP99" s="44"/>
      <c r="AQ99" s="60"/>
      <c r="AR99" s="60"/>
      <c r="AS99" s="60"/>
      <c r="AT99" s="60"/>
      <c r="AU99" s="60"/>
      <c r="AV99" s="60"/>
      <c r="AW99" s="60"/>
      <c r="AX99" s="60"/>
      <c r="AY99" s="60"/>
      <c r="AZ99" s="60"/>
      <c r="BA99" s="60"/>
      <c r="BB99" s="60"/>
      <c r="BC99" s="60"/>
      <c r="BD99" s="60"/>
      <c r="BE99" s="60"/>
      <c r="BF99" s="60"/>
      <c r="BG99" s="60"/>
      <c r="BH99" s="60"/>
      <c r="BI99" s="60"/>
      <c r="BJ99" s="60"/>
      <c r="BK99" s="60"/>
      <c r="BL99" s="60"/>
      <c r="BM99" s="60"/>
    </row>
    <row r="100" spans="1:65" s="15" customFormat="1" ht="12.9" customHeight="1" x14ac:dyDescent="0.3">
      <c r="A100" s="87"/>
      <c r="B100" s="87"/>
      <c r="C100" s="75"/>
      <c r="D100" s="84"/>
      <c r="E100" s="199" t="s">
        <v>1548</v>
      </c>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c r="AN100" s="122"/>
      <c r="AO100" s="122"/>
      <c r="AP100" s="44" t="str">
        <f>IF(C76="","",IF(AND(C76&lt;&gt;"",AB79&lt;&gt;"X",C100=""),"&lt;= Kruis het vakje aan vóór deze verklaring. Kruis ook het vakje aan vóór de tweede verklaring als het om een vestigingsplaats gaat waar een andere instelling is gevestigd.",""))</f>
        <v/>
      </c>
      <c r="AQ100" s="44"/>
    </row>
    <row r="101" spans="1:65" s="15" customFormat="1" ht="27.75" customHeight="1" x14ac:dyDescent="0.3">
      <c r="A101" s="87"/>
      <c r="B101" s="87"/>
      <c r="D101" s="84"/>
      <c r="E101" s="199" t="s">
        <v>3908</v>
      </c>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c r="AN101" s="122"/>
      <c r="AO101" s="122"/>
      <c r="AP101" s="15" t="str">
        <f>IF(AND(AB79="X",C100="X"),"&lt;= U mag het vakje vóór deze verklaring niet aankruisen als u bij vraag "&amp;B74&amp;" het vakje vóór 'nog geen advies beschikbaar' hebt aangekruist!","")</f>
        <v/>
      </c>
    </row>
    <row r="102" spans="1:65" ht="4.05" customHeight="1" x14ac:dyDescent="0.3">
      <c r="A102" s="5"/>
      <c r="B102" s="5"/>
    </row>
    <row r="103" spans="1:65" ht="13.5" customHeight="1" x14ac:dyDescent="0.3">
      <c r="A103" s="5"/>
      <c r="B103" s="5"/>
      <c r="Q103" s="17" t="s">
        <v>3590</v>
      </c>
      <c r="R103" s="94"/>
      <c r="S103" s="203"/>
      <c r="T103" s="204"/>
      <c r="U103" s="204"/>
      <c r="V103" s="204"/>
      <c r="W103" s="204"/>
      <c r="X103" s="204"/>
      <c r="Y103" s="204"/>
      <c r="Z103" s="204"/>
      <c r="AA103" s="204"/>
      <c r="AB103" s="204"/>
      <c r="AC103" s="204"/>
      <c r="AD103" s="204"/>
      <c r="AE103" s="204"/>
      <c r="AF103" s="204"/>
      <c r="AG103" s="204"/>
      <c r="AH103" s="204"/>
      <c r="AI103" s="204"/>
      <c r="AJ103" s="204"/>
      <c r="AK103" s="204"/>
      <c r="AL103" s="204"/>
      <c r="AM103" s="204"/>
      <c r="AN103" s="204"/>
      <c r="AO103" s="205"/>
      <c r="AP103" s="76" t="str">
        <f>IF(AND(OR(C97="X",C100="X"),S103=""),"&lt;= Vul de voor- en achternaam van de gemandateerde in.","")</f>
        <v/>
      </c>
    </row>
    <row r="104" spans="1:65" ht="9" customHeight="1" x14ac:dyDescent="0.3">
      <c r="A104" s="5"/>
      <c r="B104" s="5"/>
    </row>
    <row r="105" spans="1:65" ht="14.25" customHeight="1" x14ac:dyDescent="0.3">
      <c r="A105" s="5"/>
      <c r="B105" s="5"/>
      <c r="C105" s="136" t="s">
        <v>3589</v>
      </c>
      <c r="D105" s="137"/>
      <c r="E105" s="137"/>
      <c r="F105" s="137"/>
      <c r="G105" s="137"/>
      <c r="H105" s="137"/>
      <c r="I105" s="137"/>
      <c r="J105" s="137"/>
      <c r="K105" s="137"/>
      <c r="L105" s="137"/>
      <c r="M105" s="137"/>
      <c r="N105" s="137"/>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37"/>
      <c r="AK105" s="124"/>
      <c r="AL105" s="124"/>
      <c r="AM105" s="124"/>
      <c r="AN105" s="124"/>
      <c r="AO105" s="124"/>
    </row>
    <row r="106" spans="1:65" ht="4.05" customHeight="1" x14ac:dyDescent="0.3">
      <c r="A106" s="5"/>
      <c r="B106" s="5"/>
    </row>
    <row r="107" spans="1:65" ht="27" customHeight="1" x14ac:dyDescent="0.3">
      <c r="A107" s="109">
        <v>10</v>
      </c>
      <c r="B107" s="110"/>
      <c r="C107" s="111" t="s">
        <v>3591</v>
      </c>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c r="AO107" s="112"/>
    </row>
    <row r="108" spans="1:65" ht="12.9" customHeight="1" x14ac:dyDescent="0.3">
      <c r="A108" s="5"/>
      <c r="B108" s="5"/>
      <c r="C108" s="113" t="s">
        <v>3592</v>
      </c>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c r="AO108" s="114"/>
    </row>
    <row r="109" spans="1:65" ht="4.05" customHeight="1" x14ac:dyDescent="0.3">
      <c r="A109" s="5"/>
      <c r="B109" s="5"/>
      <c r="N109" s="13"/>
      <c r="S109" s="13"/>
      <c r="U109" s="12"/>
      <c r="V109" s="12"/>
      <c r="Z109" s="13"/>
      <c r="AB109" s="12"/>
      <c r="AC109" s="12"/>
      <c r="AF109" s="13"/>
      <c r="AH109" s="12"/>
      <c r="AI109" s="12"/>
      <c r="AJ109" s="12"/>
      <c r="AK109" s="12"/>
    </row>
    <row r="110" spans="1:65" ht="12.9" customHeight="1" x14ac:dyDescent="0.3">
      <c r="A110" s="5"/>
      <c r="B110" s="5"/>
      <c r="C110" s="118" t="str">
        <f ca="1">IF(Z5="","","U gebruikt niet de recentste versie van het formulier!")</f>
        <v/>
      </c>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20"/>
    </row>
    <row r="111" spans="1:65" ht="12.9" customHeight="1" x14ac:dyDescent="0.3">
      <c r="A111" s="5"/>
      <c r="B111" s="5"/>
      <c r="C111" s="115" t="str">
        <f>IF(AND(X26="",AG26="",AD28="",T37="",H54="",G58="",W58="",AG64="",AK68="",AK70="",V72="",AP74="",AP76="",AP77="",AP79="",G81="",AP87="",AP90="",AP91="",AP97="",AP100="",AP101="",AP103=""),"","U hebt nog niet alle gegevens (correct) ingevuld!")</f>
        <v/>
      </c>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7"/>
    </row>
    <row r="112" spans="1:65" ht="15.75" customHeight="1" x14ac:dyDescent="0.3">
      <c r="A112" s="5"/>
      <c r="B112" s="5"/>
      <c r="C112" s="200" t="str">
        <f>IF(COUNTIF(F79,"X")+COUNTIF(L79,"X")+COUNTIF(U79,"X")&gt;1,"U kunt bij vraag "&amp;B74&amp;" maar één vakje aankruisen m.b.t. het advies van de onderwijsinspectie!","")</f>
        <v/>
      </c>
      <c r="D112" s="201"/>
      <c r="E112" s="201"/>
      <c r="F112" s="201"/>
      <c r="G112" s="201"/>
      <c r="H112" s="201"/>
      <c r="I112" s="201"/>
      <c r="J112" s="201"/>
      <c r="K112" s="201"/>
      <c r="L112" s="201"/>
      <c r="M112" s="201"/>
      <c r="N112" s="201"/>
      <c r="O112" s="201"/>
      <c r="P112" s="201"/>
      <c r="Q112" s="201"/>
      <c r="R112" s="201"/>
      <c r="S112" s="201"/>
      <c r="T112" s="201"/>
      <c r="U112" s="201"/>
      <c r="V112" s="201"/>
      <c r="W112" s="201"/>
      <c r="X112" s="201"/>
      <c r="Y112" s="201"/>
      <c r="Z112" s="201"/>
      <c r="AA112" s="201"/>
      <c r="AB112" s="201"/>
      <c r="AC112" s="201"/>
      <c r="AD112" s="201"/>
      <c r="AE112" s="201"/>
      <c r="AF112" s="201"/>
      <c r="AG112" s="201"/>
      <c r="AH112" s="201"/>
      <c r="AI112" s="201"/>
      <c r="AJ112" s="201"/>
      <c r="AK112" s="201"/>
      <c r="AL112" s="201"/>
      <c r="AM112" s="201"/>
      <c r="AN112" s="201"/>
      <c r="AO112" s="202"/>
    </row>
    <row r="113" spans="1:43" ht="9" customHeight="1" x14ac:dyDescent="0.3">
      <c r="A113" s="5"/>
      <c r="B113" s="5"/>
    </row>
    <row r="114" spans="1:43" ht="15" customHeight="1" x14ac:dyDescent="0.3">
      <c r="A114" s="5"/>
      <c r="B114" s="5"/>
      <c r="C114" s="136" t="s">
        <v>208</v>
      </c>
      <c r="D114" s="137"/>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37"/>
      <c r="AB114" s="137"/>
      <c r="AC114" s="137"/>
      <c r="AD114" s="137"/>
      <c r="AE114" s="137"/>
      <c r="AF114" s="137"/>
      <c r="AG114" s="137"/>
      <c r="AH114" s="137"/>
      <c r="AI114" s="137"/>
      <c r="AJ114" s="137"/>
      <c r="AK114" s="124"/>
      <c r="AL114" s="124"/>
      <c r="AM114" s="124"/>
      <c r="AN114" s="124"/>
      <c r="AO114" s="124"/>
    </row>
    <row r="115" spans="1:43" s="7" customFormat="1" ht="4.05" customHeight="1" x14ac:dyDescent="0.3">
      <c r="A115" s="6"/>
      <c r="B115" s="6"/>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row>
    <row r="116" spans="1:43" s="11" customFormat="1" ht="55.2" customHeight="1" x14ac:dyDescent="0.3">
      <c r="A116" s="108">
        <v>11</v>
      </c>
      <c r="B116" s="108"/>
      <c r="C116" s="143" t="s">
        <v>3983</v>
      </c>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44"/>
      <c r="AD116" s="144"/>
      <c r="AE116" s="144"/>
      <c r="AF116" s="144"/>
      <c r="AG116" s="144"/>
      <c r="AH116" s="144"/>
      <c r="AI116" s="144"/>
      <c r="AJ116" s="144"/>
      <c r="AK116" s="145"/>
      <c r="AL116" s="145"/>
      <c r="AM116" s="145"/>
      <c r="AN116" s="145"/>
      <c r="AO116" s="145"/>
    </row>
    <row r="117" spans="1:43" s="11" customFormat="1" ht="15" customHeight="1" x14ac:dyDescent="0.3">
      <c r="A117" s="64"/>
      <c r="B117" s="64"/>
      <c r="C117" s="142" t="s">
        <v>2519</v>
      </c>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c r="AO117" s="126"/>
    </row>
    <row r="118" spans="1:43" ht="15" customHeight="1" x14ac:dyDescent="0.3">
      <c r="C118" s="65" t="s">
        <v>2517</v>
      </c>
      <c r="D118" s="194" t="s">
        <v>3594</v>
      </c>
      <c r="E118" s="195"/>
      <c r="F118" s="195"/>
      <c r="G118" s="195"/>
      <c r="H118" s="195"/>
      <c r="I118" s="195"/>
      <c r="J118" s="195"/>
      <c r="K118" s="195"/>
      <c r="L118" s="195"/>
      <c r="M118" s="195"/>
      <c r="N118" s="195"/>
      <c r="O118" s="195"/>
      <c r="P118" s="195"/>
      <c r="Q118" s="195"/>
      <c r="R118" s="195"/>
      <c r="S118" s="195"/>
      <c r="T118" s="195"/>
      <c r="U118" s="195"/>
      <c r="V118" s="195"/>
      <c r="W118" s="195"/>
      <c r="X118" s="195"/>
      <c r="Y118" s="195"/>
      <c r="Z118" s="195"/>
      <c r="AA118" s="195"/>
      <c r="AB118" s="95"/>
      <c r="AC118" s="95"/>
      <c r="AD118" s="95"/>
      <c r="AE118" s="95"/>
      <c r="AF118" s="95"/>
      <c r="AG118" s="95"/>
      <c r="AH118" s="95"/>
      <c r="AI118" s="95"/>
      <c r="AJ118" s="95"/>
      <c r="AK118" s="95"/>
      <c r="AL118" s="95"/>
      <c r="AM118" s="95"/>
      <c r="AN118" s="95"/>
      <c r="AO118" s="95"/>
    </row>
    <row r="119" spans="1:43" s="68" customFormat="1" ht="15" customHeight="1" x14ac:dyDescent="0.25">
      <c r="C119" s="69" t="s">
        <v>2517</v>
      </c>
      <c r="D119" s="67" t="s">
        <v>2518</v>
      </c>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7"/>
      <c r="AK119" s="67"/>
      <c r="AL119" s="67"/>
      <c r="AM119" s="67"/>
      <c r="AN119" s="67"/>
      <c r="AO119" s="67"/>
    </row>
    <row r="120" spans="1:43" ht="15.6" customHeight="1" x14ac:dyDescent="0.3">
      <c r="C120" s="66"/>
      <c r="E120" s="97" t="s">
        <v>2517</v>
      </c>
      <c r="F120" s="70" t="s">
        <v>3597</v>
      </c>
      <c r="G120" s="70"/>
      <c r="H120" s="70"/>
      <c r="I120" s="70"/>
      <c r="J120" s="70"/>
      <c r="K120" s="70"/>
      <c r="L120" s="70"/>
      <c r="M120" s="70"/>
      <c r="N120" s="70"/>
      <c r="O120" s="70"/>
      <c r="P120" s="70"/>
      <c r="Q120" s="70"/>
      <c r="R120" s="70"/>
      <c r="S120" s="70"/>
      <c r="T120" s="70"/>
      <c r="U120" s="70"/>
      <c r="V120" s="70"/>
      <c r="W120" s="70"/>
      <c r="X120" s="70"/>
      <c r="Y120" s="70"/>
      <c r="Z120" s="70"/>
      <c r="AA120" s="66"/>
      <c r="AB120" s="66"/>
      <c r="AC120" s="66"/>
      <c r="AD120" s="66"/>
      <c r="AE120" s="66"/>
      <c r="AF120" s="66"/>
      <c r="AG120" s="66"/>
      <c r="AH120" s="66"/>
      <c r="AI120" s="66"/>
      <c r="AJ120" s="66"/>
      <c r="AK120" s="66"/>
      <c r="AL120" s="66"/>
      <c r="AM120" s="66"/>
      <c r="AN120" s="66"/>
      <c r="AO120" s="66"/>
    </row>
    <row r="121" spans="1:43" ht="29.4" customHeight="1" x14ac:dyDescent="0.3">
      <c r="C121" s="66"/>
      <c r="E121" s="98" t="s">
        <v>2517</v>
      </c>
      <c r="F121" s="146" t="s">
        <v>3911</v>
      </c>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c r="AK121" s="107"/>
      <c r="AL121" s="107"/>
      <c r="AM121" s="107"/>
      <c r="AN121" s="107"/>
      <c r="AO121" s="107"/>
    </row>
    <row r="122" spans="1:43" ht="29.4" customHeight="1" x14ac:dyDescent="0.3">
      <c r="C122" s="66"/>
      <c r="E122" s="98" t="s">
        <v>2517</v>
      </c>
      <c r="F122" s="143" t="s">
        <v>3600</v>
      </c>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31"/>
      <c r="AD122" s="131"/>
      <c r="AE122" s="131"/>
      <c r="AF122" s="131"/>
      <c r="AG122" s="131"/>
      <c r="AH122" s="131"/>
      <c r="AI122" s="131"/>
      <c r="AJ122" s="131"/>
      <c r="AK122" s="131"/>
      <c r="AL122" s="131"/>
      <c r="AM122" s="131"/>
      <c r="AN122" s="131"/>
      <c r="AO122" s="131"/>
    </row>
    <row r="123" spans="1:43" ht="29.4" customHeight="1" x14ac:dyDescent="0.3">
      <c r="C123" s="69" t="s">
        <v>2517</v>
      </c>
      <c r="D123" s="146" t="s">
        <v>3595</v>
      </c>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7"/>
      <c r="AL123" s="107"/>
      <c r="AM123" s="107"/>
      <c r="AN123" s="107"/>
      <c r="AO123" s="107"/>
    </row>
    <row r="124" spans="1:43" ht="43.2" customHeight="1" x14ac:dyDescent="0.3">
      <c r="C124" s="69" t="s">
        <v>2517</v>
      </c>
      <c r="D124" s="146" t="s">
        <v>3598</v>
      </c>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7"/>
      <c r="AL124" s="107"/>
      <c r="AM124" s="107"/>
      <c r="AN124" s="107"/>
      <c r="AO124" s="107"/>
    </row>
    <row r="125" spans="1:43" ht="29.4" customHeight="1" x14ac:dyDescent="0.3">
      <c r="C125" s="147" t="s">
        <v>3596</v>
      </c>
      <c r="D125" s="148"/>
      <c r="E125" s="148"/>
      <c r="F125" s="148"/>
      <c r="G125" s="148"/>
      <c r="H125" s="148"/>
      <c r="I125" s="148"/>
      <c r="J125" s="148"/>
      <c r="K125" s="148"/>
      <c r="L125" s="148"/>
      <c r="M125" s="148"/>
      <c r="N125" s="148"/>
      <c r="O125" s="148"/>
      <c r="P125" s="148"/>
      <c r="Q125" s="148"/>
      <c r="R125" s="148"/>
      <c r="S125" s="148"/>
      <c r="T125" s="148"/>
      <c r="U125" s="148"/>
      <c r="V125" s="148"/>
      <c r="W125" s="148"/>
      <c r="X125" s="148"/>
      <c r="Y125" s="148"/>
      <c r="Z125" s="148"/>
      <c r="AA125" s="148"/>
      <c r="AB125" s="148"/>
      <c r="AC125" s="148"/>
      <c r="AD125" s="148"/>
      <c r="AE125" s="148"/>
      <c r="AF125" s="148"/>
      <c r="AG125" s="148"/>
      <c r="AH125" s="148"/>
      <c r="AI125" s="148"/>
      <c r="AJ125" s="148"/>
      <c r="AK125" s="148"/>
      <c r="AL125" s="148"/>
      <c r="AM125" s="148"/>
      <c r="AN125" s="148"/>
      <c r="AO125" s="148"/>
    </row>
    <row r="126" spans="1:43" ht="29.4" customHeight="1" x14ac:dyDescent="0.3">
      <c r="C126" s="134" t="s">
        <v>3599</v>
      </c>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7"/>
      <c r="AL126" s="107"/>
      <c r="AM126" s="107"/>
      <c r="AN126" s="107"/>
      <c r="AO126" s="107"/>
    </row>
    <row r="127" spans="1:43" ht="29.4" customHeight="1" x14ac:dyDescent="0.3">
      <c r="C127" s="134" t="s">
        <v>3984</v>
      </c>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135"/>
      <c r="AD127" s="135"/>
      <c r="AE127" s="135"/>
      <c r="AF127" s="135"/>
      <c r="AG127" s="135"/>
      <c r="AH127" s="135"/>
      <c r="AI127" s="135"/>
      <c r="AJ127" s="135"/>
      <c r="AK127" s="135"/>
      <c r="AL127" s="135"/>
      <c r="AM127" s="135"/>
      <c r="AN127" s="135"/>
      <c r="AO127" s="135"/>
      <c r="AP127" s="96"/>
      <c r="AQ127" s="96"/>
    </row>
  </sheetData>
  <sheetProtection algorithmName="SHA-512" hashValue="z1wtOpkC8d0/w2M3Ic20CzpSNHZP6BYLhULI535tlokshEnOM5h3ZGfyrlpLf3BJpu6k2x5ikbwnIKPwoPj2LQ==" saltValue="S24nzs06Pccp+afwiqZ1ew==" spinCount="100000" sheet="1" objects="1" scenarios="1"/>
  <mergeCells count="80">
    <mergeCell ref="A26:B26"/>
    <mergeCell ref="A87:B87"/>
    <mergeCell ref="A90:B90"/>
    <mergeCell ref="C114:AO114"/>
    <mergeCell ref="D118:AA118"/>
    <mergeCell ref="A95:B95"/>
    <mergeCell ref="A97:B97"/>
    <mergeCell ref="E97:AO97"/>
    <mergeCell ref="E98:AO98"/>
    <mergeCell ref="C112:AO112"/>
    <mergeCell ref="C105:AO105"/>
    <mergeCell ref="E100:AO100"/>
    <mergeCell ref="E101:AO101"/>
    <mergeCell ref="S103:AO103"/>
    <mergeCell ref="A33:B33"/>
    <mergeCell ref="C54:G54"/>
    <mergeCell ref="C14:AO14"/>
    <mergeCell ref="C16:AO16"/>
    <mergeCell ref="C22:AO22"/>
    <mergeCell ref="C24:AO24"/>
    <mergeCell ref="C20:AO20"/>
    <mergeCell ref="C18:AO18"/>
    <mergeCell ref="AD1:AO1"/>
    <mergeCell ref="C4:AO4"/>
    <mergeCell ref="C11:W11"/>
    <mergeCell ref="K10:O10"/>
    <mergeCell ref="D10:H10"/>
    <mergeCell ref="AG2:AO2"/>
    <mergeCell ref="C3:AO3"/>
    <mergeCell ref="Z5:AO10"/>
    <mergeCell ref="C19:AO19"/>
    <mergeCell ref="G81:AO81"/>
    <mergeCell ref="P44:R44"/>
    <mergeCell ref="P37:S37"/>
    <mergeCell ref="P46:V46"/>
    <mergeCell ref="G58:V60"/>
    <mergeCell ref="W58:AO60"/>
    <mergeCell ref="P48:AO48"/>
    <mergeCell ref="D30:AO30"/>
    <mergeCell ref="D31:AO31"/>
    <mergeCell ref="C50:AO50"/>
    <mergeCell ref="E64:G64"/>
    <mergeCell ref="P68:AJ68"/>
    <mergeCell ref="U64:W64"/>
    <mergeCell ref="AC64:AE64"/>
    <mergeCell ref="P70:R70"/>
    <mergeCell ref="D76:E76"/>
    <mergeCell ref="F76:AO77"/>
    <mergeCell ref="C127:AO127"/>
    <mergeCell ref="C83:AO83"/>
    <mergeCell ref="C85:AO85"/>
    <mergeCell ref="D87:AO87"/>
    <mergeCell ref="D88:AO88"/>
    <mergeCell ref="D90:AO90"/>
    <mergeCell ref="D91:AO91"/>
    <mergeCell ref="C117:AO117"/>
    <mergeCell ref="C116:AO116"/>
    <mergeCell ref="C93:AO93"/>
    <mergeCell ref="F121:AO121"/>
    <mergeCell ref="F122:AO122"/>
    <mergeCell ref="C126:AO126"/>
    <mergeCell ref="D124:AO124"/>
    <mergeCell ref="C125:AO125"/>
    <mergeCell ref="D123:AO123"/>
    <mergeCell ref="A28:B30"/>
    <mergeCell ref="A116:B116"/>
    <mergeCell ref="A107:B107"/>
    <mergeCell ref="C107:AO107"/>
    <mergeCell ref="C108:AO108"/>
    <mergeCell ref="C111:AO111"/>
    <mergeCell ref="C110:AO110"/>
    <mergeCell ref="P39:AO40"/>
    <mergeCell ref="P42:AO42"/>
    <mergeCell ref="T44:AO44"/>
    <mergeCell ref="C35:AO35"/>
    <mergeCell ref="T70:AJ70"/>
    <mergeCell ref="C74:AO74"/>
    <mergeCell ref="D81:E81"/>
    <mergeCell ref="M64:O64"/>
    <mergeCell ref="P72:U72"/>
  </mergeCells>
  <phoneticPr fontId="2" type="noConversion"/>
  <dataValidations xWindow="67" yWindow="865" count="7">
    <dataValidation type="list" allowBlank="1" showInputMessage="1" showErrorMessage="1" prompt="Klik op het pijltje naast de cel en klik daarna op de letter X." sqref="L79 C81 C76 U79 F79 C58 C60 C87 C90 C97 C100 AB79 C28 C30" xr:uid="{00000000-0002-0000-0000-000000000000}">
      <formula1>"X,"</formula1>
    </dataValidation>
    <dataValidation allowBlank="1" showInputMessage="1" showErrorMessage="1" prompt="Vul hier de datum in volgens de structuur dd/mm/jjjj._x000a_" sqref="C55 C57 C61:E61 D55:E57 C59:E59 F55:F61 G61 G55:G57" xr:uid="{00000000-0002-0000-0000-000002000000}"/>
    <dataValidation type="textLength" allowBlank="1" showInputMessage="1" showErrorMessage="1" error="Een postnummer bestaat altijd uit vier cijfers!" sqref="P70:R70" xr:uid="{00000000-0002-0000-0000-000005000000}">
      <formula1>4</formula1>
      <formula2>4</formula2>
    </dataValidation>
    <dataValidation type="list" allowBlank="1" showInputMessage="1" showErrorMessage="1" prompt="Klik op het pijltje naast de cel en klik daarna op de letter X als de hoofdstructuur VOLTIJDS secundair onderwijs is." sqref="C64" xr:uid="{00000000-0002-0000-0000-000006000000}">
      <formula1>"X,"</formula1>
    </dataValidation>
    <dataValidation type="list" allowBlank="1" showInputMessage="1" showErrorMessage="1" prompt="Klik op het pijltje naast de cel en klik daarna op de letter X als de hoofdstructuur DEELTIJDS secundair onderwijs is." sqref="K64" xr:uid="{00000000-0002-0000-0000-000007000000}">
      <formula1>"X,"</formula1>
    </dataValidation>
    <dataValidation type="list" allowBlank="1" showInputMessage="1" showErrorMessage="1" prompt="Klik op het pijltje naast de cel en klik daarna op de letter X als de hoofdstructuur BUITENGEWOON secundair onderwijs is." sqref="S64" xr:uid="{00000000-0002-0000-0000-000008000000}">
      <formula1>"X,"</formula1>
    </dataValidation>
    <dataValidation type="date" operator="greaterThanOrEqual" allowBlank="1" showInputMessage="1" showErrorMessage="1" error="Vestigingsplaatsen die in gebruik worden genomen vóór 1 september 2021 moeten met bijlage 2 van de omzendbrief SO 42 worden gemeld!" sqref="C54:G54" xr:uid="{82A05A06-F6FB-4B49-A667-39DD78815545}">
      <formula1>44440</formula1>
    </dataValidation>
  </dataValidations>
  <hyperlinks>
    <hyperlink ref="C18:AO18" r:id="rId1" display="Meer informatie en de meest recente versie van dit formulier vindt u in omzendbriefSO 42van 21 juni 1995 over vestigingsplaatsen in het secundair onderwijs." xr:uid="{82DD5206-D5B0-41DA-8BDD-D44E2F0B3289}"/>
  </hyperlinks>
  <pageMargins left="0.51181102362204722" right="0.19685039370078741" top="0.59055118110236227" bottom="0.59055118110236227" header="0.35433070866141736" footer="0.39370078740157483"/>
  <pageSetup paperSize="9" fitToWidth="0" fitToHeight="0" orientation="portrait" useFirstPageNumber="1" horizontalDpi="300" verticalDpi="300" r:id="rId2"/>
  <headerFooter differentFirst="1" alignWithMargins="0">
    <oddFooter xml:space="preserve">&amp;L&amp;"Calibri,Standaard"Melding van een nieuwe vestigingsplaats in het secundair onderwijs - pagina &amp;P van &amp;N
</oddFooter>
    <firstFooter>&amp;L&amp;G</firstFooter>
  </headerFooter>
  <rowBreaks count="2" manualBreakCount="2">
    <brk id="64" max="16383" man="1"/>
    <brk id="123" max="16383" man="1"/>
  </rowBreaks>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133"/>
  <sheetViews>
    <sheetView workbookViewId="0">
      <pane ySplit="1" topLeftCell="A2" activePane="bottomLeft" state="frozen"/>
      <selection pane="bottomLeft" activeCell="A2" sqref="A2"/>
    </sheetView>
  </sheetViews>
  <sheetFormatPr defaultRowHeight="13.2" x14ac:dyDescent="0.25"/>
  <cols>
    <col min="1" max="1" width="17.6640625" bestFit="1" customWidth="1"/>
    <col min="2" max="2" width="41.88671875" bestFit="1" customWidth="1"/>
    <col min="3" max="3" width="33" customWidth="1"/>
    <col min="4" max="4" width="12.109375" bestFit="1" customWidth="1"/>
    <col min="5" max="5" width="26.109375" bestFit="1" customWidth="1"/>
    <col min="6" max="6" width="12.77734375" bestFit="1" customWidth="1"/>
    <col min="7" max="7" width="48.77734375" bestFit="1" customWidth="1"/>
    <col min="8" max="8" width="7" bestFit="1" customWidth="1"/>
  </cols>
  <sheetData>
    <row r="1" spans="1:8" ht="14.4" x14ac:dyDescent="0.25">
      <c r="A1" s="100" t="s">
        <v>2624</v>
      </c>
      <c r="B1" s="100" t="s">
        <v>2625</v>
      </c>
      <c r="C1" s="100" t="s">
        <v>2626</v>
      </c>
      <c r="D1" s="100" t="s">
        <v>2627</v>
      </c>
      <c r="E1" s="100" t="s">
        <v>14</v>
      </c>
      <c r="F1" s="100" t="s">
        <v>180</v>
      </c>
      <c r="G1" s="100" t="s">
        <v>2628</v>
      </c>
      <c r="H1" s="100" t="s">
        <v>3605</v>
      </c>
    </row>
    <row r="2" spans="1:8" ht="14.4" x14ac:dyDescent="0.25">
      <c r="A2" s="101">
        <v>27193</v>
      </c>
      <c r="B2" s="102" t="s">
        <v>2629</v>
      </c>
      <c r="C2" s="102" t="s">
        <v>2630</v>
      </c>
      <c r="D2" s="101">
        <v>1120</v>
      </c>
      <c r="E2" s="102" t="s">
        <v>1612</v>
      </c>
      <c r="F2" s="102" t="s">
        <v>2631</v>
      </c>
      <c r="G2" s="102" t="s">
        <v>2521</v>
      </c>
      <c r="H2" s="101">
        <v>111385</v>
      </c>
    </row>
    <row r="3" spans="1:8" ht="14.4" x14ac:dyDescent="0.25">
      <c r="A3" s="101">
        <v>27201</v>
      </c>
      <c r="B3" s="102" t="s">
        <v>1873</v>
      </c>
      <c r="C3" s="102" t="s">
        <v>2632</v>
      </c>
      <c r="D3" s="101">
        <v>2970</v>
      </c>
      <c r="E3" s="102" t="s">
        <v>1613</v>
      </c>
      <c r="F3" s="102" t="s">
        <v>217</v>
      </c>
      <c r="G3" s="102" t="s">
        <v>2522</v>
      </c>
      <c r="H3" s="101">
        <v>111724</v>
      </c>
    </row>
    <row r="4" spans="1:8" ht="14.4" x14ac:dyDescent="0.25">
      <c r="A4" s="101">
        <v>27219</v>
      </c>
      <c r="B4" s="102" t="s">
        <v>1874</v>
      </c>
      <c r="C4" s="102" t="s">
        <v>2633</v>
      </c>
      <c r="D4" s="101">
        <v>2460</v>
      </c>
      <c r="E4" s="102" t="s">
        <v>158</v>
      </c>
      <c r="F4" s="102" t="s">
        <v>218</v>
      </c>
      <c r="G4" s="102" t="s">
        <v>1779</v>
      </c>
      <c r="H4" s="101">
        <v>111641</v>
      </c>
    </row>
    <row r="5" spans="1:8" ht="14.4" x14ac:dyDescent="0.25">
      <c r="A5" s="101">
        <v>27227</v>
      </c>
      <c r="B5" s="102" t="s">
        <v>1875</v>
      </c>
      <c r="C5" s="102" t="s">
        <v>2634</v>
      </c>
      <c r="D5" s="101">
        <v>2840</v>
      </c>
      <c r="E5" s="102" t="s">
        <v>1614</v>
      </c>
      <c r="F5" s="102" t="s">
        <v>219</v>
      </c>
      <c r="G5" s="102" t="s">
        <v>1876</v>
      </c>
      <c r="H5" s="101">
        <v>111666</v>
      </c>
    </row>
    <row r="6" spans="1:8" ht="14.4" x14ac:dyDescent="0.25">
      <c r="A6" s="101">
        <v>27235</v>
      </c>
      <c r="B6" s="102" t="s">
        <v>1877</v>
      </c>
      <c r="C6" s="102" t="s">
        <v>2635</v>
      </c>
      <c r="D6" s="101">
        <v>9100</v>
      </c>
      <c r="E6" s="102" t="s">
        <v>63</v>
      </c>
      <c r="F6" s="102" t="s">
        <v>220</v>
      </c>
      <c r="G6" s="102" t="s">
        <v>1551</v>
      </c>
      <c r="H6" s="101">
        <v>111435</v>
      </c>
    </row>
    <row r="7" spans="1:8" ht="14.4" x14ac:dyDescent="0.25">
      <c r="A7" s="101">
        <v>27243</v>
      </c>
      <c r="B7" s="102" t="s">
        <v>3768</v>
      </c>
      <c r="C7" s="102" t="s">
        <v>2636</v>
      </c>
      <c r="D7" s="101">
        <v>3001</v>
      </c>
      <c r="E7" s="102" t="s">
        <v>1615</v>
      </c>
      <c r="F7" s="102" t="s">
        <v>1734</v>
      </c>
      <c r="G7" s="102" t="s">
        <v>3698</v>
      </c>
      <c r="H7" s="101">
        <v>111427</v>
      </c>
    </row>
    <row r="8" spans="1:8" ht="14.4" x14ac:dyDescent="0.25">
      <c r="A8" s="101">
        <v>27251</v>
      </c>
      <c r="B8" s="102" t="s">
        <v>1878</v>
      </c>
      <c r="C8" s="102" t="s">
        <v>2637</v>
      </c>
      <c r="D8" s="101">
        <v>3600</v>
      </c>
      <c r="E8" s="102" t="s">
        <v>78</v>
      </c>
      <c r="F8" s="102" t="s">
        <v>221</v>
      </c>
      <c r="G8" s="102" t="s">
        <v>3769</v>
      </c>
      <c r="H8" s="101">
        <v>130741</v>
      </c>
    </row>
    <row r="9" spans="1:8" ht="14.4" x14ac:dyDescent="0.25">
      <c r="A9" s="101">
        <v>27268</v>
      </c>
      <c r="B9" s="102" t="s">
        <v>2306</v>
      </c>
      <c r="C9" s="102" t="s">
        <v>2638</v>
      </c>
      <c r="D9" s="101">
        <v>3720</v>
      </c>
      <c r="E9" s="102" t="s">
        <v>222</v>
      </c>
      <c r="F9" s="102" t="s">
        <v>1735</v>
      </c>
      <c r="G9" s="102" t="s">
        <v>2307</v>
      </c>
      <c r="H9" s="101">
        <v>112268</v>
      </c>
    </row>
    <row r="10" spans="1:8" ht="14.4" x14ac:dyDescent="0.25">
      <c r="A10" s="101">
        <v>27276</v>
      </c>
      <c r="B10" s="102" t="s">
        <v>2308</v>
      </c>
      <c r="C10" s="102" t="s">
        <v>2639</v>
      </c>
      <c r="D10" s="101">
        <v>3920</v>
      </c>
      <c r="E10" s="102" t="s">
        <v>86</v>
      </c>
      <c r="F10" s="102" t="s">
        <v>223</v>
      </c>
      <c r="G10" s="102" t="s">
        <v>2309</v>
      </c>
      <c r="H10" s="101">
        <v>111872</v>
      </c>
    </row>
    <row r="11" spans="1:8" ht="14.4" x14ac:dyDescent="0.25">
      <c r="A11" s="101">
        <v>27284</v>
      </c>
      <c r="B11" s="102" t="s">
        <v>1879</v>
      </c>
      <c r="C11" s="102" t="s">
        <v>3770</v>
      </c>
      <c r="D11" s="101">
        <v>8200</v>
      </c>
      <c r="E11" s="102" t="s">
        <v>1616</v>
      </c>
      <c r="F11" s="102" t="s">
        <v>224</v>
      </c>
      <c r="G11" s="102" t="s">
        <v>1880</v>
      </c>
      <c r="H11" s="101">
        <v>112755</v>
      </c>
    </row>
    <row r="12" spans="1:8" ht="14.4" x14ac:dyDescent="0.25">
      <c r="A12" s="101">
        <v>27292</v>
      </c>
      <c r="B12" s="102" t="s">
        <v>1881</v>
      </c>
      <c r="C12" s="102" t="s">
        <v>2640</v>
      </c>
      <c r="D12" s="101">
        <v>8400</v>
      </c>
      <c r="E12" s="102" t="s">
        <v>101</v>
      </c>
      <c r="F12" s="102" t="s">
        <v>225</v>
      </c>
      <c r="G12" s="102" t="s">
        <v>2641</v>
      </c>
      <c r="H12" s="101">
        <v>112219</v>
      </c>
    </row>
    <row r="13" spans="1:8" ht="14.4" x14ac:dyDescent="0.25">
      <c r="A13" s="101">
        <v>27301</v>
      </c>
      <c r="B13" s="102" t="s">
        <v>2310</v>
      </c>
      <c r="C13" s="102" t="s">
        <v>2642</v>
      </c>
      <c r="D13" s="101">
        <v>8510</v>
      </c>
      <c r="E13" s="102" t="s">
        <v>1617</v>
      </c>
      <c r="F13" s="102" t="s">
        <v>226</v>
      </c>
      <c r="G13" s="102" t="s">
        <v>2311</v>
      </c>
      <c r="H13" s="101">
        <v>111484</v>
      </c>
    </row>
    <row r="14" spans="1:8" ht="14.4" x14ac:dyDescent="0.25">
      <c r="A14" s="101">
        <v>27318</v>
      </c>
      <c r="B14" s="102" t="s">
        <v>1882</v>
      </c>
      <c r="C14" s="102" t="s">
        <v>2643</v>
      </c>
      <c r="D14" s="101">
        <v>8800</v>
      </c>
      <c r="E14" s="102" t="s">
        <v>1618</v>
      </c>
      <c r="F14" s="102" t="s">
        <v>227</v>
      </c>
      <c r="G14" s="102" t="s">
        <v>2312</v>
      </c>
      <c r="H14" s="101">
        <v>112391</v>
      </c>
    </row>
    <row r="15" spans="1:8" ht="14.4" x14ac:dyDescent="0.25">
      <c r="A15" s="101">
        <v>27326</v>
      </c>
      <c r="B15" s="102" t="s">
        <v>3699</v>
      </c>
      <c r="C15" s="102" t="s">
        <v>2644</v>
      </c>
      <c r="D15" s="101">
        <v>9041</v>
      </c>
      <c r="E15" s="102" t="s">
        <v>1619</v>
      </c>
      <c r="F15" s="102" t="s">
        <v>3700</v>
      </c>
      <c r="G15" s="102" t="s">
        <v>1883</v>
      </c>
      <c r="H15" s="101">
        <v>112771</v>
      </c>
    </row>
    <row r="16" spans="1:8" ht="14.4" x14ac:dyDescent="0.25">
      <c r="A16" s="101">
        <v>27334</v>
      </c>
      <c r="B16" s="102" t="s">
        <v>1884</v>
      </c>
      <c r="C16" s="102" t="s">
        <v>2645</v>
      </c>
      <c r="D16" s="101">
        <v>9940</v>
      </c>
      <c r="E16" s="102" t="s">
        <v>122</v>
      </c>
      <c r="F16" s="102" t="s">
        <v>228</v>
      </c>
      <c r="G16" s="102" t="s">
        <v>3701</v>
      </c>
      <c r="H16" s="101">
        <v>0</v>
      </c>
    </row>
    <row r="17" spans="1:8" ht="14.4" x14ac:dyDescent="0.25">
      <c r="A17" s="101">
        <v>27342</v>
      </c>
      <c r="B17" s="102" t="s">
        <v>1885</v>
      </c>
      <c r="C17" s="102" t="s">
        <v>2646</v>
      </c>
      <c r="D17" s="101">
        <v>9300</v>
      </c>
      <c r="E17" s="102" t="s">
        <v>128</v>
      </c>
      <c r="F17" s="102" t="s">
        <v>229</v>
      </c>
      <c r="G17" s="102" t="s">
        <v>2313</v>
      </c>
      <c r="H17" s="101">
        <v>113555</v>
      </c>
    </row>
    <row r="18" spans="1:8" ht="14.4" x14ac:dyDescent="0.25">
      <c r="A18" s="101">
        <v>27359</v>
      </c>
      <c r="B18" s="102" t="s">
        <v>1886</v>
      </c>
      <c r="C18" s="102" t="s">
        <v>2647</v>
      </c>
      <c r="D18" s="101">
        <v>1000</v>
      </c>
      <c r="E18" s="102" t="s">
        <v>1550</v>
      </c>
      <c r="F18" s="102" t="s">
        <v>230</v>
      </c>
      <c r="G18" s="102" t="s">
        <v>3771</v>
      </c>
      <c r="H18" s="101">
        <v>111385</v>
      </c>
    </row>
    <row r="19" spans="1:8" ht="14.4" x14ac:dyDescent="0.25">
      <c r="A19" s="101">
        <v>27367</v>
      </c>
      <c r="B19" s="102" t="s">
        <v>1887</v>
      </c>
      <c r="C19" s="102" t="s">
        <v>2648</v>
      </c>
      <c r="D19" s="101">
        <v>1602</v>
      </c>
      <c r="E19" s="102" t="s">
        <v>1888</v>
      </c>
      <c r="F19" s="102" t="s">
        <v>2523</v>
      </c>
      <c r="G19" s="102" t="s">
        <v>1553</v>
      </c>
      <c r="H19" s="101">
        <v>111393</v>
      </c>
    </row>
    <row r="20" spans="1:8" ht="14.4" x14ac:dyDescent="0.25">
      <c r="A20" s="101">
        <v>27383</v>
      </c>
      <c r="B20" s="102" t="s">
        <v>1889</v>
      </c>
      <c r="C20" s="102" t="s">
        <v>2649</v>
      </c>
      <c r="D20" s="101">
        <v>1082</v>
      </c>
      <c r="E20" s="102" t="s">
        <v>18</v>
      </c>
      <c r="F20" s="102" t="s">
        <v>2650</v>
      </c>
      <c r="G20" s="102" t="s">
        <v>2651</v>
      </c>
      <c r="H20" s="101">
        <v>111385</v>
      </c>
    </row>
    <row r="21" spans="1:8" ht="14.4" x14ac:dyDescent="0.25">
      <c r="A21" s="101">
        <v>27391</v>
      </c>
      <c r="B21" s="102" t="s">
        <v>1890</v>
      </c>
      <c r="C21" s="102" t="s">
        <v>2652</v>
      </c>
      <c r="D21" s="101">
        <v>1200</v>
      </c>
      <c r="E21" s="102" t="s">
        <v>23</v>
      </c>
      <c r="F21" s="102" t="s">
        <v>231</v>
      </c>
      <c r="G21" s="102" t="s">
        <v>232</v>
      </c>
      <c r="H21" s="101">
        <v>111393</v>
      </c>
    </row>
    <row r="22" spans="1:8" ht="14.4" x14ac:dyDescent="0.25">
      <c r="A22" s="101">
        <v>27409</v>
      </c>
      <c r="B22" s="102" t="s">
        <v>1891</v>
      </c>
      <c r="C22" s="102" t="s">
        <v>2653</v>
      </c>
      <c r="D22" s="101">
        <v>1500</v>
      </c>
      <c r="E22" s="102" t="s">
        <v>24</v>
      </c>
      <c r="F22" s="102" t="s">
        <v>233</v>
      </c>
      <c r="G22" s="102" t="s">
        <v>2524</v>
      </c>
      <c r="H22" s="101">
        <v>111591</v>
      </c>
    </row>
    <row r="23" spans="1:8" ht="14.4" x14ac:dyDescent="0.25">
      <c r="A23" s="101">
        <v>27425</v>
      </c>
      <c r="B23" s="102" t="s">
        <v>1892</v>
      </c>
      <c r="C23" s="102" t="s">
        <v>2654</v>
      </c>
      <c r="D23" s="101">
        <v>1760</v>
      </c>
      <c r="E23" s="102" t="s">
        <v>149</v>
      </c>
      <c r="F23" s="102" t="s">
        <v>234</v>
      </c>
      <c r="G23" s="102" t="s">
        <v>235</v>
      </c>
      <c r="H23" s="101">
        <v>113481</v>
      </c>
    </row>
    <row r="24" spans="1:8" ht="14.4" x14ac:dyDescent="0.25">
      <c r="A24" s="101">
        <v>27433</v>
      </c>
      <c r="B24" s="102" t="s">
        <v>1893</v>
      </c>
      <c r="C24" s="102" t="s">
        <v>2655</v>
      </c>
      <c r="D24" s="101">
        <v>1800</v>
      </c>
      <c r="E24" s="102" t="s">
        <v>30</v>
      </c>
      <c r="F24" s="102" t="s">
        <v>236</v>
      </c>
      <c r="G24" s="102" t="s">
        <v>1780</v>
      </c>
      <c r="H24" s="101">
        <v>138305</v>
      </c>
    </row>
    <row r="25" spans="1:8" ht="14.4" x14ac:dyDescent="0.25">
      <c r="A25" s="101">
        <v>27441</v>
      </c>
      <c r="B25" s="102" t="s">
        <v>1894</v>
      </c>
      <c r="C25" s="102" t="s">
        <v>2656</v>
      </c>
      <c r="D25" s="101">
        <v>1745</v>
      </c>
      <c r="E25" s="102" t="s">
        <v>33</v>
      </c>
      <c r="F25" s="102" t="s">
        <v>237</v>
      </c>
      <c r="G25" s="102" t="s">
        <v>238</v>
      </c>
      <c r="H25" s="101">
        <v>112912</v>
      </c>
    </row>
    <row r="26" spans="1:8" ht="14.4" x14ac:dyDescent="0.25">
      <c r="A26" s="101">
        <v>27458</v>
      </c>
      <c r="B26" s="102" t="s">
        <v>3772</v>
      </c>
      <c r="C26" s="102" t="s">
        <v>2657</v>
      </c>
      <c r="D26" s="101">
        <v>1745</v>
      </c>
      <c r="E26" s="102" t="s">
        <v>33</v>
      </c>
      <c r="F26" s="102" t="s">
        <v>239</v>
      </c>
      <c r="G26" s="102" t="s">
        <v>240</v>
      </c>
      <c r="H26" s="101">
        <v>113531</v>
      </c>
    </row>
    <row r="27" spans="1:8" ht="14.4" x14ac:dyDescent="0.25">
      <c r="A27" s="101">
        <v>27474</v>
      </c>
      <c r="B27" s="102" t="s">
        <v>1895</v>
      </c>
      <c r="C27" s="102" t="s">
        <v>2658</v>
      </c>
      <c r="D27" s="101">
        <v>2018</v>
      </c>
      <c r="E27" s="102" t="s">
        <v>1554</v>
      </c>
      <c r="F27" s="102" t="s">
        <v>241</v>
      </c>
      <c r="G27" s="102" t="s">
        <v>242</v>
      </c>
      <c r="H27" s="101">
        <v>125658</v>
      </c>
    </row>
    <row r="28" spans="1:8" ht="14.4" x14ac:dyDescent="0.25">
      <c r="A28" s="101">
        <v>27482</v>
      </c>
      <c r="B28" s="102" t="s">
        <v>1896</v>
      </c>
      <c r="C28" s="102" t="s">
        <v>2659</v>
      </c>
      <c r="D28" s="101">
        <v>2018</v>
      </c>
      <c r="E28" s="102" t="s">
        <v>1554</v>
      </c>
      <c r="F28" s="102" t="s">
        <v>243</v>
      </c>
      <c r="G28" s="102" t="s">
        <v>1621</v>
      </c>
      <c r="H28" s="101">
        <v>112987</v>
      </c>
    </row>
    <row r="29" spans="1:8" ht="14.4" x14ac:dyDescent="0.25">
      <c r="A29" s="101">
        <v>27491</v>
      </c>
      <c r="B29" s="102" t="s">
        <v>1897</v>
      </c>
      <c r="C29" s="102" t="s">
        <v>2660</v>
      </c>
      <c r="D29" s="101">
        <v>2018</v>
      </c>
      <c r="E29" s="102" t="s">
        <v>1554</v>
      </c>
      <c r="F29" s="102" t="s">
        <v>244</v>
      </c>
      <c r="G29" s="102" t="s">
        <v>2314</v>
      </c>
      <c r="H29" s="101">
        <v>0</v>
      </c>
    </row>
    <row r="30" spans="1:8" ht="14.4" x14ac:dyDescent="0.25">
      <c r="A30" s="101">
        <v>27508</v>
      </c>
      <c r="B30" s="102" t="s">
        <v>1898</v>
      </c>
      <c r="C30" s="102" t="s">
        <v>2661</v>
      </c>
      <c r="D30" s="101">
        <v>2060</v>
      </c>
      <c r="E30" s="102" t="s">
        <v>1554</v>
      </c>
      <c r="F30" s="102" t="s">
        <v>245</v>
      </c>
      <c r="G30" s="102" t="s">
        <v>2662</v>
      </c>
      <c r="H30" s="101">
        <v>0</v>
      </c>
    </row>
    <row r="31" spans="1:8" ht="14.4" x14ac:dyDescent="0.25">
      <c r="A31" s="101">
        <v>27516</v>
      </c>
      <c r="B31" s="102" t="s">
        <v>1622</v>
      </c>
      <c r="C31" s="102" t="s">
        <v>2663</v>
      </c>
      <c r="D31" s="101">
        <v>2018</v>
      </c>
      <c r="E31" s="102" t="s">
        <v>1554</v>
      </c>
      <c r="F31" s="102" t="s">
        <v>246</v>
      </c>
      <c r="G31" s="102" t="s">
        <v>1623</v>
      </c>
      <c r="H31" s="101">
        <v>0</v>
      </c>
    </row>
    <row r="32" spans="1:8" ht="14.4" x14ac:dyDescent="0.25">
      <c r="A32" s="101">
        <v>27524</v>
      </c>
      <c r="B32" s="102" t="s">
        <v>1899</v>
      </c>
      <c r="C32" s="102" t="s">
        <v>2664</v>
      </c>
      <c r="D32" s="101">
        <v>2000</v>
      </c>
      <c r="E32" s="102" t="s">
        <v>1554</v>
      </c>
      <c r="F32" s="102" t="s">
        <v>247</v>
      </c>
      <c r="G32" s="102" t="s">
        <v>3773</v>
      </c>
      <c r="H32" s="101">
        <v>130757</v>
      </c>
    </row>
    <row r="33" spans="1:8" ht="14.4" x14ac:dyDescent="0.25">
      <c r="A33" s="101">
        <v>27532</v>
      </c>
      <c r="B33" s="102" t="s">
        <v>1899</v>
      </c>
      <c r="C33" s="102" t="s">
        <v>2665</v>
      </c>
      <c r="D33" s="101">
        <v>2060</v>
      </c>
      <c r="E33" s="102" t="s">
        <v>1554</v>
      </c>
      <c r="F33" s="102" t="s">
        <v>1900</v>
      </c>
      <c r="G33" s="102" t="s">
        <v>1781</v>
      </c>
      <c r="H33" s="101">
        <v>130757</v>
      </c>
    </row>
    <row r="34" spans="1:8" ht="14.4" x14ac:dyDescent="0.25">
      <c r="A34" s="101">
        <v>27541</v>
      </c>
      <c r="B34" s="102" t="s">
        <v>1898</v>
      </c>
      <c r="C34" s="102" t="s">
        <v>2666</v>
      </c>
      <c r="D34" s="101">
        <v>2000</v>
      </c>
      <c r="E34" s="102" t="s">
        <v>1554</v>
      </c>
      <c r="F34" s="102" t="s">
        <v>1901</v>
      </c>
      <c r="G34" s="102" t="s">
        <v>249</v>
      </c>
      <c r="H34" s="101">
        <v>0</v>
      </c>
    </row>
    <row r="35" spans="1:8" ht="14.4" x14ac:dyDescent="0.25">
      <c r="A35" s="101">
        <v>27557</v>
      </c>
      <c r="B35" s="102" t="s">
        <v>2667</v>
      </c>
      <c r="C35" s="102" t="s">
        <v>2668</v>
      </c>
      <c r="D35" s="101">
        <v>2050</v>
      </c>
      <c r="E35" s="102" t="s">
        <v>1554</v>
      </c>
      <c r="F35" s="102" t="s">
        <v>250</v>
      </c>
      <c r="G35" s="102" t="s">
        <v>1555</v>
      </c>
      <c r="H35" s="101">
        <v>130757</v>
      </c>
    </row>
    <row r="36" spans="1:8" ht="14.4" x14ac:dyDescent="0.25">
      <c r="A36" s="101">
        <v>27565</v>
      </c>
      <c r="B36" s="102" t="s">
        <v>2525</v>
      </c>
      <c r="C36" s="102" t="s">
        <v>2669</v>
      </c>
      <c r="D36" s="101">
        <v>2100</v>
      </c>
      <c r="E36" s="102" t="s">
        <v>1624</v>
      </c>
      <c r="F36" s="102" t="s">
        <v>251</v>
      </c>
      <c r="G36" s="102" t="s">
        <v>2670</v>
      </c>
      <c r="H36" s="101">
        <v>130757</v>
      </c>
    </row>
    <row r="37" spans="1:8" ht="14.4" x14ac:dyDescent="0.25">
      <c r="A37" s="101">
        <v>27573</v>
      </c>
      <c r="B37" s="102" t="s">
        <v>1902</v>
      </c>
      <c r="C37" s="102" t="s">
        <v>2671</v>
      </c>
      <c r="D37" s="101">
        <v>2900</v>
      </c>
      <c r="E37" s="102" t="s">
        <v>40</v>
      </c>
      <c r="F37" s="102" t="s">
        <v>252</v>
      </c>
      <c r="G37" s="102" t="s">
        <v>1556</v>
      </c>
      <c r="H37" s="101">
        <v>130732</v>
      </c>
    </row>
    <row r="38" spans="1:8" ht="14.4" x14ac:dyDescent="0.25">
      <c r="A38" s="101">
        <v>27581</v>
      </c>
      <c r="B38" s="102" t="s">
        <v>1903</v>
      </c>
      <c r="C38" s="102" t="s">
        <v>2672</v>
      </c>
      <c r="D38" s="101">
        <v>2960</v>
      </c>
      <c r="E38" s="102" t="s">
        <v>1625</v>
      </c>
      <c r="F38" s="102" t="s">
        <v>253</v>
      </c>
      <c r="G38" s="102" t="s">
        <v>2526</v>
      </c>
      <c r="H38" s="101">
        <v>113035</v>
      </c>
    </row>
    <row r="39" spans="1:8" ht="14.4" x14ac:dyDescent="0.25">
      <c r="A39" s="101">
        <v>27599</v>
      </c>
      <c r="B39" s="102" t="s">
        <v>1626</v>
      </c>
      <c r="C39" s="102" t="s">
        <v>2673</v>
      </c>
      <c r="D39" s="101">
        <v>2930</v>
      </c>
      <c r="E39" s="102" t="s">
        <v>41</v>
      </c>
      <c r="F39" s="102" t="s">
        <v>2674</v>
      </c>
      <c r="G39" s="102" t="s">
        <v>3774</v>
      </c>
      <c r="H39" s="101">
        <v>130757</v>
      </c>
    </row>
    <row r="40" spans="1:8" ht="14.4" x14ac:dyDescent="0.25">
      <c r="A40" s="101">
        <v>27607</v>
      </c>
      <c r="B40" s="102" t="s">
        <v>1904</v>
      </c>
      <c r="C40" s="102" t="s">
        <v>2315</v>
      </c>
      <c r="D40" s="101">
        <v>2990</v>
      </c>
      <c r="E40" s="102" t="s">
        <v>42</v>
      </c>
      <c r="F40" s="102" t="s">
        <v>254</v>
      </c>
      <c r="G40" s="102" t="s">
        <v>1736</v>
      </c>
      <c r="H40" s="101">
        <v>113051</v>
      </c>
    </row>
    <row r="41" spans="1:8" ht="14.4" x14ac:dyDescent="0.25">
      <c r="A41" s="101">
        <v>27615</v>
      </c>
      <c r="B41" s="102" t="s">
        <v>1905</v>
      </c>
      <c r="C41" s="102" t="s">
        <v>2675</v>
      </c>
      <c r="D41" s="101">
        <v>2360</v>
      </c>
      <c r="E41" s="102" t="s">
        <v>157</v>
      </c>
      <c r="F41" s="102" t="s">
        <v>3775</v>
      </c>
      <c r="G41" s="102" t="s">
        <v>1857</v>
      </c>
      <c r="H41" s="101">
        <v>113068</v>
      </c>
    </row>
    <row r="42" spans="1:8" ht="14.4" x14ac:dyDescent="0.25">
      <c r="A42" s="101">
        <v>27623</v>
      </c>
      <c r="B42" s="102" t="s">
        <v>255</v>
      </c>
      <c r="C42" s="102" t="s">
        <v>2676</v>
      </c>
      <c r="D42" s="101">
        <v>2242</v>
      </c>
      <c r="E42" s="102" t="s">
        <v>1627</v>
      </c>
      <c r="F42" s="102" t="s">
        <v>256</v>
      </c>
      <c r="G42" s="102" t="s">
        <v>2677</v>
      </c>
      <c r="H42" s="101">
        <v>0</v>
      </c>
    </row>
    <row r="43" spans="1:8" ht="14.4" x14ac:dyDescent="0.25">
      <c r="A43" s="101">
        <v>27631</v>
      </c>
      <c r="B43" s="102" t="s">
        <v>1906</v>
      </c>
      <c r="C43" s="102" t="s">
        <v>2678</v>
      </c>
      <c r="D43" s="101">
        <v>2400</v>
      </c>
      <c r="E43" s="102" t="s">
        <v>50</v>
      </c>
      <c r="F43" s="102" t="s">
        <v>257</v>
      </c>
      <c r="G43" s="102" t="s">
        <v>3776</v>
      </c>
      <c r="H43" s="101">
        <v>0</v>
      </c>
    </row>
    <row r="44" spans="1:8" ht="14.4" x14ac:dyDescent="0.25">
      <c r="A44" s="101">
        <v>27649</v>
      </c>
      <c r="B44" s="102" t="s">
        <v>1907</v>
      </c>
      <c r="C44" s="102" t="s">
        <v>2679</v>
      </c>
      <c r="D44" s="101">
        <v>2440</v>
      </c>
      <c r="E44" s="102" t="s">
        <v>52</v>
      </c>
      <c r="F44" s="102" t="s">
        <v>3702</v>
      </c>
      <c r="G44" s="102" t="s">
        <v>2316</v>
      </c>
      <c r="H44" s="101">
        <v>0</v>
      </c>
    </row>
    <row r="45" spans="1:8" ht="14.4" x14ac:dyDescent="0.25">
      <c r="A45" s="101">
        <v>27656</v>
      </c>
      <c r="B45" s="102" t="s">
        <v>1231</v>
      </c>
      <c r="C45" s="102" t="s">
        <v>2680</v>
      </c>
      <c r="D45" s="101">
        <v>2500</v>
      </c>
      <c r="E45" s="102" t="s">
        <v>53</v>
      </c>
      <c r="F45" s="102" t="s">
        <v>258</v>
      </c>
      <c r="G45" s="102" t="s">
        <v>2681</v>
      </c>
      <c r="H45" s="101">
        <v>111443</v>
      </c>
    </row>
    <row r="46" spans="1:8" ht="14.4" x14ac:dyDescent="0.25">
      <c r="A46" s="101">
        <v>27664</v>
      </c>
      <c r="B46" s="102" t="s">
        <v>1908</v>
      </c>
      <c r="C46" s="102" t="s">
        <v>2682</v>
      </c>
      <c r="D46" s="101">
        <v>2870</v>
      </c>
      <c r="E46" s="102" t="s">
        <v>2317</v>
      </c>
      <c r="F46" s="102" t="s">
        <v>259</v>
      </c>
      <c r="G46" s="102" t="s">
        <v>260</v>
      </c>
      <c r="H46" s="101">
        <v>112284</v>
      </c>
    </row>
    <row r="47" spans="1:8" ht="14.4" x14ac:dyDescent="0.25">
      <c r="A47" s="101">
        <v>27681</v>
      </c>
      <c r="B47" s="102" t="s">
        <v>2318</v>
      </c>
      <c r="C47" s="102" t="s">
        <v>2683</v>
      </c>
      <c r="D47" s="101">
        <v>9100</v>
      </c>
      <c r="E47" s="102" t="s">
        <v>63</v>
      </c>
      <c r="F47" s="102" t="s">
        <v>261</v>
      </c>
      <c r="G47" s="102" t="s">
        <v>2319</v>
      </c>
      <c r="H47" s="101">
        <v>112664</v>
      </c>
    </row>
    <row r="48" spans="1:8" ht="14.4" x14ac:dyDescent="0.25">
      <c r="A48" s="101">
        <v>27698</v>
      </c>
      <c r="B48" s="102" t="s">
        <v>1909</v>
      </c>
      <c r="C48" s="102" t="s">
        <v>2684</v>
      </c>
      <c r="D48" s="101">
        <v>2800</v>
      </c>
      <c r="E48" s="102" t="s">
        <v>64</v>
      </c>
      <c r="F48" s="102" t="s">
        <v>262</v>
      </c>
      <c r="G48" s="102" t="s">
        <v>2320</v>
      </c>
      <c r="H48" s="101">
        <v>112003</v>
      </c>
    </row>
    <row r="49" spans="1:8" ht="14.4" x14ac:dyDescent="0.25">
      <c r="A49" s="101">
        <v>27706</v>
      </c>
      <c r="B49" s="102" t="s">
        <v>1910</v>
      </c>
      <c r="C49" s="102" t="s">
        <v>2321</v>
      </c>
      <c r="D49" s="101">
        <v>2800</v>
      </c>
      <c r="E49" s="102" t="s">
        <v>64</v>
      </c>
      <c r="F49" s="102" t="s">
        <v>263</v>
      </c>
      <c r="G49" s="102" t="s">
        <v>2685</v>
      </c>
      <c r="H49" s="101">
        <v>112813</v>
      </c>
    </row>
    <row r="50" spans="1:8" ht="14.4" x14ac:dyDescent="0.25">
      <c r="A50" s="101">
        <v>27722</v>
      </c>
      <c r="B50" s="102" t="s">
        <v>1911</v>
      </c>
      <c r="C50" s="102" t="s">
        <v>2686</v>
      </c>
      <c r="D50" s="101">
        <v>3000</v>
      </c>
      <c r="E50" s="102" t="s">
        <v>166</v>
      </c>
      <c r="F50" s="102" t="s">
        <v>1912</v>
      </c>
      <c r="G50" s="102" t="s">
        <v>264</v>
      </c>
      <c r="H50" s="101">
        <v>112409</v>
      </c>
    </row>
    <row r="51" spans="1:8" ht="14.4" x14ac:dyDescent="0.25">
      <c r="A51" s="101">
        <v>27731</v>
      </c>
      <c r="B51" s="102" t="s">
        <v>1913</v>
      </c>
      <c r="C51" s="102" t="s">
        <v>2687</v>
      </c>
      <c r="D51" s="101">
        <v>3001</v>
      </c>
      <c r="E51" s="102" t="s">
        <v>1615</v>
      </c>
      <c r="F51" s="102" t="s">
        <v>265</v>
      </c>
      <c r="G51" s="102" t="s">
        <v>2688</v>
      </c>
      <c r="H51" s="101">
        <v>112409</v>
      </c>
    </row>
    <row r="52" spans="1:8" ht="14.4" x14ac:dyDescent="0.25">
      <c r="A52" s="101">
        <v>27755</v>
      </c>
      <c r="B52" s="102" t="s">
        <v>1914</v>
      </c>
      <c r="C52" s="102" t="s">
        <v>2689</v>
      </c>
      <c r="D52" s="101">
        <v>2220</v>
      </c>
      <c r="E52" s="102" t="s">
        <v>66</v>
      </c>
      <c r="F52" s="102" t="s">
        <v>2527</v>
      </c>
      <c r="G52" s="102" t="s">
        <v>2690</v>
      </c>
      <c r="H52" s="101">
        <v>113126</v>
      </c>
    </row>
    <row r="53" spans="1:8" ht="14.4" x14ac:dyDescent="0.25">
      <c r="A53" s="101">
        <v>27763</v>
      </c>
      <c r="B53" s="102" t="s">
        <v>1915</v>
      </c>
      <c r="C53" s="102" t="s">
        <v>2691</v>
      </c>
      <c r="D53" s="101">
        <v>2260</v>
      </c>
      <c r="E53" s="102" t="s">
        <v>67</v>
      </c>
      <c r="F53" s="102" t="s">
        <v>266</v>
      </c>
      <c r="G53" s="102" t="s">
        <v>2322</v>
      </c>
      <c r="H53" s="101">
        <v>0</v>
      </c>
    </row>
    <row r="54" spans="1:8" ht="14.4" x14ac:dyDescent="0.25">
      <c r="A54" s="101">
        <v>27771</v>
      </c>
      <c r="B54" s="102" t="s">
        <v>1916</v>
      </c>
      <c r="C54" s="102" t="s">
        <v>2692</v>
      </c>
      <c r="D54" s="101">
        <v>3200</v>
      </c>
      <c r="E54" s="102" t="s">
        <v>68</v>
      </c>
      <c r="F54" s="102" t="s">
        <v>267</v>
      </c>
      <c r="G54" s="102" t="s">
        <v>268</v>
      </c>
      <c r="H54" s="101">
        <v>111351</v>
      </c>
    </row>
    <row r="55" spans="1:8" ht="14.4" x14ac:dyDescent="0.25">
      <c r="A55" s="101">
        <v>27789</v>
      </c>
      <c r="B55" s="102" t="s">
        <v>1917</v>
      </c>
      <c r="C55" s="102" t="s">
        <v>2693</v>
      </c>
      <c r="D55" s="101">
        <v>3294</v>
      </c>
      <c r="E55" s="102" t="s">
        <v>1628</v>
      </c>
      <c r="F55" s="102" t="s">
        <v>269</v>
      </c>
      <c r="G55" s="102" t="s">
        <v>2694</v>
      </c>
      <c r="H55" s="101">
        <v>0</v>
      </c>
    </row>
    <row r="56" spans="1:8" ht="14.4" x14ac:dyDescent="0.25">
      <c r="A56" s="101">
        <v>27805</v>
      </c>
      <c r="B56" s="102" t="s">
        <v>1918</v>
      </c>
      <c r="C56" s="102" t="s">
        <v>2695</v>
      </c>
      <c r="D56" s="101">
        <v>3320</v>
      </c>
      <c r="E56" s="102" t="s">
        <v>168</v>
      </c>
      <c r="F56" s="102" t="s">
        <v>270</v>
      </c>
      <c r="G56" s="102" t="s">
        <v>3777</v>
      </c>
      <c r="H56" s="101">
        <v>111344</v>
      </c>
    </row>
    <row r="57" spans="1:8" ht="14.4" x14ac:dyDescent="0.25">
      <c r="A57" s="101">
        <v>27821</v>
      </c>
      <c r="B57" s="102" t="s">
        <v>271</v>
      </c>
      <c r="C57" s="102" t="s">
        <v>2696</v>
      </c>
      <c r="D57" s="101">
        <v>3500</v>
      </c>
      <c r="E57" s="102" t="s">
        <v>72</v>
      </c>
      <c r="F57" s="102" t="s">
        <v>272</v>
      </c>
      <c r="G57" s="102" t="s">
        <v>273</v>
      </c>
      <c r="H57" s="101">
        <v>113357</v>
      </c>
    </row>
    <row r="58" spans="1:8" ht="14.4" x14ac:dyDescent="0.25">
      <c r="A58" s="101">
        <v>27839</v>
      </c>
      <c r="B58" s="102" t="s">
        <v>1919</v>
      </c>
      <c r="C58" s="102" t="s">
        <v>2697</v>
      </c>
      <c r="D58" s="101">
        <v>3990</v>
      </c>
      <c r="E58" s="102" t="s">
        <v>1629</v>
      </c>
      <c r="F58" s="102" t="s">
        <v>274</v>
      </c>
      <c r="G58" s="102" t="s">
        <v>275</v>
      </c>
      <c r="H58" s="101">
        <v>113456</v>
      </c>
    </row>
    <row r="59" spans="1:8" ht="14.4" x14ac:dyDescent="0.25">
      <c r="A59" s="101">
        <v>27847</v>
      </c>
      <c r="B59" s="102" t="s">
        <v>1920</v>
      </c>
      <c r="C59" s="102" t="s">
        <v>3476</v>
      </c>
      <c r="D59" s="101">
        <v>3910</v>
      </c>
      <c r="E59" s="102" t="s">
        <v>2323</v>
      </c>
      <c r="F59" s="102" t="s">
        <v>1448</v>
      </c>
      <c r="G59" s="102" t="s">
        <v>277</v>
      </c>
      <c r="H59" s="101">
        <v>113456</v>
      </c>
    </row>
    <row r="60" spans="1:8" ht="14.4" x14ac:dyDescent="0.25">
      <c r="A60" s="101">
        <v>27854</v>
      </c>
      <c r="B60" s="102" t="s">
        <v>2324</v>
      </c>
      <c r="C60" s="102" t="s">
        <v>2698</v>
      </c>
      <c r="D60" s="101">
        <v>3600</v>
      </c>
      <c r="E60" s="102" t="s">
        <v>78</v>
      </c>
      <c r="F60" s="102" t="s">
        <v>278</v>
      </c>
      <c r="G60" s="102" t="s">
        <v>2325</v>
      </c>
      <c r="H60" s="101">
        <v>111518</v>
      </c>
    </row>
    <row r="61" spans="1:8" ht="14.4" x14ac:dyDescent="0.25">
      <c r="A61" s="101">
        <v>27862</v>
      </c>
      <c r="B61" s="102" t="s">
        <v>1921</v>
      </c>
      <c r="C61" s="102" t="s">
        <v>2699</v>
      </c>
      <c r="D61" s="101">
        <v>3590</v>
      </c>
      <c r="E61" s="102" t="s">
        <v>171</v>
      </c>
      <c r="F61" s="102" t="s">
        <v>2700</v>
      </c>
      <c r="G61" s="102" t="s">
        <v>1922</v>
      </c>
      <c r="H61" s="101">
        <v>113357</v>
      </c>
    </row>
    <row r="62" spans="1:8" ht="14.4" x14ac:dyDescent="0.25">
      <c r="A62" s="101">
        <v>27871</v>
      </c>
      <c r="B62" s="102" t="s">
        <v>1923</v>
      </c>
      <c r="C62" s="102" t="s">
        <v>2701</v>
      </c>
      <c r="D62" s="101">
        <v>3650</v>
      </c>
      <c r="E62" s="102" t="s">
        <v>80</v>
      </c>
      <c r="F62" s="102" t="s">
        <v>279</v>
      </c>
      <c r="G62" s="102" t="s">
        <v>1782</v>
      </c>
      <c r="H62" s="101">
        <v>111518</v>
      </c>
    </row>
    <row r="63" spans="1:8" ht="14.4" x14ac:dyDescent="0.25">
      <c r="A63" s="101">
        <v>27888</v>
      </c>
      <c r="B63" s="102" t="s">
        <v>1924</v>
      </c>
      <c r="C63" s="102" t="s">
        <v>2702</v>
      </c>
      <c r="D63" s="101">
        <v>3650</v>
      </c>
      <c r="E63" s="102" t="s">
        <v>80</v>
      </c>
      <c r="F63" s="102" t="s">
        <v>1630</v>
      </c>
      <c r="G63" s="102" t="s">
        <v>2326</v>
      </c>
      <c r="H63" s="101">
        <v>0</v>
      </c>
    </row>
    <row r="64" spans="1:8" ht="14.4" x14ac:dyDescent="0.25">
      <c r="A64" s="101">
        <v>27896</v>
      </c>
      <c r="B64" s="102" t="s">
        <v>1925</v>
      </c>
      <c r="C64" s="102" t="s">
        <v>2703</v>
      </c>
      <c r="D64" s="101">
        <v>3680</v>
      </c>
      <c r="E64" s="102" t="s">
        <v>81</v>
      </c>
      <c r="F64" s="102" t="s">
        <v>280</v>
      </c>
      <c r="G64" s="102" t="s">
        <v>281</v>
      </c>
      <c r="H64" s="101">
        <v>0</v>
      </c>
    </row>
    <row r="65" spans="1:8" ht="14.4" x14ac:dyDescent="0.25">
      <c r="A65" s="101">
        <v>27904</v>
      </c>
      <c r="B65" s="102" t="s">
        <v>1926</v>
      </c>
      <c r="C65" s="102" t="s">
        <v>2704</v>
      </c>
      <c r="D65" s="101">
        <v>3680</v>
      </c>
      <c r="E65" s="102" t="s">
        <v>81</v>
      </c>
      <c r="F65" s="102" t="s">
        <v>282</v>
      </c>
      <c r="G65" s="102" t="s">
        <v>1737</v>
      </c>
      <c r="H65" s="101">
        <v>0</v>
      </c>
    </row>
    <row r="66" spans="1:8" ht="14.4" x14ac:dyDescent="0.25">
      <c r="A66" s="101">
        <v>27912</v>
      </c>
      <c r="B66" s="102" t="s">
        <v>1927</v>
      </c>
      <c r="C66" s="102" t="s">
        <v>2705</v>
      </c>
      <c r="D66" s="101">
        <v>3700</v>
      </c>
      <c r="E66" s="102" t="s">
        <v>83</v>
      </c>
      <c r="F66" s="102" t="s">
        <v>283</v>
      </c>
      <c r="G66" s="102" t="s">
        <v>2706</v>
      </c>
      <c r="H66" s="101">
        <v>111997</v>
      </c>
    </row>
    <row r="67" spans="1:8" ht="14.4" x14ac:dyDescent="0.25">
      <c r="A67" s="101">
        <v>27938</v>
      </c>
      <c r="B67" s="102" t="s">
        <v>1928</v>
      </c>
      <c r="C67" s="102" t="s">
        <v>2707</v>
      </c>
      <c r="D67" s="101">
        <v>3920</v>
      </c>
      <c r="E67" s="102" t="s">
        <v>86</v>
      </c>
      <c r="F67" s="102" t="s">
        <v>284</v>
      </c>
      <c r="G67" s="102" t="s">
        <v>2708</v>
      </c>
      <c r="H67" s="101">
        <v>111518</v>
      </c>
    </row>
    <row r="68" spans="1:8" ht="14.4" x14ac:dyDescent="0.25">
      <c r="A68" s="101">
        <v>27946</v>
      </c>
      <c r="B68" s="102" t="s">
        <v>1929</v>
      </c>
      <c r="C68" s="102" t="s">
        <v>2709</v>
      </c>
      <c r="D68" s="101">
        <v>3560</v>
      </c>
      <c r="E68" s="102" t="s">
        <v>88</v>
      </c>
      <c r="F68" s="102" t="s">
        <v>285</v>
      </c>
      <c r="G68" s="102" t="s">
        <v>3703</v>
      </c>
      <c r="H68" s="101">
        <v>112763</v>
      </c>
    </row>
    <row r="69" spans="1:8" ht="14.4" x14ac:dyDescent="0.25">
      <c r="A69" s="101">
        <v>27961</v>
      </c>
      <c r="B69" s="102" t="s">
        <v>1930</v>
      </c>
      <c r="C69" s="102" t="s">
        <v>2710</v>
      </c>
      <c r="D69" s="101">
        <v>3580</v>
      </c>
      <c r="E69" s="102" t="s">
        <v>2</v>
      </c>
      <c r="F69" s="102" t="s">
        <v>286</v>
      </c>
      <c r="G69" s="102" t="s">
        <v>1783</v>
      </c>
      <c r="H69" s="101">
        <v>113373</v>
      </c>
    </row>
    <row r="70" spans="1:8" ht="14.4" x14ac:dyDescent="0.25">
      <c r="A70" s="101">
        <v>27995</v>
      </c>
      <c r="B70" s="102" t="s">
        <v>1931</v>
      </c>
      <c r="C70" s="102" t="s">
        <v>2711</v>
      </c>
      <c r="D70" s="101">
        <v>9000</v>
      </c>
      <c r="E70" s="102" t="s">
        <v>121</v>
      </c>
      <c r="F70" s="102" t="s">
        <v>287</v>
      </c>
      <c r="G70" s="102" t="s">
        <v>1557</v>
      </c>
      <c r="H70" s="101">
        <v>113167</v>
      </c>
    </row>
    <row r="71" spans="1:8" ht="14.4" x14ac:dyDescent="0.25">
      <c r="A71" s="101">
        <v>28019</v>
      </c>
      <c r="B71" s="102" t="s">
        <v>1932</v>
      </c>
      <c r="C71" s="102" t="s">
        <v>2712</v>
      </c>
      <c r="D71" s="101">
        <v>8820</v>
      </c>
      <c r="E71" s="102" t="s">
        <v>94</v>
      </c>
      <c r="F71" s="102" t="s">
        <v>288</v>
      </c>
      <c r="G71" s="102" t="s">
        <v>3778</v>
      </c>
      <c r="H71" s="101">
        <v>113258</v>
      </c>
    </row>
    <row r="72" spans="1:8" ht="14.4" x14ac:dyDescent="0.25">
      <c r="A72" s="101">
        <v>28027</v>
      </c>
      <c r="B72" s="102" t="s">
        <v>1933</v>
      </c>
      <c r="C72" s="102" t="s">
        <v>2713</v>
      </c>
      <c r="D72" s="101">
        <v>8650</v>
      </c>
      <c r="E72" s="102" t="s">
        <v>1631</v>
      </c>
      <c r="F72" s="102" t="s">
        <v>289</v>
      </c>
      <c r="G72" s="102" t="s">
        <v>2327</v>
      </c>
      <c r="H72" s="101">
        <v>0</v>
      </c>
    </row>
    <row r="73" spans="1:8" ht="14.4" x14ac:dyDescent="0.25">
      <c r="A73" s="101">
        <v>28035</v>
      </c>
      <c r="B73" s="102" t="s">
        <v>1934</v>
      </c>
      <c r="C73" s="102" t="s">
        <v>2714</v>
      </c>
      <c r="D73" s="101">
        <v>8200</v>
      </c>
      <c r="E73" s="102" t="s">
        <v>1632</v>
      </c>
      <c r="F73" s="102" t="s">
        <v>290</v>
      </c>
      <c r="G73" s="102" t="s">
        <v>291</v>
      </c>
      <c r="H73" s="101">
        <v>113159</v>
      </c>
    </row>
    <row r="74" spans="1:8" ht="14.4" x14ac:dyDescent="0.25">
      <c r="A74" s="101">
        <v>28043</v>
      </c>
      <c r="B74" s="102" t="s">
        <v>1935</v>
      </c>
      <c r="C74" s="102" t="s">
        <v>2715</v>
      </c>
      <c r="D74" s="101">
        <v>8310</v>
      </c>
      <c r="E74" s="102" t="s">
        <v>1633</v>
      </c>
      <c r="F74" s="102" t="s">
        <v>292</v>
      </c>
      <c r="G74" s="102" t="s">
        <v>293</v>
      </c>
      <c r="H74" s="101">
        <v>113167</v>
      </c>
    </row>
    <row r="75" spans="1:8" ht="14.4" x14ac:dyDescent="0.25">
      <c r="A75" s="101">
        <v>28051</v>
      </c>
      <c r="B75" s="102" t="s">
        <v>1936</v>
      </c>
      <c r="C75" s="102" t="s">
        <v>2716</v>
      </c>
      <c r="D75" s="101">
        <v>8430</v>
      </c>
      <c r="E75" s="102" t="s">
        <v>5</v>
      </c>
      <c r="F75" s="102" t="s">
        <v>294</v>
      </c>
      <c r="G75" s="102" t="s">
        <v>295</v>
      </c>
      <c r="H75" s="101">
        <v>112748</v>
      </c>
    </row>
    <row r="76" spans="1:8" ht="14.4" x14ac:dyDescent="0.25">
      <c r="A76" s="101">
        <v>28068</v>
      </c>
      <c r="B76" s="102" t="s">
        <v>1937</v>
      </c>
      <c r="C76" s="102" t="s">
        <v>2717</v>
      </c>
      <c r="D76" s="101">
        <v>8420</v>
      </c>
      <c r="E76" s="102" t="s">
        <v>102</v>
      </c>
      <c r="F76" s="102" t="s">
        <v>296</v>
      </c>
      <c r="G76" s="102" t="s">
        <v>2328</v>
      </c>
      <c r="H76" s="101">
        <v>112755</v>
      </c>
    </row>
    <row r="77" spans="1:8" ht="14.4" x14ac:dyDescent="0.25">
      <c r="A77" s="101">
        <v>28076</v>
      </c>
      <c r="B77" s="102" t="s">
        <v>3779</v>
      </c>
      <c r="C77" s="102" t="s">
        <v>2718</v>
      </c>
      <c r="D77" s="101">
        <v>8670</v>
      </c>
      <c r="E77" s="102" t="s">
        <v>1634</v>
      </c>
      <c r="F77" s="102" t="s">
        <v>297</v>
      </c>
      <c r="G77" s="102" t="s">
        <v>3780</v>
      </c>
      <c r="H77" s="101">
        <v>113175</v>
      </c>
    </row>
    <row r="78" spans="1:8" ht="14.4" x14ac:dyDescent="0.25">
      <c r="A78" s="101">
        <v>28101</v>
      </c>
      <c r="B78" s="102" t="s">
        <v>2528</v>
      </c>
      <c r="C78" s="102" t="s">
        <v>2719</v>
      </c>
      <c r="D78" s="101">
        <v>8790</v>
      </c>
      <c r="E78" s="102" t="s">
        <v>116</v>
      </c>
      <c r="F78" s="102" t="s">
        <v>298</v>
      </c>
      <c r="G78" s="102" t="s">
        <v>2529</v>
      </c>
      <c r="H78" s="101">
        <v>113233</v>
      </c>
    </row>
    <row r="79" spans="1:8" ht="14.4" x14ac:dyDescent="0.25">
      <c r="A79" s="101">
        <v>28118</v>
      </c>
      <c r="B79" s="102" t="s">
        <v>1938</v>
      </c>
      <c r="C79" s="102" t="s">
        <v>2720</v>
      </c>
      <c r="D79" s="101">
        <v>8800</v>
      </c>
      <c r="E79" s="102" t="s">
        <v>117</v>
      </c>
      <c r="F79" s="102" t="s">
        <v>299</v>
      </c>
      <c r="G79" s="102" t="s">
        <v>300</v>
      </c>
      <c r="H79" s="101">
        <v>113266</v>
      </c>
    </row>
    <row r="80" spans="1:8" ht="14.4" x14ac:dyDescent="0.25">
      <c r="A80" s="101">
        <v>28126</v>
      </c>
      <c r="B80" s="102" t="s">
        <v>1939</v>
      </c>
      <c r="C80" s="102" t="s">
        <v>2721</v>
      </c>
      <c r="D80" s="101">
        <v>8800</v>
      </c>
      <c r="E80" s="102" t="s">
        <v>117</v>
      </c>
      <c r="F80" s="102" t="s">
        <v>301</v>
      </c>
      <c r="G80" s="102" t="s">
        <v>1940</v>
      </c>
      <c r="H80" s="101">
        <v>113266</v>
      </c>
    </row>
    <row r="81" spans="1:8" ht="14.4" x14ac:dyDescent="0.25">
      <c r="A81" s="101">
        <v>28134</v>
      </c>
      <c r="B81" s="102" t="s">
        <v>1941</v>
      </c>
      <c r="C81" s="102" t="s">
        <v>2722</v>
      </c>
      <c r="D81" s="101">
        <v>8830</v>
      </c>
      <c r="E81" s="102" t="s">
        <v>1635</v>
      </c>
      <c r="F81" s="102" t="s">
        <v>2604</v>
      </c>
      <c r="G81" s="102" t="s">
        <v>2723</v>
      </c>
      <c r="H81" s="101">
        <v>0</v>
      </c>
    </row>
    <row r="82" spans="1:8" ht="14.4" x14ac:dyDescent="0.25">
      <c r="A82" s="101">
        <v>28142</v>
      </c>
      <c r="B82" s="102" t="s">
        <v>1942</v>
      </c>
      <c r="C82" s="102" t="s">
        <v>2724</v>
      </c>
      <c r="D82" s="101">
        <v>8700</v>
      </c>
      <c r="E82" s="102" t="s">
        <v>118</v>
      </c>
      <c r="F82" s="102" t="s">
        <v>302</v>
      </c>
      <c r="G82" s="102" t="s">
        <v>2725</v>
      </c>
      <c r="H82" s="101">
        <v>113241</v>
      </c>
    </row>
    <row r="83" spans="1:8" ht="14.4" x14ac:dyDescent="0.25">
      <c r="A83" s="101">
        <v>28159</v>
      </c>
      <c r="B83" s="102" t="s">
        <v>1943</v>
      </c>
      <c r="C83" s="102" t="s">
        <v>2726</v>
      </c>
      <c r="D83" s="101">
        <v>8970</v>
      </c>
      <c r="E83" s="102" t="s">
        <v>120</v>
      </c>
      <c r="F83" s="102" t="s">
        <v>303</v>
      </c>
      <c r="G83" s="102" t="s">
        <v>3781</v>
      </c>
      <c r="H83" s="101">
        <v>111419</v>
      </c>
    </row>
    <row r="84" spans="1:8" ht="14.4" x14ac:dyDescent="0.25">
      <c r="A84" s="101">
        <v>28167</v>
      </c>
      <c r="B84" s="102" t="s">
        <v>1944</v>
      </c>
      <c r="C84" s="102" t="s">
        <v>2727</v>
      </c>
      <c r="D84" s="101">
        <v>8970</v>
      </c>
      <c r="E84" s="102" t="s">
        <v>120</v>
      </c>
      <c r="F84" s="102" t="s">
        <v>304</v>
      </c>
      <c r="G84" s="102" t="s">
        <v>1784</v>
      </c>
      <c r="H84" s="101">
        <v>111419</v>
      </c>
    </row>
    <row r="85" spans="1:8" ht="14.4" x14ac:dyDescent="0.25">
      <c r="A85" s="101">
        <v>28175</v>
      </c>
      <c r="B85" s="102" t="s">
        <v>2329</v>
      </c>
      <c r="C85" s="102" t="s">
        <v>2728</v>
      </c>
      <c r="D85" s="101">
        <v>9000</v>
      </c>
      <c r="E85" s="102" t="s">
        <v>121</v>
      </c>
      <c r="F85" s="102" t="s">
        <v>305</v>
      </c>
      <c r="G85" s="102" t="s">
        <v>3704</v>
      </c>
      <c r="H85" s="101">
        <v>113274</v>
      </c>
    </row>
    <row r="86" spans="1:8" ht="14.4" x14ac:dyDescent="0.25">
      <c r="A86" s="101">
        <v>28183</v>
      </c>
      <c r="B86" s="102" t="s">
        <v>1945</v>
      </c>
      <c r="C86" s="102" t="s">
        <v>2729</v>
      </c>
      <c r="D86" s="101">
        <v>9000</v>
      </c>
      <c r="E86" s="102" t="s">
        <v>121</v>
      </c>
      <c r="F86" s="102" t="s">
        <v>306</v>
      </c>
      <c r="G86" s="102" t="s">
        <v>2330</v>
      </c>
      <c r="H86" s="101">
        <v>113282</v>
      </c>
    </row>
    <row r="87" spans="1:8" ht="14.4" x14ac:dyDescent="0.25">
      <c r="A87" s="101">
        <v>28191</v>
      </c>
      <c r="B87" s="102" t="s">
        <v>1946</v>
      </c>
      <c r="C87" s="102" t="s">
        <v>2730</v>
      </c>
      <c r="D87" s="101">
        <v>9000</v>
      </c>
      <c r="E87" s="102" t="s">
        <v>121</v>
      </c>
      <c r="F87" s="102" t="s">
        <v>307</v>
      </c>
      <c r="G87" s="102" t="s">
        <v>2731</v>
      </c>
      <c r="H87" s="101">
        <v>111542</v>
      </c>
    </row>
    <row r="88" spans="1:8" ht="14.4" x14ac:dyDescent="0.25">
      <c r="A88" s="101">
        <v>28209</v>
      </c>
      <c r="B88" s="102" t="s">
        <v>2331</v>
      </c>
      <c r="C88" s="102" t="s">
        <v>2732</v>
      </c>
      <c r="D88" s="101">
        <v>9000</v>
      </c>
      <c r="E88" s="102" t="s">
        <v>121</v>
      </c>
      <c r="F88" s="102" t="s">
        <v>308</v>
      </c>
      <c r="G88" s="102" t="s">
        <v>3705</v>
      </c>
      <c r="H88" s="101">
        <v>113274</v>
      </c>
    </row>
    <row r="89" spans="1:8" ht="14.4" x14ac:dyDescent="0.25">
      <c r="A89" s="101">
        <v>28217</v>
      </c>
      <c r="B89" s="102" t="s">
        <v>1947</v>
      </c>
      <c r="C89" s="102" t="s">
        <v>2733</v>
      </c>
      <c r="D89" s="101">
        <v>9160</v>
      </c>
      <c r="E89" s="102" t="s">
        <v>124</v>
      </c>
      <c r="F89" s="102" t="s">
        <v>309</v>
      </c>
      <c r="G89" s="102" t="s">
        <v>310</v>
      </c>
      <c r="H89" s="101">
        <v>111336</v>
      </c>
    </row>
    <row r="90" spans="1:8" ht="14.4" x14ac:dyDescent="0.25">
      <c r="A90" s="101">
        <v>28225</v>
      </c>
      <c r="B90" s="102" t="s">
        <v>1948</v>
      </c>
      <c r="C90" s="102" t="s">
        <v>2734</v>
      </c>
      <c r="D90" s="101">
        <v>9160</v>
      </c>
      <c r="E90" s="102" t="s">
        <v>124</v>
      </c>
      <c r="F90" s="102" t="s">
        <v>311</v>
      </c>
      <c r="G90" s="102" t="s">
        <v>312</v>
      </c>
      <c r="H90" s="101">
        <v>112664</v>
      </c>
    </row>
    <row r="91" spans="1:8" ht="14.4" x14ac:dyDescent="0.25">
      <c r="A91" s="101">
        <v>28233</v>
      </c>
      <c r="B91" s="102" t="s">
        <v>1949</v>
      </c>
      <c r="C91" s="102" t="s">
        <v>2735</v>
      </c>
      <c r="D91" s="101">
        <v>9230</v>
      </c>
      <c r="E91" s="102" t="s">
        <v>126</v>
      </c>
      <c r="F91" s="102" t="s">
        <v>313</v>
      </c>
      <c r="G91" s="102" t="s">
        <v>314</v>
      </c>
      <c r="H91" s="101">
        <v>112805</v>
      </c>
    </row>
    <row r="92" spans="1:8" ht="14.4" x14ac:dyDescent="0.25">
      <c r="A92" s="101">
        <v>28241</v>
      </c>
      <c r="B92" s="102" t="s">
        <v>1950</v>
      </c>
      <c r="C92" s="102" t="s">
        <v>2736</v>
      </c>
      <c r="D92" s="101">
        <v>9050</v>
      </c>
      <c r="E92" s="102" t="s">
        <v>1636</v>
      </c>
      <c r="F92" s="102" t="s">
        <v>315</v>
      </c>
      <c r="G92" s="102" t="s">
        <v>2737</v>
      </c>
      <c r="H92" s="101">
        <v>113274</v>
      </c>
    </row>
    <row r="93" spans="1:8" ht="14.4" x14ac:dyDescent="0.25">
      <c r="A93" s="101">
        <v>28258</v>
      </c>
      <c r="B93" s="102" t="s">
        <v>1951</v>
      </c>
      <c r="C93" s="102" t="s">
        <v>2738</v>
      </c>
      <c r="D93" s="101">
        <v>9300</v>
      </c>
      <c r="E93" s="102" t="s">
        <v>128</v>
      </c>
      <c r="F93" s="102" t="s">
        <v>3606</v>
      </c>
      <c r="G93" s="102" t="s">
        <v>2332</v>
      </c>
      <c r="H93" s="101">
        <v>0</v>
      </c>
    </row>
    <row r="94" spans="1:8" ht="14.4" x14ac:dyDescent="0.25">
      <c r="A94" s="101">
        <v>28266</v>
      </c>
      <c r="B94" s="102" t="s">
        <v>1891</v>
      </c>
      <c r="C94" s="102" t="s">
        <v>2739</v>
      </c>
      <c r="D94" s="101">
        <v>9300</v>
      </c>
      <c r="E94" s="102" t="s">
        <v>128</v>
      </c>
      <c r="F94" s="102" t="s">
        <v>3782</v>
      </c>
      <c r="G94" s="102" t="s">
        <v>316</v>
      </c>
      <c r="H94" s="101">
        <v>111583</v>
      </c>
    </row>
    <row r="95" spans="1:8" ht="14.4" x14ac:dyDescent="0.25">
      <c r="A95" s="101">
        <v>28274</v>
      </c>
      <c r="B95" s="102" t="s">
        <v>1952</v>
      </c>
      <c r="C95" s="102" t="s">
        <v>2740</v>
      </c>
      <c r="D95" s="101">
        <v>9255</v>
      </c>
      <c r="E95" s="102" t="s">
        <v>131</v>
      </c>
      <c r="F95" s="102" t="s">
        <v>317</v>
      </c>
      <c r="G95" s="102" t="s">
        <v>318</v>
      </c>
      <c r="H95" s="101">
        <v>113332</v>
      </c>
    </row>
    <row r="96" spans="1:8" ht="14.4" x14ac:dyDescent="0.25">
      <c r="A96" s="101">
        <v>28308</v>
      </c>
      <c r="B96" s="102" t="s">
        <v>1953</v>
      </c>
      <c r="C96" s="102" t="s">
        <v>2741</v>
      </c>
      <c r="D96" s="101">
        <v>9620</v>
      </c>
      <c r="E96" s="102" t="s">
        <v>137</v>
      </c>
      <c r="F96" s="102" t="s">
        <v>320</v>
      </c>
      <c r="G96" s="102" t="s">
        <v>3706</v>
      </c>
      <c r="H96" s="101">
        <v>113324</v>
      </c>
    </row>
    <row r="97" spans="1:8" ht="14.4" x14ac:dyDescent="0.25">
      <c r="A97" s="101">
        <v>28316</v>
      </c>
      <c r="B97" s="102" t="s">
        <v>1954</v>
      </c>
      <c r="C97" s="102" t="s">
        <v>2742</v>
      </c>
      <c r="D97" s="101">
        <v>9700</v>
      </c>
      <c r="E97" s="102" t="s">
        <v>139</v>
      </c>
      <c r="F97" s="102" t="s">
        <v>321</v>
      </c>
      <c r="G97" s="102" t="s">
        <v>3607</v>
      </c>
      <c r="H97" s="101">
        <v>113316</v>
      </c>
    </row>
    <row r="98" spans="1:8" ht="14.4" x14ac:dyDescent="0.25">
      <c r="A98" s="101">
        <v>28324</v>
      </c>
      <c r="B98" s="102" t="s">
        <v>3707</v>
      </c>
      <c r="C98" s="102" t="s">
        <v>2743</v>
      </c>
      <c r="D98" s="101">
        <v>9810</v>
      </c>
      <c r="E98" s="102" t="s">
        <v>1637</v>
      </c>
      <c r="F98" s="102" t="s">
        <v>3783</v>
      </c>
      <c r="G98" s="102" t="s">
        <v>322</v>
      </c>
      <c r="H98" s="101">
        <v>112243</v>
      </c>
    </row>
    <row r="99" spans="1:8" ht="14.4" x14ac:dyDescent="0.25">
      <c r="A99" s="101">
        <v>28332</v>
      </c>
      <c r="B99" s="102" t="s">
        <v>1955</v>
      </c>
      <c r="C99" s="102" t="s">
        <v>2744</v>
      </c>
      <c r="D99" s="101">
        <v>9850</v>
      </c>
      <c r="E99" s="102" t="s">
        <v>1638</v>
      </c>
      <c r="F99" s="102" t="s">
        <v>323</v>
      </c>
      <c r="G99" s="102" t="s">
        <v>324</v>
      </c>
      <c r="H99" s="101">
        <v>113291</v>
      </c>
    </row>
    <row r="100" spans="1:8" ht="14.4" x14ac:dyDescent="0.25">
      <c r="A100" s="101">
        <v>28341</v>
      </c>
      <c r="B100" s="102" t="s">
        <v>1956</v>
      </c>
      <c r="C100" s="102" t="s">
        <v>2745</v>
      </c>
      <c r="D100" s="101">
        <v>9870</v>
      </c>
      <c r="E100" s="102" t="s">
        <v>31</v>
      </c>
      <c r="F100" s="102" t="s">
        <v>325</v>
      </c>
      <c r="G100" s="102" t="s">
        <v>2746</v>
      </c>
      <c r="H100" s="101">
        <v>113308</v>
      </c>
    </row>
    <row r="101" spans="1:8" ht="14.4" x14ac:dyDescent="0.25">
      <c r="A101" s="101">
        <v>28357</v>
      </c>
      <c r="B101" s="102" t="s">
        <v>1957</v>
      </c>
      <c r="C101" s="102" t="s">
        <v>2747</v>
      </c>
      <c r="D101" s="101">
        <v>9920</v>
      </c>
      <c r="E101" s="102" t="s">
        <v>2333</v>
      </c>
      <c r="F101" s="102" t="s">
        <v>326</v>
      </c>
      <c r="G101" s="102" t="s">
        <v>1958</v>
      </c>
      <c r="H101" s="101">
        <v>0</v>
      </c>
    </row>
    <row r="102" spans="1:8" ht="14.4" x14ac:dyDescent="0.25">
      <c r="A102" s="101">
        <v>28514</v>
      </c>
      <c r="B102" s="102" t="s">
        <v>327</v>
      </c>
      <c r="C102" s="102" t="s">
        <v>2748</v>
      </c>
      <c r="D102" s="101">
        <v>2018</v>
      </c>
      <c r="E102" s="102" t="s">
        <v>1554</v>
      </c>
      <c r="F102" s="102" t="s">
        <v>328</v>
      </c>
      <c r="G102" s="102" t="s">
        <v>2749</v>
      </c>
      <c r="H102" s="101">
        <v>128991</v>
      </c>
    </row>
    <row r="103" spans="1:8" ht="14.4" x14ac:dyDescent="0.25">
      <c r="A103" s="101">
        <v>28589</v>
      </c>
      <c r="B103" s="102" t="s">
        <v>329</v>
      </c>
      <c r="C103" s="102" t="s">
        <v>2750</v>
      </c>
      <c r="D103" s="101">
        <v>2060</v>
      </c>
      <c r="E103" s="102" t="s">
        <v>1554</v>
      </c>
      <c r="F103" s="102" t="s">
        <v>330</v>
      </c>
      <c r="G103" s="102" t="s">
        <v>331</v>
      </c>
      <c r="H103" s="101">
        <v>113001</v>
      </c>
    </row>
    <row r="104" spans="1:8" ht="14.4" x14ac:dyDescent="0.25">
      <c r="A104" s="101">
        <v>28613</v>
      </c>
      <c r="B104" s="102" t="s">
        <v>1558</v>
      </c>
      <c r="C104" s="102" t="s">
        <v>2751</v>
      </c>
      <c r="D104" s="101">
        <v>2020</v>
      </c>
      <c r="E104" s="102" t="s">
        <v>1554</v>
      </c>
      <c r="F104" s="102" t="s">
        <v>332</v>
      </c>
      <c r="G104" s="102" t="s">
        <v>3784</v>
      </c>
      <c r="H104" s="101">
        <v>130757</v>
      </c>
    </row>
    <row r="105" spans="1:8" ht="14.4" x14ac:dyDescent="0.25">
      <c r="A105" s="101">
        <v>28639</v>
      </c>
      <c r="B105" s="102" t="s">
        <v>1559</v>
      </c>
      <c r="C105" s="102" t="s">
        <v>2752</v>
      </c>
      <c r="D105" s="101">
        <v>2018</v>
      </c>
      <c r="E105" s="102" t="s">
        <v>1554</v>
      </c>
      <c r="F105" s="102" t="s">
        <v>333</v>
      </c>
      <c r="G105" s="102" t="s">
        <v>2334</v>
      </c>
      <c r="H105" s="101">
        <v>130757</v>
      </c>
    </row>
    <row r="106" spans="1:8" ht="14.4" x14ac:dyDescent="0.25">
      <c r="A106" s="101">
        <v>28721</v>
      </c>
      <c r="B106" s="102" t="s">
        <v>3785</v>
      </c>
      <c r="C106" s="102" t="s">
        <v>2753</v>
      </c>
      <c r="D106" s="101">
        <v>2000</v>
      </c>
      <c r="E106" s="102" t="s">
        <v>1554</v>
      </c>
      <c r="F106" s="102" t="s">
        <v>3786</v>
      </c>
      <c r="G106" s="102" t="s">
        <v>3787</v>
      </c>
      <c r="H106" s="101">
        <v>130757</v>
      </c>
    </row>
    <row r="107" spans="1:8" ht="14.4" x14ac:dyDescent="0.25">
      <c r="A107" s="101">
        <v>28845</v>
      </c>
      <c r="B107" s="102" t="s">
        <v>334</v>
      </c>
      <c r="C107" s="102" t="s">
        <v>2754</v>
      </c>
      <c r="D107" s="101">
        <v>2000</v>
      </c>
      <c r="E107" s="102" t="s">
        <v>1554</v>
      </c>
      <c r="F107" s="102" t="s">
        <v>183</v>
      </c>
      <c r="G107" s="102" t="s">
        <v>335</v>
      </c>
      <c r="H107" s="101">
        <v>113019</v>
      </c>
    </row>
    <row r="108" spans="1:8" ht="14.4" x14ac:dyDescent="0.25">
      <c r="A108" s="101">
        <v>28852</v>
      </c>
      <c r="B108" s="102" t="s">
        <v>3608</v>
      </c>
      <c r="C108" s="102" t="s">
        <v>2755</v>
      </c>
      <c r="D108" s="101">
        <v>2000</v>
      </c>
      <c r="E108" s="102" t="s">
        <v>1554</v>
      </c>
      <c r="F108" s="102" t="s">
        <v>185</v>
      </c>
      <c r="G108" s="102" t="s">
        <v>2756</v>
      </c>
      <c r="H108" s="101">
        <v>113001</v>
      </c>
    </row>
    <row r="109" spans="1:8" ht="14.4" x14ac:dyDescent="0.25">
      <c r="A109" s="101">
        <v>28878</v>
      </c>
      <c r="B109" s="102" t="s">
        <v>3609</v>
      </c>
      <c r="C109" s="102" t="s">
        <v>2757</v>
      </c>
      <c r="D109" s="101">
        <v>2018</v>
      </c>
      <c r="E109" s="102" t="s">
        <v>1554</v>
      </c>
      <c r="F109" s="102" t="s">
        <v>185</v>
      </c>
      <c r="G109" s="102" t="s">
        <v>2756</v>
      </c>
      <c r="H109" s="101">
        <v>113001</v>
      </c>
    </row>
    <row r="110" spans="1:8" ht="14.4" x14ac:dyDescent="0.25">
      <c r="A110" s="101">
        <v>28951</v>
      </c>
      <c r="B110" s="102" t="s">
        <v>2758</v>
      </c>
      <c r="C110" s="102" t="s">
        <v>2759</v>
      </c>
      <c r="D110" s="101">
        <v>2018</v>
      </c>
      <c r="E110" s="102" t="s">
        <v>1554</v>
      </c>
      <c r="F110" s="102" t="s">
        <v>337</v>
      </c>
      <c r="G110" s="102" t="s">
        <v>338</v>
      </c>
      <c r="H110" s="101">
        <v>0</v>
      </c>
    </row>
    <row r="111" spans="1:8" ht="14.4" x14ac:dyDescent="0.25">
      <c r="A111" s="101">
        <v>29017</v>
      </c>
      <c r="B111" s="102" t="s">
        <v>1560</v>
      </c>
      <c r="C111" s="102" t="s">
        <v>2760</v>
      </c>
      <c r="D111" s="101">
        <v>2020</v>
      </c>
      <c r="E111" s="102" t="s">
        <v>1554</v>
      </c>
      <c r="F111" s="102" t="s">
        <v>1464</v>
      </c>
      <c r="G111" s="102" t="s">
        <v>1959</v>
      </c>
      <c r="H111" s="101">
        <v>130757</v>
      </c>
    </row>
    <row r="112" spans="1:8" ht="14.4" x14ac:dyDescent="0.25">
      <c r="A112" s="101">
        <v>29041</v>
      </c>
      <c r="B112" s="102" t="s">
        <v>1960</v>
      </c>
      <c r="C112" s="102" t="s">
        <v>2761</v>
      </c>
      <c r="D112" s="101">
        <v>2018</v>
      </c>
      <c r="E112" s="102" t="s">
        <v>1554</v>
      </c>
      <c r="F112" s="102" t="s">
        <v>3788</v>
      </c>
      <c r="G112" s="102" t="s">
        <v>341</v>
      </c>
      <c r="H112" s="101">
        <v>0</v>
      </c>
    </row>
    <row r="113" spans="1:8" ht="14.4" x14ac:dyDescent="0.25">
      <c r="A113" s="101">
        <v>29058</v>
      </c>
      <c r="B113" s="102" t="s">
        <v>339</v>
      </c>
      <c r="C113" s="102" t="s">
        <v>2762</v>
      </c>
      <c r="D113" s="101">
        <v>2018</v>
      </c>
      <c r="E113" s="102" t="s">
        <v>1554</v>
      </c>
      <c r="F113" s="102" t="s">
        <v>1639</v>
      </c>
      <c r="G113" s="102" t="s">
        <v>340</v>
      </c>
      <c r="H113" s="101">
        <v>113001</v>
      </c>
    </row>
    <row r="114" spans="1:8" ht="14.4" x14ac:dyDescent="0.25">
      <c r="A114" s="101">
        <v>29281</v>
      </c>
      <c r="B114" s="102" t="s">
        <v>1961</v>
      </c>
      <c r="C114" s="102" t="s">
        <v>2763</v>
      </c>
      <c r="D114" s="101">
        <v>2000</v>
      </c>
      <c r="E114" s="102" t="s">
        <v>1554</v>
      </c>
      <c r="F114" s="102" t="s">
        <v>342</v>
      </c>
      <c r="G114" s="102" t="s">
        <v>3610</v>
      </c>
      <c r="H114" s="101">
        <v>130757</v>
      </c>
    </row>
    <row r="115" spans="1:8" ht="14.4" x14ac:dyDescent="0.25">
      <c r="A115" s="101">
        <v>29306</v>
      </c>
      <c r="B115" s="102" t="s">
        <v>1561</v>
      </c>
      <c r="C115" s="102" t="s">
        <v>2764</v>
      </c>
      <c r="D115" s="101">
        <v>2050</v>
      </c>
      <c r="E115" s="102" t="s">
        <v>1554</v>
      </c>
      <c r="F115" s="102" t="s">
        <v>343</v>
      </c>
      <c r="G115" s="102" t="s">
        <v>3789</v>
      </c>
      <c r="H115" s="101">
        <v>130757</v>
      </c>
    </row>
    <row r="116" spans="1:8" ht="14.4" x14ac:dyDescent="0.25">
      <c r="A116" s="101">
        <v>29331</v>
      </c>
      <c r="B116" s="102" t="s">
        <v>1962</v>
      </c>
      <c r="C116" s="102" t="s">
        <v>2765</v>
      </c>
      <c r="D116" s="101">
        <v>2060</v>
      </c>
      <c r="E116" s="102" t="s">
        <v>1554</v>
      </c>
      <c r="F116" s="102" t="s">
        <v>344</v>
      </c>
      <c r="G116" s="102" t="s">
        <v>2530</v>
      </c>
      <c r="H116" s="101">
        <v>130757</v>
      </c>
    </row>
    <row r="117" spans="1:8" ht="14.4" x14ac:dyDescent="0.25">
      <c r="A117" s="101">
        <v>29348</v>
      </c>
      <c r="B117" s="102" t="s">
        <v>3790</v>
      </c>
      <c r="C117" s="102" t="s">
        <v>2766</v>
      </c>
      <c r="D117" s="101">
        <v>2018</v>
      </c>
      <c r="E117" s="102" t="s">
        <v>1554</v>
      </c>
      <c r="F117" s="102" t="s">
        <v>345</v>
      </c>
      <c r="G117" s="102" t="s">
        <v>3791</v>
      </c>
      <c r="H117" s="101">
        <v>130757</v>
      </c>
    </row>
    <row r="118" spans="1:8" ht="14.4" x14ac:dyDescent="0.25">
      <c r="A118" s="101">
        <v>29421</v>
      </c>
      <c r="B118" s="102" t="s">
        <v>1963</v>
      </c>
      <c r="C118" s="102" t="s">
        <v>2767</v>
      </c>
      <c r="D118" s="101">
        <v>2000</v>
      </c>
      <c r="E118" s="102" t="s">
        <v>1554</v>
      </c>
      <c r="F118" s="102" t="s">
        <v>186</v>
      </c>
      <c r="G118" s="102" t="s">
        <v>346</v>
      </c>
      <c r="H118" s="101">
        <v>130732</v>
      </c>
    </row>
    <row r="119" spans="1:8" ht="14.4" x14ac:dyDescent="0.25">
      <c r="A119" s="101">
        <v>29447</v>
      </c>
      <c r="B119" s="102" t="s">
        <v>1964</v>
      </c>
      <c r="C119" s="102" t="s">
        <v>2768</v>
      </c>
      <c r="D119" s="101">
        <v>2140</v>
      </c>
      <c r="E119" s="102" t="s">
        <v>1640</v>
      </c>
      <c r="F119" s="102" t="s">
        <v>347</v>
      </c>
      <c r="G119" s="102" t="s">
        <v>348</v>
      </c>
      <c r="H119" s="101">
        <v>113019</v>
      </c>
    </row>
    <row r="120" spans="1:8" ht="14.4" x14ac:dyDescent="0.25">
      <c r="A120" s="101">
        <v>29454</v>
      </c>
      <c r="B120" s="102" t="s">
        <v>349</v>
      </c>
      <c r="C120" s="102" t="s">
        <v>2769</v>
      </c>
      <c r="D120" s="101">
        <v>2370</v>
      </c>
      <c r="E120" s="102" t="s">
        <v>49</v>
      </c>
      <c r="F120" s="102" t="s">
        <v>350</v>
      </c>
      <c r="G120" s="102" t="s">
        <v>3611</v>
      </c>
      <c r="H120" s="101">
        <v>113068</v>
      </c>
    </row>
    <row r="121" spans="1:8" ht="14.4" x14ac:dyDescent="0.25">
      <c r="A121" s="101">
        <v>29521</v>
      </c>
      <c r="B121" s="102" t="s">
        <v>1965</v>
      </c>
      <c r="C121" s="102" t="s">
        <v>2770</v>
      </c>
      <c r="D121" s="101">
        <v>2600</v>
      </c>
      <c r="E121" s="102" t="s">
        <v>1641</v>
      </c>
      <c r="F121" s="102" t="s">
        <v>351</v>
      </c>
      <c r="G121" s="102" t="s">
        <v>352</v>
      </c>
      <c r="H121" s="101">
        <v>0</v>
      </c>
    </row>
    <row r="122" spans="1:8" ht="14.4" x14ac:dyDescent="0.25">
      <c r="A122" s="101">
        <v>29553</v>
      </c>
      <c r="B122" s="102" t="s">
        <v>1966</v>
      </c>
      <c r="C122" s="102" t="s">
        <v>2771</v>
      </c>
      <c r="D122" s="101">
        <v>2000</v>
      </c>
      <c r="E122" s="102" t="s">
        <v>1554</v>
      </c>
      <c r="F122" s="102" t="s">
        <v>353</v>
      </c>
      <c r="G122" s="102" t="s">
        <v>354</v>
      </c>
      <c r="H122" s="101">
        <v>125658</v>
      </c>
    </row>
    <row r="123" spans="1:8" ht="14.4" x14ac:dyDescent="0.25">
      <c r="A123" s="101">
        <v>29751</v>
      </c>
      <c r="B123" s="102" t="s">
        <v>355</v>
      </c>
      <c r="C123" s="102" t="s">
        <v>2772</v>
      </c>
      <c r="D123" s="101">
        <v>2140</v>
      </c>
      <c r="E123" s="102" t="s">
        <v>1640</v>
      </c>
      <c r="F123" s="102" t="s">
        <v>1738</v>
      </c>
      <c r="G123" s="102" t="s">
        <v>1739</v>
      </c>
      <c r="H123" s="101">
        <v>113001</v>
      </c>
    </row>
    <row r="124" spans="1:8" ht="14.4" x14ac:dyDescent="0.25">
      <c r="A124" s="101">
        <v>29777</v>
      </c>
      <c r="B124" s="102" t="s">
        <v>356</v>
      </c>
      <c r="C124" s="102" t="s">
        <v>2773</v>
      </c>
      <c r="D124" s="101">
        <v>2880</v>
      </c>
      <c r="E124" s="102" t="s">
        <v>61</v>
      </c>
      <c r="F124" s="102" t="s">
        <v>2335</v>
      </c>
      <c r="G124" s="102" t="s">
        <v>1785</v>
      </c>
      <c r="H124" s="101">
        <v>112284</v>
      </c>
    </row>
    <row r="125" spans="1:8" ht="14.4" x14ac:dyDescent="0.25">
      <c r="A125" s="101">
        <v>29785</v>
      </c>
      <c r="B125" s="102" t="s">
        <v>1967</v>
      </c>
      <c r="C125" s="102" t="s">
        <v>2774</v>
      </c>
      <c r="D125" s="101">
        <v>2880</v>
      </c>
      <c r="E125" s="102" t="s">
        <v>61</v>
      </c>
      <c r="F125" s="102" t="s">
        <v>2335</v>
      </c>
      <c r="G125" s="102" t="s">
        <v>1740</v>
      </c>
      <c r="H125" s="101">
        <v>112284</v>
      </c>
    </row>
    <row r="126" spans="1:8" ht="14.4" x14ac:dyDescent="0.25">
      <c r="A126" s="101">
        <v>29793</v>
      </c>
      <c r="B126" s="102" t="s">
        <v>357</v>
      </c>
      <c r="C126" s="102" t="s">
        <v>2775</v>
      </c>
      <c r="D126" s="101">
        <v>2150</v>
      </c>
      <c r="E126" s="102" t="s">
        <v>153</v>
      </c>
      <c r="F126" s="102" t="s">
        <v>358</v>
      </c>
      <c r="G126" s="102" t="s">
        <v>359</v>
      </c>
      <c r="H126" s="101">
        <v>113142</v>
      </c>
    </row>
    <row r="127" spans="1:8" ht="14.4" x14ac:dyDescent="0.25">
      <c r="A127" s="101">
        <v>29827</v>
      </c>
      <c r="B127" s="102" t="s">
        <v>360</v>
      </c>
      <c r="C127" s="102" t="s">
        <v>2776</v>
      </c>
      <c r="D127" s="101">
        <v>2930</v>
      </c>
      <c r="E127" s="102" t="s">
        <v>41</v>
      </c>
      <c r="F127" s="102" t="s">
        <v>361</v>
      </c>
      <c r="G127" s="102" t="s">
        <v>362</v>
      </c>
      <c r="H127" s="101">
        <v>113035</v>
      </c>
    </row>
    <row r="128" spans="1:8" ht="14.4" x14ac:dyDescent="0.25">
      <c r="A128" s="101">
        <v>29843</v>
      </c>
      <c r="B128" s="102" t="s">
        <v>1968</v>
      </c>
      <c r="C128" s="102" t="s">
        <v>2777</v>
      </c>
      <c r="D128" s="101">
        <v>2930</v>
      </c>
      <c r="E128" s="102" t="s">
        <v>41</v>
      </c>
      <c r="F128" s="102" t="s">
        <v>363</v>
      </c>
      <c r="G128" s="102" t="s">
        <v>364</v>
      </c>
      <c r="H128" s="101">
        <v>130732</v>
      </c>
    </row>
    <row r="129" spans="1:8" ht="14.4" x14ac:dyDescent="0.25">
      <c r="A129" s="101">
        <v>29851</v>
      </c>
      <c r="B129" s="102" t="s">
        <v>365</v>
      </c>
      <c r="C129" s="102" t="s">
        <v>2776</v>
      </c>
      <c r="D129" s="101">
        <v>2930</v>
      </c>
      <c r="E129" s="102" t="s">
        <v>41</v>
      </c>
      <c r="F129" s="102" t="s">
        <v>361</v>
      </c>
      <c r="G129" s="102" t="s">
        <v>362</v>
      </c>
      <c r="H129" s="101">
        <v>113035</v>
      </c>
    </row>
    <row r="130" spans="1:8" ht="14.4" x14ac:dyDescent="0.25">
      <c r="A130" s="101">
        <v>29868</v>
      </c>
      <c r="B130" s="102" t="s">
        <v>1969</v>
      </c>
      <c r="C130" s="102" t="s">
        <v>2778</v>
      </c>
      <c r="D130" s="101">
        <v>2930</v>
      </c>
      <c r="E130" s="102" t="s">
        <v>41</v>
      </c>
      <c r="F130" s="102" t="s">
        <v>366</v>
      </c>
      <c r="G130" s="102" t="s">
        <v>2336</v>
      </c>
      <c r="H130" s="101">
        <v>111468</v>
      </c>
    </row>
    <row r="131" spans="1:8" ht="14.4" x14ac:dyDescent="0.25">
      <c r="A131" s="101">
        <v>29876</v>
      </c>
      <c r="B131" s="102" t="s">
        <v>1970</v>
      </c>
      <c r="C131" s="102" t="s">
        <v>2779</v>
      </c>
      <c r="D131" s="101">
        <v>2930</v>
      </c>
      <c r="E131" s="102" t="s">
        <v>41</v>
      </c>
      <c r="F131" s="102" t="s">
        <v>366</v>
      </c>
      <c r="G131" s="102" t="s">
        <v>2337</v>
      </c>
      <c r="H131" s="101">
        <v>111468</v>
      </c>
    </row>
    <row r="132" spans="1:8" ht="14.4" x14ac:dyDescent="0.25">
      <c r="A132" s="101">
        <v>29901</v>
      </c>
      <c r="B132" s="102" t="s">
        <v>1562</v>
      </c>
      <c r="C132" s="102" t="s">
        <v>2780</v>
      </c>
      <c r="D132" s="101">
        <v>2100</v>
      </c>
      <c r="E132" s="102" t="s">
        <v>1624</v>
      </c>
      <c r="F132" s="102" t="s">
        <v>367</v>
      </c>
      <c r="G132" s="102" t="s">
        <v>2781</v>
      </c>
      <c r="H132" s="101">
        <v>130757</v>
      </c>
    </row>
    <row r="133" spans="1:8" ht="14.4" x14ac:dyDescent="0.25">
      <c r="A133" s="101">
        <v>29942</v>
      </c>
      <c r="B133" s="102" t="s">
        <v>1563</v>
      </c>
      <c r="C133" s="102" t="s">
        <v>2782</v>
      </c>
      <c r="D133" s="101">
        <v>2100</v>
      </c>
      <c r="E133" s="102" t="s">
        <v>1624</v>
      </c>
      <c r="F133" s="102" t="s">
        <v>368</v>
      </c>
      <c r="G133" s="102" t="s">
        <v>1971</v>
      </c>
      <c r="H133" s="101">
        <v>130757</v>
      </c>
    </row>
    <row r="134" spans="1:8" ht="14.4" x14ac:dyDescent="0.25">
      <c r="A134" s="101">
        <v>29983</v>
      </c>
      <c r="B134" s="102" t="s">
        <v>1972</v>
      </c>
      <c r="C134" s="102" t="s">
        <v>2783</v>
      </c>
      <c r="D134" s="101">
        <v>2570</v>
      </c>
      <c r="E134" s="102" t="s">
        <v>58</v>
      </c>
      <c r="F134" s="102" t="s">
        <v>369</v>
      </c>
      <c r="G134" s="102" t="s">
        <v>370</v>
      </c>
      <c r="H134" s="101">
        <v>128991</v>
      </c>
    </row>
    <row r="135" spans="1:8" ht="14.4" x14ac:dyDescent="0.25">
      <c r="A135" s="101">
        <v>30007</v>
      </c>
      <c r="B135" s="102" t="s">
        <v>371</v>
      </c>
      <c r="C135" s="102" t="s">
        <v>2784</v>
      </c>
      <c r="D135" s="101">
        <v>2180</v>
      </c>
      <c r="E135" s="102" t="s">
        <v>1642</v>
      </c>
      <c r="F135" s="102" t="s">
        <v>372</v>
      </c>
      <c r="G135" s="102" t="s">
        <v>373</v>
      </c>
      <c r="H135" s="101">
        <v>112995</v>
      </c>
    </row>
    <row r="136" spans="1:8" ht="14.4" x14ac:dyDescent="0.25">
      <c r="A136" s="101">
        <v>30015</v>
      </c>
      <c r="B136" s="102" t="s">
        <v>374</v>
      </c>
      <c r="C136" s="102" t="s">
        <v>2785</v>
      </c>
      <c r="D136" s="101">
        <v>2180</v>
      </c>
      <c r="E136" s="102" t="s">
        <v>1642</v>
      </c>
      <c r="F136" s="102" t="s">
        <v>375</v>
      </c>
      <c r="G136" s="102" t="s">
        <v>373</v>
      </c>
      <c r="H136" s="101">
        <v>112995</v>
      </c>
    </row>
    <row r="137" spans="1:8" ht="14.4" x14ac:dyDescent="0.25">
      <c r="A137" s="101">
        <v>30023</v>
      </c>
      <c r="B137" s="102" t="s">
        <v>376</v>
      </c>
      <c r="C137" s="102" t="s">
        <v>2785</v>
      </c>
      <c r="D137" s="101">
        <v>2180</v>
      </c>
      <c r="E137" s="102" t="s">
        <v>1642</v>
      </c>
      <c r="F137" s="102" t="s">
        <v>375</v>
      </c>
      <c r="G137" s="102" t="s">
        <v>373</v>
      </c>
      <c r="H137" s="101">
        <v>112995</v>
      </c>
    </row>
    <row r="138" spans="1:8" ht="14.4" x14ac:dyDescent="0.25">
      <c r="A138" s="101">
        <v>30031</v>
      </c>
      <c r="B138" s="102" t="s">
        <v>377</v>
      </c>
      <c r="C138" s="102" t="s">
        <v>2786</v>
      </c>
      <c r="D138" s="101">
        <v>2910</v>
      </c>
      <c r="E138" s="102" t="s">
        <v>44</v>
      </c>
      <c r="F138" s="102" t="s">
        <v>378</v>
      </c>
      <c r="G138" s="102" t="s">
        <v>379</v>
      </c>
      <c r="H138" s="101">
        <v>113027</v>
      </c>
    </row>
    <row r="139" spans="1:8" ht="14.4" x14ac:dyDescent="0.25">
      <c r="A139" s="101">
        <v>30049</v>
      </c>
      <c r="B139" s="102" t="s">
        <v>380</v>
      </c>
      <c r="C139" s="102" t="s">
        <v>2787</v>
      </c>
      <c r="D139" s="101">
        <v>2910</v>
      </c>
      <c r="E139" s="102" t="s">
        <v>44</v>
      </c>
      <c r="F139" s="102" t="s">
        <v>381</v>
      </c>
      <c r="G139" s="102" t="s">
        <v>1643</v>
      </c>
      <c r="H139" s="101">
        <v>113027</v>
      </c>
    </row>
    <row r="140" spans="1:8" ht="14.4" x14ac:dyDescent="0.25">
      <c r="A140" s="101">
        <v>30056</v>
      </c>
      <c r="B140" s="102" t="s">
        <v>382</v>
      </c>
      <c r="C140" s="102" t="s">
        <v>2788</v>
      </c>
      <c r="D140" s="101">
        <v>2910</v>
      </c>
      <c r="E140" s="102" t="s">
        <v>44</v>
      </c>
      <c r="F140" s="102" t="s">
        <v>383</v>
      </c>
      <c r="G140" s="102" t="s">
        <v>384</v>
      </c>
      <c r="H140" s="101">
        <v>113027</v>
      </c>
    </row>
    <row r="141" spans="1:8" ht="14.4" x14ac:dyDescent="0.25">
      <c r="A141" s="101">
        <v>30098</v>
      </c>
      <c r="B141" s="102" t="s">
        <v>385</v>
      </c>
      <c r="C141" s="102" t="s">
        <v>2789</v>
      </c>
      <c r="D141" s="101">
        <v>2440</v>
      </c>
      <c r="E141" s="102" t="s">
        <v>52</v>
      </c>
      <c r="F141" s="102" t="s">
        <v>386</v>
      </c>
      <c r="G141" s="102" t="s">
        <v>1973</v>
      </c>
      <c r="H141" s="101">
        <v>111534</v>
      </c>
    </row>
    <row r="142" spans="1:8" ht="14.4" x14ac:dyDescent="0.25">
      <c r="A142" s="101">
        <v>30155</v>
      </c>
      <c r="B142" s="102" t="s">
        <v>387</v>
      </c>
      <c r="C142" s="102" t="s">
        <v>2790</v>
      </c>
      <c r="D142" s="101">
        <v>2220</v>
      </c>
      <c r="E142" s="102" t="s">
        <v>66</v>
      </c>
      <c r="F142" s="102" t="s">
        <v>388</v>
      </c>
      <c r="G142" s="102" t="s">
        <v>389</v>
      </c>
      <c r="H142" s="101">
        <v>113126</v>
      </c>
    </row>
    <row r="143" spans="1:8" ht="14.4" x14ac:dyDescent="0.25">
      <c r="A143" s="101">
        <v>30163</v>
      </c>
      <c r="B143" s="102" t="s">
        <v>390</v>
      </c>
      <c r="C143" s="102" t="s">
        <v>2791</v>
      </c>
      <c r="D143" s="101">
        <v>2220</v>
      </c>
      <c r="E143" s="102" t="s">
        <v>66</v>
      </c>
      <c r="F143" s="102" t="s">
        <v>1786</v>
      </c>
      <c r="G143" s="102" t="s">
        <v>1974</v>
      </c>
      <c r="H143" s="101">
        <v>111443</v>
      </c>
    </row>
    <row r="144" spans="1:8" ht="14.4" x14ac:dyDescent="0.25">
      <c r="A144" s="101">
        <v>30171</v>
      </c>
      <c r="B144" s="102" t="s">
        <v>391</v>
      </c>
      <c r="C144" s="102" t="s">
        <v>2791</v>
      </c>
      <c r="D144" s="101">
        <v>2220</v>
      </c>
      <c r="E144" s="102" t="s">
        <v>66</v>
      </c>
      <c r="F144" s="102" t="s">
        <v>1786</v>
      </c>
      <c r="G144" s="102" t="s">
        <v>1787</v>
      </c>
      <c r="H144" s="101">
        <v>111443</v>
      </c>
    </row>
    <row r="145" spans="1:8" ht="14.4" x14ac:dyDescent="0.25">
      <c r="A145" s="101">
        <v>30189</v>
      </c>
      <c r="B145" s="102" t="s">
        <v>392</v>
      </c>
      <c r="C145" s="102" t="s">
        <v>2792</v>
      </c>
      <c r="D145" s="101">
        <v>2220</v>
      </c>
      <c r="E145" s="102" t="s">
        <v>66</v>
      </c>
      <c r="F145" s="102" t="s">
        <v>1786</v>
      </c>
      <c r="G145" s="102" t="s">
        <v>1974</v>
      </c>
      <c r="H145" s="101">
        <v>111443</v>
      </c>
    </row>
    <row r="146" spans="1:8" ht="14.4" x14ac:dyDescent="0.25">
      <c r="A146" s="101">
        <v>30197</v>
      </c>
      <c r="B146" s="102" t="s">
        <v>393</v>
      </c>
      <c r="C146" s="102" t="s">
        <v>2792</v>
      </c>
      <c r="D146" s="101">
        <v>2220</v>
      </c>
      <c r="E146" s="102" t="s">
        <v>66</v>
      </c>
      <c r="F146" s="102" t="s">
        <v>1786</v>
      </c>
      <c r="G146" s="102" t="s">
        <v>1787</v>
      </c>
      <c r="H146" s="101">
        <v>111443</v>
      </c>
    </row>
    <row r="147" spans="1:8" ht="14.4" x14ac:dyDescent="0.25">
      <c r="A147" s="101">
        <v>30205</v>
      </c>
      <c r="B147" s="102" t="s">
        <v>3612</v>
      </c>
      <c r="C147" s="102" t="s">
        <v>2793</v>
      </c>
      <c r="D147" s="101">
        <v>2200</v>
      </c>
      <c r="E147" s="102" t="s">
        <v>51</v>
      </c>
      <c r="F147" s="102" t="s">
        <v>394</v>
      </c>
      <c r="G147" s="102" t="s">
        <v>395</v>
      </c>
      <c r="H147" s="101">
        <v>113118</v>
      </c>
    </row>
    <row r="148" spans="1:8" ht="14.4" x14ac:dyDescent="0.25">
      <c r="A148" s="101">
        <v>30213</v>
      </c>
      <c r="B148" s="102" t="s">
        <v>3613</v>
      </c>
      <c r="C148" s="102" t="s">
        <v>2793</v>
      </c>
      <c r="D148" s="101">
        <v>2200</v>
      </c>
      <c r="E148" s="102" t="s">
        <v>51</v>
      </c>
      <c r="F148" s="102" t="s">
        <v>394</v>
      </c>
      <c r="G148" s="102" t="s">
        <v>395</v>
      </c>
      <c r="H148" s="101">
        <v>113118</v>
      </c>
    </row>
    <row r="149" spans="1:8" ht="14.4" x14ac:dyDescent="0.25">
      <c r="A149" s="101">
        <v>30221</v>
      </c>
      <c r="B149" s="102" t="s">
        <v>3614</v>
      </c>
      <c r="C149" s="102" t="s">
        <v>2793</v>
      </c>
      <c r="D149" s="101">
        <v>2200</v>
      </c>
      <c r="E149" s="102" t="s">
        <v>51</v>
      </c>
      <c r="F149" s="102" t="s">
        <v>394</v>
      </c>
      <c r="G149" s="102" t="s">
        <v>395</v>
      </c>
      <c r="H149" s="101">
        <v>113118</v>
      </c>
    </row>
    <row r="150" spans="1:8" ht="14.4" x14ac:dyDescent="0.25">
      <c r="A150" s="101">
        <v>30239</v>
      </c>
      <c r="B150" s="102" t="s">
        <v>3615</v>
      </c>
      <c r="C150" s="102" t="s">
        <v>2794</v>
      </c>
      <c r="D150" s="101">
        <v>2200</v>
      </c>
      <c r="E150" s="102" t="s">
        <v>51</v>
      </c>
      <c r="F150" s="102" t="s">
        <v>1235</v>
      </c>
      <c r="G150" s="102" t="s">
        <v>1236</v>
      </c>
      <c r="H150" s="101">
        <v>113118</v>
      </c>
    </row>
    <row r="151" spans="1:8" ht="14.4" x14ac:dyDescent="0.25">
      <c r="A151" s="101">
        <v>30262</v>
      </c>
      <c r="B151" s="102" t="s">
        <v>3616</v>
      </c>
      <c r="C151" s="102" t="s">
        <v>2794</v>
      </c>
      <c r="D151" s="101">
        <v>2200</v>
      </c>
      <c r="E151" s="102" t="s">
        <v>51</v>
      </c>
      <c r="F151" s="102" t="s">
        <v>1235</v>
      </c>
      <c r="G151" s="102" t="s">
        <v>1236</v>
      </c>
      <c r="H151" s="101">
        <v>113118</v>
      </c>
    </row>
    <row r="152" spans="1:8" ht="14.4" x14ac:dyDescent="0.25">
      <c r="A152" s="101">
        <v>30312</v>
      </c>
      <c r="B152" s="102" t="s">
        <v>397</v>
      </c>
      <c r="C152" s="102" t="s">
        <v>2795</v>
      </c>
      <c r="D152" s="101">
        <v>2660</v>
      </c>
      <c r="E152" s="102" t="s">
        <v>1644</v>
      </c>
      <c r="F152" s="102" t="s">
        <v>398</v>
      </c>
      <c r="G152" s="102" t="s">
        <v>399</v>
      </c>
      <c r="H152" s="101">
        <v>112987</v>
      </c>
    </row>
    <row r="153" spans="1:8" ht="14.4" x14ac:dyDescent="0.25">
      <c r="A153" s="101">
        <v>30361</v>
      </c>
      <c r="B153" s="102" t="s">
        <v>400</v>
      </c>
      <c r="C153" s="102" t="s">
        <v>2796</v>
      </c>
      <c r="D153" s="101">
        <v>2320</v>
      </c>
      <c r="E153" s="102" t="s">
        <v>155</v>
      </c>
      <c r="F153" s="102" t="s">
        <v>401</v>
      </c>
      <c r="G153" s="102" t="s">
        <v>2338</v>
      </c>
      <c r="H153" s="101">
        <v>113051</v>
      </c>
    </row>
    <row r="154" spans="1:8" ht="14.4" x14ac:dyDescent="0.25">
      <c r="A154" s="101">
        <v>30379</v>
      </c>
      <c r="B154" s="102" t="s">
        <v>1975</v>
      </c>
      <c r="C154" s="102" t="s">
        <v>2797</v>
      </c>
      <c r="D154" s="101">
        <v>2320</v>
      </c>
      <c r="E154" s="102" t="s">
        <v>155</v>
      </c>
      <c r="F154" s="102" t="s">
        <v>402</v>
      </c>
      <c r="G154" s="102" t="s">
        <v>403</v>
      </c>
      <c r="H154" s="101">
        <v>113051</v>
      </c>
    </row>
    <row r="155" spans="1:8" ht="14.4" x14ac:dyDescent="0.25">
      <c r="A155" s="101">
        <v>30395</v>
      </c>
      <c r="B155" s="102" t="s">
        <v>404</v>
      </c>
      <c r="C155" s="102" t="s">
        <v>2798</v>
      </c>
      <c r="D155" s="101">
        <v>2320</v>
      </c>
      <c r="E155" s="102" t="s">
        <v>155</v>
      </c>
      <c r="F155" s="102" t="s">
        <v>405</v>
      </c>
      <c r="G155" s="102" t="s">
        <v>406</v>
      </c>
      <c r="H155" s="101">
        <v>113051</v>
      </c>
    </row>
    <row r="156" spans="1:8" ht="14.4" x14ac:dyDescent="0.25">
      <c r="A156" s="101">
        <v>30403</v>
      </c>
      <c r="B156" s="102" t="s">
        <v>1788</v>
      </c>
      <c r="C156" s="102" t="s">
        <v>2799</v>
      </c>
      <c r="D156" s="101">
        <v>2320</v>
      </c>
      <c r="E156" s="102" t="s">
        <v>155</v>
      </c>
      <c r="F156" s="102" t="s">
        <v>407</v>
      </c>
      <c r="G156" s="102" t="s">
        <v>408</v>
      </c>
      <c r="H156" s="101">
        <v>113051</v>
      </c>
    </row>
    <row r="157" spans="1:8" ht="14.4" x14ac:dyDescent="0.25">
      <c r="A157" s="101">
        <v>30411</v>
      </c>
      <c r="B157" s="102" t="s">
        <v>1976</v>
      </c>
      <c r="C157" s="102" t="s">
        <v>2800</v>
      </c>
      <c r="D157" s="101">
        <v>2540</v>
      </c>
      <c r="E157" s="102" t="s">
        <v>56</v>
      </c>
      <c r="F157" s="102" t="s">
        <v>409</v>
      </c>
      <c r="G157" s="102" t="s">
        <v>410</v>
      </c>
      <c r="H157" s="101">
        <v>113134</v>
      </c>
    </row>
    <row r="158" spans="1:8" ht="14.4" x14ac:dyDescent="0.25">
      <c r="A158" s="101">
        <v>30437</v>
      </c>
      <c r="B158" s="102" t="s">
        <v>1977</v>
      </c>
      <c r="C158" s="102" t="s">
        <v>2801</v>
      </c>
      <c r="D158" s="101">
        <v>2920</v>
      </c>
      <c r="E158" s="102" t="s">
        <v>43</v>
      </c>
      <c r="F158" s="102" t="s">
        <v>411</v>
      </c>
      <c r="G158" s="102" t="s">
        <v>3708</v>
      </c>
      <c r="H158" s="101">
        <v>111468</v>
      </c>
    </row>
    <row r="159" spans="1:8" ht="14.4" x14ac:dyDescent="0.25">
      <c r="A159" s="101">
        <v>30445</v>
      </c>
      <c r="B159" s="102" t="s">
        <v>412</v>
      </c>
      <c r="C159" s="102" t="s">
        <v>2802</v>
      </c>
      <c r="D159" s="101">
        <v>2920</v>
      </c>
      <c r="E159" s="102" t="s">
        <v>43</v>
      </c>
      <c r="F159" s="102" t="s">
        <v>1789</v>
      </c>
      <c r="G159" s="102" t="s">
        <v>2339</v>
      </c>
      <c r="H159" s="101">
        <v>113027</v>
      </c>
    </row>
    <row r="160" spans="1:8" ht="14.4" x14ac:dyDescent="0.25">
      <c r="A160" s="101">
        <v>30478</v>
      </c>
      <c r="B160" s="102" t="s">
        <v>413</v>
      </c>
      <c r="C160" s="102" t="s">
        <v>2803</v>
      </c>
      <c r="D160" s="101">
        <v>2950</v>
      </c>
      <c r="E160" s="102" t="s">
        <v>37</v>
      </c>
      <c r="F160" s="102" t="s">
        <v>414</v>
      </c>
      <c r="G160" s="102" t="s">
        <v>415</v>
      </c>
      <c r="H160" s="101">
        <v>113027</v>
      </c>
    </row>
    <row r="161" spans="1:8" ht="14.4" x14ac:dyDescent="0.25">
      <c r="A161" s="101">
        <v>30486</v>
      </c>
      <c r="B161" s="102" t="s">
        <v>416</v>
      </c>
      <c r="C161" s="102" t="s">
        <v>2803</v>
      </c>
      <c r="D161" s="101">
        <v>2950</v>
      </c>
      <c r="E161" s="102" t="s">
        <v>37</v>
      </c>
      <c r="F161" s="102" t="s">
        <v>414</v>
      </c>
      <c r="G161" s="102" t="s">
        <v>415</v>
      </c>
      <c r="H161" s="101">
        <v>113027</v>
      </c>
    </row>
    <row r="162" spans="1:8" ht="14.4" x14ac:dyDescent="0.25">
      <c r="A162" s="101">
        <v>30494</v>
      </c>
      <c r="B162" s="102" t="s">
        <v>417</v>
      </c>
      <c r="C162" s="102" t="s">
        <v>2804</v>
      </c>
      <c r="D162" s="101">
        <v>2460</v>
      </c>
      <c r="E162" s="102" t="s">
        <v>158</v>
      </c>
      <c r="F162" s="102" t="s">
        <v>418</v>
      </c>
      <c r="G162" s="102" t="s">
        <v>419</v>
      </c>
      <c r="H162" s="101">
        <v>111534</v>
      </c>
    </row>
    <row r="163" spans="1:8" ht="14.4" x14ac:dyDescent="0.25">
      <c r="A163" s="101">
        <v>30502</v>
      </c>
      <c r="B163" s="102" t="s">
        <v>3792</v>
      </c>
      <c r="C163" s="102" t="s">
        <v>2805</v>
      </c>
      <c r="D163" s="101">
        <v>2550</v>
      </c>
      <c r="E163" s="102" t="s">
        <v>57</v>
      </c>
      <c r="F163" s="102" t="s">
        <v>421</v>
      </c>
      <c r="G163" s="102" t="s">
        <v>3793</v>
      </c>
      <c r="H163" s="101">
        <v>113142</v>
      </c>
    </row>
    <row r="164" spans="1:8" ht="14.4" x14ac:dyDescent="0.25">
      <c r="A164" s="101">
        <v>30511</v>
      </c>
      <c r="B164" s="102" t="s">
        <v>396</v>
      </c>
      <c r="C164" s="102" t="s">
        <v>2806</v>
      </c>
      <c r="D164" s="101">
        <v>2550</v>
      </c>
      <c r="E164" s="102" t="s">
        <v>57</v>
      </c>
      <c r="F164" s="102" t="s">
        <v>422</v>
      </c>
      <c r="G164" s="102" t="s">
        <v>423</v>
      </c>
      <c r="H164" s="101">
        <v>113134</v>
      </c>
    </row>
    <row r="165" spans="1:8" ht="14.4" x14ac:dyDescent="0.25">
      <c r="A165" s="101">
        <v>30528</v>
      </c>
      <c r="B165" s="102" t="s">
        <v>1979</v>
      </c>
      <c r="C165" s="102" t="s">
        <v>2807</v>
      </c>
      <c r="D165" s="101">
        <v>2550</v>
      </c>
      <c r="E165" s="102" t="s">
        <v>57</v>
      </c>
      <c r="F165" s="102" t="s">
        <v>424</v>
      </c>
      <c r="G165" s="102" t="s">
        <v>425</v>
      </c>
      <c r="H165" s="101">
        <v>113134</v>
      </c>
    </row>
    <row r="166" spans="1:8" ht="14.4" x14ac:dyDescent="0.25">
      <c r="A166" s="101">
        <v>30544</v>
      </c>
      <c r="B166" s="102" t="s">
        <v>1978</v>
      </c>
      <c r="C166" s="102" t="s">
        <v>2808</v>
      </c>
      <c r="D166" s="101">
        <v>2500</v>
      </c>
      <c r="E166" s="102" t="s">
        <v>53</v>
      </c>
      <c r="F166" s="102" t="s">
        <v>426</v>
      </c>
      <c r="G166" s="102" t="s">
        <v>427</v>
      </c>
      <c r="H166" s="101">
        <v>111443</v>
      </c>
    </row>
    <row r="167" spans="1:8" ht="14.4" x14ac:dyDescent="0.25">
      <c r="A167" s="101">
        <v>30569</v>
      </c>
      <c r="B167" s="102" t="s">
        <v>428</v>
      </c>
      <c r="C167" s="102" t="s">
        <v>2809</v>
      </c>
      <c r="D167" s="101">
        <v>2500</v>
      </c>
      <c r="E167" s="102" t="s">
        <v>53</v>
      </c>
      <c r="F167" s="102" t="s">
        <v>429</v>
      </c>
      <c r="G167" s="102" t="s">
        <v>430</v>
      </c>
      <c r="H167" s="101">
        <v>111443</v>
      </c>
    </row>
    <row r="168" spans="1:8" ht="14.4" x14ac:dyDescent="0.25">
      <c r="A168" s="101">
        <v>30577</v>
      </c>
      <c r="B168" s="102" t="s">
        <v>1980</v>
      </c>
      <c r="C168" s="102" t="s">
        <v>2810</v>
      </c>
      <c r="D168" s="101">
        <v>2500</v>
      </c>
      <c r="E168" s="102" t="s">
        <v>53</v>
      </c>
      <c r="F168" s="102" t="s">
        <v>431</v>
      </c>
      <c r="G168" s="102" t="s">
        <v>432</v>
      </c>
      <c r="H168" s="101">
        <v>111443</v>
      </c>
    </row>
    <row r="169" spans="1:8" ht="14.4" x14ac:dyDescent="0.25">
      <c r="A169" s="101">
        <v>30585</v>
      </c>
      <c r="B169" s="102" t="s">
        <v>433</v>
      </c>
      <c r="C169" s="102" t="s">
        <v>2811</v>
      </c>
      <c r="D169" s="101">
        <v>2500</v>
      </c>
      <c r="E169" s="102" t="s">
        <v>53</v>
      </c>
      <c r="F169" s="102" t="s">
        <v>434</v>
      </c>
      <c r="G169" s="102" t="s">
        <v>435</v>
      </c>
      <c r="H169" s="101">
        <v>111443</v>
      </c>
    </row>
    <row r="170" spans="1:8" ht="14.4" x14ac:dyDescent="0.25">
      <c r="A170" s="101">
        <v>30593</v>
      </c>
      <c r="B170" s="102" t="s">
        <v>436</v>
      </c>
      <c r="C170" s="102" t="s">
        <v>2809</v>
      </c>
      <c r="D170" s="101">
        <v>2500</v>
      </c>
      <c r="E170" s="102" t="s">
        <v>53</v>
      </c>
      <c r="F170" s="102" t="s">
        <v>437</v>
      </c>
      <c r="G170" s="102" t="s">
        <v>438</v>
      </c>
      <c r="H170" s="101">
        <v>111443</v>
      </c>
    </row>
    <row r="171" spans="1:8" ht="14.4" x14ac:dyDescent="0.25">
      <c r="A171" s="101">
        <v>30635</v>
      </c>
      <c r="B171" s="102" t="s">
        <v>439</v>
      </c>
      <c r="C171" s="102" t="s">
        <v>2812</v>
      </c>
      <c r="D171" s="101">
        <v>2800</v>
      </c>
      <c r="E171" s="102" t="s">
        <v>64</v>
      </c>
      <c r="F171" s="102" t="s">
        <v>440</v>
      </c>
      <c r="G171" s="102" t="s">
        <v>1790</v>
      </c>
      <c r="H171" s="101">
        <v>112813</v>
      </c>
    </row>
    <row r="172" spans="1:8" ht="14.4" x14ac:dyDescent="0.25">
      <c r="A172" s="101">
        <v>30742</v>
      </c>
      <c r="B172" s="102" t="s">
        <v>441</v>
      </c>
      <c r="C172" s="102" t="s">
        <v>2813</v>
      </c>
      <c r="D172" s="101">
        <v>2800</v>
      </c>
      <c r="E172" s="102" t="s">
        <v>64</v>
      </c>
      <c r="F172" s="102" t="s">
        <v>195</v>
      </c>
      <c r="G172" s="102" t="s">
        <v>442</v>
      </c>
      <c r="H172" s="101">
        <v>112813</v>
      </c>
    </row>
    <row r="173" spans="1:8" ht="14.4" x14ac:dyDescent="0.25">
      <c r="A173" s="101">
        <v>30759</v>
      </c>
      <c r="B173" s="102" t="s">
        <v>443</v>
      </c>
      <c r="C173" s="102" t="s">
        <v>2814</v>
      </c>
      <c r="D173" s="101">
        <v>2800</v>
      </c>
      <c r="E173" s="102" t="s">
        <v>64</v>
      </c>
      <c r="F173" s="102" t="s">
        <v>194</v>
      </c>
      <c r="G173" s="102" t="s">
        <v>444</v>
      </c>
      <c r="H173" s="101">
        <v>112813</v>
      </c>
    </row>
    <row r="174" spans="1:8" ht="14.4" x14ac:dyDescent="0.25">
      <c r="A174" s="101">
        <v>30858</v>
      </c>
      <c r="B174" s="102" t="s">
        <v>445</v>
      </c>
      <c r="C174" s="102" t="s">
        <v>2815</v>
      </c>
      <c r="D174" s="101">
        <v>2800</v>
      </c>
      <c r="E174" s="102" t="s">
        <v>64</v>
      </c>
      <c r="F174" s="102" t="s">
        <v>446</v>
      </c>
      <c r="G174" s="102" t="s">
        <v>3794</v>
      </c>
      <c r="H174" s="101">
        <v>112813</v>
      </c>
    </row>
    <row r="175" spans="1:8" ht="14.4" x14ac:dyDescent="0.25">
      <c r="A175" s="101">
        <v>30866</v>
      </c>
      <c r="B175" s="102" t="s">
        <v>447</v>
      </c>
      <c r="C175" s="102" t="s">
        <v>2815</v>
      </c>
      <c r="D175" s="101">
        <v>2800</v>
      </c>
      <c r="E175" s="102" t="s">
        <v>64</v>
      </c>
      <c r="F175" s="102" t="s">
        <v>446</v>
      </c>
      <c r="G175" s="102" t="s">
        <v>3794</v>
      </c>
      <c r="H175" s="101">
        <v>112813</v>
      </c>
    </row>
    <row r="176" spans="1:8" ht="14.4" x14ac:dyDescent="0.25">
      <c r="A176" s="101">
        <v>30924</v>
      </c>
      <c r="B176" s="102" t="s">
        <v>2816</v>
      </c>
      <c r="C176" s="102" t="s">
        <v>2817</v>
      </c>
      <c r="D176" s="101">
        <v>2170</v>
      </c>
      <c r="E176" s="102" t="s">
        <v>1645</v>
      </c>
      <c r="F176" s="102" t="s">
        <v>448</v>
      </c>
      <c r="G176" s="102" t="s">
        <v>3617</v>
      </c>
      <c r="H176" s="101">
        <v>112995</v>
      </c>
    </row>
    <row r="177" spans="1:8" ht="14.4" x14ac:dyDescent="0.25">
      <c r="A177" s="101">
        <v>30941</v>
      </c>
      <c r="B177" s="102" t="s">
        <v>449</v>
      </c>
      <c r="C177" s="102" t="s">
        <v>2818</v>
      </c>
      <c r="D177" s="101">
        <v>2170</v>
      </c>
      <c r="E177" s="102" t="s">
        <v>1645</v>
      </c>
      <c r="F177" s="102" t="s">
        <v>450</v>
      </c>
      <c r="G177" s="102" t="s">
        <v>451</v>
      </c>
      <c r="H177" s="101">
        <v>113035</v>
      </c>
    </row>
    <row r="178" spans="1:8" ht="14.4" x14ac:dyDescent="0.25">
      <c r="A178" s="101">
        <v>30965</v>
      </c>
      <c r="B178" s="102" t="s">
        <v>452</v>
      </c>
      <c r="C178" s="102" t="s">
        <v>2819</v>
      </c>
      <c r="D178" s="101">
        <v>2170</v>
      </c>
      <c r="E178" s="102" t="s">
        <v>1645</v>
      </c>
      <c r="F178" s="102" t="s">
        <v>453</v>
      </c>
      <c r="G178" s="102" t="s">
        <v>2340</v>
      </c>
      <c r="H178" s="101">
        <v>130732</v>
      </c>
    </row>
    <row r="179" spans="1:8" ht="14.4" x14ac:dyDescent="0.25">
      <c r="A179" s="101">
        <v>31054</v>
      </c>
      <c r="B179" s="102" t="s">
        <v>2341</v>
      </c>
      <c r="C179" s="102" t="s">
        <v>2820</v>
      </c>
      <c r="D179" s="101">
        <v>2400</v>
      </c>
      <c r="E179" s="102" t="s">
        <v>50</v>
      </c>
      <c r="F179" s="102" t="s">
        <v>1981</v>
      </c>
      <c r="G179" s="102" t="s">
        <v>1982</v>
      </c>
      <c r="H179" s="101">
        <v>113092</v>
      </c>
    </row>
    <row r="180" spans="1:8" ht="14.4" x14ac:dyDescent="0.25">
      <c r="A180" s="101">
        <v>31062</v>
      </c>
      <c r="B180" s="102" t="s">
        <v>2342</v>
      </c>
      <c r="C180" s="102" t="s">
        <v>2821</v>
      </c>
      <c r="D180" s="101">
        <v>2400</v>
      </c>
      <c r="E180" s="102" t="s">
        <v>50</v>
      </c>
      <c r="F180" s="102" t="s">
        <v>1344</v>
      </c>
      <c r="G180" s="102" t="s">
        <v>455</v>
      </c>
      <c r="H180" s="101">
        <v>113092</v>
      </c>
    </row>
    <row r="181" spans="1:8" ht="14.4" x14ac:dyDescent="0.25">
      <c r="A181" s="101">
        <v>31161</v>
      </c>
      <c r="B181" s="102" t="s">
        <v>1983</v>
      </c>
      <c r="C181" s="102" t="s">
        <v>2822</v>
      </c>
      <c r="D181" s="101">
        <v>2640</v>
      </c>
      <c r="E181" s="102" t="s">
        <v>54</v>
      </c>
      <c r="F181" s="102" t="s">
        <v>2343</v>
      </c>
      <c r="G181" s="102" t="s">
        <v>456</v>
      </c>
      <c r="H181" s="101">
        <v>128991</v>
      </c>
    </row>
    <row r="182" spans="1:8" ht="14.4" x14ac:dyDescent="0.25">
      <c r="A182" s="101">
        <v>31179</v>
      </c>
      <c r="B182" s="102" t="s">
        <v>2344</v>
      </c>
      <c r="C182" s="102" t="s">
        <v>2823</v>
      </c>
      <c r="D182" s="101">
        <v>2560</v>
      </c>
      <c r="E182" s="102" t="s">
        <v>47</v>
      </c>
      <c r="F182" s="102" t="s">
        <v>457</v>
      </c>
      <c r="G182" s="102" t="s">
        <v>1984</v>
      </c>
      <c r="H182" s="101">
        <v>128991</v>
      </c>
    </row>
    <row r="183" spans="1:8" ht="14.4" x14ac:dyDescent="0.25">
      <c r="A183" s="101">
        <v>31187</v>
      </c>
      <c r="B183" s="102" t="s">
        <v>458</v>
      </c>
      <c r="C183" s="102" t="s">
        <v>2824</v>
      </c>
      <c r="D183" s="101">
        <v>2560</v>
      </c>
      <c r="E183" s="102" t="s">
        <v>47</v>
      </c>
      <c r="F183" s="102" t="s">
        <v>459</v>
      </c>
      <c r="G183" s="102" t="s">
        <v>460</v>
      </c>
      <c r="H183" s="101">
        <v>111377</v>
      </c>
    </row>
    <row r="184" spans="1:8" ht="14.4" x14ac:dyDescent="0.25">
      <c r="A184" s="101">
        <v>31245</v>
      </c>
      <c r="B184" s="102" t="s">
        <v>461</v>
      </c>
      <c r="C184" s="102" t="s">
        <v>2825</v>
      </c>
      <c r="D184" s="101">
        <v>2390</v>
      </c>
      <c r="E184" s="102" t="s">
        <v>1646</v>
      </c>
      <c r="F184" s="102" t="s">
        <v>462</v>
      </c>
      <c r="G184" s="102" t="s">
        <v>2531</v>
      </c>
      <c r="H184" s="101">
        <v>113043</v>
      </c>
    </row>
    <row r="185" spans="1:8" ht="14.4" x14ac:dyDescent="0.25">
      <c r="A185" s="101">
        <v>31252</v>
      </c>
      <c r="B185" s="102" t="s">
        <v>463</v>
      </c>
      <c r="C185" s="102" t="s">
        <v>2826</v>
      </c>
      <c r="D185" s="101">
        <v>2390</v>
      </c>
      <c r="E185" s="102" t="s">
        <v>206</v>
      </c>
      <c r="F185" s="102" t="s">
        <v>464</v>
      </c>
      <c r="G185" s="102" t="s">
        <v>2532</v>
      </c>
      <c r="H185" s="101">
        <v>130732</v>
      </c>
    </row>
    <row r="186" spans="1:8" ht="14.4" x14ac:dyDescent="0.25">
      <c r="A186" s="101">
        <v>31311</v>
      </c>
      <c r="B186" s="102" t="s">
        <v>465</v>
      </c>
      <c r="C186" s="102" t="s">
        <v>2827</v>
      </c>
      <c r="D186" s="101">
        <v>2900</v>
      </c>
      <c r="E186" s="102" t="s">
        <v>40</v>
      </c>
      <c r="F186" s="102" t="s">
        <v>466</v>
      </c>
      <c r="G186" s="102" t="s">
        <v>467</v>
      </c>
      <c r="H186" s="101">
        <v>113035</v>
      </c>
    </row>
    <row r="187" spans="1:8" ht="14.4" x14ac:dyDescent="0.25">
      <c r="A187" s="101">
        <v>31328</v>
      </c>
      <c r="B187" s="102" t="s">
        <v>468</v>
      </c>
      <c r="C187" s="102" t="s">
        <v>2828</v>
      </c>
      <c r="D187" s="101">
        <v>2900</v>
      </c>
      <c r="E187" s="102" t="s">
        <v>40</v>
      </c>
      <c r="F187" s="102" t="s">
        <v>469</v>
      </c>
      <c r="G187" s="102" t="s">
        <v>470</v>
      </c>
      <c r="H187" s="101">
        <v>130732</v>
      </c>
    </row>
    <row r="188" spans="1:8" ht="14.4" x14ac:dyDescent="0.25">
      <c r="A188" s="101">
        <v>31336</v>
      </c>
      <c r="B188" s="102" t="s">
        <v>396</v>
      </c>
      <c r="C188" s="102" t="s">
        <v>2829</v>
      </c>
      <c r="D188" s="101">
        <v>2900</v>
      </c>
      <c r="E188" s="102" t="s">
        <v>40</v>
      </c>
      <c r="F188" s="102" t="s">
        <v>471</v>
      </c>
      <c r="G188" s="102" t="s">
        <v>472</v>
      </c>
      <c r="H188" s="101">
        <v>113035</v>
      </c>
    </row>
    <row r="189" spans="1:8" ht="14.4" x14ac:dyDescent="0.25">
      <c r="A189" s="101">
        <v>31344</v>
      </c>
      <c r="B189" s="102" t="s">
        <v>473</v>
      </c>
      <c r="C189" s="102" t="s">
        <v>2830</v>
      </c>
      <c r="D189" s="101">
        <v>2900</v>
      </c>
      <c r="E189" s="102" t="s">
        <v>40</v>
      </c>
      <c r="F189" s="102" t="s">
        <v>474</v>
      </c>
      <c r="G189" s="102" t="s">
        <v>475</v>
      </c>
      <c r="H189" s="101">
        <v>113035</v>
      </c>
    </row>
    <row r="190" spans="1:8" ht="14.4" x14ac:dyDescent="0.25">
      <c r="A190" s="101">
        <v>31351</v>
      </c>
      <c r="B190" s="102" t="s">
        <v>1985</v>
      </c>
      <c r="C190" s="102" t="s">
        <v>2831</v>
      </c>
      <c r="D190" s="101">
        <v>2970</v>
      </c>
      <c r="E190" s="102" t="s">
        <v>45</v>
      </c>
      <c r="F190" s="102" t="s">
        <v>476</v>
      </c>
      <c r="G190" s="102" t="s">
        <v>477</v>
      </c>
      <c r="H190" s="101">
        <v>113035</v>
      </c>
    </row>
    <row r="191" spans="1:8" ht="14.4" x14ac:dyDescent="0.25">
      <c r="A191" s="101">
        <v>31427</v>
      </c>
      <c r="B191" s="102" t="s">
        <v>1741</v>
      </c>
      <c r="C191" s="102" t="s">
        <v>2832</v>
      </c>
      <c r="D191" s="101">
        <v>2300</v>
      </c>
      <c r="E191" s="102" t="s">
        <v>48</v>
      </c>
      <c r="F191" s="102" t="s">
        <v>479</v>
      </c>
      <c r="G191" s="102" t="s">
        <v>480</v>
      </c>
      <c r="H191" s="101">
        <v>113068</v>
      </c>
    </row>
    <row r="192" spans="1:8" ht="14.4" x14ac:dyDescent="0.25">
      <c r="A192" s="101">
        <v>31435</v>
      </c>
      <c r="B192" s="102" t="s">
        <v>1742</v>
      </c>
      <c r="C192" s="102" t="s">
        <v>2833</v>
      </c>
      <c r="D192" s="101">
        <v>2300</v>
      </c>
      <c r="E192" s="102" t="s">
        <v>48</v>
      </c>
      <c r="F192" s="102" t="s">
        <v>481</v>
      </c>
      <c r="G192" s="102" t="s">
        <v>480</v>
      </c>
      <c r="H192" s="101">
        <v>113068</v>
      </c>
    </row>
    <row r="193" spans="1:8" ht="14.4" x14ac:dyDescent="0.25">
      <c r="A193" s="101">
        <v>31468</v>
      </c>
      <c r="B193" s="102" t="s">
        <v>1987</v>
      </c>
      <c r="C193" s="102" t="s">
        <v>2834</v>
      </c>
      <c r="D193" s="101">
        <v>2300</v>
      </c>
      <c r="E193" s="102" t="s">
        <v>48</v>
      </c>
      <c r="F193" s="102" t="s">
        <v>482</v>
      </c>
      <c r="G193" s="102" t="s">
        <v>3618</v>
      </c>
      <c r="H193" s="101">
        <v>113068</v>
      </c>
    </row>
    <row r="194" spans="1:8" ht="14.4" x14ac:dyDescent="0.25">
      <c r="A194" s="101">
        <v>31476</v>
      </c>
      <c r="B194" s="102" t="s">
        <v>483</v>
      </c>
      <c r="C194" s="102" t="s">
        <v>2835</v>
      </c>
      <c r="D194" s="101">
        <v>2300</v>
      </c>
      <c r="E194" s="102" t="s">
        <v>48</v>
      </c>
      <c r="F194" s="102" t="s">
        <v>484</v>
      </c>
      <c r="G194" s="102" t="s">
        <v>485</v>
      </c>
      <c r="H194" s="101">
        <v>113068</v>
      </c>
    </row>
    <row r="195" spans="1:8" ht="14.4" x14ac:dyDescent="0.25">
      <c r="A195" s="101">
        <v>31492</v>
      </c>
      <c r="B195" s="102" t="s">
        <v>1743</v>
      </c>
      <c r="C195" s="102" t="s">
        <v>2832</v>
      </c>
      <c r="D195" s="101">
        <v>2300</v>
      </c>
      <c r="E195" s="102" t="s">
        <v>48</v>
      </c>
      <c r="F195" s="102" t="s">
        <v>479</v>
      </c>
      <c r="G195" s="102" t="s">
        <v>480</v>
      </c>
      <c r="H195" s="101">
        <v>113068</v>
      </c>
    </row>
    <row r="196" spans="1:8" ht="14.4" x14ac:dyDescent="0.25">
      <c r="A196" s="101">
        <v>31559</v>
      </c>
      <c r="B196" s="102" t="s">
        <v>1744</v>
      </c>
      <c r="C196" s="102" t="s">
        <v>2833</v>
      </c>
      <c r="D196" s="101">
        <v>2300</v>
      </c>
      <c r="E196" s="102" t="s">
        <v>48</v>
      </c>
      <c r="F196" s="102" t="s">
        <v>481</v>
      </c>
      <c r="G196" s="102" t="s">
        <v>480</v>
      </c>
      <c r="H196" s="101">
        <v>113068</v>
      </c>
    </row>
    <row r="197" spans="1:8" ht="14.4" x14ac:dyDescent="0.25">
      <c r="A197" s="101">
        <v>31583</v>
      </c>
      <c r="B197" s="102" t="s">
        <v>1988</v>
      </c>
      <c r="C197" s="102" t="s">
        <v>2836</v>
      </c>
      <c r="D197" s="101">
        <v>2290</v>
      </c>
      <c r="E197" s="102" t="s">
        <v>154</v>
      </c>
      <c r="F197" s="102" t="s">
        <v>486</v>
      </c>
      <c r="G197" s="102" t="s">
        <v>487</v>
      </c>
      <c r="H197" s="101">
        <v>111377</v>
      </c>
    </row>
    <row r="198" spans="1:8" ht="14.4" x14ac:dyDescent="0.25">
      <c r="A198" s="101">
        <v>31591</v>
      </c>
      <c r="B198" s="102" t="s">
        <v>488</v>
      </c>
      <c r="C198" s="102" t="s">
        <v>2836</v>
      </c>
      <c r="D198" s="101">
        <v>2290</v>
      </c>
      <c r="E198" s="102" t="s">
        <v>154</v>
      </c>
      <c r="F198" s="102" t="s">
        <v>486</v>
      </c>
      <c r="G198" s="102" t="s">
        <v>487</v>
      </c>
      <c r="H198" s="101">
        <v>111377</v>
      </c>
    </row>
    <row r="199" spans="1:8" ht="14.4" x14ac:dyDescent="0.25">
      <c r="A199" s="101">
        <v>31666</v>
      </c>
      <c r="B199" s="102" t="s">
        <v>489</v>
      </c>
      <c r="C199" s="102" t="s">
        <v>2837</v>
      </c>
      <c r="D199" s="101">
        <v>2390</v>
      </c>
      <c r="E199" s="102" t="s">
        <v>1647</v>
      </c>
      <c r="F199" s="102" t="s">
        <v>490</v>
      </c>
      <c r="G199" s="102" t="s">
        <v>491</v>
      </c>
      <c r="H199" s="101">
        <v>113043</v>
      </c>
    </row>
    <row r="200" spans="1:8" ht="14.4" x14ac:dyDescent="0.25">
      <c r="A200" s="101">
        <v>31674</v>
      </c>
      <c r="B200" s="102" t="s">
        <v>454</v>
      </c>
      <c r="C200" s="102" t="s">
        <v>2838</v>
      </c>
      <c r="D200" s="101">
        <v>2390</v>
      </c>
      <c r="E200" s="102" t="s">
        <v>1647</v>
      </c>
      <c r="F200" s="102" t="s">
        <v>492</v>
      </c>
      <c r="G200" s="102" t="s">
        <v>493</v>
      </c>
      <c r="H200" s="101">
        <v>113043</v>
      </c>
    </row>
    <row r="201" spans="1:8" ht="14.4" x14ac:dyDescent="0.25">
      <c r="A201" s="101">
        <v>31682</v>
      </c>
      <c r="B201" s="102" t="s">
        <v>494</v>
      </c>
      <c r="C201" s="102" t="s">
        <v>1989</v>
      </c>
      <c r="D201" s="101">
        <v>2110</v>
      </c>
      <c r="E201" s="102" t="s">
        <v>39</v>
      </c>
      <c r="F201" s="102" t="s">
        <v>495</v>
      </c>
      <c r="G201" s="102" t="s">
        <v>496</v>
      </c>
      <c r="H201" s="101">
        <v>113035</v>
      </c>
    </row>
    <row r="202" spans="1:8" ht="14.4" x14ac:dyDescent="0.25">
      <c r="A202" s="101">
        <v>31807</v>
      </c>
      <c r="B202" s="102" t="s">
        <v>497</v>
      </c>
      <c r="C202" s="102" t="s">
        <v>2839</v>
      </c>
      <c r="D202" s="101">
        <v>2990</v>
      </c>
      <c r="E202" s="102" t="s">
        <v>42</v>
      </c>
      <c r="F202" s="102" t="s">
        <v>498</v>
      </c>
      <c r="G202" s="102" t="s">
        <v>3709</v>
      </c>
      <c r="H202" s="101">
        <v>113027</v>
      </c>
    </row>
    <row r="203" spans="1:8" ht="14.4" x14ac:dyDescent="0.25">
      <c r="A203" s="101">
        <v>31815</v>
      </c>
      <c r="B203" s="102" t="s">
        <v>1978</v>
      </c>
      <c r="C203" s="102" t="s">
        <v>2840</v>
      </c>
      <c r="D203" s="101">
        <v>2240</v>
      </c>
      <c r="E203" s="102" t="s">
        <v>46</v>
      </c>
      <c r="F203" s="102" t="s">
        <v>499</v>
      </c>
      <c r="G203" s="102" t="s">
        <v>3619</v>
      </c>
      <c r="H203" s="101">
        <v>113043</v>
      </c>
    </row>
    <row r="204" spans="1:8" ht="14.4" x14ac:dyDescent="0.25">
      <c r="A204" s="101">
        <v>31849</v>
      </c>
      <c r="B204" s="102" t="s">
        <v>500</v>
      </c>
      <c r="C204" s="102" t="s">
        <v>2841</v>
      </c>
      <c r="D204" s="101">
        <v>3200</v>
      </c>
      <c r="E204" s="102" t="s">
        <v>68</v>
      </c>
      <c r="F204" s="102" t="s">
        <v>501</v>
      </c>
      <c r="G204" s="102" t="s">
        <v>502</v>
      </c>
      <c r="H204" s="101">
        <v>113472</v>
      </c>
    </row>
    <row r="205" spans="1:8" ht="14.4" x14ac:dyDescent="0.25">
      <c r="A205" s="101">
        <v>31856</v>
      </c>
      <c r="B205" s="102" t="s">
        <v>503</v>
      </c>
      <c r="C205" s="102" t="s">
        <v>2842</v>
      </c>
      <c r="D205" s="101">
        <v>3200</v>
      </c>
      <c r="E205" s="102" t="s">
        <v>68</v>
      </c>
      <c r="F205" s="102" t="s">
        <v>504</v>
      </c>
      <c r="G205" s="102" t="s">
        <v>3795</v>
      </c>
      <c r="H205" s="101">
        <v>113472</v>
      </c>
    </row>
    <row r="206" spans="1:8" ht="14.4" x14ac:dyDescent="0.25">
      <c r="A206" s="101">
        <v>31864</v>
      </c>
      <c r="B206" s="102" t="s">
        <v>505</v>
      </c>
      <c r="C206" s="102" t="s">
        <v>2842</v>
      </c>
      <c r="D206" s="101">
        <v>3200</v>
      </c>
      <c r="E206" s="102" t="s">
        <v>68</v>
      </c>
      <c r="F206" s="102" t="s">
        <v>504</v>
      </c>
      <c r="G206" s="102" t="s">
        <v>3796</v>
      </c>
      <c r="H206" s="101">
        <v>113472</v>
      </c>
    </row>
    <row r="207" spans="1:8" ht="14.4" x14ac:dyDescent="0.25">
      <c r="A207" s="101">
        <v>31881</v>
      </c>
      <c r="B207" s="102" t="s">
        <v>2843</v>
      </c>
      <c r="C207" s="102" t="s">
        <v>2844</v>
      </c>
      <c r="D207" s="101">
        <v>3200</v>
      </c>
      <c r="E207" s="102" t="s">
        <v>68</v>
      </c>
      <c r="F207" s="102" t="s">
        <v>506</v>
      </c>
      <c r="G207" s="102" t="s">
        <v>3620</v>
      </c>
      <c r="H207" s="101">
        <v>111351</v>
      </c>
    </row>
    <row r="208" spans="1:8" ht="14.4" x14ac:dyDescent="0.25">
      <c r="A208" s="101">
        <v>31906</v>
      </c>
      <c r="B208" s="102" t="s">
        <v>2845</v>
      </c>
      <c r="C208" s="102" t="s">
        <v>2846</v>
      </c>
      <c r="D208" s="101">
        <v>3200</v>
      </c>
      <c r="E208" s="102" t="s">
        <v>68</v>
      </c>
      <c r="F208" s="102" t="s">
        <v>507</v>
      </c>
      <c r="G208" s="102" t="s">
        <v>2847</v>
      </c>
      <c r="H208" s="101">
        <v>111351</v>
      </c>
    </row>
    <row r="209" spans="1:8" ht="14.4" x14ac:dyDescent="0.25">
      <c r="A209" s="101">
        <v>31922</v>
      </c>
      <c r="B209" s="102" t="s">
        <v>1990</v>
      </c>
      <c r="C209" s="102" t="s">
        <v>2848</v>
      </c>
      <c r="D209" s="101">
        <v>1652</v>
      </c>
      <c r="E209" s="102" t="s">
        <v>1648</v>
      </c>
      <c r="F209" s="102" t="s">
        <v>508</v>
      </c>
      <c r="G209" s="102" t="s">
        <v>509</v>
      </c>
      <c r="H209" s="101">
        <v>111591</v>
      </c>
    </row>
    <row r="210" spans="1:8" ht="14.4" x14ac:dyDescent="0.25">
      <c r="A210" s="101">
        <v>31931</v>
      </c>
      <c r="B210" s="102" t="s">
        <v>510</v>
      </c>
      <c r="C210" s="102" t="s">
        <v>2848</v>
      </c>
      <c r="D210" s="101">
        <v>1652</v>
      </c>
      <c r="E210" s="102" t="s">
        <v>1648</v>
      </c>
      <c r="F210" s="102" t="s">
        <v>508</v>
      </c>
      <c r="G210" s="102" t="s">
        <v>509</v>
      </c>
      <c r="H210" s="101">
        <v>111591</v>
      </c>
    </row>
    <row r="211" spans="1:8" ht="14.4" x14ac:dyDescent="0.25">
      <c r="A211" s="101">
        <v>31963</v>
      </c>
      <c r="B211" s="102" t="s">
        <v>511</v>
      </c>
      <c r="C211" s="102" t="s">
        <v>2849</v>
      </c>
      <c r="D211" s="101">
        <v>1070</v>
      </c>
      <c r="E211" s="102" t="s">
        <v>146</v>
      </c>
      <c r="F211" s="102" t="s">
        <v>512</v>
      </c>
      <c r="G211" s="102" t="s">
        <v>2850</v>
      </c>
      <c r="H211" s="101">
        <v>111385</v>
      </c>
    </row>
    <row r="212" spans="1:8" ht="14.4" x14ac:dyDescent="0.25">
      <c r="A212" s="101">
        <v>31997</v>
      </c>
      <c r="B212" s="102" t="s">
        <v>1991</v>
      </c>
      <c r="C212" s="102" t="s">
        <v>2851</v>
      </c>
      <c r="D212" s="101">
        <v>1070</v>
      </c>
      <c r="E212" s="102" t="s">
        <v>146</v>
      </c>
      <c r="F212" s="102" t="s">
        <v>513</v>
      </c>
      <c r="G212" s="102" t="s">
        <v>1649</v>
      </c>
      <c r="H212" s="101">
        <v>111385</v>
      </c>
    </row>
    <row r="213" spans="1:8" ht="14.4" x14ac:dyDescent="0.25">
      <c r="A213" s="101">
        <v>32052</v>
      </c>
      <c r="B213" s="102" t="s">
        <v>514</v>
      </c>
      <c r="C213" s="102" t="s">
        <v>2852</v>
      </c>
      <c r="D213" s="101">
        <v>1070</v>
      </c>
      <c r="E213" s="102" t="s">
        <v>146</v>
      </c>
      <c r="F213" s="102" t="s">
        <v>515</v>
      </c>
      <c r="G213" s="102" t="s">
        <v>3621</v>
      </c>
      <c r="H213" s="101">
        <v>111393</v>
      </c>
    </row>
    <row r="214" spans="1:8" ht="14.4" x14ac:dyDescent="0.25">
      <c r="A214" s="101">
        <v>32061</v>
      </c>
      <c r="B214" s="102" t="s">
        <v>3622</v>
      </c>
      <c r="C214" s="102" t="s">
        <v>2853</v>
      </c>
      <c r="D214" s="101">
        <v>1730</v>
      </c>
      <c r="E214" s="102" t="s">
        <v>26</v>
      </c>
      <c r="F214" s="102" t="s">
        <v>516</v>
      </c>
      <c r="G214" s="102" t="s">
        <v>3797</v>
      </c>
      <c r="H214" s="101">
        <v>112912</v>
      </c>
    </row>
    <row r="215" spans="1:8" ht="14.4" x14ac:dyDescent="0.25">
      <c r="A215" s="101">
        <v>32078</v>
      </c>
      <c r="B215" s="102" t="s">
        <v>3623</v>
      </c>
      <c r="C215" s="102" t="s">
        <v>2854</v>
      </c>
      <c r="D215" s="101">
        <v>1730</v>
      </c>
      <c r="E215" s="102" t="s">
        <v>26</v>
      </c>
      <c r="F215" s="102" t="s">
        <v>517</v>
      </c>
      <c r="G215" s="102" t="s">
        <v>2345</v>
      </c>
      <c r="H215" s="101">
        <v>112912</v>
      </c>
    </row>
    <row r="216" spans="1:8" ht="14.4" x14ac:dyDescent="0.25">
      <c r="A216" s="101">
        <v>32086</v>
      </c>
      <c r="B216" s="102" t="s">
        <v>1992</v>
      </c>
      <c r="C216" s="102" t="s">
        <v>2855</v>
      </c>
      <c r="D216" s="101">
        <v>1730</v>
      </c>
      <c r="E216" s="102" t="s">
        <v>26</v>
      </c>
      <c r="F216" s="102" t="s">
        <v>518</v>
      </c>
      <c r="G216" s="102" t="s">
        <v>3624</v>
      </c>
      <c r="H216" s="101">
        <v>112912</v>
      </c>
    </row>
    <row r="217" spans="1:8" ht="14.4" x14ac:dyDescent="0.25">
      <c r="A217" s="101">
        <v>32094</v>
      </c>
      <c r="B217" s="102" t="s">
        <v>519</v>
      </c>
      <c r="C217" s="102" t="s">
        <v>2856</v>
      </c>
      <c r="D217" s="101">
        <v>1160</v>
      </c>
      <c r="E217" s="102" t="s">
        <v>21</v>
      </c>
      <c r="F217" s="102" t="s">
        <v>520</v>
      </c>
      <c r="G217" s="102" t="s">
        <v>521</v>
      </c>
      <c r="H217" s="101">
        <v>111393</v>
      </c>
    </row>
    <row r="218" spans="1:8" ht="14.4" x14ac:dyDescent="0.25">
      <c r="A218" s="101">
        <v>32102</v>
      </c>
      <c r="B218" s="102" t="s">
        <v>1993</v>
      </c>
      <c r="C218" s="102" t="s">
        <v>3625</v>
      </c>
      <c r="D218" s="101">
        <v>3130</v>
      </c>
      <c r="E218" s="102" t="s">
        <v>1650</v>
      </c>
      <c r="F218" s="102" t="s">
        <v>522</v>
      </c>
      <c r="G218" s="102" t="s">
        <v>523</v>
      </c>
      <c r="H218" s="101">
        <v>113472</v>
      </c>
    </row>
    <row r="219" spans="1:8" ht="14.4" x14ac:dyDescent="0.25">
      <c r="A219" s="101">
        <v>32111</v>
      </c>
      <c r="B219" s="102" t="s">
        <v>1994</v>
      </c>
      <c r="C219" s="102" t="s">
        <v>2857</v>
      </c>
      <c r="D219" s="101">
        <v>3130</v>
      </c>
      <c r="E219" s="102" t="s">
        <v>1650</v>
      </c>
      <c r="F219" s="102" t="s">
        <v>524</v>
      </c>
      <c r="G219" s="102" t="s">
        <v>1651</v>
      </c>
      <c r="H219" s="101">
        <v>113472</v>
      </c>
    </row>
    <row r="220" spans="1:8" ht="14.4" x14ac:dyDescent="0.25">
      <c r="A220" s="101">
        <v>32136</v>
      </c>
      <c r="B220" s="102" t="s">
        <v>1995</v>
      </c>
      <c r="C220" s="102" t="s">
        <v>2858</v>
      </c>
      <c r="D220" s="101">
        <v>1020</v>
      </c>
      <c r="E220" s="102" t="s">
        <v>1652</v>
      </c>
      <c r="F220" s="102" t="s">
        <v>525</v>
      </c>
      <c r="G220" s="102" t="s">
        <v>526</v>
      </c>
      <c r="H220" s="101">
        <v>111393</v>
      </c>
    </row>
    <row r="221" spans="1:8" ht="14.4" x14ac:dyDescent="0.25">
      <c r="A221" s="101">
        <v>32144</v>
      </c>
      <c r="B221" s="102" t="s">
        <v>454</v>
      </c>
      <c r="C221" s="102" t="s">
        <v>2859</v>
      </c>
      <c r="D221" s="101">
        <v>1000</v>
      </c>
      <c r="E221" s="102" t="s">
        <v>1550</v>
      </c>
      <c r="F221" s="102" t="s">
        <v>527</v>
      </c>
      <c r="G221" s="102" t="s">
        <v>2346</v>
      </c>
      <c r="H221" s="101">
        <v>111393</v>
      </c>
    </row>
    <row r="222" spans="1:8" ht="14.4" x14ac:dyDescent="0.25">
      <c r="A222" s="101">
        <v>32151</v>
      </c>
      <c r="B222" s="102" t="s">
        <v>528</v>
      </c>
      <c r="C222" s="102" t="s">
        <v>2860</v>
      </c>
      <c r="D222" s="101">
        <v>1000</v>
      </c>
      <c r="E222" s="102" t="s">
        <v>1550</v>
      </c>
      <c r="F222" s="102" t="s">
        <v>529</v>
      </c>
      <c r="G222" s="102" t="s">
        <v>1996</v>
      </c>
      <c r="H222" s="101">
        <v>111393</v>
      </c>
    </row>
    <row r="223" spans="1:8" ht="14.4" x14ac:dyDescent="0.25">
      <c r="A223" s="101">
        <v>32177</v>
      </c>
      <c r="B223" s="102" t="s">
        <v>530</v>
      </c>
      <c r="C223" s="102" t="s">
        <v>2861</v>
      </c>
      <c r="D223" s="101">
        <v>1020</v>
      </c>
      <c r="E223" s="102" t="s">
        <v>1652</v>
      </c>
      <c r="F223" s="102" t="s">
        <v>531</v>
      </c>
      <c r="G223" s="102" t="s">
        <v>2347</v>
      </c>
      <c r="H223" s="101">
        <v>138305</v>
      </c>
    </row>
    <row r="224" spans="1:8" ht="14.4" x14ac:dyDescent="0.25">
      <c r="A224" s="101">
        <v>32185</v>
      </c>
      <c r="B224" s="102" t="s">
        <v>532</v>
      </c>
      <c r="C224" s="102" t="s">
        <v>2862</v>
      </c>
      <c r="D224" s="101">
        <v>1020</v>
      </c>
      <c r="E224" s="102" t="s">
        <v>1652</v>
      </c>
      <c r="F224" s="102" t="s">
        <v>533</v>
      </c>
      <c r="G224" s="102" t="s">
        <v>2348</v>
      </c>
      <c r="H224" s="101">
        <v>111393</v>
      </c>
    </row>
    <row r="225" spans="1:8" ht="14.4" x14ac:dyDescent="0.25">
      <c r="A225" s="101">
        <v>32284</v>
      </c>
      <c r="B225" s="102" t="s">
        <v>2533</v>
      </c>
      <c r="C225" s="102" t="s">
        <v>2863</v>
      </c>
      <c r="D225" s="101">
        <v>1000</v>
      </c>
      <c r="E225" s="102" t="s">
        <v>1550</v>
      </c>
      <c r="F225" s="102" t="s">
        <v>534</v>
      </c>
      <c r="G225" s="102" t="s">
        <v>3710</v>
      </c>
      <c r="H225" s="101">
        <v>138305</v>
      </c>
    </row>
    <row r="226" spans="1:8" ht="14.4" x14ac:dyDescent="0.25">
      <c r="A226" s="101">
        <v>32342</v>
      </c>
      <c r="B226" s="102" t="s">
        <v>535</v>
      </c>
      <c r="C226" s="102" t="s">
        <v>2864</v>
      </c>
      <c r="D226" s="101">
        <v>1020</v>
      </c>
      <c r="E226" s="102" t="s">
        <v>1652</v>
      </c>
      <c r="F226" s="102" t="s">
        <v>536</v>
      </c>
      <c r="G226" s="102" t="s">
        <v>2534</v>
      </c>
      <c r="H226" s="101">
        <v>111393</v>
      </c>
    </row>
    <row r="227" spans="1:8" ht="14.4" x14ac:dyDescent="0.25">
      <c r="A227" s="101">
        <v>32409</v>
      </c>
      <c r="B227" s="102" t="s">
        <v>454</v>
      </c>
      <c r="C227" s="102" t="s">
        <v>2865</v>
      </c>
      <c r="D227" s="101">
        <v>3290</v>
      </c>
      <c r="E227" s="102" t="s">
        <v>69</v>
      </c>
      <c r="F227" s="102" t="s">
        <v>1451</v>
      </c>
      <c r="G227" s="102" t="s">
        <v>2535</v>
      </c>
      <c r="H227" s="101">
        <v>138792</v>
      </c>
    </row>
    <row r="228" spans="1:8" ht="14.4" x14ac:dyDescent="0.25">
      <c r="A228" s="101">
        <v>32417</v>
      </c>
      <c r="B228" s="102" t="s">
        <v>1997</v>
      </c>
      <c r="C228" s="102" t="s">
        <v>2866</v>
      </c>
      <c r="D228" s="101">
        <v>3290</v>
      </c>
      <c r="E228" s="102" t="s">
        <v>69</v>
      </c>
      <c r="F228" s="102" t="s">
        <v>1451</v>
      </c>
      <c r="G228" s="102" t="s">
        <v>1653</v>
      </c>
      <c r="H228" s="101">
        <v>138792</v>
      </c>
    </row>
    <row r="229" spans="1:8" ht="14.4" x14ac:dyDescent="0.25">
      <c r="A229" s="101">
        <v>32425</v>
      </c>
      <c r="B229" s="102" t="s">
        <v>537</v>
      </c>
      <c r="C229" s="102" t="s">
        <v>2867</v>
      </c>
      <c r="D229" s="101">
        <v>3290</v>
      </c>
      <c r="E229" s="102" t="s">
        <v>69</v>
      </c>
      <c r="F229" s="102" t="s">
        <v>1451</v>
      </c>
      <c r="G229" s="102" t="s">
        <v>2536</v>
      </c>
      <c r="H229" s="101">
        <v>138792</v>
      </c>
    </row>
    <row r="230" spans="1:8" ht="14.4" x14ac:dyDescent="0.25">
      <c r="A230" s="101">
        <v>32458</v>
      </c>
      <c r="B230" s="102" t="s">
        <v>538</v>
      </c>
      <c r="C230" s="102" t="s">
        <v>2868</v>
      </c>
      <c r="D230" s="101">
        <v>1700</v>
      </c>
      <c r="E230" s="102" t="s">
        <v>27</v>
      </c>
      <c r="F230" s="102" t="s">
        <v>539</v>
      </c>
      <c r="G230" s="102" t="s">
        <v>3798</v>
      </c>
      <c r="H230" s="101">
        <v>113464</v>
      </c>
    </row>
    <row r="231" spans="1:8" ht="14.4" x14ac:dyDescent="0.25">
      <c r="A231" s="101">
        <v>32524</v>
      </c>
      <c r="B231" s="102" t="s">
        <v>540</v>
      </c>
      <c r="C231" s="102" t="s">
        <v>2869</v>
      </c>
      <c r="D231" s="101">
        <v>3150</v>
      </c>
      <c r="E231" s="102" t="s">
        <v>163</v>
      </c>
      <c r="F231" s="102" t="s">
        <v>541</v>
      </c>
      <c r="G231" s="102" t="s">
        <v>3626</v>
      </c>
      <c r="H231" s="101">
        <v>112201</v>
      </c>
    </row>
    <row r="232" spans="1:8" ht="14.4" x14ac:dyDescent="0.25">
      <c r="A232" s="101">
        <v>32532</v>
      </c>
      <c r="B232" s="102" t="s">
        <v>542</v>
      </c>
      <c r="C232" s="102" t="s">
        <v>2869</v>
      </c>
      <c r="D232" s="101">
        <v>3150</v>
      </c>
      <c r="E232" s="102" t="s">
        <v>163</v>
      </c>
      <c r="F232" s="102" t="s">
        <v>543</v>
      </c>
      <c r="G232" s="102" t="s">
        <v>3626</v>
      </c>
      <c r="H232" s="101">
        <v>112201</v>
      </c>
    </row>
    <row r="233" spans="1:8" ht="14.4" x14ac:dyDescent="0.25">
      <c r="A233" s="101">
        <v>32541</v>
      </c>
      <c r="B233" s="102" t="s">
        <v>544</v>
      </c>
      <c r="C233" s="102" t="s">
        <v>2870</v>
      </c>
      <c r="D233" s="101">
        <v>3150</v>
      </c>
      <c r="E233" s="102" t="s">
        <v>163</v>
      </c>
      <c r="F233" s="102" t="s">
        <v>545</v>
      </c>
      <c r="G233" s="102" t="s">
        <v>3626</v>
      </c>
      <c r="H233" s="101">
        <v>112201</v>
      </c>
    </row>
    <row r="234" spans="1:8" ht="14.4" x14ac:dyDescent="0.25">
      <c r="A234" s="101">
        <v>32557</v>
      </c>
      <c r="B234" s="102" t="s">
        <v>1998</v>
      </c>
      <c r="C234" s="102" t="s">
        <v>2871</v>
      </c>
      <c r="D234" s="101">
        <v>3001</v>
      </c>
      <c r="E234" s="102" t="s">
        <v>1615</v>
      </c>
      <c r="F234" s="102" t="s">
        <v>546</v>
      </c>
      <c r="G234" s="102" t="s">
        <v>3627</v>
      </c>
      <c r="H234" s="101">
        <v>112409</v>
      </c>
    </row>
    <row r="235" spans="1:8" ht="14.4" x14ac:dyDescent="0.25">
      <c r="A235" s="101">
        <v>32573</v>
      </c>
      <c r="B235" s="102" t="s">
        <v>547</v>
      </c>
      <c r="C235" s="102" t="s">
        <v>2872</v>
      </c>
      <c r="D235" s="101">
        <v>1500</v>
      </c>
      <c r="E235" s="102" t="s">
        <v>24</v>
      </c>
      <c r="F235" s="102" t="s">
        <v>548</v>
      </c>
      <c r="G235" s="102" t="s">
        <v>3799</v>
      </c>
      <c r="H235" s="101">
        <v>111591</v>
      </c>
    </row>
    <row r="236" spans="1:8" ht="14.4" x14ac:dyDescent="0.25">
      <c r="A236" s="101">
        <v>32607</v>
      </c>
      <c r="B236" s="102" t="s">
        <v>397</v>
      </c>
      <c r="C236" s="102" t="s">
        <v>2653</v>
      </c>
      <c r="D236" s="101">
        <v>1500</v>
      </c>
      <c r="E236" s="102" t="s">
        <v>24</v>
      </c>
      <c r="F236" s="102" t="s">
        <v>549</v>
      </c>
      <c r="G236" s="102" t="s">
        <v>550</v>
      </c>
      <c r="H236" s="101">
        <v>111591</v>
      </c>
    </row>
    <row r="237" spans="1:8" ht="14.4" x14ac:dyDescent="0.25">
      <c r="A237" s="101">
        <v>32623</v>
      </c>
      <c r="B237" s="102" t="s">
        <v>551</v>
      </c>
      <c r="C237" s="102" t="s">
        <v>2872</v>
      </c>
      <c r="D237" s="101">
        <v>1500</v>
      </c>
      <c r="E237" s="102" t="s">
        <v>24</v>
      </c>
      <c r="F237" s="102" t="s">
        <v>548</v>
      </c>
      <c r="G237" s="102" t="s">
        <v>3799</v>
      </c>
      <c r="H237" s="101">
        <v>111591</v>
      </c>
    </row>
    <row r="238" spans="1:8" ht="14.4" x14ac:dyDescent="0.25">
      <c r="A238" s="101">
        <v>32631</v>
      </c>
      <c r="B238" s="102" t="s">
        <v>552</v>
      </c>
      <c r="C238" s="102" t="s">
        <v>2872</v>
      </c>
      <c r="D238" s="101">
        <v>1500</v>
      </c>
      <c r="E238" s="102" t="s">
        <v>24</v>
      </c>
      <c r="F238" s="102" t="s">
        <v>548</v>
      </c>
      <c r="G238" s="102" t="s">
        <v>3799</v>
      </c>
      <c r="H238" s="101">
        <v>111591</v>
      </c>
    </row>
    <row r="239" spans="1:8" ht="14.4" x14ac:dyDescent="0.25">
      <c r="A239" s="101">
        <v>32664</v>
      </c>
      <c r="B239" s="102" t="s">
        <v>1999</v>
      </c>
      <c r="C239" s="102" t="s">
        <v>2873</v>
      </c>
      <c r="D239" s="101">
        <v>3001</v>
      </c>
      <c r="E239" s="102" t="s">
        <v>1615</v>
      </c>
      <c r="F239" s="102" t="s">
        <v>553</v>
      </c>
      <c r="G239" s="102" t="s">
        <v>1791</v>
      </c>
      <c r="H239" s="101">
        <v>112409</v>
      </c>
    </row>
    <row r="240" spans="1:8" ht="14.4" x14ac:dyDescent="0.25">
      <c r="A240" s="101">
        <v>32672</v>
      </c>
      <c r="B240" s="102" t="s">
        <v>2000</v>
      </c>
      <c r="C240" s="102" t="s">
        <v>2873</v>
      </c>
      <c r="D240" s="101">
        <v>3001</v>
      </c>
      <c r="E240" s="102" t="s">
        <v>1615</v>
      </c>
      <c r="F240" s="102" t="s">
        <v>553</v>
      </c>
      <c r="G240" s="102" t="s">
        <v>1791</v>
      </c>
      <c r="H240" s="101">
        <v>112409</v>
      </c>
    </row>
    <row r="241" spans="1:8" ht="14.4" x14ac:dyDescent="0.25">
      <c r="A241" s="101">
        <v>32722</v>
      </c>
      <c r="B241" s="102" t="s">
        <v>554</v>
      </c>
      <c r="C241" s="102" t="s">
        <v>2873</v>
      </c>
      <c r="D241" s="101">
        <v>3001</v>
      </c>
      <c r="E241" s="102" t="s">
        <v>1615</v>
      </c>
      <c r="F241" s="102" t="s">
        <v>553</v>
      </c>
      <c r="G241" s="102" t="s">
        <v>1791</v>
      </c>
      <c r="H241" s="101">
        <v>112409</v>
      </c>
    </row>
    <row r="242" spans="1:8" ht="14.4" x14ac:dyDescent="0.25">
      <c r="A242" s="101">
        <v>32797</v>
      </c>
      <c r="B242" s="102" t="s">
        <v>555</v>
      </c>
      <c r="C242" s="102" t="s">
        <v>2874</v>
      </c>
      <c r="D242" s="101">
        <v>1090</v>
      </c>
      <c r="E242" s="102" t="s">
        <v>147</v>
      </c>
      <c r="F242" s="102" t="s">
        <v>556</v>
      </c>
      <c r="G242" s="102" t="s">
        <v>557</v>
      </c>
      <c r="H242" s="101">
        <v>111393</v>
      </c>
    </row>
    <row r="243" spans="1:8" ht="14.4" x14ac:dyDescent="0.25">
      <c r="A243" s="101">
        <v>32813</v>
      </c>
      <c r="B243" s="102" t="s">
        <v>2875</v>
      </c>
      <c r="C243" s="102" t="s">
        <v>2876</v>
      </c>
      <c r="D243" s="101">
        <v>1880</v>
      </c>
      <c r="E243" s="102" t="s">
        <v>165</v>
      </c>
      <c r="F243" s="102" t="s">
        <v>558</v>
      </c>
      <c r="G243" s="102" t="s">
        <v>2877</v>
      </c>
      <c r="H243" s="101">
        <v>111369</v>
      </c>
    </row>
    <row r="244" spans="1:8" ht="14.4" x14ac:dyDescent="0.25">
      <c r="A244" s="101">
        <v>32821</v>
      </c>
      <c r="B244" s="102" t="s">
        <v>2878</v>
      </c>
      <c r="C244" s="102" t="s">
        <v>2876</v>
      </c>
      <c r="D244" s="101">
        <v>1880</v>
      </c>
      <c r="E244" s="102" t="s">
        <v>165</v>
      </c>
      <c r="F244" s="102" t="s">
        <v>559</v>
      </c>
      <c r="G244" s="102" t="s">
        <v>2877</v>
      </c>
      <c r="H244" s="101">
        <v>111369</v>
      </c>
    </row>
    <row r="245" spans="1:8" ht="14.4" x14ac:dyDescent="0.25">
      <c r="A245" s="101">
        <v>32839</v>
      </c>
      <c r="B245" s="102" t="s">
        <v>560</v>
      </c>
      <c r="C245" s="102" t="s">
        <v>2879</v>
      </c>
      <c r="D245" s="101">
        <v>3140</v>
      </c>
      <c r="E245" s="102" t="s">
        <v>65</v>
      </c>
      <c r="F245" s="102" t="s">
        <v>561</v>
      </c>
      <c r="G245" s="102" t="s">
        <v>562</v>
      </c>
      <c r="H245" s="101">
        <v>112201</v>
      </c>
    </row>
    <row r="246" spans="1:8" ht="14.4" x14ac:dyDescent="0.25">
      <c r="A246" s="101">
        <v>32847</v>
      </c>
      <c r="B246" s="102" t="s">
        <v>2001</v>
      </c>
      <c r="C246" s="102" t="s">
        <v>2880</v>
      </c>
      <c r="D246" s="101">
        <v>3140</v>
      </c>
      <c r="E246" s="102" t="s">
        <v>65</v>
      </c>
      <c r="F246" s="102" t="s">
        <v>563</v>
      </c>
      <c r="G246" s="102" t="s">
        <v>2002</v>
      </c>
      <c r="H246" s="101">
        <v>112003</v>
      </c>
    </row>
    <row r="247" spans="1:8" ht="14.4" x14ac:dyDescent="0.25">
      <c r="A247" s="101">
        <v>32854</v>
      </c>
      <c r="B247" s="102" t="s">
        <v>1792</v>
      </c>
      <c r="C247" s="102" t="s">
        <v>2881</v>
      </c>
      <c r="D247" s="101">
        <v>3010</v>
      </c>
      <c r="E247" s="102" t="s">
        <v>1655</v>
      </c>
      <c r="F247" s="102" t="s">
        <v>564</v>
      </c>
      <c r="G247" s="102" t="s">
        <v>1791</v>
      </c>
      <c r="H247" s="101">
        <v>112409</v>
      </c>
    </row>
    <row r="248" spans="1:8" ht="14.4" x14ac:dyDescent="0.25">
      <c r="A248" s="101">
        <v>32871</v>
      </c>
      <c r="B248" s="102" t="s">
        <v>565</v>
      </c>
      <c r="C248" s="102" t="s">
        <v>2882</v>
      </c>
      <c r="D248" s="101">
        <v>1502</v>
      </c>
      <c r="E248" s="102" t="s">
        <v>1656</v>
      </c>
      <c r="F248" s="102" t="s">
        <v>566</v>
      </c>
      <c r="G248" s="102" t="s">
        <v>3800</v>
      </c>
      <c r="H248" s="101">
        <v>111591</v>
      </c>
    </row>
    <row r="249" spans="1:8" ht="14.4" x14ac:dyDescent="0.25">
      <c r="A249" s="101">
        <v>32904</v>
      </c>
      <c r="B249" s="102" t="s">
        <v>567</v>
      </c>
      <c r="C249" s="102" t="s">
        <v>2883</v>
      </c>
      <c r="D249" s="101">
        <v>3000</v>
      </c>
      <c r="E249" s="102" t="s">
        <v>166</v>
      </c>
      <c r="F249" s="102" t="s">
        <v>568</v>
      </c>
      <c r="G249" s="102" t="s">
        <v>2349</v>
      </c>
      <c r="H249" s="101">
        <v>112409</v>
      </c>
    </row>
    <row r="250" spans="1:8" ht="14.4" x14ac:dyDescent="0.25">
      <c r="A250" s="101">
        <v>32921</v>
      </c>
      <c r="B250" s="102" t="s">
        <v>569</v>
      </c>
      <c r="C250" s="102" t="s">
        <v>2884</v>
      </c>
      <c r="D250" s="101">
        <v>3000</v>
      </c>
      <c r="E250" s="102" t="s">
        <v>166</v>
      </c>
      <c r="F250" s="102" t="s">
        <v>570</v>
      </c>
      <c r="G250" s="102" t="s">
        <v>571</v>
      </c>
      <c r="H250" s="101">
        <v>112409</v>
      </c>
    </row>
    <row r="251" spans="1:8" ht="14.4" x14ac:dyDescent="0.25">
      <c r="A251" s="101">
        <v>32938</v>
      </c>
      <c r="B251" s="102" t="s">
        <v>2003</v>
      </c>
      <c r="C251" s="102" t="s">
        <v>2885</v>
      </c>
      <c r="D251" s="101">
        <v>3000</v>
      </c>
      <c r="E251" s="102" t="s">
        <v>166</v>
      </c>
      <c r="F251" s="102" t="s">
        <v>572</v>
      </c>
      <c r="G251" s="102" t="s">
        <v>573</v>
      </c>
      <c r="H251" s="101">
        <v>111427</v>
      </c>
    </row>
    <row r="252" spans="1:8" ht="14.4" x14ac:dyDescent="0.25">
      <c r="A252" s="101">
        <v>32946</v>
      </c>
      <c r="B252" s="102" t="s">
        <v>3711</v>
      </c>
      <c r="C252" s="102" t="s">
        <v>2886</v>
      </c>
      <c r="D252" s="101">
        <v>3000</v>
      </c>
      <c r="E252" s="102" t="s">
        <v>166</v>
      </c>
      <c r="F252" s="102" t="s">
        <v>574</v>
      </c>
      <c r="G252" s="102" t="s">
        <v>575</v>
      </c>
      <c r="H252" s="101">
        <v>112409</v>
      </c>
    </row>
    <row r="253" spans="1:8" ht="14.4" x14ac:dyDescent="0.25">
      <c r="A253" s="101">
        <v>32987</v>
      </c>
      <c r="B253" s="102" t="s">
        <v>555</v>
      </c>
      <c r="C253" s="102" t="s">
        <v>2887</v>
      </c>
      <c r="D253" s="101">
        <v>3000</v>
      </c>
      <c r="E253" s="102" t="s">
        <v>166</v>
      </c>
      <c r="F253" s="102" t="s">
        <v>576</v>
      </c>
      <c r="G253" s="102" t="s">
        <v>1657</v>
      </c>
      <c r="H253" s="101">
        <v>112409</v>
      </c>
    </row>
    <row r="254" spans="1:8" ht="14.4" x14ac:dyDescent="0.25">
      <c r="A254" s="101">
        <v>32995</v>
      </c>
      <c r="B254" s="102" t="s">
        <v>1793</v>
      </c>
      <c r="C254" s="102" t="s">
        <v>2888</v>
      </c>
      <c r="D254" s="101">
        <v>3000</v>
      </c>
      <c r="E254" s="102" t="s">
        <v>166</v>
      </c>
      <c r="F254" s="102" t="s">
        <v>577</v>
      </c>
      <c r="G254" s="102" t="s">
        <v>578</v>
      </c>
      <c r="H254" s="101">
        <v>112409</v>
      </c>
    </row>
    <row r="255" spans="1:8" ht="14.4" x14ac:dyDescent="0.25">
      <c r="A255" s="101">
        <v>33076</v>
      </c>
      <c r="B255" s="102" t="s">
        <v>579</v>
      </c>
      <c r="C255" s="102" t="s">
        <v>2884</v>
      </c>
      <c r="D255" s="101">
        <v>3000</v>
      </c>
      <c r="E255" s="102" t="s">
        <v>166</v>
      </c>
      <c r="F255" s="102" t="s">
        <v>580</v>
      </c>
      <c r="G255" s="102" t="s">
        <v>571</v>
      </c>
      <c r="H255" s="101">
        <v>112409</v>
      </c>
    </row>
    <row r="256" spans="1:8" ht="14.4" x14ac:dyDescent="0.25">
      <c r="A256" s="101">
        <v>33134</v>
      </c>
      <c r="B256" s="102" t="s">
        <v>581</v>
      </c>
      <c r="C256" s="102" t="s">
        <v>2889</v>
      </c>
      <c r="D256" s="101">
        <v>1840</v>
      </c>
      <c r="E256" s="102" t="s">
        <v>164</v>
      </c>
      <c r="F256" s="102" t="s">
        <v>582</v>
      </c>
      <c r="G256" s="102" t="s">
        <v>583</v>
      </c>
      <c r="H256" s="101">
        <v>111369</v>
      </c>
    </row>
    <row r="257" spans="1:8" ht="14.4" x14ac:dyDescent="0.25">
      <c r="A257" s="101">
        <v>33142</v>
      </c>
      <c r="B257" s="102" t="s">
        <v>1972</v>
      </c>
      <c r="C257" s="102" t="s">
        <v>2890</v>
      </c>
      <c r="D257" s="101">
        <v>1840</v>
      </c>
      <c r="E257" s="102" t="s">
        <v>164</v>
      </c>
      <c r="F257" s="102" t="s">
        <v>584</v>
      </c>
      <c r="G257" s="102" t="s">
        <v>1564</v>
      </c>
      <c r="H257" s="101">
        <v>111369</v>
      </c>
    </row>
    <row r="258" spans="1:8" ht="14.4" x14ac:dyDescent="0.25">
      <c r="A258" s="101">
        <v>33183</v>
      </c>
      <c r="B258" s="102" t="s">
        <v>2004</v>
      </c>
      <c r="C258" s="102" t="s">
        <v>2891</v>
      </c>
      <c r="D258" s="101">
        <v>1831</v>
      </c>
      <c r="E258" s="102" t="s">
        <v>2892</v>
      </c>
      <c r="F258" s="102" t="s">
        <v>585</v>
      </c>
      <c r="G258" s="102" t="s">
        <v>586</v>
      </c>
      <c r="H258" s="101">
        <v>138305</v>
      </c>
    </row>
    <row r="259" spans="1:8" ht="14.4" x14ac:dyDescent="0.25">
      <c r="A259" s="101">
        <v>33209</v>
      </c>
      <c r="B259" s="102" t="s">
        <v>587</v>
      </c>
      <c r="C259" s="102" t="s">
        <v>2893</v>
      </c>
      <c r="D259" s="101">
        <v>1785</v>
      </c>
      <c r="E259" s="102" t="s">
        <v>151</v>
      </c>
      <c r="F259" s="102" t="s">
        <v>588</v>
      </c>
      <c r="G259" s="102" t="s">
        <v>1658</v>
      </c>
      <c r="H259" s="101">
        <v>112912</v>
      </c>
    </row>
    <row r="260" spans="1:8" ht="14.4" x14ac:dyDescent="0.25">
      <c r="A260" s="101">
        <v>33217</v>
      </c>
      <c r="B260" s="102" t="s">
        <v>2005</v>
      </c>
      <c r="C260" s="102" t="s">
        <v>2894</v>
      </c>
      <c r="D260" s="101">
        <v>1785</v>
      </c>
      <c r="E260" s="102" t="s">
        <v>151</v>
      </c>
      <c r="F260" s="102" t="s">
        <v>589</v>
      </c>
      <c r="G260" s="102" t="s">
        <v>590</v>
      </c>
      <c r="H260" s="101">
        <v>112912</v>
      </c>
    </row>
    <row r="261" spans="1:8" ht="14.4" x14ac:dyDescent="0.25">
      <c r="A261" s="101">
        <v>33225</v>
      </c>
      <c r="B261" s="102" t="s">
        <v>2006</v>
      </c>
      <c r="C261" s="102" t="s">
        <v>2895</v>
      </c>
      <c r="D261" s="101">
        <v>1785</v>
      </c>
      <c r="E261" s="102" t="s">
        <v>151</v>
      </c>
      <c r="F261" s="102" t="s">
        <v>591</v>
      </c>
      <c r="G261" s="102" t="s">
        <v>3712</v>
      </c>
      <c r="H261" s="101">
        <v>112912</v>
      </c>
    </row>
    <row r="262" spans="1:8" ht="14.4" x14ac:dyDescent="0.25">
      <c r="A262" s="101">
        <v>33241</v>
      </c>
      <c r="B262" s="102" t="s">
        <v>2007</v>
      </c>
      <c r="C262" s="102" t="s">
        <v>2896</v>
      </c>
      <c r="D262" s="101">
        <v>1785</v>
      </c>
      <c r="E262" s="102" t="s">
        <v>151</v>
      </c>
      <c r="F262" s="102" t="s">
        <v>592</v>
      </c>
      <c r="G262" s="102" t="s">
        <v>3801</v>
      </c>
      <c r="H262" s="101">
        <v>112912</v>
      </c>
    </row>
    <row r="263" spans="1:8" ht="14.4" x14ac:dyDescent="0.25">
      <c r="A263" s="101">
        <v>33258</v>
      </c>
      <c r="B263" s="102" t="s">
        <v>593</v>
      </c>
      <c r="C263" s="102" t="s">
        <v>2897</v>
      </c>
      <c r="D263" s="101">
        <v>1080</v>
      </c>
      <c r="E263" s="102" t="s">
        <v>145</v>
      </c>
      <c r="F263" s="102" t="s">
        <v>594</v>
      </c>
      <c r="G263" s="102" t="s">
        <v>595</v>
      </c>
      <c r="H263" s="101">
        <v>111393</v>
      </c>
    </row>
    <row r="264" spans="1:8" ht="14.4" x14ac:dyDescent="0.25">
      <c r="A264" s="101">
        <v>33291</v>
      </c>
      <c r="B264" s="102" t="s">
        <v>2008</v>
      </c>
      <c r="C264" s="102" t="s">
        <v>2898</v>
      </c>
      <c r="D264" s="101">
        <v>1745</v>
      </c>
      <c r="E264" s="102" t="s">
        <v>33</v>
      </c>
      <c r="F264" s="102" t="s">
        <v>596</v>
      </c>
      <c r="G264" s="102" t="s">
        <v>597</v>
      </c>
      <c r="H264" s="101">
        <v>112912</v>
      </c>
    </row>
    <row r="265" spans="1:8" ht="14.4" x14ac:dyDescent="0.25">
      <c r="A265" s="101">
        <v>33308</v>
      </c>
      <c r="B265" s="102" t="s">
        <v>2009</v>
      </c>
      <c r="C265" s="102" t="s">
        <v>2898</v>
      </c>
      <c r="D265" s="101">
        <v>1745</v>
      </c>
      <c r="E265" s="102" t="s">
        <v>33</v>
      </c>
      <c r="F265" s="102" t="s">
        <v>598</v>
      </c>
      <c r="G265" s="102" t="s">
        <v>599</v>
      </c>
      <c r="H265" s="101">
        <v>112912</v>
      </c>
    </row>
    <row r="266" spans="1:8" ht="14.4" x14ac:dyDescent="0.25">
      <c r="A266" s="101">
        <v>33316</v>
      </c>
      <c r="B266" s="102" t="s">
        <v>2010</v>
      </c>
      <c r="C266" s="102" t="s">
        <v>2899</v>
      </c>
      <c r="D266" s="101">
        <v>3090</v>
      </c>
      <c r="E266" s="102" t="s">
        <v>34</v>
      </c>
      <c r="F266" s="102" t="s">
        <v>600</v>
      </c>
      <c r="G266" s="102" t="s">
        <v>601</v>
      </c>
      <c r="H266" s="101">
        <v>138305</v>
      </c>
    </row>
    <row r="267" spans="1:8" ht="14.4" x14ac:dyDescent="0.25">
      <c r="A267" s="101">
        <v>33341</v>
      </c>
      <c r="B267" s="102" t="s">
        <v>602</v>
      </c>
      <c r="C267" s="102" t="s">
        <v>2900</v>
      </c>
      <c r="D267" s="101">
        <v>3110</v>
      </c>
      <c r="E267" s="102" t="s">
        <v>167</v>
      </c>
      <c r="F267" s="102" t="s">
        <v>603</v>
      </c>
      <c r="G267" s="102" t="s">
        <v>1565</v>
      </c>
      <c r="H267" s="101">
        <v>112201</v>
      </c>
    </row>
    <row r="268" spans="1:8" ht="14.4" x14ac:dyDescent="0.25">
      <c r="A268" s="101">
        <v>33449</v>
      </c>
      <c r="B268" s="102" t="s">
        <v>3628</v>
      </c>
      <c r="C268" s="102" t="s">
        <v>2901</v>
      </c>
      <c r="D268" s="101">
        <v>1640</v>
      </c>
      <c r="E268" s="102" t="s">
        <v>148</v>
      </c>
      <c r="F268" s="102" t="s">
        <v>604</v>
      </c>
      <c r="G268" s="102" t="s">
        <v>3629</v>
      </c>
      <c r="H268" s="101">
        <v>111591</v>
      </c>
    </row>
    <row r="269" spans="1:8" ht="14.4" x14ac:dyDescent="0.25">
      <c r="A269" s="101">
        <v>33514</v>
      </c>
      <c r="B269" s="102" t="s">
        <v>357</v>
      </c>
      <c r="C269" s="102" t="s">
        <v>2902</v>
      </c>
      <c r="D269" s="101">
        <v>1740</v>
      </c>
      <c r="E269" s="102" t="s">
        <v>28</v>
      </c>
      <c r="F269" s="102" t="s">
        <v>605</v>
      </c>
      <c r="G269" s="102" t="s">
        <v>606</v>
      </c>
      <c r="H269" s="101">
        <v>113464</v>
      </c>
    </row>
    <row r="270" spans="1:8" ht="14.4" x14ac:dyDescent="0.25">
      <c r="A270" s="101">
        <v>33522</v>
      </c>
      <c r="B270" s="102" t="s">
        <v>2011</v>
      </c>
      <c r="C270" s="102" t="s">
        <v>2903</v>
      </c>
      <c r="D270" s="101">
        <v>1740</v>
      </c>
      <c r="E270" s="102" t="s">
        <v>28</v>
      </c>
      <c r="F270" s="102" t="s">
        <v>607</v>
      </c>
      <c r="G270" s="102" t="s">
        <v>2350</v>
      </c>
      <c r="H270" s="101">
        <v>113464</v>
      </c>
    </row>
    <row r="271" spans="1:8" ht="14.4" x14ac:dyDescent="0.25">
      <c r="A271" s="101">
        <v>33548</v>
      </c>
      <c r="B271" s="102" t="s">
        <v>2010</v>
      </c>
      <c r="C271" s="102" t="s">
        <v>2904</v>
      </c>
      <c r="D271" s="101">
        <v>3080</v>
      </c>
      <c r="E271" s="102" t="s">
        <v>36</v>
      </c>
      <c r="F271" s="102" t="s">
        <v>2012</v>
      </c>
      <c r="G271" s="102" t="s">
        <v>608</v>
      </c>
      <c r="H271" s="101">
        <v>111451</v>
      </c>
    </row>
    <row r="272" spans="1:8" ht="14.4" x14ac:dyDescent="0.25">
      <c r="A272" s="101">
        <v>33571</v>
      </c>
      <c r="B272" s="102" t="s">
        <v>2013</v>
      </c>
      <c r="C272" s="102" t="s">
        <v>2905</v>
      </c>
      <c r="D272" s="101">
        <v>3300</v>
      </c>
      <c r="E272" s="102" t="s">
        <v>70</v>
      </c>
      <c r="F272" s="102" t="s">
        <v>609</v>
      </c>
      <c r="G272" s="102" t="s">
        <v>3802</v>
      </c>
      <c r="H272" s="101">
        <v>113548</v>
      </c>
    </row>
    <row r="273" spans="1:8" ht="14.4" x14ac:dyDescent="0.25">
      <c r="A273" s="101">
        <v>33671</v>
      </c>
      <c r="B273" s="102" t="s">
        <v>610</v>
      </c>
      <c r="C273" s="102" t="s">
        <v>2906</v>
      </c>
      <c r="D273" s="101">
        <v>3150</v>
      </c>
      <c r="E273" s="102" t="s">
        <v>1659</v>
      </c>
      <c r="F273" s="102" t="s">
        <v>611</v>
      </c>
      <c r="G273" s="102" t="s">
        <v>3803</v>
      </c>
      <c r="H273" s="101">
        <v>112201</v>
      </c>
    </row>
    <row r="274" spans="1:8" ht="14.4" x14ac:dyDescent="0.25">
      <c r="A274" s="101">
        <v>33704</v>
      </c>
      <c r="B274" s="102" t="s">
        <v>1660</v>
      </c>
      <c r="C274" s="102" t="s">
        <v>2907</v>
      </c>
      <c r="D274" s="101">
        <v>1800</v>
      </c>
      <c r="E274" s="102" t="s">
        <v>30</v>
      </c>
      <c r="F274" s="102" t="s">
        <v>612</v>
      </c>
      <c r="G274" s="102" t="s">
        <v>613</v>
      </c>
      <c r="H274" s="101">
        <v>112326</v>
      </c>
    </row>
    <row r="275" spans="1:8" ht="14.4" x14ac:dyDescent="0.25">
      <c r="A275" s="101">
        <v>33712</v>
      </c>
      <c r="B275" s="102" t="s">
        <v>3713</v>
      </c>
      <c r="C275" s="102" t="s">
        <v>2908</v>
      </c>
      <c r="D275" s="101">
        <v>1800</v>
      </c>
      <c r="E275" s="102" t="s">
        <v>30</v>
      </c>
      <c r="F275" s="102" t="s">
        <v>614</v>
      </c>
      <c r="G275" s="102" t="s">
        <v>615</v>
      </c>
      <c r="H275" s="101">
        <v>112326</v>
      </c>
    </row>
    <row r="276" spans="1:8" ht="14.4" x14ac:dyDescent="0.25">
      <c r="A276" s="101">
        <v>33721</v>
      </c>
      <c r="B276" s="102" t="s">
        <v>1661</v>
      </c>
      <c r="C276" s="102" t="s">
        <v>2014</v>
      </c>
      <c r="D276" s="101">
        <v>1800</v>
      </c>
      <c r="E276" s="102" t="s">
        <v>30</v>
      </c>
      <c r="F276" s="102" t="s">
        <v>616</v>
      </c>
      <c r="G276" s="102" t="s">
        <v>1566</v>
      </c>
      <c r="H276" s="101">
        <v>112326</v>
      </c>
    </row>
    <row r="277" spans="1:8" ht="14.4" x14ac:dyDescent="0.25">
      <c r="A277" s="101">
        <v>33746</v>
      </c>
      <c r="B277" s="102" t="s">
        <v>3714</v>
      </c>
      <c r="C277" s="102" t="s">
        <v>2907</v>
      </c>
      <c r="D277" s="101">
        <v>1800</v>
      </c>
      <c r="E277" s="102" t="s">
        <v>30</v>
      </c>
      <c r="F277" s="102" t="s">
        <v>612</v>
      </c>
      <c r="G277" s="102" t="s">
        <v>1567</v>
      </c>
      <c r="H277" s="101">
        <v>112326</v>
      </c>
    </row>
    <row r="278" spans="1:8" ht="14.4" x14ac:dyDescent="0.25">
      <c r="A278" s="101">
        <v>33803</v>
      </c>
      <c r="B278" s="102" t="s">
        <v>365</v>
      </c>
      <c r="C278" s="102" t="s">
        <v>2909</v>
      </c>
      <c r="D278" s="101">
        <v>1150</v>
      </c>
      <c r="E278" s="102" t="s">
        <v>20</v>
      </c>
      <c r="F278" s="102" t="s">
        <v>617</v>
      </c>
      <c r="G278" s="102" t="s">
        <v>618</v>
      </c>
      <c r="H278" s="101">
        <v>111393</v>
      </c>
    </row>
    <row r="279" spans="1:8" ht="14.4" x14ac:dyDescent="0.25">
      <c r="A279" s="101">
        <v>33811</v>
      </c>
      <c r="B279" s="102" t="s">
        <v>619</v>
      </c>
      <c r="C279" s="102" t="s">
        <v>2910</v>
      </c>
      <c r="D279" s="101">
        <v>1150</v>
      </c>
      <c r="E279" s="102" t="s">
        <v>20</v>
      </c>
      <c r="F279" s="102" t="s">
        <v>620</v>
      </c>
      <c r="G279" s="102" t="s">
        <v>3804</v>
      </c>
      <c r="H279" s="101">
        <v>111393</v>
      </c>
    </row>
    <row r="280" spans="1:8" ht="14.4" x14ac:dyDescent="0.25">
      <c r="A280" s="101">
        <v>33829</v>
      </c>
      <c r="B280" s="102" t="s">
        <v>397</v>
      </c>
      <c r="C280" s="102" t="s">
        <v>2911</v>
      </c>
      <c r="D280" s="101">
        <v>1150</v>
      </c>
      <c r="E280" s="102" t="s">
        <v>20</v>
      </c>
      <c r="F280" s="102" t="s">
        <v>621</v>
      </c>
      <c r="G280" s="102" t="s">
        <v>3630</v>
      </c>
      <c r="H280" s="101">
        <v>111393</v>
      </c>
    </row>
    <row r="281" spans="1:8" ht="14.4" x14ac:dyDescent="0.25">
      <c r="A281" s="101">
        <v>33886</v>
      </c>
      <c r="B281" s="102" t="s">
        <v>622</v>
      </c>
      <c r="C281" s="102" t="s">
        <v>2912</v>
      </c>
      <c r="D281" s="101">
        <v>3440</v>
      </c>
      <c r="E281" s="102" t="s">
        <v>169</v>
      </c>
      <c r="F281" s="102" t="s">
        <v>623</v>
      </c>
      <c r="G281" s="102" t="s">
        <v>624</v>
      </c>
      <c r="H281" s="101">
        <v>111344</v>
      </c>
    </row>
    <row r="282" spans="1:8" ht="14.4" x14ac:dyDescent="0.25">
      <c r="A282" s="101">
        <v>33894</v>
      </c>
      <c r="B282" s="102" t="s">
        <v>625</v>
      </c>
      <c r="C282" s="102" t="s">
        <v>2913</v>
      </c>
      <c r="D282" s="101">
        <v>3440</v>
      </c>
      <c r="E282" s="102" t="s">
        <v>169</v>
      </c>
      <c r="F282" s="102" t="s">
        <v>626</v>
      </c>
      <c r="G282" s="102" t="s">
        <v>627</v>
      </c>
      <c r="H282" s="101">
        <v>111344</v>
      </c>
    </row>
    <row r="283" spans="1:8" ht="14.4" x14ac:dyDescent="0.25">
      <c r="A283" s="101">
        <v>33928</v>
      </c>
      <c r="B283" s="102" t="s">
        <v>628</v>
      </c>
      <c r="C283" s="102" t="s">
        <v>2914</v>
      </c>
      <c r="D283" s="101">
        <v>3400</v>
      </c>
      <c r="E283" s="102" t="s">
        <v>71</v>
      </c>
      <c r="F283" s="102" t="s">
        <v>629</v>
      </c>
      <c r="G283" s="102" t="s">
        <v>2351</v>
      </c>
      <c r="H283" s="101">
        <v>111344</v>
      </c>
    </row>
    <row r="284" spans="1:8" ht="14.4" x14ac:dyDescent="0.25">
      <c r="A284" s="101">
        <v>33936</v>
      </c>
      <c r="B284" s="102" t="s">
        <v>630</v>
      </c>
      <c r="C284" s="102" t="s">
        <v>2915</v>
      </c>
      <c r="D284" s="101">
        <v>3400</v>
      </c>
      <c r="E284" s="102" t="s">
        <v>71</v>
      </c>
      <c r="F284" s="102" t="s">
        <v>631</v>
      </c>
      <c r="G284" s="102" t="s">
        <v>632</v>
      </c>
      <c r="H284" s="101">
        <v>111344</v>
      </c>
    </row>
    <row r="285" spans="1:8" ht="14.4" x14ac:dyDescent="0.25">
      <c r="A285" s="101">
        <v>33944</v>
      </c>
      <c r="B285" s="102" t="s">
        <v>633</v>
      </c>
      <c r="C285" s="102" t="s">
        <v>2916</v>
      </c>
      <c r="D285" s="101">
        <v>1760</v>
      </c>
      <c r="E285" s="102" t="s">
        <v>149</v>
      </c>
      <c r="F285" s="102" t="s">
        <v>634</v>
      </c>
      <c r="G285" s="102" t="s">
        <v>3805</v>
      </c>
      <c r="H285" s="101">
        <v>111591</v>
      </c>
    </row>
    <row r="286" spans="1:8" ht="14.4" x14ac:dyDescent="0.25">
      <c r="A286" s="101">
        <v>33951</v>
      </c>
      <c r="B286" s="102" t="s">
        <v>635</v>
      </c>
      <c r="C286" s="102" t="s">
        <v>2917</v>
      </c>
      <c r="D286" s="101">
        <v>3320</v>
      </c>
      <c r="E286" s="102" t="s">
        <v>168</v>
      </c>
      <c r="F286" s="102" t="s">
        <v>636</v>
      </c>
      <c r="G286" s="102" t="s">
        <v>3806</v>
      </c>
      <c r="H286" s="101">
        <v>111344</v>
      </c>
    </row>
    <row r="287" spans="1:8" ht="14.4" x14ac:dyDescent="0.25">
      <c r="A287" s="101">
        <v>33969</v>
      </c>
      <c r="B287" s="102" t="s">
        <v>2537</v>
      </c>
      <c r="C287" s="102" t="s">
        <v>2918</v>
      </c>
      <c r="D287" s="101">
        <v>8570</v>
      </c>
      <c r="E287" s="102" t="s">
        <v>174</v>
      </c>
      <c r="F287" s="102" t="s">
        <v>637</v>
      </c>
      <c r="G287" s="102" t="s">
        <v>2538</v>
      </c>
      <c r="H287" s="101">
        <v>113233</v>
      </c>
    </row>
    <row r="288" spans="1:8" ht="14.4" x14ac:dyDescent="0.25">
      <c r="A288" s="101">
        <v>33993</v>
      </c>
      <c r="B288" s="102" t="s">
        <v>2919</v>
      </c>
      <c r="C288" s="102" t="s">
        <v>3807</v>
      </c>
      <c r="D288" s="101">
        <v>8580</v>
      </c>
      <c r="E288" s="102" t="s">
        <v>109</v>
      </c>
      <c r="F288" s="102" t="s">
        <v>638</v>
      </c>
      <c r="G288" s="102" t="s">
        <v>2539</v>
      </c>
      <c r="H288" s="101">
        <v>113233</v>
      </c>
    </row>
    <row r="289" spans="1:8" ht="14.4" x14ac:dyDescent="0.25">
      <c r="A289" s="101">
        <v>34009</v>
      </c>
      <c r="B289" s="102" t="s">
        <v>2920</v>
      </c>
      <c r="C289" s="102" t="s">
        <v>3807</v>
      </c>
      <c r="D289" s="101">
        <v>8580</v>
      </c>
      <c r="E289" s="102" t="s">
        <v>109</v>
      </c>
      <c r="F289" s="102" t="s">
        <v>638</v>
      </c>
      <c r="G289" s="102" t="s">
        <v>2539</v>
      </c>
      <c r="H289" s="101">
        <v>113233</v>
      </c>
    </row>
    <row r="290" spans="1:8" ht="14.4" x14ac:dyDescent="0.25">
      <c r="A290" s="101">
        <v>34017</v>
      </c>
      <c r="B290" s="102" t="s">
        <v>639</v>
      </c>
      <c r="C290" s="102" t="s">
        <v>2921</v>
      </c>
      <c r="D290" s="101">
        <v>8730</v>
      </c>
      <c r="E290" s="102" t="s">
        <v>93</v>
      </c>
      <c r="F290" s="102" t="s">
        <v>640</v>
      </c>
      <c r="G290" s="102" t="s">
        <v>1662</v>
      </c>
      <c r="H290" s="101">
        <v>113167</v>
      </c>
    </row>
    <row r="291" spans="1:8" ht="14.4" x14ac:dyDescent="0.25">
      <c r="A291" s="101">
        <v>34025</v>
      </c>
      <c r="B291" s="102" t="s">
        <v>1568</v>
      </c>
      <c r="C291" s="102" t="s">
        <v>3808</v>
      </c>
      <c r="D291" s="101">
        <v>8370</v>
      </c>
      <c r="E291" s="102" t="s">
        <v>100</v>
      </c>
      <c r="F291" s="102" t="s">
        <v>641</v>
      </c>
      <c r="G291" s="102" t="s">
        <v>1569</v>
      </c>
      <c r="H291" s="101">
        <v>113159</v>
      </c>
    </row>
    <row r="292" spans="1:8" ht="14.4" x14ac:dyDescent="0.25">
      <c r="A292" s="101">
        <v>34033</v>
      </c>
      <c r="B292" s="102" t="s">
        <v>1568</v>
      </c>
      <c r="C292" s="102" t="s">
        <v>3808</v>
      </c>
      <c r="D292" s="101">
        <v>8370</v>
      </c>
      <c r="E292" s="102" t="s">
        <v>100</v>
      </c>
      <c r="F292" s="102" t="s">
        <v>641</v>
      </c>
      <c r="G292" s="102" t="s">
        <v>1569</v>
      </c>
      <c r="H292" s="101">
        <v>113159</v>
      </c>
    </row>
    <row r="293" spans="1:8" ht="14.4" x14ac:dyDescent="0.25">
      <c r="A293" s="101">
        <v>34041</v>
      </c>
      <c r="B293" s="102" t="s">
        <v>1568</v>
      </c>
      <c r="C293" s="102" t="s">
        <v>3808</v>
      </c>
      <c r="D293" s="101">
        <v>8370</v>
      </c>
      <c r="E293" s="102" t="s">
        <v>100</v>
      </c>
      <c r="F293" s="102" t="s">
        <v>641</v>
      </c>
      <c r="G293" s="102" t="s">
        <v>1569</v>
      </c>
      <c r="H293" s="101">
        <v>113159</v>
      </c>
    </row>
    <row r="294" spans="1:8" ht="14.4" x14ac:dyDescent="0.25">
      <c r="A294" s="101">
        <v>34058</v>
      </c>
      <c r="B294" s="102" t="s">
        <v>357</v>
      </c>
      <c r="C294" s="102" t="s">
        <v>2922</v>
      </c>
      <c r="D294" s="101">
        <v>8000</v>
      </c>
      <c r="E294" s="102" t="s">
        <v>91</v>
      </c>
      <c r="F294" s="102" t="s">
        <v>196</v>
      </c>
      <c r="G294" s="102" t="s">
        <v>642</v>
      </c>
      <c r="H294" s="101">
        <v>111575</v>
      </c>
    </row>
    <row r="295" spans="1:8" ht="14.4" x14ac:dyDescent="0.25">
      <c r="A295" s="101">
        <v>34074</v>
      </c>
      <c r="B295" s="102" t="s">
        <v>2015</v>
      </c>
      <c r="C295" s="102" t="s">
        <v>3715</v>
      </c>
      <c r="D295" s="101">
        <v>8200</v>
      </c>
      <c r="E295" s="102" t="s">
        <v>1632</v>
      </c>
      <c r="F295" s="102" t="s">
        <v>643</v>
      </c>
      <c r="G295" s="102" t="s">
        <v>3809</v>
      </c>
      <c r="H295" s="101">
        <v>113167</v>
      </c>
    </row>
    <row r="296" spans="1:8" ht="14.4" x14ac:dyDescent="0.25">
      <c r="A296" s="101">
        <v>34082</v>
      </c>
      <c r="B296" s="102" t="s">
        <v>2016</v>
      </c>
      <c r="C296" s="102" t="s">
        <v>2923</v>
      </c>
      <c r="D296" s="101">
        <v>8000</v>
      </c>
      <c r="E296" s="102" t="s">
        <v>91</v>
      </c>
      <c r="F296" s="102" t="s">
        <v>645</v>
      </c>
      <c r="G296" s="102" t="s">
        <v>2352</v>
      </c>
      <c r="H296" s="101">
        <v>111575</v>
      </c>
    </row>
    <row r="297" spans="1:8" ht="14.4" x14ac:dyDescent="0.25">
      <c r="A297" s="101">
        <v>34124</v>
      </c>
      <c r="B297" s="102" t="s">
        <v>2017</v>
      </c>
      <c r="C297" s="102" t="s">
        <v>2924</v>
      </c>
      <c r="D297" s="101">
        <v>8000</v>
      </c>
      <c r="E297" s="102" t="s">
        <v>91</v>
      </c>
      <c r="F297" s="102" t="s">
        <v>646</v>
      </c>
      <c r="G297" s="102" t="s">
        <v>3810</v>
      </c>
      <c r="H297" s="101">
        <v>113167</v>
      </c>
    </row>
    <row r="298" spans="1:8" ht="14.4" x14ac:dyDescent="0.25">
      <c r="A298" s="101">
        <v>34165</v>
      </c>
      <c r="B298" s="102" t="s">
        <v>648</v>
      </c>
      <c r="C298" s="102" t="s">
        <v>2925</v>
      </c>
      <c r="D298" s="101">
        <v>8000</v>
      </c>
      <c r="E298" s="102" t="s">
        <v>91</v>
      </c>
      <c r="F298" s="102" t="s">
        <v>202</v>
      </c>
      <c r="G298" s="102" t="s">
        <v>649</v>
      </c>
      <c r="H298" s="101">
        <v>111575</v>
      </c>
    </row>
    <row r="299" spans="1:8" ht="14.4" x14ac:dyDescent="0.25">
      <c r="A299" s="101">
        <v>34181</v>
      </c>
      <c r="B299" s="102" t="s">
        <v>3811</v>
      </c>
      <c r="C299" s="102" t="s">
        <v>3812</v>
      </c>
      <c r="D299" s="101">
        <v>8000</v>
      </c>
      <c r="E299" s="102" t="s">
        <v>91</v>
      </c>
      <c r="F299" s="102" t="s">
        <v>651</v>
      </c>
      <c r="G299" s="102" t="s">
        <v>1871</v>
      </c>
      <c r="H299" s="101">
        <v>111575</v>
      </c>
    </row>
    <row r="300" spans="1:8" ht="14.4" x14ac:dyDescent="0.25">
      <c r="A300" s="101">
        <v>34207</v>
      </c>
      <c r="B300" s="102" t="s">
        <v>652</v>
      </c>
      <c r="C300" s="102" t="s">
        <v>2926</v>
      </c>
      <c r="D300" s="101">
        <v>8000</v>
      </c>
      <c r="E300" s="102" t="s">
        <v>91</v>
      </c>
      <c r="F300" s="102" t="s">
        <v>653</v>
      </c>
      <c r="G300" s="102" t="s">
        <v>654</v>
      </c>
      <c r="H300" s="101">
        <v>111575</v>
      </c>
    </row>
    <row r="301" spans="1:8" ht="14.4" x14ac:dyDescent="0.25">
      <c r="A301" s="101">
        <v>34231</v>
      </c>
      <c r="B301" s="102" t="s">
        <v>336</v>
      </c>
      <c r="C301" s="102" t="s">
        <v>2927</v>
      </c>
      <c r="D301" s="101">
        <v>8310</v>
      </c>
      <c r="E301" s="102" t="s">
        <v>1633</v>
      </c>
      <c r="F301" s="102" t="s">
        <v>655</v>
      </c>
      <c r="G301" s="102" t="s">
        <v>2353</v>
      </c>
      <c r="H301" s="101">
        <v>111575</v>
      </c>
    </row>
    <row r="302" spans="1:8" ht="14.4" x14ac:dyDescent="0.25">
      <c r="A302" s="101">
        <v>34249</v>
      </c>
      <c r="B302" s="102" t="s">
        <v>656</v>
      </c>
      <c r="C302" s="102" t="s">
        <v>2928</v>
      </c>
      <c r="D302" s="101">
        <v>8200</v>
      </c>
      <c r="E302" s="102" t="s">
        <v>1616</v>
      </c>
      <c r="F302" s="102" t="s">
        <v>657</v>
      </c>
      <c r="G302" s="102" t="s">
        <v>658</v>
      </c>
      <c r="H302" s="101">
        <v>113159</v>
      </c>
    </row>
    <row r="303" spans="1:8" ht="14.4" x14ac:dyDescent="0.25">
      <c r="A303" s="101">
        <v>34256</v>
      </c>
      <c r="B303" s="102" t="s">
        <v>2018</v>
      </c>
      <c r="C303" s="102" t="s">
        <v>2929</v>
      </c>
      <c r="D303" s="101">
        <v>8200</v>
      </c>
      <c r="E303" s="102" t="s">
        <v>1616</v>
      </c>
      <c r="F303" s="102" t="s">
        <v>659</v>
      </c>
      <c r="G303" s="102" t="s">
        <v>3631</v>
      </c>
      <c r="H303" s="101">
        <v>113159</v>
      </c>
    </row>
    <row r="304" spans="1:8" ht="14.4" x14ac:dyDescent="0.25">
      <c r="A304" s="101">
        <v>34272</v>
      </c>
      <c r="B304" s="102" t="s">
        <v>660</v>
      </c>
      <c r="C304" s="102" t="s">
        <v>2930</v>
      </c>
      <c r="D304" s="101">
        <v>8310</v>
      </c>
      <c r="E304" s="102" t="s">
        <v>1663</v>
      </c>
      <c r="F304" s="102" t="s">
        <v>197</v>
      </c>
      <c r="G304" s="102" t="s">
        <v>661</v>
      </c>
      <c r="H304" s="101">
        <v>111575</v>
      </c>
    </row>
    <row r="305" spans="1:8" ht="14.4" x14ac:dyDescent="0.25">
      <c r="A305" s="101">
        <v>34306</v>
      </c>
      <c r="B305" s="102" t="s">
        <v>3632</v>
      </c>
      <c r="C305" s="102" t="s">
        <v>2931</v>
      </c>
      <c r="D305" s="101">
        <v>8200</v>
      </c>
      <c r="E305" s="102" t="s">
        <v>1632</v>
      </c>
      <c r="F305" s="102" t="s">
        <v>662</v>
      </c>
      <c r="G305" s="102" t="s">
        <v>3633</v>
      </c>
      <c r="H305" s="101">
        <v>113159</v>
      </c>
    </row>
    <row r="306" spans="1:8" ht="14.4" x14ac:dyDescent="0.25">
      <c r="A306" s="101">
        <v>34314</v>
      </c>
      <c r="B306" s="102" t="s">
        <v>2019</v>
      </c>
      <c r="C306" s="102" t="s">
        <v>2932</v>
      </c>
      <c r="D306" s="101">
        <v>8200</v>
      </c>
      <c r="E306" s="102" t="s">
        <v>1632</v>
      </c>
      <c r="F306" s="102" t="s">
        <v>663</v>
      </c>
      <c r="G306" s="102" t="s">
        <v>664</v>
      </c>
      <c r="H306" s="101">
        <v>113159</v>
      </c>
    </row>
    <row r="307" spans="1:8" ht="14.4" x14ac:dyDescent="0.25">
      <c r="A307" s="101">
        <v>34331</v>
      </c>
      <c r="B307" s="102" t="s">
        <v>2020</v>
      </c>
      <c r="C307" s="102" t="s">
        <v>2932</v>
      </c>
      <c r="D307" s="101">
        <v>8200</v>
      </c>
      <c r="E307" s="102" t="s">
        <v>1632</v>
      </c>
      <c r="F307" s="102" t="s">
        <v>665</v>
      </c>
      <c r="G307" s="102" t="s">
        <v>666</v>
      </c>
      <c r="H307" s="101">
        <v>113159</v>
      </c>
    </row>
    <row r="308" spans="1:8" ht="14.4" x14ac:dyDescent="0.25">
      <c r="A308" s="101">
        <v>34355</v>
      </c>
      <c r="B308" s="102" t="s">
        <v>2021</v>
      </c>
      <c r="C308" s="102" t="s">
        <v>2933</v>
      </c>
      <c r="D308" s="101">
        <v>8600</v>
      </c>
      <c r="E308" s="102" t="s">
        <v>95</v>
      </c>
      <c r="F308" s="102" t="s">
        <v>668</v>
      </c>
      <c r="G308" s="102" t="s">
        <v>2354</v>
      </c>
      <c r="H308" s="101">
        <v>138231</v>
      </c>
    </row>
    <row r="309" spans="1:8" ht="14.4" x14ac:dyDescent="0.25">
      <c r="A309" s="101">
        <v>34363</v>
      </c>
      <c r="B309" s="102" t="s">
        <v>2021</v>
      </c>
      <c r="C309" s="102" t="s">
        <v>2934</v>
      </c>
      <c r="D309" s="101">
        <v>8600</v>
      </c>
      <c r="E309" s="102" t="s">
        <v>95</v>
      </c>
      <c r="F309" s="102" t="s">
        <v>669</v>
      </c>
      <c r="G309" s="102" t="s">
        <v>2354</v>
      </c>
      <c r="H309" s="101">
        <v>138231</v>
      </c>
    </row>
    <row r="310" spans="1:8" ht="14.4" x14ac:dyDescent="0.25">
      <c r="A310" s="101">
        <v>34389</v>
      </c>
      <c r="B310" s="102" t="s">
        <v>670</v>
      </c>
      <c r="C310" s="102" t="s">
        <v>2935</v>
      </c>
      <c r="D310" s="101">
        <v>8470</v>
      </c>
      <c r="E310" s="102" t="s">
        <v>97</v>
      </c>
      <c r="F310" s="102" t="s">
        <v>671</v>
      </c>
      <c r="G310" s="102" t="s">
        <v>672</v>
      </c>
      <c r="H310" s="101">
        <v>112748</v>
      </c>
    </row>
    <row r="311" spans="1:8" ht="14.4" x14ac:dyDescent="0.25">
      <c r="A311" s="101">
        <v>34397</v>
      </c>
      <c r="B311" s="102" t="s">
        <v>2355</v>
      </c>
      <c r="C311" s="102" t="s">
        <v>3383</v>
      </c>
      <c r="D311" s="101">
        <v>8500</v>
      </c>
      <c r="E311" s="102" t="s">
        <v>107</v>
      </c>
      <c r="F311" s="102" t="s">
        <v>673</v>
      </c>
      <c r="G311" s="102" t="s">
        <v>3634</v>
      </c>
      <c r="H311" s="101">
        <v>113191</v>
      </c>
    </row>
    <row r="312" spans="1:8" ht="14.4" x14ac:dyDescent="0.25">
      <c r="A312" s="101">
        <v>34447</v>
      </c>
      <c r="B312" s="102" t="s">
        <v>1664</v>
      </c>
      <c r="C312" s="102" t="s">
        <v>3635</v>
      </c>
      <c r="D312" s="101">
        <v>8501</v>
      </c>
      <c r="E312" s="102" t="s">
        <v>1665</v>
      </c>
      <c r="F312" s="102" t="s">
        <v>674</v>
      </c>
      <c r="G312" s="102" t="s">
        <v>675</v>
      </c>
      <c r="H312" s="101">
        <v>113191</v>
      </c>
    </row>
    <row r="313" spans="1:8" ht="14.4" x14ac:dyDescent="0.25">
      <c r="A313" s="101">
        <v>34454</v>
      </c>
      <c r="B313" s="102" t="s">
        <v>1666</v>
      </c>
      <c r="C313" s="102" t="s">
        <v>3635</v>
      </c>
      <c r="D313" s="101">
        <v>8501</v>
      </c>
      <c r="E313" s="102" t="s">
        <v>1665</v>
      </c>
      <c r="F313" s="102" t="s">
        <v>676</v>
      </c>
      <c r="G313" s="102" t="s">
        <v>677</v>
      </c>
      <c r="H313" s="101">
        <v>113191</v>
      </c>
    </row>
    <row r="314" spans="1:8" ht="14.4" x14ac:dyDescent="0.25">
      <c r="A314" s="101">
        <v>34462</v>
      </c>
      <c r="B314" s="102" t="s">
        <v>678</v>
      </c>
      <c r="C314" s="102" t="s">
        <v>2936</v>
      </c>
      <c r="D314" s="101">
        <v>8900</v>
      </c>
      <c r="E314" s="102" t="s">
        <v>119</v>
      </c>
      <c r="F314" s="102" t="s">
        <v>679</v>
      </c>
      <c r="G314" s="102" t="s">
        <v>680</v>
      </c>
      <c r="H314" s="101">
        <v>113183</v>
      </c>
    </row>
    <row r="315" spans="1:8" ht="14.4" x14ac:dyDescent="0.25">
      <c r="A315" s="101">
        <v>34471</v>
      </c>
      <c r="B315" s="102" t="s">
        <v>681</v>
      </c>
      <c r="C315" s="102" t="s">
        <v>2937</v>
      </c>
      <c r="D315" s="101">
        <v>8900</v>
      </c>
      <c r="E315" s="102" t="s">
        <v>119</v>
      </c>
      <c r="F315" s="102" t="s">
        <v>682</v>
      </c>
      <c r="G315" s="102" t="s">
        <v>683</v>
      </c>
      <c r="H315" s="101">
        <v>113183</v>
      </c>
    </row>
    <row r="316" spans="1:8" ht="14.4" x14ac:dyDescent="0.25">
      <c r="A316" s="101">
        <v>34496</v>
      </c>
      <c r="B316" s="102" t="s">
        <v>684</v>
      </c>
      <c r="C316" s="102" t="s">
        <v>2938</v>
      </c>
      <c r="D316" s="101">
        <v>8900</v>
      </c>
      <c r="E316" s="102" t="s">
        <v>119</v>
      </c>
      <c r="F316" s="102" t="s">
        <v>685</v>
      </c>
      <c r="G316" s="102" t="s">
        <v>686</v>
      </c>
      <c r="H316" s="101">
        <v>113183</v>
      </c>
    </row>
    <row r="317" spans="1:8" ht="14.4" x14ac:dyDescent="0.25">
      <c r="A317" s="101">
        <v>34512</v>
      </c>
      <c r="B317" s="102" t="s">
        <v>687</v>
      </c>
      <c r="C317" s="102" t="s">
        <v>2939</v>
      </c>
      <c r="D317" s="101">
        <v>8900</v>
      </c>
      <c r="E317" s="102" t="s">
        <v>119</v>
      </c>
      <c r="F317" s="102" t="s">
        <v>688</v>
      </c>
      <c r="G317" s="102" t="s">
        <v>689</v>
      </c>
      <c r="H317" s="101">
        <v>113183</v>
      </c>
    </row>
    <row r="318" spans="1:8" ht="14.4" x14ac:dyDescent="0.25">
      <c r="A318" s="101">
        <v>34521</v>
      </c>
      <c r="B318" s="102" t="s">
        <v>690</v>
      </c>
      <c r="C318" s="102" t="s">
        <v>2940</v>
      </c>
      <c r="D318" s="101">
        <v>8900</v>
      </c>
      <c r="E318" s="102" t="s">
        <v>119</v>
      </c>
      <c r="F318" s="102" t="s">
        <v>691</v>
      </c>
      <c r="G318" s="102" t="s">
        <v>692</v>
      </c>
      <c r="H318" s="101">
        <v>113183</v>
      </c>
    </row>
    <row r="319" spans="1:8" ht="14.4" x14ac:dyDescent="0.25">
      <c r="A319" s="101">
        <v>34538</v>
      </c>
      <c r="B319" s="102" t="s">
        <v>2022</v>
      </c>
      <c r="C319" s="102" t="s">
        <v>2941</v>
      </c>
      <c r="D319" s="101">
        <v>8770</v>
      </c>
      <c r="E319" s="102" t="s">
        <v>115</v>
      </c>
      <c r="F319" s="102" t="s">
        <v>693</v>
      </c>
      <c r="G319" s="102" t="s">
        <v>1570</v>
      </c>
      <c r="H319" s="101">
        <v>111501</v>
      </c>
    </row>
    <row r="320" spans="1:8" ht="14.4" x14ac:dyDescent="0.25">
      <c r="A320" s="101">
        <v>34553</v>
      </c>
      <c r="B320" s="102" t="s">
        <v>694</v>
      </c>
      <c r="C320" s="102" t="s">
        <v>2942</v>
      </c>
      <c r="D320" s="101">
        <v>8870</v>
      </c>
      <c r="E320" s="102" t="s">
        <v>112</v>
      </c>
      <c r="F320" s="102" t="s">
        <v>695</v>
      </c>
      <c r="G320" s="102" t="s">
        <v>1571</v>
      </c>
      <c r="H320" s="101">
        <v>111501</v>
      </c>
    </row>
    <row r="321" spans="1:8" ht="14.4" x14ac:dyDescent="0.25">
      <c r="A321" s="101">
        <v>34561</v>
      </c>
      <c r="B321" s="102" t="s">
        <v>696</v>
      </c>
      <c r="C321" s="102" t="s">
        <v>2943</v>
      </c>
      <c r="D321" s="101">
        <v>8870</v>
      </c>
      <c r="E321" s="102" t="s">
        <v>112</v>
      </c>
      <c r="F321" s="102" t="s">
        <v>697</v>
      </c>
      <c r="G321" s="102" t="s">
        <v>1572</v>
      </c>
      <c r="H321" s="101">
        <v>111501</v>
      </c>
    </row>
    <row r="322" spans="1:8" ht="14.4" x14ac:dyDescent="0.25">
      <c r="A322" s="101">
        <v>34579</v>
      </c>
      <c r="B322" s="102" t="s">
        <v>698</v>
      </c>
      <c r="C322" s="102" t="s">
        <v>2944</v>
      </c>
      <c r="D322" s="101">
        <v>8870</v>
      </c>
      <c r="E322" s="102" t="s">
        <v>112</v>
      </c>
      <c r="F322" s="102" t="s">
        <v>699</v>
      </c>
      <c r="G322" s="102" t="s">
        <v>1573</v>
      </c>
      <c r="H322" s="101">
        <v>111501</v>
      </c>
    </row>
    <row r="323" spans="1:8" ht="14.4" x14ac:dyDescent="0.25">
      <c r="A323" s="101">
        <v>34587</v>
      </c>
      <c r="B323" s="102" t="s">
        <v>700</v>
      </c>
      <c r="C323" s="102" t="s">
        <v>2945</v>
      </c>
      <c r="D323" s="101">
        <v>8870</v>
      </c>
      <c r="E323" s="102" t="s">
        <v>112</v>
      </c>
      <c r="F323" s="102" t="s">
        <v>701</v>
      </c>
      <c r="G323" s="102" t="s">
        <v>1574</v>
      </c>
      <c r="H323" s="101">
        <v>111501</v>
      </c>
    </row>
    <row r="324" spans="1:8" ht="14.4" x14ac:dyDescent="0.25">
      <c r="A324" s="101">
        <v>34611</v>
      </c>
      <c r="B324" s="102" t="s">
        <v>702</v>
      </c>
      <c r="C324" s="102" t="s">
        <v>2946</v>
      </c>
      <c r="D324" s="101">
        <v>8300</v>
      </c>
      <c r="E324" s="102" t="s">
        <v>99</v>
      </c>
      <c r="F324" s="102" t="s">
        <v>703</v>
      </c>
      <c r="G324" s="102" t="s">
        <v>3813</v>
      </c>
      <c r="H324" s="101">
        <v>113167</v>
      </c>
    </row>
    <row r="325" spans="1:8" ht="14.4" x14ac:dyDescent="0.25">
      <c r="A325" s="101">
        <v>34629</v>
      </c>
      <c r="B325" s="102" t="s">
        <v>704</v>
      </c>
      <c r="C325" s="102" t="s">
        <v>2947</v>
      </c>
      <c r="D325" s="101">
        <v>8300</v>
      </c>
      <c r="E325" s="102" t="s">
        <v>1667</v>
      </c>
      <c r="F325" s="102" t="s">
        <v>705</v>
      </c>
      <c r="G325" s="102" t="s">
        <v>706</v>
      </c>
      <c r="H325" s="101">
        <v>113167</v>
      </c>
    </row>
    <row r="326" spans="1:8" ht="14.4" x14ac:dyDescent="0.25">
      <c r="A326" s="101">
        <v>34661</v>
      </c>
      <c r="B326" s="102" t="s">
        <v>707</v>
      </c>
      <c r="C326" s="102" t="s">
        <v>2948</v>
      </c>
      <c r="D326" s="101">
        <v>8680</v>
      </c>
      <c r="E326" s="102" t="s">
        <v>98</v>
      </c>
      <c r="F326" s="102" t="s">
        <v>708</v>
      </c>
      <c r="G326" s="102" t="s">
        <v>1575</v>
      </c>
      <c r="H326" s="101">
        <v>113258</v>
      </c>
    </row>
    <row r="327" spans="1:8" ht="14.4" x14ac:dyDescent="0.25">
      <c r="A327" s="101">
        <v>34678</v>
      </c>
      <c r="B327" s="102" t="s">
        <v>709</v>
      </c>
      <c r="C327" s="102" t="s">
        <v>2949</v>
      </c>
      <c r="D327" s="101">
        <v>8670</v>
      </c>
      <c r="E327" s="102" t="s">
        <v>104</v>
      </c>
      <c r="F327" s="102" t="s">
        <v>710</v>
      </c>
      <c r="G327" s="102" t="s">
        <v>1668</v>
      </c>
      <c r="H327" s="101">
        <v>113175</v>
      </c>
    </row>
    <row r="328" spans="1:8" ht="14.4" x14ac:dyDescent="0.25">
      <c r="A328" s="101">
        <v>34686</v>
      </c>
      <c r="B328" s="102" t="s">
        <v>2023</v>
      </c>
      <c r="C328" s="102" t="s">
        <v>2950</v>
      </c>
      <c r="D328" s="101">
        <v>8610</v>
      </c>
      <c r="E328" s="102" t="s">
        <v>3</v>
      </c>
      <c r="F328" s="102" t="s">
        <v>711</v>
      </c>
      <c r="G328" s="102" t="s">
        <v>712</v>
      </c>
      <c r="H328" s="101">
        <v>113258</v>
      </c>
    </row>
    <row r="329" spans="1:8" ht="14.4" x14ac:dyDescent="0.25">
      <c r="A329" s="101">
        <v>34694</v>
      </c>
      <c r="B329" s="102" t="s">
        <v>2024</v>
      </c>
      <c r="C329" s="102" t="s">
        <v>2950</v>
      </c>
      <c r="D329" s="101">
        <v>8610</v>
      </c>
      <c r="E329" s="102" t="s">
        <v>3</v>
      </c>
      <c r="F329" s="102" t="s">
        <v>711</v>
      </c>
      <c r="G329" s="102" t="s">
        <v>712</v>
      </c>
      <c r="H329" s="101">
        <v>113258</v>
      </c>
    </row>
    <row r="330" spans="1:8" ht="14.4" x14ac:dyDescent="0.25">
      <c r="A330" s="101">
        <v>34793</v>
      </c>
      <c r="B330" s="102" t="s">
        <v>713</v>
      </c>
      <c r="C330" s="102" t="s">
        <v>2951</v>
      </c>
      <c r="D330" s="101">
        <v>8500</v>
      </c>
      <c r="E330" s="102" t="s">
        <v>107</v>
      </c>
      <c r="F330" s="102" t="s">
        <v>714</v>
      </c>
      <c r="G330" s="102" t="s">
        <v>715</v>
      </c>
      <c r="H330" s="101">
        <v>113191</v>
      </c>
    </row>
    <row r="331" spans="1:8" ht="14.4" x14ac:dyDescent="0.25">
      <c r="A331" s="101">
        <v>34835</v>
      </c>
      <c r="B331" s="102" t="s">
        <v>1669</v>
      </c>
      <c r="C331" s="102" t="s">
        <v>2952</v>
      </c>
      <c r="D331" s="101">
        <v>8500</v>
      </c>
      <c r="E331" s="102" t="s">
        <v>107</v>
      </c>
      <c r="F331" s="102" t="s">
        <v>3636</v>
      </c>
      <c r="G331" s="102" t="s">
        <v>2356</v>
      </c>
      <c r="H331" s="101">
        <v>113191</v>
      </c>
    </row>
    <row r="332" spans="1:8" ht="14.4" x14ac:dyDescent="0.25">
      <c r="A332" s="101">
        <v>34868</v>
      </c>
      <c r="B332" s="102" t="s">
        <v>1671</v>
      </c>
      <c r="C332" s="102" t="s">
        <v>2953</v>
      </c>
      <c r="D332" s="101">
        <v>8500</v>
      </c>
      <c r="E332" s="102" t="s">
        <v>107</v>
      </c>
      <c r="F332" s="102" t="s">
        <v>2357</v>
      </c>
      <c r="G332" s="102" t="s">
        <v>2358</v>
      </c>
      <c r="H332" s="101">
        <v>113191</v>
      </c>
    </row>
    <row r="333" spans="1:8" ht="14.4" x14ac:dyDescent="0.25">
      <c r="A333" s="101">
        <v>34934</v>
      </c>
      <c r="B333" s="102" t="s">
        <v>716</v>
      </c>
      <c r="C333" s="102" t="s">
        <v>2954</v>
      </c>
      <c r="D333" s="101">
        <v>8520</v>
      </c>
      <c r="E333" s="102" t="s">
        <v>113</v>
      </c>
      <c r="F333" s="102" t="s">
        <v>717</v>
      </c>
      <c r="G333" s="102" t="s">
        <v>718</v>
      </c>
      <c r="H333" s="101">
        <v>113191</v>
      </c>
    </row>
    <row r="334" spans="1:8" ht="14.4" x14ac:dyDescent="0.25">
      <c r="A334" s="101">
        <v>34942</v>
      </c>
      <c r="B334" s="102" t="s">
        <v>2025</v>
      </c>
      <c r="C334" s="102" t="s">
        <v>2955</v>
      </c>
      <c r="D334" s="101">
        <v>8860</v>
      </c>
      <c r="E334" s="102" t="s">
        <v>176</v>
      </c>
      <c r="F334" s="102" t="s">
        <v>719</v>
      </c>
      <c r="G334" s="102" t="s">
        <v>1576</v>
      </c>
      <c r="H334" s="101">
        <v>111501</v>
      </c>
    </row>
    <row r="335" spans="1:8" ht="14.4" x14ac:dyDescent="0.25">
      <c r="A335" s="101">
        <v>34959</v>
      </c>
      <c r="B335" s="102" t="s">
        <v>720</v>
      </c>
      <c r="C335" s="102" t="s">
        <v>2956</v>
      </c>
      <c r="D335" s="101">
        <v>8930</v>
      </c>
      <c r="E335" s="102" t="s">
        <v>175</v>
      </c>
      <c r="F335" s="102" t="s">
        <v>721</v>
      </c>
      <c r="G335" s="102" t="s">
        <v>722</v>
      </c>
      <c r="H335" s="101">
        <v>111401</v>
      </c>
    </row>
    <row r="336" spans="1:8" ht="14.4" x14ac:dyDescent="0.25">
      <c r="A336" s="101">
        <v>34975</v>
      </c>
      <c r="B336" s="102" t="s">
        <v>667</v>
      </c>
      <c r="C336" s="102" t="s">
        <v>2957</v>
      </c>
      <c r="D336" s="101">
        <v>8930</v>
      </c>
      <c r="E336" s="102" t="s">
        <v>175</v>
      </c>
      <c r="F336" s="102" t="s">
        <v>723</v>
      </c>
      <c r="G336" s="102" t="s">
        <v>1794</v>
      </c>
      <c r="H336" s="101">
        <v>111401</v>
      </c>
    </row>
    <row r="337" spans="1:8" ht="14.4" x14ac:dyDescent="0.25">
      <c r="A337" s="101">
        <v>35022</v>
      </c>
      <c r="B337" s="102" t="s">
        <v>1673</v>
      </c>
      <c r="C337" s="102" t="s">
        <v>2958</v>
      </c>
      <c r="D337" s="101">
        <v>8760</v>
      </c>
      <c r="E337" s="102" t="s">
        <v>178</v>
      </c>
      <c r="F337" s="102" t="s">
        <v>724</v>
      </c>
      <c r="G337" s="102" t="s">
        <v>1577</v>
      </c>
      <c r="H337" s="101">
        <v>113241</v>
      </c>
    </row>
    <row r="338" spans="1:8" ht="14.4" x14ac:dyDescent="0.25">
      <c r="A338" s="101">
        <v>35097</v>
      </c>
      <c r="B338" s="102" t="s">
        <v>725</v>
      </c>
      <c r="C338" s="102" t="s">
        <v>2959</v>
      </c>
      <c r="D338" s="101">
        <v>8730</v>
      </c>
      <c r="E338" s="102" t="s">
        <v>1674</v>
      </c>
      <c r="F338" s="102" t="s">
        <v>726</v>
      </c>
      <c r="G338" s="102" t="s">
        <v>3637</v>
      </c>
      <c r="H338" s="101">
        <v>113167</v>
      </c>
    </row>
    <row r="339" spans="1:8" ht="14.4" x14ac:dyDescent="0.25">
      <c r="A339" s="101">
        <v>35139</v>
      </c>
      <c r="B339" s="102" t="s">
        <v>1745</v>
      </c>
      <c r="C339" s="102" t="s">
        <v>2960</v>
      </c>
      <c r="D339" s="101">
        <v>8400</v>
      </c>
      <c r="E339" s="102" t="s">
        <v>101</v>
      </c>
      <c r="F339" s="102" t="s">
        <v>727</v>
      </c>
      <c r="G339" s="102" t="s">
        <v>728</v>
      </c>
      <c r="H339" s="101">
        <v>112219</v>
      </c>
    </row>
    <row r="340" spans="1:8" ht="14.4" x14ac:dyDescent="0.25">
      <c r="A340" s="101">
        <v>35154</v>
      </c>
      <c r="B340" s="102" t="s">
        <v>650</v>
      </c>
      <c r="C340" s="102" t="s">
        <v>2961</v>
      </c>
      <c r="D340" s="101">
        <v>8400</v>
      </c>
      <c r="E340" s="102" t="s">
        <v>101</v>
      </c>
      <c r="F340" s="102" t="s">
        <v>198</v>
      </c>
      <c r="G340" s="102" t="s">
        <v>729</v>
      </c>
      <c r="H340" s="101">
        <v>112748</v>
      </c>
    </row>
    <row r="341" spans="1:8" ht="14.4" x14ac:dyDescent="0.25">
      <c r="A341" s="101">
        <v>35162</v>
      </c>
      <c r="B341" s="102" t="s">
        <v>2359</v>
      </c>
      <c r="C341" s="102" t="s">
        <v>2962</v>
      </c>
      <c r="D341" s="101">
        <v>8400</v>
      </c>
      <c r="E341" s="102" t="s">
        <v>101</v>
      </c>
      <c r="F341" s="102" t="s">
        <v>730</v>
      </c>
      <c r="G341" s="102" t="s">
        <v>3814</v>
      </c>
      <c r="H341" s="101">
        <v>112748</v>
      </c>
    </row>
    <row r="342" spans="1:8" ht="14.4" x14ac:dyDescent="0.25">
      <c r="A342" s="101">
        <v>35188</v>
      </c>
      <c r="B342" s="102" t="s">
        <v>3638</v>
      </c>
      <c r="C342" s="102" t="s">
        <v>2963</v>
      </c>
      <c r="D342" s="101">
        <v>8400</v>
      </c>
      <c r="E342" s="102" t="s">
        <v>101</v>
      </c>
      <c r="F342" s="102" t="s">
        <v>731</v>
      </c>
      <c r="G342" s="102" t="s">
        <v>1795</v>
      </c>
      <c r="H342" s="101">
        <v>112748</v>
      </c>
    </row>
    <row r="343" spans="1:8" ht="14.4" x14ac:dyDescent="0.25">
      <c r="A343" s="101">
        <v>35212</v>
      </c>
      <c r="B343" s="102" t="s">
        <v>1353</v>
      </c>
      <c r="C343" s="102" t="s">
        <v>2964</v>
      </c>
      <c r="D343" s="101">
        <v>8400</v>
      </c>
      <c r="E343" s="102" t="s">
        <v>101</v>
      </c>
      <c r="F343" s="102" t="s">
        <v>732</v>
      </c>
      <c r="G343" s="102" t="s">
        <v>2026</v>
      </c>
      <c r="H343" s="101">
        <v>112748</v>
      </c>
    </row>
    <row r="344" spans="1:8" ht="14.4" x14ac:dyDescent="0.25">
      <c r="A344" s="101">
        <v>35238</v>
      </c>
      <c r="B344" s="102" t="s">
        <v>2027</v>
      </c>
      <c r="C344" s="102" t="s">
        <v>2965</v>
      </c>
      <c r="D344" s="101">
        <v>8020</v>
      </c>
      <c r="E344" s="102" t="s">
        <v>92</v>
      </c>
      <c r="F344" s="102" t="s">
        <v>733</v>
      </c>
      <c r="G344" s="102" t="s">
        <v>734</v>
      </c>
      <c r="H344" s="101">
        <v>111575</v>
      </c>
    </row>
    <row r="345" spans="1:8" ht="14.4" x14ac:dyDescent="0.25">
      <c r="A345" s="101">
        <v>35253</v>
      </c>
      <c r="B345" s="102" t="s">
        <v>735</v>
      </c>
      <c r="C345" s="102" t="s">
        <v>2966</v>
      </c>
      <c r="D345" s="101">
        <v>8660</v>
      </c>
      <c r="E345" s="102" t="s">
        <v>105</v>
      </c>
      <c r="F345" s="102" t="s">
        <v>736</v>
      </c>
      <c r="G345" s="102" t="s">
        <v>2360</v>
      </c>
      <c r="H345" s="101">
        <v>113175</v>
      </c>
    </row>
    <row r="346" spans="1:8" ht="14.4" x14ac:dyDescent="0.25">
      <c r="A346" s="101">
        <v>35295</v>
      </c>
      <c r="B346" s="102" t="s">
        <v>737</v>
      </c>
      <c r="C346" s="102" t="s">
        <v>2967</v>
      </c>
      <c r="D346" s="101">
        <v>8970</v>
      </c>
      <c r="E346" s="102" t="s">
        <v>120</v>
      </c>
      <c r="F346" s="102" t="s">
        <v>738</v>
      </c>
      <c r="G346" s="102" t="s">
        <v>739</v>
      </c>
      <c r="H346" s="101">
        <v>111419</v>
      </c>
    </row>
    <row r="347" spans="1:8" ht="14.4" x14ac:dyDescent="0.25">
      <c r="A347" s="101">
        <v>35311</v>
      </c>
      <c r="B347" s="102" t="s">
        <v>1978</v>
      </c>
      <c r="C347" s="102" t="s">
        <v>2968</v>
      </c>
      <c r="D347" s="101">
        <v>8970</v>
      </c>
      <c r="E347" s="102" t="s">
        <v>120</v>
      </c>
      <c r="F347" s="102" t="s">
        <v>740</v>
      </c>
      <c r="G347" s="102" t="s">
        <v>741</v>
      </c>
      <c r="H347" s="101">
        <v>111419</v>
      </c>
    </row>
    <row r="348" spans="1:8" ht="14.4" x14ac:dyDescent="0.25">
      <c r="A348" s="101">
        <v>35345</v>
      </c>
      <c r="B348" s="102" t="s">
        <v>742</v>
      </c>
      <c r="C348" s="102" t="s">
        <v>2969</v>
      </c>
      <c r="D348" s="101">
        <v>8800</v>
      </c>
      <c r="E348" s="102" t="s">
        <v>117</v>
      </c>
      <c r="F348" s="102" t="s">
        <v>743</v>
      </c>
      <c r="G348" s="102" t="s">
        <v>2361</v>
      </c>
      <c r="H348" s="101">
        <v>113266</v>
      </c>
    </row>
    <row r="349" spans="1:8" ht="14.4" x14ac:dyDescent="0.25">
      <c r="A349" s="101">
        <v>35378</v>
      </c>
      <c r="B349" s="102" t="s">
        <v>744</v>
      </c>
      <c r="C349" s="102" t="s">
        <v>2970</v>
      </c>
      <c r="D349" s="101">
        <v>8800</v>
      </c>
      <c r="E349" s="102" t="s">
        <v>117</v>
      </c>
      <c r="F349" s="102" t="s">
        <v>1796</v>
      </c>
      <c r="G349" s="102" t="s">
        <v>746</v>
      </c>
      <c r="H349" s="101">
        <v>113266</v>
      </c>
    </row>
    <row r="350" spans="1:8" ht="14.4" x14ac:dyDescent="0.25">
      <c r="A350" s="101">
        <v>35394</v>
      </c>
      <c r="B350" s="102" t="s">
        <v>2028</v>
      </c>
      <c r="C350" s="102" t="s">
        <v>2971</v>
      </c>
      <c r="D350" s="101">
        <v>8800</v>
      </c>
      <c r="E350" s="102" t="s">
        <v>117</v>
      </c>
      <c r="F350" s="102" t="s">
        <v>747</v>
      </c>
      <c r="G350" s="102" t="s">
        <v>748</v>
      </c>
      <c r="H350" s="101">
        <v>0</v>
      </c>
    </row>
    <row r="351" spans="1:8" ht="14.4" x14ac:dyDescent="0.25">
      <c r="A351" s="101">
        <v>35527</v>
      </c>
      <c r="B351" s="102" t="s">
        <v>2972</v>
      </c>
      <c r="C351" s="102" t="s">
        <v>2973</v>
      </c>
      <c r="D351" s="101">
        <v>8700</v>
      </c>
      <c r="E351" s="102" t="s">
        <v>118</v>
      </c>
      <c r="F351" s="102" t="s">
        <v>749</v>
      </c>
      <c r="G351" s="102" t="s">
        <v>2974</v>
      </c>
      <c r="H351" s="101">
        <v>113241</v>
      </c>
    </row>
    <row r="352" spans="1:8" ht="14.4" x14ac:dyDescent="0.25">
      <c r="A352" s="101">
        <v>35535</v>
      </c>
      <c r="B352" s="102" t="s">
        <v>2975</v>
      </c>
      <c r="C352" s="102" t="s">
        <v>2976</v>
      </c>
      <c r="D352" s="101">
        <v>8700</v>
      </c>
      <c r="E352" s="102" t="s">
        <v>118</v>
      </c>
      <c r="F352" s="102" t="s">
        <v>750</v>
      </c>
      <c r="G352" s="102" t="s">
        <v>2977</v>
      </c>
      <c r="H352" s="101">
        <v>113241</v>
      </c>
    </row>
    <row r="353" spans="1:8" ht="14.4" x14ac:dyDescent="0.25">
      <c r="A353" s="101">
        <v>35584</v>
      </c>
      <c r="B353" s="102" t="s">
        <v>420</v>
      </c>
      <c r="C353" s="102" t="s">
        <v>2978</v>
      </c>
      <c r="D353" s="101">
        <v>8700</v>
      </c>
      <c r="E353" s="102" t="s">
        <v>118</v>
      </c>
      <c r="F353" s="102" t="s">
        <v>751</v>
      </c>
      <c r="G353" s="102" t="s">
        <v>2979</v>
      </c>
      <c r="H353" s="101">
        <v>113241</v>
      </c>
    </row>
    <row r="354" spans="1:8" ht="14.4" x14ac:dyDescent="0.25">
      <c r="A354" s="101">
        <v>35592</v>
      </c>
      <c r="B354" s="102" t="s">
        <v>2029</v>
      </c>
      <c r="C354" s="102" t="s">
        <v>2980</v>
      </c>
      <c r="D354" s="101">
        <v>8820</v>
      </c>
      <c r="E354" s="102" t="s">
        <v>94</v>
      </c>
      <c r="F354" s="102" t="s">
        <v>752</v>
      </c>
      <c r="G354" s="102" t="s">
        <v>753</v>
      </c>
      <c r="H354" s="101">
        <v>113258</v>
      </c>
    </row>
    <row r="355" spans="1:8" ht="14.4" x14ac:dyDescent="0.25">
      <c r="A355" s="101">
        <v>35601</v>
      </c>
      <c r="B355" s="102" t="s">
        <v>2030</v>
      </c>
      <c r="C355" s="102" t="s">
        <v>2981</v>
      </c>
      <c r="D355" s="101">
        <v>8820</v>
      </c>
      <c r="E355" s="102" t="s">
        <v>94</v>
      </c>
      <c r="F355" s="102" t="s">
        <v>754</v>
      </c>
      <c r="G355" s="102" t="s">
        <v>3716</v>
      </c>
      <c r="H355" s="101">
        <v>113258</v>
      </c>
    </row>
    <row r="356" spans="1:8" ht="14.4" x14ac:dyDescent="0.25">
      <c r="A356" s="101">
        <v>35618</v>
      </c>
      <c r="B356" s="102" t="s">
        <v>2031</v>
      </c>
      <c r="C356" s="102" t="s">
        <v>2982</v>
      </c>
      <c r="D356" s="101">
        <v>8820</v>
      </c>
      <c r="E356" s="102" t="s">
        <v>94</v>
      </c>
      <c r="F356" s="102" t="s">
        <v>755</v>
      </c>
      <c r="G356" s="102" t="s">
        <v>2983</v>
      </c>
      <c r="H356" s="101">
        <v>113258</v>
      </c>
    </row>
    <row r="357" spans="1:8" ht="14.4" x14ac:dyDescent="0.25">
      <c r="A357" s="101">
        <v>35626</v>
      </c>
      <c r="B357" s="102" t="s">
        <v>619</v>
      </c>
      <c r="C357" s="102" t="s">
        <v>2982</v>
      </c>
      <c r="D357" s="101">
        <v>8820</v>
      </c>
      <c r="E357" s="102" t="s">
        <v>94</v>
      </c>
      <c r="F357" s="102" t="s">
        <v>755</v>
      </c>
      <c r="G357" s="102" t="s">
        <v>756</v>
      </c>
      <c r="H357" s="101">
        <v>113258</v>
      </c>
    </row>
    <row r="358" spans="1:8" ht="14.4" x14ac:dyDescent="0.25">
      <c r="A358" s="101">
        <v>35634</v>
      </c>
      <c r="B358" s="102" t="s">
        <v>2032</v>
      </c>
      <c r="C358" s="102" t="s">
        <v>2984</v>
      </c>
      <c r="D358" s="101">
        <v>8820</v>
      </c>
      <c r="E358" s="102" t="s">
        <v>94</v>
      </c>
      <c r="F358" s="102" t="s">
        <v>757</v>
      </c>
      <c r="G358" s="102" t="s">
        <v>2985</v>
      </c>
      <c r="H358" s="101">
        <v>113258</v>
      </c>
    </row>
    <row r="359" spans="1:8" ht="14.4" x14ac:dyDescent="0.25">
      <c r="A359" s="101">
        <v>35659</v>
      </c>
      <c r="B359" s="102" t="s">
        <v>2033</v>
      </c>
      <c r="C359" s="102" t="s">
        <v>2986</v>
      </c>
      <c r="D359" s="101">
        <v>8630</v>
      </c>
      <c r="E359" s="102" t="s">
        <v>106</v>
      </c>
      <c r="F359" s="102" t="s">
        <v>758</v>
      </c>
      <c r="G359" s="102" t="s">
        <v>759</v>
      </c>
      <c r="H359" s="101">
        <v>113175</v>
      </c>
    </row>
    <row r="360" spans="1:8" ht="14.4" x14ac:dyDescent="0.25">
      <c r="A360" s="101">
        <v>35667</v>
      </c>
      <c r="B360" s="102" t="s">
        <v>2034</v>
      </c>
      <c r="C360" s="102" t="s">
        <v>2987</v>
      </c>
      <c r="D360" s="101">
        <v>8630</v>
      </c>
      <c r="E360" s="102" t="s">
        <v>106</v>
      </c>
      <c r="F360" s="102" t="s">
        <v>760</v>
      </c>
      <c r="G360" s="102" t="s">
        <v>2035</v>
      </c>
      <c r="H360" s="101">
        <v>113175</v>
      </c>
    </row>
    <row r="361" spans="1:8" ht="14.4" x14ac:dyDescent="0.25">
      <c r="A361" s="101">
        <v>35675</v>
      </c>
      <c r="B361" s="102" t="s">
        <v>761</v>
      </c>
      <c r="C361" s="102" t="s">
        <v>2988</v>
      </c>
      <c r="D361" s="101">
        <v>8630</v>
      </c>
      <c r="E361" s="102" t="s">
        <v>106</v>
      </c>
      <c r="F361" s="102" t="s">
        <v>762</v>
      </c>
      <c r="G361" s="102" t="s">
        <v>763</v>
      </c>
      <c r="H361" s="101">
        <v>113175</v>
      </c>
    </row>
    <row r="362" spans="1:8" ht="14.4" x14ac:dyDescent="0.25">
      <c r="A362" s="101">
        <v>35691</v>
      </c>
      <c r="B362" s="102" t="s">
        <v>2540</v>
      </c>
      <c r="C362" s="102" t="s">
        <v>2989</v>
      </c>
      <c r="D362" s="101">
        <v>8790</v>
      </c>
      <c r="E362" s="102" t="s">
        <v>116</v>
      </c>
      <c r="F362" s="102" t="s">
        <v>764</v>
      </c>
      <c r="G362" s="102" t="s">
        <v>2541</v>
      </c>
      <c r="H362" s="101">
        <v>113233</v>
      </c>
    </row>
    <row r="363" spans="1:8" ht="14.4" x14ac:dyDescent="0.25">
      <c r="A363" s="101">
        <v>35709</v>
      </c>
      <c r="B363" s="102" t="s">
        <v>2542</v>
      </c>
      <c r="C363" s="102" t="s">
        <v>2719</v>
      </c>
      <c r="D363" s="101">
        <v>8790</v>
      </c>
      <c r="E363" s="102" t="s">
        <v>116</v>
      </c>
      <c r="F363" s="102" t="s">
        <v>765</v>
      </c>
      <c r="G363" s="102" t="s">
        <v>2543</v>
      </c>
      <c r="H363" s="101">
        <v>113233</v>
      </c>
    </row>
    <row r="364" spans="1:8" ht="14.4" x14ac:dyDescent="0.25">
      <c r="A364" s="101">
        <v>35717</v>
      </c>
      <c r="B364" s="102" t="s">
        <v>2544</v>
      </c>
      <c r="C364" s="102" t="s">
        <v>2990</v>
      </c>
      <c r="D364" s="101">
        <v>8790</v>
      </c>
      <c r="E364" s="102" t="s">
        <v>116</v>
      </c>
      <c r="F364" s="102" t="s">
        <v>766</v>
      </c>
      <c r="G364" s="102" t="s">
        <v>2545</v>
      </c>
      <c r="H364" s="101">
        <v>113233</v>
      </c>
    </row>
    <row r="365" spans="1:8" ht="14.4" x14ac:dyDescent="0.25">
      <c r="A365" s="101">
        <v>35741</v>
      </c>
      <c r="B365" s="102" t="s">
        <v>2546</v>
      </c>
      <c r="C365" s="102" t="s">
        <v>2989</v>
      </c>
      <c r="D365" s="101">
        <v>8790</v>
      </c>
      <c r="E365" s="102" t="s">
        <v>116</v>
      </c>
      <c r="F365" s="102" t="s">
        <v>764</v>
      </c>
      <c r="G365" s="102" t="s">
        <v>2541</v>
      </c>
      <c r="H365" s="101">
        <v>113233</v>
      </c>
    </row>
    <row r="366" spans="1:8" ht="14.4" x14ac:dyDescent="0.25">
      <c r="A366" s="101">
        <v>35758</v>
      </c>
      <c r="B366" s="102" t="s">
        <v>2547</v>
      </c>
      <c r="C366" s="102" t="s">
        <v>2990</v>
      </c>
      <c r="D366" s="101">
        <v>8790</v>
      </c>
      <c r="E366" s="102" t="s">
        <v>116</v>
      </c>
      <c r="F366" s="102" t="s">
        <v>766</v>
      </c>
      <c r="G366" s="102" t="s">
        <v>2545</v>
      </c>
      <c r="H366" s="101">
        <v>113233</v>
      </c>
    </row>
    <row r="367" spans="1:8" ht="14.4" x14ac:dyDescent="0.25">
      <c r="A367" s="101">
        <v>35766</v>
      </c>
      <c r="B367" s="102" t="s">
        <v>2991</v>
      </c>
      <c r="C367" s="102" t="s">
        <v>2992</v>
      </c>
      <c r="D367" s="101">
        <v>8790</v>
      </c>
      <c r="E367" s="102" t="s">
        <v>116</v>
      </c>
      <c r="F367" s="102" t="s">
        <v>767</v>
      </c>
      <c r="G367" s="102" t="s">
        <v>2362</v>
      </c>
      <c r="H367" s="101">
        <v>113233</v>
      </c>
    </row>
    <row r="368" spans="1:8" ht="14.4" x14ac:dyDescent="0.25">
      <c r="A368" s="101">
        <v>35824</v>
      </c>
      <c r="B368" s="102" t="s">
        <v>716</v>
      </c>
      <c r="C368" s="102" t="s">
        <v>2993</v>
      </c>
      <c r="D368" s="101">
        <v>8210</v>
      </c>
      <c r="E368" s="102" t="s">
        <v>96</v>
      </c>
      <c r="F368" s="102" t="s">
        <v>768</v>
      </c>
      <c r="G368" s="102" t="s">
        <v>769</v>
      </c>
      <c r="H368" s="101">
        <v>113258</v>
      </c>
    </row>
    <row r="369" spans="1:8" ht="14.4" x14ac:dyDescent="0.25">
      <c r="A369" s="101">
        <v>35899</v>
      </c>
      <c r="B369" s="102" t="s">
        <v>2036</v>
      </c>
      <c r="C369" s="102" t="s">
        <v>2994</v>
      </c>
      <c r="D369" s="101">
        <v>9300</v>
      </c>
      <c r="E369" s="102" t="s">
        <v>128</v>
      </c>
      <c r="F369" s="102" t="s">
        <v>770</v>
      </c>
      <c r="G369" s="102" t="s">
        <v>2995</v>
      </c>
      <c r="H369" s="101">
        <v>111583</v>
      </c>
    </row>
    <row r="370" spans="1:8" ht="14.4" x14ac:dyDescent="0.25">
      <c r="A370" s="101">
        <v>35907</v>
      </c>
      <c r="B370" s="102" t="s">
        <v>771</v>
      </c>
      <c r="C370" s="102" t="s">
        <v>2996</v>
      </c>
      <c r="D370" s="101">
        <v>9300</v>
      </c>
      <c r="E370" s="102" t="s">
        <v>128</v>
      </c>
      <c r="F370" s="102" t="s">
        <v>772</v>
      </c>
      <c r="G370" s="102" t="s">
        <v>2363</v>
      </c>
      <c r="H370" s="101">
        <v>111583</v>
      </c>
    </row>
    <row r="371" spans="1:8" ht="14.4" x14ac:dyDescent="0.25">
      <c r="A371" s="101">
        <v>35915</v>
      </c>
      <c r="B371" s="102" t="s">
        <v>619</v>
      </c>
      <c r="C371" s="102" t="s">
        <v>2997</v>
      </c>
      <c r="D371" s="101">
        <v>9300</v>
      </c>
      <c r="E371" s="102" t="s">
        <v>128</v>
      </c>
      <c r="F371" s="102" t="s">
        <v>773</v>
      </c>
      <c r="G371" s="102" t="s">
        <v>3815</v>
      </c>
      <c r="H371" s="101">
        <v>111583</v>
      </c>
    </row>
    <row r="372" spans="1:8" ht="14.4" x14ac:dyDescent="0.25">
      <c r="A372" s="101">
        <v>35931</v>
      </c>
      <c r="B372" s="102" t="s">
        <v>2037</v>
      </c>
      <c r="C372" s="102" t="s">
        <v>2998</v>
      </c>
      <c r="D372" s="101">
        <v>9300</v>
      </c>
      <c r="E372" s="102" t="s">
        <v>128</v>
      </c>
      <c r="F372" s="102" t="s">
        <v>774</v>
      </c>
      <c r="G372" s="102" t="s">
        <v>2038</v>
      </c>
      <c r="H372" s="101">
        <v>111583</v>
      </c>
    </row>
    <row r="373" spans="1:8" ht="14.4" x14ac:dyDescent="0.25">
      <c r="A373" s="101">
        <v>35964</v>
      </c>
      <c r="B373" s="102" t="s">
        <v>2364</v>
      </c>
      <c r="C373" s="102" t="s">
        <v>2999</v>
      </c>
      <c r="D373" s="101">
        <v>9300</v>
      </c>
      <c r="E373" s="102" t="s">
        <v>128</v>
      </c>
      <c r="F373" s="102" t="s">
        <v>775</v>
      </c>
      <c r="G373" s="102" t="s">
        <v>3639</v>
      </c>
      <c r="H373" s="101">
        <v>111583</v>
      </c>
    </row>
    <row r="374" spans="1:8" ht="14.4" x14ac:dyDescent="0.25">
      <c r="A374" s="101">
        <v>36053</v>
      </c>
      <c r="B374" s="102" t="s">
        <v>776</v>
      </c>
      <c r="C374" s="102" t="s">
        <v>3000</v>
      </c>
      <c r="D374" s="101">
        <v>9150</v>
      </c>
      <c r="E374" s="102" t="s">
        <v>1675</v>
      </c>
      <c r="F374" s="102" t="s">
        <v>777</v>
      </c>
      <c r="G374" s="102" t="s">
        <v>3001</v>
      </c>
      <c r="H374" s="101">
        <v>113341</v>
      </c>
    </row>
    <row r="375" spans="1:8" ht="14.4" x14ac:dyDescent="0.25">
      <c r="A375" s="101">
        <v>36111</v>
      </c>
      <c r="B375" s="102" t="s">
        <v>1972</v>
      </c>
      <c r="C375" s="102" t="s">
        <v>3002</v>
      </c>
      <c r="D375" s="101">
        <v>9120</v>
      </c>
      <c r="E375" s="102" t="s">
        <v>1676</v>
      </c>
      <c r="F375" s="102" t="s">
        <v>778</v>
      </c>
      <c r="G375" s="102" t="s">
        <v>3816</v>
      </c>
      <c r="H375" s="101">
        <v>113341</v>
      </c>
    </row>
    <row r="376" spans="1:8" ht="14.4" x14ac:dyDescent="0.25">
      <c r="A376" s="101">
        <v>36152</v>
      </c>
      <c r="B376" s="102" t="s">
        <v>779</v>
      </c>
      <c r="C376" s="102" t="s">
        <v>3003</v>
      </c>
      <c r="D376" s="101">
        <v>9255</v>
      </c>
      <c r="E376" s="102" t="s">
        <v>131</v>
      </c>
      <c r="F376" s="102" t="s">
        <v>780</v>
      </c>
      <c r="G376" s="102" t="s">
        <v>781</v>
      </c>
      <c r="H376" s="101">
        <v>113332</v>
      </c>
    </row>
    <row r="377" spans="1:8" ht="14.4" x14ac:dyDescent="0.25">
      <c r="A377" s="101">
        <v>36202</v>
      </c>
      <c r="B377" s="102" t="s">
        <v>2039</v>
      </c>
      <c r="C377" s="102" t="s">
        <v>3004</v>
      </c>
      <c r="D377" s="101">
        <v>9800</v>
      </c>
      <c r="E377" s="102" t="s">
        <v>141</v>
      </c>
      <c r="F377" s="102" t="s">
        <v>782</v>
      </c>
      <c r="G377" s="102" t="s">
        <v>783</v>
      </c>
      <c r="H377" s="101">
        <v>113308</v>
      </c>
    </row>
    <row r="378" spans="1:8" ht="14.4" x14ac:dyDescent="0.25">
      <c r="A378" s="101">
        <v>36228</v>
      </c>
      <c r="B378" s="102" t="s">
        <v>2040</v>
      </c>
      <c r="C378" s="102" t="s">
        <v>3005</v>
      </c>
      <c r="D378" s="101">
        <v>9800</v>
      </c>
      <c r="E378" s="102" t="s">
        <v>141</v>
      </c>
      <c r="F378" s="102" t="s">
        <v>1677</v>
      </c>
      <c r="G378" s="102" t="s">
        <v>3006</v>
      </c>
      <c r="H378" s="101">
        <v>113308</v>
      </c>
    </row>
    <row r="379" spans="1:8" ht="14.4" x14ac:dyDescent="0.25">
      <c r="A379" s="101">
        <v>36285</v>
      </c>
      <c r="B379" s="102" t="s">
        <v>2041</v>
      </c>
      <c r="C379" s="102" t="s">
        <v>3007</v>
      </c>
      <c r="D379" s="101">
        <v>9200</v>
      </c>
      <c r="E379" s="102" t="s">
        <v>130</v>
      </c>
      <c r="F379" s="102" t="s">
        <v>2365</v>
      </c>
      <c r="G379" s="102" t="s">
        <v>2366</v>
      </c>
      <c r="H379" s="101">
        <v>113332</v>
      </c>
    </row>
    <row r="380" spans="1:8" ht="14.4" x14ac:dyDescent="0.25">
      <c r="A380" s="101">
        <v>36301</v>
      </c>
      <c r="B380" s="102" t="s">
        <v>2042</v>
      </c>
      <c r="C380" s="102" t="s">
        <v>3007</v>
      </c>
      <c r="D380" s="101">
        <v>9200</v>
      </c>
      <c r="E380" s="102" t="s">
        <v>130</v>
      </c>
      <c r="F380" s="102" t="s">
        <v>2367</v>
      </c>
      <c r="G380" s="102" t="s">
        <v>2366</v>
      </c>
      <c r="H380" s="101">
        <v>113332</v>
      </c>
    </row>
    <row r="381" spans="1:8" ht="14.4" x14ac:dyDescent="0.25">
      <c r="A381" s="101">
        <v>36335</v>
      </c>
      <c r="B381" s="102" t="s">
        <v>2043</v>
      </c>
      <c r="C381" s="102" t="s">
        <v>3007</v>
      </c>
      <c r="D381" s="101">
        <v>9200</v>
      </c>
      <c r="E381" s="102" t="s">
        <v>130</v>
      </c>
      <c r="F381" s="102" t="s">
        <v>2365</v>
      </c>
      <c r="G381" s="102" t="s">
        <v>2366</v>
      </c>
      <c r="H381" s="101">
        <v>113332</v>
      </c>
    </row>
    <row r="382" spans="1:8" ht="14.4" x14ac:dyDescent="0.25">
      <c r="A382" s="101">
        <v>36343</v>
      </c>
      <c r="B382" s="102" t="s">
        <v>2044</v>
      </c>
      <c r="C382" s="102" t="s">
        <v>3007</v>
      </c>
      <c r="D382" s="101">
        <v>9200</v>
      </c>
      <c r="E382" s="102" t="s">
        <v>130</v>
      </c>
      <c r="F382" s="102" t="s">
        <v>2365</v>
      </c>
      <c r="G382" s="102" t="s">
        <v>2366</v>
      </c>
      <c r="H382" s="101">
        <v>113332</v>
      </c>
    </row>
    <row r="383" spans="1:8" ht="14.4" x14ac:dyDescent="0.25">
      <c r="A383" s="101">
        <v>36418</v>
      </c>
      <c r="B383" s="102" t="s">
        <v>2045</v>
      </c>
      <c r="C383" s="102" t="s">
        <v>3008</v>
      </c>
      <c r="D383" s="101">
        <v>9900</v>
      </c>
      <c r="E383" s="102" t="s">
        <v>143</v>
      </c>
      <c r="F383" s="102" t="s">
        <v>784</v>
      </c>
      <c r="G383" s="102" t="s">
        <v>785</v>
      </c>
      <c r="H383" s="101">
        <v>112417</v>
      </c>
    </row>
    <row r="384" spans="1:8" ht="14.4" x14ac:dyDescent="0.25">
      <c r="A384" s="101">
        <v>36467</v>
      </c>
      <c r="B384" s="102" t="s">
        <v>3009</v>
      </c>
      <c r="C384" s="102" t="s">
        <v>3010</v>
      </c>
      <c r="D384" s="101">
        <v>9900</v>
      </c>
      <c r="E384" s="102" t="s">
        <v>143</v>
      </c>
      <c r="F384" s="102" t="s">
        <v>786</v>
      </c>
      <c r="G384" s="102" t="s">
        <v>2548</v>
      </c>
      <c r="H384" s="101">
        <v>111559</v>
      </c>
    </row>
    <row r="385" spans="1:8" ht="14.4" x14ac:dyDescent="0.25">
      <c r="A385" s="101">
        <v>36475</v>
      </c>
      <c r="B385" s="102" t="s">
        <v>787</v>
      </c>
      <c r="C385" s="102" t="s">
        <v>3008</v>
      </c>
      <c r="D385" s="101">
        <v>9900</v>
      </c>
      <c r="E385" s="102" t="s">
        <v>143</v>
      </c>
      <c r="F385" s="102" t="s">
        <v>784</v>
      </c>
      <c r="G385" s="102" t="s">
        <v>785</v>
      </c>
      <c r="H385" s="101">
        <v>112417</v>
      </c>
    </row>
    <row r="386" spans="1:8" ht="14.4" x14ac:dyDescent="0.25">
      <c r="A386" s="101">
        <v>36483</v>
      </c>
      <c r="B386" s="102" t="s">
        <v>788</v>
      </c>
      <c r="C386" s="102" t="s">
        <v>3008</v>
      </c>
      <c r="D386" s="101">
        <v>9900</v>
      </c>
      <c r="E386" s="102" t="s">
        <v>143</v>
      </c>
      <c r="F386" s="102" t="s">
        <v>784</v>
      </c>
      <c r="G386" s="102" t="s">
        <v>785</v>
      </c>
      <c r="H386" s="101">
        <v>112417</v>
      </c>
    </row>
    <row r="387" spans="1:8" ht="14.4" x14ac:dyDescent="0.25">
      <c r="A387" s="101">
        <v>36491</v>
      </c>
      <c r="B387" s="102" t="s">
        <v>1678</v>
      </c>
      <c r="C387" s="102" t="s">
        <v>3011</v>
      </c>
      <c r="D387" s="101">
        <v>9160</v>
      </c>
      <c r="E387" s="102" t="s">
        <v>1679</v>
      </c>
      <c r="F387" s="102" t="s">
        <v>789</v>
      </c>
      <c r="G387" s="102" t="s">
        <v>3012</v>
      </c>
      <c r="H387" s="101">
        <v>111336</v>
      </c>
    </row>
    <row r="388" spans="1:8" ht="14.4" x14ac:dyDescent="0.25">
      <c r="A388" s="101">
        <v>36517</v>
      </c>
      <c r="B388" s="102" t="s">
        <v>790</v>
      </c>
      <c r="C388" s="102" t="s">
        <v>3013</v>
      </c>
      <c r="D388" s="101">
        <v>9940</v>
      </c>
      <c r="E388" s="102" t="s">
        <v>122</v>
      </c>
      <c r="F388" s="102" t="s">
        <v>791</v>
      </c>
      <c r="G388" s="102" t="s">
        <v>792</v>
      </c>
      <c r="H388" s="101">
        <v>113274</v>
      </c>
    </row>
    <row r="389" spans="1:8" ht="14.4" x14ac:dyDescent="0.25">
      <c r="A389" s="101">
        <v>36566</v>
      </c>
      <c r="B389" s="102" t="s">
        <v>2368</v>
      </c>
      <c r="C389" s="102" t="s">
        <v>3014</v>
      </c>
      <c r="D389" s="101">
        <v>9500</v>
      </c>
      <c r="E389" s="102" t="s">
        <v>134</v>
      </c>
      <c r="F389" s="102" t="s">
        <v>794</v>
      </c>
      <c r="G389" s="102" t="s">
        <v>1578</v>
      </c>
      <c r="H389" s="101">
        <v>111492</v>
      </c>
    </row>
    <row r="390" spans="1:8" ht="14.4" x14ac:dyDescent="0.25">
      <c r="A390" s="101">
        <v>36608</v>
      </c>
      <c r="B390" s="102" t="s">
        <v>2369</v>
      </c>
      <c r="C390" s="102" t="s">
        <v>3015</v>
      </c>
      <c r="D390" s="101">
        <v>9500</v>
      </c>
      <c r="E390" s="102" t="s">
        <v>134</v>
      </c>
      <c r="F390" s="102" t="s">
        <v>795</v>
      </c>
      <c r="G390" s="102" t="s">
        <v>1578</v>
      </c>
      <c r="H390" s="101">
        <v>111492</v>
      </c>
    </row>
    <row r="391" spans="1:8" ht="14.4" x14ac:dyDescent="0.25">
      <c r="A391" s="101">
        <v>36616</v>
      </c>
      <c r="B391" s="102" t="s">
        <v>357</v>
      </c>
      <c r="C391" s="102" t="s">
        <v>3016</v>
      </c>
      <c r="D391" s="101">
        <v>9500</v>
      </c>
      <c r="E391" s="102" t="s">
        <v>134</v>
      </c>
      <c r="F391" s="102" t="s">
        <v>796</v>
      </c>
      <c r="G391" s="102" t="s">
        <v>797</v>
      </c>
      <c r="H391" s="101">
        <v>111492</v>
      </c>
    </row>
    <row r="392" spans="1:8" ht="14.4" x14ac:dyDescent="0.25">
      <c r="A392" s="101">
        <v>36624</v>
      </c>
      <c r="B392" s="102" t="s">
        <v>3017</v>
      </c>
      <c r="C392" s="102" t="s">
        <v>3018</v>
      </c>
      <c r="D392" s="101">
        <v>9000</v>
      </c>
      <c r="E392" s="102" t="s">
        <v>121</v>
      </c>
      <c r="F392" s="102" t="s">
        <v>798</v>
      </c>
      <c r="G392" s="102" t="s">
        <v>2549</v>
      </c>
      <c r="H392" s="101">
        <v>112771</v>
      </c>
    </row>
    <row r="393" spans="1:8" ht="14.4" x14ac:dyDescent="0.25">
      <c r="A393" s="101">
        <v>36699</v>
      </c>
      <c r="B393" s="102" t="s">
        <v>3019</v>
      </c>
      <c r="C393" s="102" t="s">
        <v>3717</v>
      </c>
      <c r="D393" s="101">
        <v>9000</v>
      </c>
      <c r="E393" s="102" t="s">
        <v>121</v>
      </c>
      <c r="F393" s="102" t="s">
        <v>799</v>
      </c>
      <c r="G393" s="102" t="s">
        <v>2550</v>
      </c>
      <c r="H393" s="101">
        <v>112771</v>
      </c>
    </row>
    <row r="394" spans="1:8" ht="14.4" x14ac:dyDescent="0.25">
      <c r="A394" s="101">
        <v>36715</v>
      </c>
      <c r="B394" s="102" t="s">
        <v>2047</v>
      </c>
      <c r="C394" s="102" t="s">
        <v>3020</v>
      </c>
      <c r="D394" s="101">
        <v>9000</v>
      </c>
      <c r="E394" s="102" t="s">
        <v>121</v>
      </c>
      <c r="F394" s="102" t="s">
        <v>800</v>
      </c>
      <c r="G394" s="102" t="s">
        <v>2370</v>
      </c>
      <c r="H394" s="101">
        <v>113282</v>
      </c>
    </row>
    <row r="395" spans="1:8" ht="14.4" x14ac:dyDescent="0.25">
      <c r="A395" s="101">
        <v>36764</v>
      </c>
      <c r="B395" s="102" t="s">
        <v>801</v>
      </c>
      <c r="C395" s="102" t="s">
        <v>3021</v>
      </c>
      <c r="D395" s="101">
        <v>9000</v>
      </c>
      <c r="E395" s="102" t="s">
        <v>121</v>
      </c>
      <c r="F395" s="102" t="s">
        <v>3718</v>
      </c>
      <c r="G395" s="102" t="s">
        <v>2371</v>
      </c>
      <c r="H395" s="101">
        <v>111542</v>
      </c>
    </row>
    <row r="396" spans="1:8" ht="14.4" x14ac:dyDescent="0.25">
      <c r="A396" s="101">
        <v>36913</v>
      </c>
      <c r="B396" s="102" t="s">
        <v>2372</v>
      </c>
      <c r="C396" s="102" t="s">
        <v>3022</v>
      </c>
      <c r="D396" s="101">
        <v>9000</v>
      </c>
      <c r="E396" s="102" t="s">
        <v>121</v>
      </c>
      <c r="F396" s="102" t="s">
        <v>802</v>
      </c>
      <c r="G396" s="102" t="s">
        <v>3640</v>
      </c>
      <c r="H396" s="101">
        <v>113282</v>
      </c>
    </row>
    <row r="397" spans="1:8" ht="14.4" x14ac:dyDescent="0.25">
      <c r="A397" s="101">
        <v>36939</v>
      </c>
      <c r="B397" s="102" t="s">
        <v>2048</v>
      </c>
      <c r="C397" s="102" t="s">
        <v>3023</v>
      </c>
      <c r="D397" s="101">
        <v>9030</v>
      </c>
      <c r="E397" s="102" t="s">
        <v>1680</v>
      </c>
      <c r="F397" s="102" t="s">
        <v>803</v>
      </c>
      <c r="G397" s="102" t="s">
        <v>804</v>
      </c>
      <c r="H397" s="101">
        <v>113282</v>
      </c>
    </row>
    <row r="398" spans="1:8" ht="14.4" x14ac:dyDescent="0.25">
      <c r="A398" s="101">
        <v>36954</v>
      </c>
      <c r="B398" s="102" t="s">
        <v>2049</v>
      </c>
      <c r="C398" s="102" t="s">
        <v>3024</v>
      </c>
      <c r="D398" s="101">
        <v>9000</v>
      </c>
      <c r="E398" s="102" t="s">
        <v>121</v>
      </c>
      <c r="F398" s="102" t="s">
        <v>805</v>
      </c>
      <c r="G398" s="102" t="s">
        <v>806</v>
      </c>
      <c r="H398" s="101">
        <v>113291</v>
      </c>
    </row>
    <row r="399" spans="1:8" ht="14.4" x14ac:dyDescent="0.25">
      <c r="A399" s="101">
        <v>36962</v>
      </c>
      <c r="B399" s="102" t="s">
        <v>807</v>
      </c>
      <c r="C399" s="102" t="s">
        <v>3025</v>
      </c>
      <c r="D399" s="101">
        <v>9000</v>
      </c>
      <c r="E399" s="102" t="s">
        <v>121</v>
      </c>
      <c r="F399" s="102" t="s">
        <v>808</v>
      </c>
      <c r="G399" s="102" t="s">
        <v>1579</v>
      </c>
      <c r="H399" s="101">
        <v>113282</v>
      </c>
    </row>
    <row r="400" spans="1:8" ht="14.4" x14ac:dyDescent="0.25">
      <c r="A400" s="101">
        <v>36996</v>
      </c>
      <c r="B400" s="102" t="s">
        <v>809</v>
      </c>
      <c r="C400" s="102" t="s">
        <v>3026</v>
      </c>
      <c r="D400" s="101">
        <v>9000</v>
      </c>
      <c r="E400" s="102" t="s">
        <v>121</v>
      </c>
      <c r="F400" s="102" t="s">
        <v>810</v>
      </c>
      <c r="G400" s="102" t="s">
        <v>811</v>
      </c>
      <c r="H400" s="101">
        <v>113282</v>
      </c>
    </row>
    <row r="401" spans="1:8" ht="14.4" x14ac:dyDescent="0.25">
      <c r="A401" s="101">
        <v>37028</v>
      </c>
      <c r="B401" s="102" t="s">
        <v>812</v>
      </c>
      <c r="C401" s="102" t="s">
        <v>3027</v>
      </c>
      <c r="D401" s="101">
        <v>9000</v>
      </c>
      <c r="E401" s="102" t="s">
        <v>121</v>
      </c>
      <c r="F401" s="102" t="s">
        <v>813</v>
      </c>
      <c r="G401" s="102" t="s">
        <v>1797</v>
      </c>
      <c r="H401" s="101">
        <v>113282</v>
      </c>
    </row>
    <row r="402" spans="1:8" ht="14.4" x14ac:dyDescent="0.25">
      <c r="A402" s="101">
        <v>37069</v>
      </c>
      <c r="B402" s="102" t="s">
        <v>2050</v>
      </c>
      <c r="C402" s="102" t="s">
        <v>3028</v>
      </c>
      <c r="D402" s="101">
        <v>9000</v>
      </c>
      <c r="E402" s="102" t="s">
        <v>121</v>
      </c>
      <c r="F402" s="102" t="s">
        <v>814</v>
      </c>
      <c r="G402" s="102" t="s">
        <v>815</v>
      </c>
      <c r="H402" s="101">
        <v>113282</v>
      </c>
    </row>
    <row r="403" spans="1:8" ht="14.4" x14ac:dyDescent="0.25">
      <c r="A403" s="101">
        <v>37085</v>
      </c>
      <c r="B403" s="102" t="s">
        <v>2051</v>
      </c>
      <c r="C403" s="102" t="s">
        <v>3029</v>
      </c>
      <c r="D403" s="101">
        <v>9000</v>
      </c>
      <c r="E403" s="102" t="s">
        <v>121</v>
      </c>
      <c r="F403" s="102" t="s">
        <v>200</v>
      </c>
      <c r="G403" s="102" t="s">
        <v>817</v>
      </c>
      <c r="H403" s="101">
        <v>112771</v>
      </c>
    </row>
    <row r="404" spans="1:8" ht="14.4" x14ac:dyDescent="0.25">
      <c r="A404" s="101">
        <v>37259</v>
      </c>
      <c r="B404" s="102" t="s">
        <v>2052</v>
      </c>
      <c r="C404" s="102" t="s">
        <v>3030</v>
      </c>
      <c r="D404" s="101">
        <v>9308</v>
      </c>
      <c r="E404" s="102" t="s">
        <v>1681</v>
      </c>
      <c r="F404" s="102" t="s">
        <v>818</v>
      </c>
      <c r="G404" s="102" t="s">
        <v>2551</v>
      </c>
      <c r="H404" s="101">
        <v>111583</v>
      </c>
    </row>
    <row r="405" spans="1:8" ht="14.4" x14ac:dyDescent="0.25">
      <c r="A405" s="101">
        <v>37275</v>
      </c>
      <c r="B405" s="102" t="s">
        <v>3031</v>
      </c>
      <c r="C405" s="102" t="s">
        <v>3032</v>
      </c>
      <c r="D405" s="101">
        <v>9220</v>
      </c>
      <c r="E405" s="102" t="s">
        <v>125</v>
      </c>
      <c r="F405" s="102" t="s">
        <v>819</v>
      </c>
      <c r="G405" s="102" t="s">
        <v>2552</v>
      </c>
      <c r="H405" s="101">
        <v>111658</v>
      </c>
    </row>
    <row r="406" spans="1:8" ht="14.4" x14ac:dyDescent="0.25">
      <c r="A406" s="101">
        <v>37309</v>
      </c>
      <c r="B406" s="102" t="s">
        <v>1682</v>
      </c>
      <c r="C406" s="102" t="s">
        <v>3033</v>
      </c>
      <c r="D406" s="101">
        <v>9220</v>
      </c>
      <c r="E406" s="102" t="s">
        <v>125</v>
      </c>
      <c r="F406" s="102" t="s">
        <v>820</v>
      </c>
      <c r="G406" s="102" t="s">
        <v>1683</v>
      </c>
      <c r="H406" s="101">
        <v>111336</v>
      </c>
    </row>
    <row r="407" spans="1:8" ht="14.4" x14ac:dyDescent="0.25">
      <c r="A407" s="101">
        <v>37317</v>
      </c>
      <c r="B407" s="102" t="s">
        <v>1684</v>
      </c>
      <c r="C407" s="102" t="s">
        <v>3034</v>
      </c>
      <c r="D407" s="101">
        <v>9220</v>
      </c>
      <c r="E407" s="102" t="s">
        <v>125</v>
      </c>
      <c r="F407" s="102" t="s">
        <v>821</v>
      </c>
      <c r="G407" s="102" t="s">
        <v>1685</v>
      </c>
      <c r="H407" s="101">
        <v>111336</v>
      </c>
    </row>
    <row r="408" spans="1:8" ht="14.4" x14ac:dyDescent="0.25">
      <c r="A408" s="101">
        <v>37325</v>
      </c>
      <c r="B408" s="102" t="s">
        <v>822</v>
      </c>
      <c r="C408" s="102" t="s">
        <v>3035</v>
      </c>
      <c r="D408" s="101">
        <v>9550</v>
      </c>
      <c r="E408" s="102" t="s">
        <v>135</v>
      </c>
      <c r="F408" s="102" t="s">
        <v>823</v>
      </c>
      <c r="G408" s="102" t="s">
        <v>824</v>
      </c>
      <c r="H408" s="101">
        <v>113324</v>
      </c>
    </row>
    <row r="409" spans="1:8" ht="14.4" x14ac:dyDescent="0.25">
      <c r="A409" s="101">
        <v>37499</v>
      </c>
      <c r="B409" s="102" t="s">
        <v>1678</v>
      </c>
      <c r="C409" s="102" t="s">
        <v>3036</v>
      </c>
      <c r="D409" s="101">
        <v>9160</v>
      </c>
      <c r="E409" s="102" t="s">
        <v>124</v>
      </c>
      <c r="F409" s="102" t="s">
        <v>825</v>
      </c>
      <c r="G409" s="102" t="s">
        <v>3037</v>
      </c>
      <c r="H409" s="101">
        <v>111336</v>
      </c>
    </row>
    <row r="410" spans="1:8" ht="14.4" x14ac:dyDescent="0.25">
      <c r="A410" s="101">
        <v>37523</v>
      </c>
      <c r="B410" s="102" t="s">
        <v>1678</v>
      </c>
      <c r="C410" s="102" t="s">
        <v>3038</v>
      </c>
      <c r="D410" s="101">
        <v>9160</v>
      </c>
      <c r="E410" s="102" t="s">
        <v>124</v>
      </c>
      <c r="F410" s="102" t="s">
        <v>827</v>
      </c>
      <c r="G410" s="102" t="s">
        <v>3039</v>
      </c>
      <c r="H410" s="101">
        <v>111336</v>
      </c>
    </row>
    <row r="411" spans="1:8" ht="14.4" x14ac:dyDescent="0.25">
      <c r="A411" s="101">
        <v>37531</v>
      </c>
      <c r="B411" s="102" t="s">
        <v>1678</v>
      </c>
      <c r="C411" s="102" t="s">
        <v>3553</v>
      </c>
      <c r="D411" s="101">
        <v>9160</v>
      </c>
      <c r="E411" s="102" t="s">
        <v>124</v>
      </c>
      <c r="F411" s="102" t="s">
        <v>1420</v>
      </c>
      <c r="G411" s="102" t="s">
        <v>2505</v>
      </c>
      <c r="H411" s="101">
        <v>111336</v>
      </c>
    </row>
    <row r="412" spans="1:8" ht="14.4" x14ac:dyDescent="0.25">
      <c r="A412" s="101">
        <v>37556</v>
      </c>
      <c r="B412" s="102" t="s">
        <v>828</v>
      </c>
      <c r="C412" s="102" t="s">
        <v>3040</v>
      </c>
      <c r="D412" s="101">
        <v>9990</v>
      </c>
      <c r="E412" s="102" t="s">
        <v>144</v>
      </c>
      <c r="F412" s="102" t="s">
        <v>829</v>
      </c>
      <c r="G412" s="102" t="s">
        <v>1580</v>
      </c>
      <c r="H412" s="101">
        <v>112417</v>
      </c>
    </row>
    <row r="413" spans="1:8" ht="14.4" x14ac:dyDescent="0.25">
      <c r="A413" s="101">
        <v>37581</v>
      </c>
      <c r="B413" s="102" t="s">
        <v>1686</v>
      </c>
      <c r="C413" s="102" t="s">
        <v>3041</v>
      </c>
      <c r="D413" s="101">
        <v>9030</v>
      </c>
      <c r="E413" s="102" t="s">
        <v>1680</v>
      </c>
      <c r="F413" s="102" t="s">
        <v>830</v>
      </c>
      <c r="G413" s="102" t="s">
        <v>3817</v>
      </c>
      <c r="H413" s="101">
        <v>113274</v>
      </c>
    </row>
    <row r="414" spans="1:8" ht="14.4" x14ac:dyDescent="0.25">
      <c r="A414" s="101">
        <v>37598</v>
      </c>
      <c r="B414" s="102" t="s">
        <v>831</v>
      </c>
      <c r="C414" s="102" t="s">
        <v>3042</v>
      </c>
      <c r="D414" s="101">
        <v>9090</v>
      </c>
      <c r="E414" s="102" t="s">
        <v>6</v>
      </c>
      <c r="F414" s="102" t="s">
        <v>832</v>
      </c>
      <c r="G414" s="102" t="s">
        <v>833</v>
      </c>
      <c r="H414" s="101">
        <v>113291</v>
      </c>
    </row>
    <row r="415" spans="1:8" ht="14.4" x14ac:dyDescent="0.25">
      <c r="A415" s="101">
        <v>37606</v>
      </c>
      <c r="B415" s="102" t="s">
        <v>834</v>
      </c>
      <c r="C415" s="102" t="s">
        <v>3043</v>
      </c>
      <c r="D415" s="101">
        <v>9090</v>
      </c>
      <c r="E415" s="102" t="s">
        <v>6</v>
      </c>
      <c r="F415" s="102" t="s">
        <v>189</v>
      </c>
      <c r="G415" s="102" t="s">
        <v>835</v>
      </c>
      <c r="H415" s="101">
        <v>113291</v>
      </c>
    </row>
    <row r="416" spans="1:8" ht="14.4" x14ac:dyDescent="0.25">
      <c r="A416" s="101">
        <v>37614</v>
      </c>
      <c r="B416" s="102" t="s">
        <v>831</v>
      </c>
      <c r="C416" s="102" t="s">
        <v>3042</v>
      </c>
      <c r="D416" s="101">
        <v>9090</v>
      </c>
      <c r="E416" s="102" t="s">
        <v>6</v>
      </c>
      <c r="F416" s="102" t="s">
        <v>832</v>
      </c>
      <c r="G416" s="102" t="s">
        <v>833</v>
      </c>
      <c r="H416" s="101">
        <v>113291</v>
      </c>
    </row>
    <row r="417" spans="1:8" ht="14.4" x14ac:dyDescent="0.25">
      <c r="A417" s="101">
        <v>37648</v>
      </c>
      <c r="B417" s="102" t="s">
        <v>836</v>
      </c>
      <c r="C417" s="102" t="s">
        <v>3044</v>
      </c>
      <c r="D417" s="101">
        <v>9420</v>
      </c>
      <c r="E417" s="102" t="s">
        <v>1687</v>
      </c>
      <c r="F417" s="102" t="s">
        <v>837</v>
      </c>
      <c r="G417" s="102" t="s">
        <v>1746</v>
      </c>
      <c r="H417" s="101">
        <v>111583</v>
      </c>
    </row>
    <row r="418" spans="1:8" ht="14.4" x14ac:dyDescent="0.25">
      <c r="A418" s="101">
        <v>37655</v>
      </c>
      <c r="B418" s="102" t="s">
        <v>838</v>
      </c>
      <c r="C418" s="102" t="s">
        <v>3045</v>
      </c>
      <c r="D418" s="101">
        <v>9820</v>
      </c>
      <c r="E418" s="102" t="s">
        <v>127</v>
      </c>
      <c r="F418" s="102" t="s">
        <v>839</v>
      </c>
      <c r="G418" s="102" t="s">
        <v>2373</v>
      </c>
      <c r="H418" s="101">
        <v>112771</v>
      </c>
    </row>
    <row r="419" spans="1:8" ht="14.4" x14ac:dyDescent="0.25">
      <c r="A419" s="101">
        <v>37705</v>
      </c>
      <c r="B419" s="102" t="s">
        <v>3818</v>
      </c>
      <c r="C419" s="102" t="s">
        <v>3046</v>
      </c>
      <c r="D419" s="101">
        <v>9400</v>
      </c>
      <c r="E419" s="102" t="s">
        <v>132</v>
      </c>
      <c r="F419" s="102" t="s">
        <v>840</v>
      </c>
      <c r="G419" s="102" t="s">
        <v>3819</v>
      </c>
      <c r="H419" s="101">
        <v>113481</v>
      </c>
    </row>
    <row r="420" spans="1:8" ht="14.4" x14ac:dyDescent="0.25">
      <c r="A420" s="101">
        <v>37821</v>
      </c>
      <c r="B420" s="102" t="s">
        <v>841</v>
      </c>
      <c r="C420" s="102" t="s">
        <v>3047</v>
      </c>
      <c r="D420" s="101">
        <v>9700</v>
      </c>
      <c r="E420" s="102" t="s">
        <v>139</v>
      </c>
      <c r="F420" s="102" t="s">
        <v>842</v>
      </c>
      <c r="G420" s="102" t="s">
        <v>2053</v>
      </c>
      <c r="H420" s="101">
        <v>113316</v>
      </c>
    </row>
    <row r="421" spans="1:8" ht="14.4" x14ac:dyDescent="0.25">
      <c r="A421" s="101">
        <v>37846</v>
      </c>
      <c r="B421" s="102" t="s">
        <v>843</v>
      </c>
      <c r="C421" s="102" t="s">
        <v>3047</v>
      </c>
      <c r="D421" s="101">
        <v>9700</v>
      </c>
      <c r="E421" s="102" t="s">
        <v>139</v>
      </c>
      <c r="F421" s="102" t="s">
        <v>844</v>
      </c>
      <c r="G421" s="102" t="s">
        <v>2053</v>
      </c>
      <c r="H421" s="101">
        <v>113316</v>
      </c>
    </row>
    <row r="422" spans="1:8" ht="14.4" x14ac:dyDescent="0.25">
      <c r="A422" s="101">
        <v>37853</v>
      </c>
      <c r="B422" s="102" t="s">
        <v>845</v>
      </c>
      <c r="C422" s="102" t="s">
        <v>3047</v>
      </c>
      <c r="D422" s="101">
        <v>9700</v>
      </c>
      <c r="E422" s="102" t="s">
        <v>139</v>
      </c>
      <c r="F422" s="102" t="s">
        <v>846</v>
      </c>
      <c r="G422" s="102" t="s">
        <v>1747</v>
      </c>
      <c r="H422" s="101">
        <v>113316</v>
      </c>
    </row>
    <row r="423" spans="1:8" ht="14.4" x14ac:dyDescent="0.25">
      <c r="A423" s="101">
        <v>37879</v>
      </c>
      <c r="B423" s="102" t="s">
        <v>847</v>
      </c>
      <c r="C423" s="102" t="s">
        <v>3047</v>
      </c>
      <c r="D423" s="101">
        <v>9700</v>
      </c>
      <c r="E423" s="102" t="s">
        <v>139</v>
      </c>
      <c r="F423" s="102" t="s">
        <v>848</v>
      </c>
      <c r="G423" s="102" t="s">
        <v>849</v>
      </c>
      <c r="H423" s="101">
        <v>113316</v>
      </c>
    </row>
    <row r="424" spans="1:8" ht="14.4" x14ac:dyDescent="0.25">
      <c r="A424" s="101">
        <v>37887</v>
      </c>
      <c r="B424" s="102" t="s">
        <v>850</v>
      </c>
      <c r="C424" s="102" t="s">
        <v>3047</v>
      </c>
      <c r="D424" s="101">
        <v>9700</v>
      </c>
      <c r="E424" s="102" t="s">
        <v>139</v>
      </c>
      <c r="F424" s="102" t="s">
        <v>848</v>
      </c>
      <c r="G424" s="102" t="s">
        <v>849</v>
      </c>
      <c r="H424" s="101">
        <v>113316</v>
      </c>
    </row>
    <row r="425" spans="1:8" ht="14.4" x14ac:dyDescent="0.25">
      <c r="A425" s="101">
        <v>37903</v>
      </c>
      <c r="B425" s="102" t="s">
        <v>3048</v>
      </c>
      <c r="C425" s="102" t="s">
        <v>3049</v>
      </c>
      <c r="D425" s="101">
        <v>9700</v>
      </c>
      <c r="E425" s="102" t="s">
        <v>139</v>
      </c>
      <c r="F425" s="102" t="s">
        <v>851</v>
      </c>
      <c r="G425" s="102" t="s">
        <v>2553</v>
      </c>
      <c r="H425" s="101">
        <v>112193</v>
      </c>
    </row>
    <row r="426" spans="1:8" ht="14.4" x14ac:dyDescent="0.25">
      <c r="A426" s="101">
        <v>38083</v>
      </c>
      <c r="B426" s="102" t="s">
        <v>397</v>
      </c>
      <c r="C426" s="102" t="s">
        <v>3050</v>
      </c>
      <c r="D426" s="101">
        <v>9051</v>
      </c>
      <c r="E426" s="102" t="s">
        <v>1688</v>
      </c>
      <c r="F426" s="102" t="s">
        <v>852</v>
      </c>
      <c r="G426" s="102" t="s">
        <v>2054</v>
      </c>
      <c r="H426" s="101">
        <v>113291</v>
      </c>
    </row>
    <row r="427" spans="1:8" ht="14.4" x14ac:dyDescent="0.25">
      <c r="A427" s="101">
        <v>38158</v>
      </c>
      <c r="B427" s="102" t="s">
        <v>831</v>
      </c>
      <c r="C427" s="102" t="s">
        <v>3051</v>
      </c>
      <c r="D427" s="101">
        <v>9660</v>
      </c>
      <c r="E427" s="102" t="s">
        <v>138</v>
      </c>
      <c r="F427" s="102" t="s">
        <v>853</v>
      </c>
      <c r="G427" s="102" t="s">
        <v>1689</v>
      </c>
      <c r="H427" s="101">
        <v>113324</v>
      </c>
    </row>
    <row r="428" spans="1:8" ht="14.4" x14ac:dyDescent="0.25">
      <c r="A428" s="101">
        <v>38182</v>
      </c>
      <c r="B428" s="102" t="s">
        <v>2374</v>
      </c>
      <c r="C428" s="102" t="s">
        <v>3052</v>
      </c>
      <c r="D428" s="101">
        <v>9100</v>
      </c>
      <c r="E428" s="102" t="s">
        <v>63</v>
      </c>
      <c r="F428" s="102" t="s">
        <v>854</v>
      </c>
      <c r="G428" s="102" t="s">
        <v>3820</v>
      </c>
      <c r="H428" s="101">
        <v>112664</v>
      </c>
    </row>
    <row r="429" spans="1:8" ht="14.4" x14ac:dyDescent="0.25">
      <c r="A429" s="101">
        <v>38208</v>
      </c>
      <c r="B429" s="102" t="s">
        <v>2055</v>
      </c>
      <c r="C429" s="102" t="s">
        <v>3053</v>
      </c>
      <c r="D429" s="101">
        <v>9100</v>
      </c>
      <c r="E429" s="102" t="s">
        <v>63</v>
      </c>
      <c r="F429" s="102" t="s">
        <v>855</v>
      </c>
      <c r="G429" s="102" t="s">
        <v>2056</v>
      </c>
      <c r="H429" s="101">
        <v>112664</v>
      </c>
    </row>
    <row r="430" spans="1:8" ht="14.4" x14ac:dyDescent="0.25">
      <c r="A430" s="101">
        <v>38216</v>
      </c>
      <c r="B430" s="102" t="s">
        <v>2375</v>
      </c>
      <c r="C430" s="102" t="s">
        <v>3054</v>
      </c>
      <c r="D430" s="101">
        <v>9100</v>
      </c>
      <c r="E430" s="102" t="s">
        <v>63</v>
      </c>
      <c r="F430" s="102" t="s">
        <v>856</v>
      </c>
      <c r="G430" s="102" t="s">
        <v>2554</v>
      </c>
      <c r="H430" s="101">
        <v>112664</v>
      </c>
    </row>
    <row r="431" spans="1:8" ht="14.4" x14ac:dyDescent="0.25">
      <c r="A431" s="101">
        <v>38224</v>
      </c>
      <c r="B431" s="102" t="s">
        <v>1581</v>
      </c>
      <c r="C431" s="102" t="s">
        <v>3055</v>
      </c>
      <c r="D431" s="101">
        <v>9100</v>
      </c>
      <c r="E431" s="102" t="s">
        <v>63</v>
      </c>
      <c r="F431" s="102" t="s">
        <v>857</v>
      </c>
      <c r="G431" s="102" t="s">
        <v>858</v>
      </c>
      <c r="H431" s="101">
        <v>112664</v>
      </c>
    </row>
    <row r="432" spans="1:8" ht="14.4" x14ac:dyDescent="0.25">
      <c r="A432" s="101">
        <v>38257</v>
      </c>
      <c r="B432" s="102" t="s">
        <v>1582</v>
      </c>
      <c r="C432" s="102" t="s">
        <v>3056</v>
      </c>
      <c r="D432" s="101">
        <v>9100</v>
      </c>
      <c r="E432" s="102" t="s">
        <v>63</v>
      </c>
      <c r="F432" s="102" t="s">
        <v>859</v>
      </c>
      <c r="G432" s="102" t="s">
        <v>860</v>
      </c>
      <c r="H432" s="101">
        <v>112664</v>
      </c>
    </row>
    <row r="433" spans="1:8" ht="14.4" x14ac:dyDescent="0.25">
      <c r="A433" s="101">
        <v>38265</v>
      </c>
      <c r="B433" s="102" t="s">
        <v>2057</v>
      </c>
      <c r="C433" s="102" t="s">
        <v>3057</v>
      </c>
      <c r="D433" s="101">
        <v>9100</v>
      </c>
      <c r="E433" s="102" t="s">
        <v>63</v>
      </c>
      <c r="F433" s="102" t="s">
        <v>861</v>
      </c>
      <c r="G433" s="102" t="s">
        <v>1798</v>
      </c>
      <c r="H433" s="101">
        <v>112664</v>
      </c>
    </row>
    <row r="434" spans="1:8" ht="14.4" x14ac:dyDescent="0.25">
      <c r="A434" s="101">
        <v>38273</v>
      </c>
      <c r="B434" s="102" t="s">
        <v>862</v>
      </c>
      <c r="C434" s="102" t="s">
        <v>3058</v>
      </c>
      <c r="D434" s="101">
        <v>9100</v>
      </c>
      <c r="E434" s="102" t="s">
        <v>63</v>
      </c>
      <c r="F434" s="102" t="s">
        <v>863</v>
      </c>
      <c r="G434" s="102" t="s">
        <v>864</v>
      </c>
      <c r="H434" s="101">
        <v>112664</v>
      </c>
    </row>
    <row r="435" spans="1:8" ht="14.4" x14ac:dyDescent="0.25">
      <c r="A435" s="101">
        <v>38281</v>
      </c>
      <c r="B435" s="102" t="s">
        <v>2058</v>
      </c>
      <c r="C435" s="102" t="s">
        <v>3059</v>
      </c>
      <c r="D435" s="101">
        <v>9100</v>
      </c>
      <c r="E435" s="102" t="s">
        <v>63</v>
      </c>
      <c r="F435" s="102" t="s">
        <v>865</v>
      </c>
      <c r="G435" s="102" t="s">
        <v>866</v>
      </c>
      <c r="H435" s="101">
        <v>112664</v>
      </c>
    </row>
    <row r="436" spans="1:8" ht="14.4" x14ac:dyDescent="0.25">
      <c r="A436" s="101">
        <v>38299</v>
      </c>
      <c r="B436" s="102" t="s">
        <v>1799</v>
      </c>
      <c r="C436" s="102" t="s">
        <v>3060</v>
      </c>
      <c r="D436" s="101">
        <v>9100</v>
      </c>
      <c r="E436" s="102" t="s">
        <v>63</v>
      </c>
      <c r="F436" s="102" t="s">
        <v>867</v>
      </c>
      <c r="G436" s="102" t="s">
        <v>1800</v>
      </c>
      <c r="H436" s="101">
        <v>112664</v>
      </c>
    </row>
    <row r="437" spans="1:8" ht="14.4" x14ac:dyDescent="0.25">
      <c r="A437" s="101">
        <v>38307</v>
      </c>
      <c r="B437" s="102" t="s">
        <v>2059</v>
      </c>
      <c r="C437" s="102" t="s">
        <v>3059</v>
      </c>
      <c r="D437" s="101">
        <v>9100</v>
      </c>
      <c r="E437" s="102" t="s">
        <v>63</v>
      </c>
      <c r="F437" s="102" t="s">
        <v>865</v>
      </c>
      <c r="G437" s="102" t="s">
        <v>866</v>
      </c>
      <c r="H437" s="101">
        <v>112664</v>
      </c>
    </row>
    <row r="438" spans="1:8" ht="14.4" x14ac:dyDescent="0.25">
      <c r="A438" s="101">
        <v>38381</v>
      </c>
      <c r="B438" s="102" t="s">
        <v>441</v>
      </c>
      <c r="C438" s="102" t="s">
        <v>3061</v>
      </c>
      <c r="D438" s="101">
        <v>9230</v>
      </c>
      <c r="E438" s="102" t="s">
        <v>126</v>
      </c>
      <c r="F438" s="102" t="s">
        <v>868</v>
      </c>
      <c r="G438" s="102" t="s">
        <v>869</v>
      </c>
      <c r="H438" s="101">
        <v>112805</v>
      </c>
    </row>
    <row r="439" spans="1:8" ht="14.4" x14ac:dyDescent="0.25">
      <c r="A439" s="101">
        <v>38422</v>
      </c>
      <c r="B439" s="102" t="s">
        <v>870</v>
      </c>
      <c r="C439" s="102" t="s">
        <v>3062</v>
      </c>
      <c r="D439" s="101">
        <v>9230</v>
      </c>
      <c r="E439" s="102" t="s">
        <v>126</v>
      </c>
      <c r="F439" s="102" t="s">
        <v>871</v>
      </c>
      <c r="G439" s="102" t="s">
        <v>3641</v>
      </c>
      <c r="H439" s="101">
        <v>112805</v>
      </c>
    </row>
    <row r="440" spans="1:8" ht="14.4" x14ac:dyDescent="0.25">
      <c r="A440" s="101">
        <v>38471</v>
      </c>
      <c r="B440" s="102" t="s">
        <v>2376</v>
      </c>
      <c r="C440" s="102" t="s">
        <v>3063</v>
      </c>
      <c r="D440" s="101">
        <v>9240</v>
      </c>
      <c r="E440" s="102" t="s">
        <v>179</v>
      </c>
      <c r="F440" s="102" t="s">
        <v>872</v>
      </c>
      <c r="G440" s="102" t="s">
        <v>873</v>
      </c>
      <c r="H440" s="101">
        <v>111336</v>
      </c>
    </row>
    <row r="441" spans="1:8" ht="14.4" x14ac:dyDescent="0.25">
      <c r="A441" s="101">
        <v>38489</v>
      </c>
      <c r="B441" s="102" t="s">
        <v>2377</v>
      </c>
      <c r="C441" s="102" t="s">
        <v>3064</v>
      </c>
      <c r="D441" s="101">
        <v>9240</v>
      </c>
      <c r="E441" s="102" t="s">
        <v>179</v>
      </c>
      <c r="F441" s="102" t="s">
        <v>874</v>
      </c>
      <c r="G441" s="102" t="s">
        <v>875</v>
      </c>
      <c r="H441" s="101">
        <v>111336</v>
      </c>
    </row>
    <row r="442" spans="1:8" ht="14.4" x14ac:dyDescent="0.25">
      <c r="A442" s="101">
        <v>38562</v>
      </c>
      <c r="B442" s="102" t="s">
        <v>876</v>
      </c>
      <c r="C442" s="102" t="s">
        <v>3065</v>
      </c>
      <c r="D442" s="101">
        <v>9620</v>
      </c>
      <c r="E442" s="102" t="s">
        <v>137</v>
      </c>
      <c r="F442" s="102" t="s">
        <v>877</v>
      </c>
      <c r="G442" s="102" t="s">
        <v>2060</v>
      </c>
      <c r="H442" s="101">
        <v>113324</v>
      </c>
    </row>
    <row r="443" spans="1:8" ht="14.4" x14ac:dyDescent="0.25">
      <c r="A443" s="101">
        <v>38604</v>
      </c>
      <c r="B443" s="102" t="s">
        <v>713</v>
      </c>
      <c r="C443" s="102" t="s">
        <v>3067</v>
      </c>
      <c r="D443" s="101">
        <v>9052</v>
      </c>
      <c r="E443" s="102" t="s">
        <v>1690</v>
      </c>
      <c r="F443" s="102" t="s">
        <v>879</v>
      </c>
      <c r="G443" s="102" t="s">
        <v>880</v>
      </c>
      <c r="H443" s="101">
        <v>113291</v>
      </c>
    </row>
    <row r="444" spans="1:8" ht="14.4" x14ac:dyDescent="0.25">
      <c r="A444" s="101">
        <v>38653</v>
      </c>
      <c r="B444" s="102" t="s">
        <v>881</v>
      </c>
      <c r="C444" s="102" t="s">
        <v>3068</v>
      </c>
      <c r="D444" s="101">
        <v>9660</v>
      </c>
      <c r="E444" s="102" t="s">
        <v>138</v>
      </c>
      <c r="F444" s="102" t="s">
        <v>882</v>
      </c>
      <c r="G444" s="102" t="s">
        <v>3821</v>
      </c>
      <c r="H444" s="101">
        <v>113324</v>
      </c>
    </row>
    <row r="445" spans="1:8" ht="14.4" x14ac:dyDescent="0.25">
      <c r="A445" s="101">
        <v>38695</v>
      </c>
      <c r="B445" s="102" t="s">
        <v>3642</v>
      </c>
      <c r="C445" s="102" t="s">
        <v>3069</v>
      </c>
      <c r="D445" s="101">
        <v>3580</v>
      </c>
      <c r="E445" s="102" t="s">
        <v>2</v>
      </c>
      <c r="F445" s="102" t="s">
        <v>2061</v>
      </c>
      <c r="G445" s="102" t="s">
        <v>2378</v>
      </c>
      <c r="H445" s="101">
        <v>113373</v>
      </c>
    </row>
    <row r="446" spans="1:8" ht="14.4" x14ac:dyDescent="0.25">
      <c r="A446" s="101">
        <v>38703</v>
      </c>
      <c r="B446" s="102" t="s">
        <v>3643</v>
      </c>
      <c r="C446" s="102" t="s">
        <v>3069</v>
      </c>
      <c r="D446" s="101">
        <v>3580</v>
      </c>
      <c r="E446" s="102" t="s">
        <v>2</v>
      </c>
      <c r="F446" s="102" t="s">
        <v>2061</v>
      </c>
      <c r="G446" s="102" t="s">
        <v>2378</v>
      </c>
      <c r="H446" s="101">
        <v>113373</v>
      </c>
    </row>
    <row r="447" spans="1:8" ht="14.4" x14ac:dyDescent="0.25">
      <c r="A447" s="101">
        <v>38711</v>
      </c>
      <c r="B447" s="102" t="s">
        <v>3644</v>
      </c>
      <c r="C447" s="102" t="s">
        <v>3069</v>
      </c>
      <c r="D447" s="101">
        <v>3580</v>
      </c>
      <c r="E447" s="102" t="s">
        <v>2</v>
      </c>
      <c r="F447" s="102" t="s">
        <v>2061</v>
      </c>
      <c r="G447" s="102" t="s">
        <v>2378</v>
      </c>
      <c r="H447" s="101">
        <v>113373</v>
      </c>
    </row>
    <row r="448" spans="1:8" ht="14.4" x14ac:dyDescent="0.25">
      <c r="A448" s="101">
        <v>38729</v>
      </c>
      <c r="B448" s="102" t="s">
        <v>3645</v>
      </c>
      <c r="C448" s="102" t="s">
        <v>3070</v>
      </c>
      <c r="D448" s="101">
        <v>3580</v>
      </c>
      <c r="E448" s="102" t="s">
        <v>2</v>
      </c>
      <c r="F448" s="102" t="s">
        <v>3822</v>
      </c>
      <c r="G448" s="102" t="s">
        <v>2379</v>
      </c>
      <c r="H448" s="101">
        <v>113373</v>
      </c>
    </row>
    <row r="449" spans="1:8" ht="14.4" x14ac:dyDescent="0.25">
      <c r="A449" s="101">
        <v>38761</v>
      </c>
      <c r="B449" s="102" t="s">
        <v>793</v>
      </c>
      <c r="C449" s="102" t="s">
        <v>3071</v>
      </c>
      <c r="D449" s="101">
        <v>3740</v>
      </c>
      <c r="E449" s="102" t="s">
        <v>84</v>
      </c>
      <c r="F449" s="102" t="s">
        <v>883</v>
      </c>
      <c r="G449" s="102" t="s">
        <v>3719</v>
      </c>
      <c r="H449" s="101">
        <v>113407</v>
      </c>
    </row>
    <row r="450" spans="1:8" ht="14.4" x14ac:dyDescent="0.25">
      <c r="A450" s="101">
        <v>38844</v>
      </c>
      <c r="B450" s="102" t="s">
        <v>2062</v>
      </c>
      <c r="C450" s="102" t="s">
        <v>3072</v>
      </c>
      <c r="D450" s="101">
        <v>3960</v>
      </c>
      <c r="E450" s="102" t="s">
        <v>82</v>
      </c>
      <c r="F450" s="102" t="s">
        <v>884</v>
      </c>
      <c r="G450" s="102" t="s">
        <v>885</v>
      </c>
      <c r="H450" s="101">
        <v>113449</v>
      </c>
    </row>
    <row r="451" spans="1:8" ht="14.4" x14ac:dyDescent="0.25">
      <c r="A451" s="101">
        <v>38851</v>
      </c>
      <c r="B451" s="102" t="s">
        <v>2063</v>
      </c>
      <c r="C451" s="102" t="s">
        <v>3073</v>
      </c>
      <c r="D451" s="101">
        <v>3960</v>
      </c>
      <c r="E451" s="102" t="s">
        <v>82</v>
      </c>
      <c r="F451" s="102" t="s">
        <v>886</v>
      </c>
      <c r="G451" s="102" t="s">
        <v>887</v>
      </c>
      <c r="H451" s="101">
        <v>113449</v>
      </c>
    </row>
    <row r="452" spans="1:8" ht="14.4" x14ac:dyDescent="0.25">
      <c r="A452" s="101">
        <v>38885</v>
      </c>
      <c r="B452" s="102" t="s">
        <v>888</v>
      </c>
      <c r="C452" s="102" t="s">
        <v>3074</v>
      </c>
      <c r="D452" s="101">
        <v>3590</v>
      </c>
      <c r="E452" s="102" t="s">
        <v>171</v>
      </c>
      <c r="F452" s="102" t="s">
        <v>889</v>
      </c>
      <c r="G452" s="102" t="s">
        <v>3720</v>
      </c>
      <c r="H452" s="101">
        <v>111518</v>
      </c>
    </row>
    <row r="453" spans="1:8" ht="14.4" x14ac:dyDescent="0.25">
      <c r="A453" s="101">
        <v>38919</v>
      </c>
      <c r="B453" s="102" t="s">
        <v>890</v>
      </c>
      <c r="C453" s="102" t="s">
        <v>3074</v>
      </c>
      <c r="D453" s="101">
        <v>3590</v>
      </c>
      <c r="E453" s="102" t="s">
        <v>171</v>
      </c>
      <c r="F453" s="102" t="s">
        <v>891</v>
      </c>
      <c r="G453" s="102" t="s">
        <v>2380</v>
      </c>
      <c r="H453" s="101">
        <v>111518</v>
      </c>
    </row>
    <row r="454" spans="1:8" ht="14.4" x14ac:dyDescent="0.25">
      <c r="A454" s="101">
        <v>38927</v>
      </c>
      <c r="B454" s="102" t="s">
        <v>892</v>
      </c>
      <c r="C454" s="102" t="s">
        <v>3075</v>
      </c>
      <c r="D454" s="101">
        <v>3650</v>
      </c>
      <c r="E454" s="102" t="s">
        <v>80</v>
      </c>
      <c r="F454" s="102" t="s">
        <v>893</v>
      </c>
      <c r="G454" s="102" t="s">
        <v>1583</v>
      </c>
      <c r="H454" s="101">
        <v>111518</v>
      </c>
    </row>
    <row r="455" spans="1:8" ht="14.4" x14ac:dyDescent="0.25">
      <c r="A455" s="101">
        <v>38935</v>
      </c>
      <c r="B455" s="102" t="s">
        <v>894</v>
      </c>
      <c r="C455" s="102" t="s">
        <v>3076</v>
      </c>
      <c r="D455" s="101">
        <v>3650</v>
      </c>
      <c r="E455" s="102" t="s">
        <v>80</v>
      </c>
      <c r="F455" s="102" t="s">
        <v>895</v>
      </c>
      <c r="G455" s="102" t="s">
        <v>3077</v>
      </c>
      <c r="H455" s="101">
        <v>113415</v>
      </c>
    </row>
    <row r="456" spans="1:8" ht="14.4" x14ac:dyDescent="0.25">
      <c r="A456" s="101">
        <v>38951</v>
      </c>
      <c r="B456" s="102" t="s">
        <v>2381</v>
      </c>
      <c r="C456" s="102" t="s">
        <v>3078</v>
      </c>
      <c r="D456" s="101">
        <v>3600</v>
      </c>
      <c r="E456" s="102" t="s">
        <v>78</v>
      </c>
      <c r="F456" s="102" t="s">
        <v>2382</v>
      </c>
      <c r="G456" s="102" t="s">
        <v>2555</v>
      </c>
      <c r="H456" s="101">
        <v>113431</v>
      </c>
    </row>
    <row r="457" spans="1:8" ht="14.4" x14ac:dyDescent="0.25">
      <c r="A457" s="101">
        <v>39057</v>
      </c>
      <c r="B457" s="102" t="s">
        <v>896</v>
      </c>
      <c r="C457" s="102" t="s">
        <v>3079</v>
      </c>
      <c r="D457" s="101">
        <v>3600</v>
      </c>
      <c r="E457" s="102" t="s">
        <v>78</v>
      </c>
      <c r="F457" s="102" t="s">
        <v>897</v>
      </c>
      <c r="G457" s="102" t="s">
        <v>898</v>
      </c>
      <c r="H457" s="101">
        <v>113431</v>
      </c>
    </row>
    <row r="458" spans="1:8" ht="14.4" x14ac:dyDescent="0.25">
      <c r="A458" s="101">
        <v>39073</v>
      </c>
      <c r="B458" s="102" t="s">
        <v>899</v>
      </c>
      <c r="C458" s="102" t="s">
        <v>3080</v>
      </c>
      <c r="D458" s="101">
        <v>3930</v>
      </c>
      <c r="E458" s="102" t="s">
        <v>76</v>
      </c>
      <c r="F458" s="102" t="s">
        <v>900</v>
      </c>
      <c r="G458" s="102" t="s">
        <v>3081</v>
      </c>
      <c r="H458" s="101">
        <v>113456</v>
      </c>
    </row>
    <row r="459" spans="1:8" ht="14.4" x14ac:dyDescent="0.25">
      <c r="A459" s="101">
        <v>39099</v>
      </c>
      <c r="B459" s="102" t="s">
        <v>2064</v>
      </c>
      <c r="C459" s="102" t="s">
        <v>3082</v>
      </c>
      <c r="D459" s="101">
        <v>3500</v>
      </c>
      <c r="E459" s="102" t="s">
        <v>72</v>
      </c>
      <c r="F459" s="102" t="s">
        <v>901</v>
      </c>
      <c r="G459" s="102" t="s">
        <v>1801</v>
      </c>
      <c r="H459" s="101">
        <v>111518</v>
      </c>
    </row>
    <row r="460" spans="1:8" ht="14.4" x14ac:dyDescent="0.25">
      <c r="A460" s="101">
        <v>39107</v>
      </c>
      <c r="B460" s="102" t="s">
        <v>2065</v>
      </c>
      <c r="C460" s="102" t="s">
        <v>3083</v>
      </c>
      <c r="D460" s="101">
        <v>3500</v>
      </c>
      <c r="E460" s="102" t="s">
        <v>72</v>
      </c>
      <c r="F460" s="102" t="s">
        <v>902</v>
      </c>
      <c r="G460" s="102" t="s">
        <v>1802</v>
      </c>
      <c r="H460" s="101">
        <v>113357</v>
      </c>
    </row>
    <row r="461" spans="1:8" ht="14.4" x14ac:dyDescent="0.25">
      <c r="A461" s="101">
        <v>39115</v>
      </c>
      <c r="B461" s="102" t="s">
        <v>2066</v>
      </c>
      <c r="C461" s="102" t="s">
        <v>3083</v>
      </c>
      <c r="D461" s="101">
        <v>3500</v>
      </c>
      <c r="E461" s="102" t="s">
        <v>72</v>
      </c>
      <c r="F461" s="102" t="s">
        <v>902</v>
      </c>
      <c r="G461" s="102" t="s">
        <v>1802</v>
      </c>
      <c r="H461" s="101">
        <v>113357</v>
      </c>
    </row>
    <row r="462" spans="1:8" ht="14.4" x14ac:dyDescent="0.25">
      <c r="A462" s="101">
        <v>39263</v>
      </c>
      <c r="B462" s="102" t="s">
        <v>2067</v>
      </c>
      <c r="C462" s="102" t="s">
        <v>3084</v>
      </c>
      <c r="D462" s="101">
        <v>3500</v>
      </c>
      <c r="E462" s="102" t="s">
        <v>72</v>
      </c>
      <c r="F462" s="102" t="s">
        <v>903</v>
      </c>
      <c r="G462" s="102" t="s">
        <v>904</v>
      </c>
      <c r="H462" s="101">
        <v>111518</v>
      </c>
    </row>
    <row r="463" spans="1:8" ht="14.4" x14ac:dyDescent="0.25">
      <c r="A463" s="101">
        <v>39271</v>
      </c>
      <c r="B463" s="102" t="s">
        <v>905</v>
      </c>
      <c r="C463" s="102" t="s">
        <v>3085</v>
      </c>
      <c r="D463" s="101">
        <v>3500</v>
      </c>
      <c r="E463" s="102" t="s">
        <v>72</v>
      </c>
      <c r="F463" s="102" t="s">
        <v>906</v>
      </c>
      <c r="G463" s="102" t="s">
        <v>2383</v>
      </c>
      <c r="H463" s="101">
        <v>113357</v>
      </c>
    </row>
    <row r="464" spans="1:8" ht="14.4" x14ac:dyDescent="0.25">
      <c r="A464" s="101">
        <v>39289</v>
      </c>
      <c r="B464" s="102" t="s">
        <v>907</v>
      </c>
      <c r="C464" s="102" t="s">
        <v>3086</v>
      </c>
      <c r="D464" s="101">
        <v>3940</v>
      </c>
      <c r="E464" s="102" t="s">
        <v>1691</v>
      </c>
      <c r="F464" s="102" t="s">
        <v>908</v>
      </c>
      <c r="G464" s="102" t="s">
        <v>909</v>
      </c>
      <c r="H464" s="101">
        <v>138818</v>
      </c>
    </row>
    <row r="465" spans="1:8" ht="14.4" x14ac:dyDescent="0.25">
      <c r="A465" s="101">
        <v>39305</v>
      </c>
      <c r="B465" s="102" t="s">
        <v>397</v>
      </c>
      <c r="C465" s="102" t="s">
        <v>3087</v>
      </c>
      <c r="D465" s="101">
        <v>3530</v>
      </c>
      <c r="E465" s="102" t="s">
        <v>1692</v>
      </c>
      <c r="F465" s="102" t="s">
        <v>910</v>
      </c>
      <c r="G465" s="102" t="s">
        <v>911</v>
      </c>
      <c r="H465" s="101">
        <v>138818</v>
      </c>
    </row>
    <row r="466" spans="1:8" ht="14.4" x14ac:dyDescent="0.25">
      <c r="A466" s="101">
        <v>39313</v>
      </c>
      <c r="B466" s="102" t="s">
        <v>912</v>
      </c>
      <c r="C466" s="102" t="s">
        <v>3088</v>
      </c>
      <c r="D466" s="101">
        <v>3540</v>
      </c>
      <c r="E466" s="102" t="s">
        <v>87</v>
      </c>
      <c r="F466" s="102" t="s">
        <v>913</v>
      </c>
      <c r="G466" s="102" t="s">
        <v>3823</v>
      </c>
      <c r="H466" s="101">
        <v>113381</v>
      </c>
    </row>
    <row r="467" spans="1:8" ht="14.4" x14ac:dyDescent="0.25">
      <c r="A467" s="101">
        <v>39321</v>
      </c>
      <c r="B467" s="102" t="s">
        <v>914</v>
      </c>
      <c r="C467" s="102" t="s">
        <v>3088</v>
      </c>
      <c r="D467" s="101">
        <v>3540</v>
      </c>
      <c r="E467" s="102" t="s">
        <v>87</v>
      </c>
      <c r="F467" s="102" t="s">
        <v>913</v>
      </c>
      <c r="G467" s="102" t="s">
        <v>3823</v>
      </c>
      <c r="H467" s="101">
        <v>113381</v>
      </c>
    </row>
    <row r="468" spans="1:8" ht="14.4" x14ac:dyDescent="0.25">
      <c r="A468" s="101">
        <v>39479</v>
      </c>
      <c r="B468" s="102" t="s">
        <v>2068</v>
      </c>
      <c r="C468" s="102" t="s">
        <v>3089</v>
      </c>
      <c r="D468" s="101">
        <v>3680</v>
      </c>
      <c r="E468" s="102" t="s">
        <v>81</v>
      </c>
      <c r="F468" s="102" t="s">
        <v>915</v>
      </c>
      <c r="G468" s="102" t="s">
        <v>2069</v>
      </c>
      <c r="H468" s="101">
        <v>113423</v>
      </c>
    </row>
    <row r="469" spans="1:8" ht="14.4" x14ac:dyDescent="0.25">
      <c r="A469" s="101">
        <v>39503</v>
      </c>
      <c r="B469" s="102" t="s">
        <v>3090</v>
      </c>
      <c r="C469" s="102" t="s">
        <v>3091</v>
      </c>
      <c r="D469" s="101">
        <v>3620</v>
      </c>
      <c r="E469" s="102" t="s">
        <v>0</v>
      </c>
      <c r="F469" s="102" t="s">
        <v>917</v>
      </c>
      <c r="G469" s="102" t="s">
        <v>3646</v>
      </c>
      <c r="H469" s="101">
        <v>113415</v>
      </c>
    </row>
    <row r="470" spans="1:8" ht="14.4" x14ac:dyDescent="0.25">
      <c r="A470" s="101">
        <v>39511</v>
      </c>
      <c r="B470" s="102" t="s">
        <v>3092</v>
      </c>
      <c r="C470" s="102" t="s">
        <v>3093</v>
      </c>
      <c r="D470" s="101">
        <v>3620</v>
      </c>
      <c r="E470" s="102" t="s">
        <v>0</v>
      </c>
      <c r="F470" s="102" t="s">
        <v>918</v>
      </c>
      <c r="G470" s="102" t="s">
        <v>3647</v>
      </c>
      <c r="H470" s="101">
        <v>113415</v>
      </c>
    </row>
    <row r="471" spans="1:8" ht="14.4" x14ac:dyDescent="0.25">
      <c r="A471" s="101">
        <v>39529</v>
      </c>
      <c r="B471" s="102" t="s">
        <v>3094</v>
      </c>
      <c r="C471" s="102" t="s">
        <v>3095</v>
      </c>
      <c r="D471" s="101">
        <v>3620</v>
      </c>
      <c r="E471" s="102" t="s">
        <v>0</v>
      </c>
      <c r="F471" s="102" t="s">
        <v>919</v>
      </c>
      <c r="G471" s="102" t="s">
        <v>3824</v>
      </c>
      <c r="H471" s="101">
        <v>113415</v>
      </c>
    </row>
    <row r="472" spans="1:8" ht="14.4" x14ac:dyDescent="0.25">
      <c r="A472" s="101">
        <v>39545</v>
      </c>
      <c r="B472" s="102" t="s">
        <v>920</v>
      </c>
      <c r="C472" s="102" t="s">
        <v>3096</v>
      </c>
      <c r="D472" s="101">
        <v>3970</v>
      </c>
      <c r="E472" s="102" t="s">
        <v>89</v>
      </c>
      <c r="F472" s="102" t="s">
        <v>921</v>
      </c>
      <c r="G472" s="102" t="s">
        <v>922</v>
      </c>
      <c r="H472" s="101">
        <v>112763</v>
      </c>
    </row>
    <row r="473" spans="1:8" ht="14.4" x14ac:dyDescent="0.25">
      <c r="A473" s="101">
        <v>39552</v>
      </c>
      <c r="B473" s="102" t="s">
        <v>923</v>
      </c>
      <c r="C473" s="102" t="s">
        <v>3097</v>
      </c>
      <c r="D473" s="101">
        <v>3970</v>
      </c>
      <c r="E473" s="102" t="s">
        <v>89</v>
      </c>
      <c r="F473" s="102" t="s">
        <v>924</v>
      </c>
      <c r="G473" s="102" t="s">
        <v>925</v>
      </c>
      <c r="H473" s="101">
        <v>112763</v>
      </c>
    </row>
    <row r="474" spans="1:8" ht="14.4" x14ac:dyDescent="0.25">
      <c r="A474" s="101">
        <v>39561</v>
      </c>
      <c r="B474" s="102" t="s">
        <v>2070</v>
      </c>
      <c r="C474" s="102" t="s">
        <v>2707</v>
      </c>
      <c r="D474" s="101">
        <v>3920</v>
      </c>
      <c r="E474" s="102" t="s">
        <v>86</v>
      </c>
      <c r="F474" s="102" t="s">
        <v>284</v>
      </c>
      <c r="G474" s="102" t="s">
        <v>2384</v>
      </c>
      <c r="H474" s="101">
        <v>111518</v>
      </c>
    </row>
    <row r="475" spans="1:8" ht="14.4" x14ac:dyDescent="0.25">
      <c r="A475" s="101">
        <v>39611</v>
      </c>
      <c r="B475" s="102" t="s">
        <v>3648</v>
      </c>
      <c r="C475" s="102" t="s">
        <v>3098</v>
      </c>
      <c r="D475" s="101">
        <v>3560</v>
      </c>
      <c r="E475" s="102" t="s">
        <v>88</v>
      </c>
      <c r="F475" s="102" t="s">
        <v>3649</v>
      </c>
      <c r="G475" s="102" t="s">
        <v>2385</v>
      </c>
      <c r="H475" s="101">
        <v>113373</v>
      </c>
    </row>
    <row r="476" spans="1:8" ht="14.4" x14ac:dyDescent="0.25">
      <c r="A476" s="101">
        <v>39628</v>
      </c>
      <c r="B476" s="102" t="s">
        <v>3650</v>
      </c>
      <c r="C476" s="102" t="s">
        <v>3098</v>
      </c>
      <c r="D476" s="101">
        <v>3560</v>
      </c>
      <c r="E476" s="102" t="s">
        <v>88</v>
      </c>
      <c r="F476" s="102" t="s">
        <v>3649</v>
      </c>
      <c r="G476" s="102" t="s">
        <v>2385</v>
      </c>
      <c r="H476" s="101">
        <v>113373</v>
      </c>
    </row>
    <row r="477" spans="1:8" ht="14.4" x14ac:dyDescent="0.25">
      <c r="A477" s="101">
        <v>39636</v>
      </c>
      <c r="B477" s="102" t="s">
        <v>2071</v>
      </c>
      <c r="C477" s="102" t="s">
        <v>3099</v>
      </c>
      <c r="D477" s="101">
        <v>3680</v>
      </c>
      <c r="E477" s="102" t="s">
        <v>81</v>
      </c>
      <c r="F477" s="102" t="s">
        <v>915</v>
      </c>
      <c r="G477" s="102" t="s">
        <v>2069</v>
      </c>
      <c r="H477" s="101">
        <v>113423</v>
      </c>
    </row>
    <row r="478" spans="1:8" ht="14.4" x14ac:dyDescent="0.25">
      <c r="A478" s="101">
        <v>39669</v>
      </c>
      <c r="B478" s="102" t="s">
        <v>926</v>
      </c>
      <c r="C478" s="102" t="s">
        <v>3100</v>
      </c>
      <c r="D478" s="101">
        <v>3630</v>
      </c>
      <c r="E478" s="102" t="s">
        <v>79</v>
      </c>
      <c r="F478" s="102" t="s">
        <v>1238</v>
      </c>
      <c r="G478" s="102" t="s">
        <v>1693</v>
      </c>
      <c r="H478" s="101">
        <v>113415</v>
      </c>
    </row>
    <row r="479" spans="1:8" ht="14.4" x14ac:dyDescent="0.25">
      <c r="A479" s="101">
        <v>39677</v>
      </c>
      <c r="B479" s="102" t="s">
        <v>927</v>
      </c>
      <c r="C479" s="102" t="s">
        <v>3100</v>
      </c>
      <c r="D479" s="101">
        <v>3630</v>
      </c>
      <c r="E479" s="102" t="s">
        <v>79</v>
      </c>
      <c r="F479" s="102" t="s">
        <v>1238</v>
      </c>
      <c r="G479" s="102" t="s">
        <v>1694</v>
      </c>
      <c r="H479" s="101">
        <v>113415</v>
      </c>
    </row>
    <row r="480" spans="1:8" ht="14.4" x14ac:dyDescent="0.25">
      <c r="A480" s="101">
        <v>39719</v>
      </c>
      <c r="B480" s="102" t="s">
        <v>928</v>
      </c>
      <c r="C480" s="102" t="s">
        <v>3101</v>
      </c>
      <c r="D480" s="101">
        <v>3630</v>
      </c>
      <c r="E480" s="102" t="s">
        <v>79</v>
      </c>
      <c r="F480" s="102" t="s">
        <v>929</v>
      </c>
      <c r="G480" s="102" t="s">
        <v>2556</v>
      </c>
      <c r="H480" s="101">
        <v>111518</v>
      </c>
    </row>
    <row r="481" spans="1:8" ht="14.4" x14ac:dyDescent="0.25">
      <c r="A481" s="101">
        <v>39743</v>
      </c>
      <c r="B481" s="102" t="s">
        <v>930</v>
      </c>
      <c r="C481" s="102" t="s">
        <v>3102</v>
      </c>
      <c r="D481" s="101">
        <v>3740</v>
      </c>
      <c r="E481" s="102" t="s">
        <v>1695</v>
      </c>
      <c r="F481" s="102" t="s">
        <v>931</v>
      </c>
      <c r="G481" s="102" t="s">
        <v>3721</v>
      </c>
      <c r="H481" s="101">
        <v>111518</v>
      </c>
    </row>
    <row r="482" spans="1:8" ht="14.4" x14ac:dyDescent="0.25">
      <c r="A482" s="101">
        <v>39826</v>
      </c>
      <c r="B482" s="102" t="s">
        <v>3651</v>
      </c>
      <c r="C482" s="102" t="s">
        <v>3103</v>
      </c>
      <c r="D482" s="101">
        <v>3583</v>
      </c>
      <c r="E482" s="102" t="s">
        <v>1696</v>
      </c>
      <c r="F482" s="102" t="s">
        <v>3652</v>
      </c>
      <c r="G482" s="102" t="s">
        <v>2386</v>
      </c>
      <c r="H482" s="101">
        <v>113373</v>
      </c>
    </row>
    <row r="483" spans="1:8" ht="14.4" x14ac:dyDescent="0.25">
      <c r="A483" s="101">
        <v>39842</v>
      </c>
      <c r="B483" s="102" t="s">
        <v>1803</v>
      </c>
      <c r="C483" s="102" t="s">
        <v>3104</v>
      </c>
      <c r="D483" s="101">
        <v>3990</v>
      </c>
      <c r="E483" s="102" t="s">
        <v>75</v>
      </c>
      <c r="F483" s="102" t="s">
        <v>1804</v>
      </c>
      <c r="G483" s="102" t="s">
        <v>1805</v>
      </c>
      <c r="H483" s="101">
        <v>113449</v>
      </c>
    </row>
    <row r="484" spans="1:8" ht="14.4" x14ac:dyDescent="0.25">
      <c r="A484" s="101">
        <v>39859</v>
      </c>
      <c r="B484" s="102" t="s">
        <v>2387</v>
      </c>
      <c r="C484" s="102" t="s">
        <v>3105</v>
      </c>
      <c r="D484" s="101">
        <v>3800</v>
      </c>
      <c r="E484" s="102" t="s">
        <v>85</v>
      </c>
      <c r="F484" s="102" t="s">
        <v>932</v>
      </c>
      <c r="G484" s="102" t="s">
        <v>2388</v>
      </c>
      <c r="H484" s="101">
        <v>111476</v>
      </c>
    </row>
    <row r="485" spans="1:8" ht="14.4" x14ac:dyDescent="0.25">
      <c r="A485" s="101">
        <v>39925</v>
      </c>
      <c r="B485" s="102" t="s">
        <v>2072</v>
      </c>
      <c r="C485" s="102" t="s">
        <v>3106</v>
      </c>
      <c r="D485" s="101">
        <v>3512</v>
      </c>
      <c r="E485" s="102" t="s">
        <v>1697</v>
      </c>
      <c r="F485" s="102" t="s">
        <v>933</v>
      </c>
      <c r="G485" s="102" t="s">
        <v>934</v>
      </c>
      <c r="H485" s="101">
        <v>113357</v>
      </c>
    </row>
    <row r="486" spans="1:8" ht="14.4" x14ac:dyDescent="0.25">
      <c r="A486" s="101">
        <v>39941</v>
      </c>
      <c r="B486" s="102" t="s">
        <v>3107</v>
      </c>
      <c r="C486" s="102" t="s">
        <v>3108</v>
      </c>
      <c r="D486" s="101">
        <v>3980</v>
      </c>
      <c r="E486" s="102" t="s">
        <v>90</v>
      </c>
      <c r="F486" s="102" t="s">
        <v>935</v>
      </c>
      <c r="G486" s="102" t="s">
        <v>3109</v>
      </c>
      <c r="H486" s="101">
        <v>112763</v>
      </c>
    </row>
    <row r="487" spans="1:8" ht="14.4" x14ac:dyDescent="0.25">
      <c r="A487" s="101">
        <v>40055</v>
      </c>
      <c r="B487" s="102" t="s">
        <v>2073</v>
      </c>
      <c r="C487" s="102" t="s">
        <v>3110</v>
      </c>
      <c r="D487" s="101">
        <v>3700</v>
      </c>
      <c r="E487" s="102" t="s">
        <v>83</v>
      </c>
      <c r="F487" s="102" t="s">
        <v>936</v>
      </c>
      <c r="G487" s="102" t="s">
        <v>937</v>
      </c>
      <c r="H487" s="101">
        <v>111518</v>
      </c>
    </row>
    <row r="488" spans="1:8" ht="14.4" x14ac:dyDescent="0.25">
      <c r="A488" s="101">
        <v>40097</v>
      </c>
      <c r="B488" s="102" t="s">
        <v>938</v>
      </c>
      <c r="C488" s="102" t="s">
        <v>3111</v>
      </c>
      <c r="D488" s="101">
        <v>3520</v>
      </c>
      <c r="E488" s="102" t="s">
        <v>73</v>
      </c>
      <c r="F488" s="102" t="s">
        <v>939</v>
      </c>
      <c r="G488" s="102" t="s">
        <v>940</v>
      </c>
      <c r="H488" s="101">
        <v>113357</v>
      </c>
    </row>
    <row r="489" spans="1:8" ht="14.4" x14ac:dyDescent="0.25">
      <c r="A489" s="101">
        <v>40105</v>
      </c>
      <c r="B489" s="102" t="s">
        <v>941</v>
      </c>
      <c r="C489" s="102" t="s">
        <v>3112</v>
      </c>
      <c r="D489" s="101">
        <v>3520</v>
      </c>
      <c r="E489" s="102" t="s">
        <v>73</v>
      </c>
      <c r="F489" s="102" t="s">
        <v>1806</v>
      </c>
      <c r="G489" s="102" t="s">
        <v>1807</v>
      </c>
      <c r="H489" s="101">
        <v>113357</v>
      </c>
    </row>
    <row r="490" spans="1:8" ht="14.4" x14ac:dyDescent="0.25">
      <c r="A490" s="101">
        <v>40113</v>
      </c>
      <c r="B490" s="102" t="s">
        <v>942</v>
      </c>
      <c r="C490" s="102" t="s">
        <v>3111</v>
      </c>
      <c r="D490" s="101">
        <v>3520</v>
      </c>
      <c r="E490" s="102" t="s">
        <v>73</v>
      </c>
      <c r="F490" s="102" t="s">
        <v>939</v>
      </c>
      <c r="G490" s="102" t="s">
        <v>940</v>
      </c>
      <c r="H490" s="101">
        <v>113357</v>
      </c>
    </row>
    <row r="491" spans="1:8" ht="14.4" x14ac:dyDescent="0.25">
      <c r="A491" s="101">
        <v>40121</v>
      </c>
      <c r="B491" s="102" t="s">
        <v>2074</v>
      </c>
      <c r="C491" s="102" t="s">
        <v>3113</v>
      </c>
      <c r="D491" s="101">
        <v>3798</v>
      </c>
      <c r="E491" s="102" t="s">
        <v>1698</v>
      </c>
      <c r="F491" s="102" t="s">
        <v>943</v>
      </c>
      <c r="G491" s="102" t="s">
        <v>944</v>
      </c>
      <c r="H491" s="101">
        <v>111518</v>
      </c>
    </row>
    <row r="492" spans="1:8" ht="14.4" x14ac:dyDescent="0.25">
      <c r="A492" s="101">
        <v>40204</v>
      </c>
      <c r="B492" s="102" t="s">
        <v>2557</v>
      </c>
      <c r="C492" s="102" t="s">
        <v>3183</v>
      </c>
      <c r="D492" s="101">
        <v>8310</v>
      </c>
      <c r="E492" s="102" t="s">
        <v>1633</v>
      </c>
      <c r="F492" s="102" t="s">
        <v>3114</v>
      </c>
      <c r="G492" s="102" t="s">
        <v>3722</v>
      </c>
      <c r="H492" s="101">
        <v>112755</v>
      </c>
    </row>
    <row r="493" spans="1:8" ht="14.4" x14ac:dyDescent="0.25">
      <c r="A493" s="101">
        <v>40253</v>
      </c>
      <c r="B493" s="102" t="s">
        <v>945</v>
      </c>
      <c r="C493" s="102" t="s">
        <v>3115</v>
      </c>
      <c r="D493" s="101">
        <v>9120</v>
      </c>
      <c r="E493" s="102" t="s">
        <v>1676</v>
      </c>
      <c r="F493" s="102" t="s">
        <v>946</v>
      </c>
      <c r="G493" s="102" t="s">
        <v>947</v>
      </c>
      <c r="H493" s="101">
        <v>111435</v>
      </c>
    </row>
    <row r="494" spans="1:8" ht="14.4" x14ac:dyDescent="0.25">
      <c r="A494" s="101">
        <v>40287</v>
      </c>
      <c r="B494" s="102" t="s">
        <v>2075</v>
      </c>
      <c r="C494" s="102" t="s">
        <v>3116</v>
      </c>
      <c r="D494" s="101">
        <v>2060</v>
      </c>
      <c r="E494" s="102" t="s">
        <v>1554</v>
      </c>
      <c r="F494" s="102" t="s">
        <v>948</v>
      </c>
      <c r="G494" s="102" t="s">
        <v>3117</v>
      </c>
      <c r="H494" s="101">
        <v>112359</v>
      </c>
    </row>
    <row r="495" spans="1:8" ht="14.4" x14ac:dyDescent="0.25">
      <c r="A495" s="101">
        <v>40311</v>
      </c>
      <c r="B495" s="102" t="s">
        <v>2076</v>
      </c>
      <c r="C495" s="102" t="s">
        <v>3118</v>
      </c>
      <c r="D495" s="101">
        <v>2018</v>
      </c>
      <c r="E495" s="102" t="s">
        <v>1554</v>
      </c>
      <c r="F495" s="102" t="s">
        <v>949</v>
      </c>
      <c r="G495" s="102" t="s">
        <v>2389</v>
      </c>
      <c r="H495" s="101">
        <v>112359</v>
      </c>
    </row>
    <row r="496" spans="1:8" ht="14.4" x14ac:dyDescent="0.25">
      <c r="A496" s="101">
        <v>40411</v>
      </c>
      <c r="B496" s="102" t="s">
        <v>950</v>
      </c>
      <c r="C496" s="102" t="s">
        <v>3119</v>
      </c>
      <c r="D496" s="101">
        <v>2850</v>
      </c>
      <c r="E496" s="102" t="s">
        <v>60</v>
      </c>
      <c r="F496" s="102" t="s">
        <v>951</v>
      </c>
      <c r="G496" s="102" t="s">
        <v>1808</v>
      </c>
      <c r="H496" s="101">
        <v>111666</v>
      </c>
    </row>
    <row r="497" spans="1:8" ht="14.4" x14ac:dyDescent="0.25">
      <c r="A497" s="101">
        <v>40428</v>
      </c>
      <c r="B497" s="102" t="s">
        <v>2077</v>
      </c>
      <c r="C497" s="102" t="s">
        <v>3120</v>
      </c>
      <c r="D497" s="101">
        <v>2850</v>
      </c>
      <c r="E497" s="102" t="s">
        <v>60</v>
      </c>
      <c r="F497" s="102" t="s">
        <v>952</v>
      </c>
      <c r="G497" s="102" t="s">
        <v>1699</v>
      </c>
      <c r="H497" s="101">
        <v>111666</v>
      </c>
    </row>
    <row r="498" spans="1:8" ht="14.4" x14ac:dyDescent="0.25">
      <c r="A498" s="101">
        <v>40469</v>
      </c>
      <c r="B498" s="102" t="s">
        <v>953</v>
      </c>
      <c r="C498" s="102" t="s">
        <v>3121</v>
      </c>
      <c r="D498" s="101">
        <v>2930</v>
      </c>
      <c r="E498" s="102" t="s">
        <v>41</v>
      </c>
      <c r="F498" s="102" t="s">
        <v>954</v>
      </c>
      <c r="G498" s="102" t="s">
        <v>2390</v>
      </c>
      <c r="H498" s="101">
        <v>111724</v>
      </c>
    </row>
    <row r="499" spans="1:8" ht="14.4" x14ac:dyDescent="0.25">
      <c r="A499" s="101">
        <v>40477</v>
      </c>
      <c r="B499" s="102" t="s">
        <v>955</v>
      </c>
      <c r="C499" s="102" t="s">
        <v>3122</v>
      </c>
      <c r="D499" s="101">
        <v>2930</v>
      </c>
      <c r="E499" s="102" t="s">
        <v>41</v>
      </c>
      <c r="F499" s="102" t="s">
        <v>956</v>
      </c>
      <c r="G499" s="102" t="s">
        <v>2078</v>
      </c>
      <c r="H499" s="101">
        <v>111724</v>
      </c>
    </row>
    <row r="500" spans="1:8" ht="14.4" x14ac:dyDescent="0.25">
      <c r="A500" s="101">
        <v>40485</v>
      </c>
      <c r="B500" s="102" t="s">
        <v>957</v>
      </c>
      <c r="C500" s="102" t="s">
        <v>3121</v>
      </c>
      <c r="D500" s="101">
        <v>2930</v>
      </c>
      <c r="E500" s="102" t="s">
        <v>41</v>
      </c>
      <c r="F500" s="102" t="s">
        <v>954</v>
      </c>
      <c r="G500" s="102" t="s">
        <v>3825</v>
      </c>
      <c r="H500" s="101">
        <v>111724</v>
      </c>
    </row>
    <row r="501" spans="1:8" ht="14.4" x14ac:dyDescent="0.25">
      <c r="A501" s="101">
        <v>40519</v>
      </c>
      <c r="B501" s="102" t="s">
        <v>2079</v>
      </c>
      <c r="C501" s="102" t="s">
        <v>3123</v>
      </c>
      <c r="D501" s="101">
        <v>2100</v>
      </c>
      <c r="E501" s="102" t="s">
        <v>1624</v>
      </c>
      <c r="F501" s="102" t="s">
        <v>958</v>
      </c>
      <c r="G501" s="102" t="s">
        <v>3124</v>
      </c>
      <c r="H501" s="101">
        <v>138339</v>
      </c>
    </row>
    <row r="502" spans="1:8" ht="14.4" x14ac:dyDescent="0.25">
      <c r="A502" s="101">
        <v>40584</v>
      </c>
      <c r="B502" s="102" t="s">
        <v>2080</v>
      </c>
      <c r="C502" s="102" t="s">
        <v>3125</v>
      </c>
      <c r="D502" s="101">
        <v>2650</v>
      </c>
      <c r="E502" s="102" t="s">
        <v>55</v>
      </c>
      <c r="F502" s="102" t="s">
        <v>959</v>
      </c>
      <c r="G502" s="102" t="s">
        <v>1748</v>
      </c>
      <c r="H502" s="101">
        <v>111609</v>
      </c>
    </row>
    <row r="503" spans="1:8" ht="14.4" x14ac:dyDescent="0.25">
      <c r="A503" s="101">
        <v>40601</v>
      </c>
      <c r="B503" s="102" t="s">
        <v>2081</v>
      </c>
      <c r="C503" s="102" t="s">
        <v>3126</v>
      </c>
      <c r="D503" s="101">
        <v>2180</v>
      </c>
      <c r="E503" s="102" t="s">
        <v>1642</v>
      </c>
      <c r="F503" s="102" t="s">
        <v>960</v>
      </c>
      <c r="G503" s="102" t="s">
        <v>2082</v>
      </c>
      <c r="H503" s="101">
        <v>112359</v>
      </c>
    </row>
    <row r="504" spans="1:8" ht="14.4" x14ac:dyDescent="0.25">
      <c r="A504" s="101">
        <v>40618</v>
      </c>
      <c r="B504" s="102" t="s">
        <v>961</v>
      </c>
      <c r="C504" s="102" t="s">
        <v>3126</v>
      </c>
      <c r="D504" s="101">
        <v>2180</v>
      </c>
      <c r="E504" s="102" t="s">
        <v>1642</v>
      </c>
      <c r="F504" s="102" t="s">
        <v>960</v>
      </c>
      <c r="G504" s="102" t="s">
        <v>2082</v>
      </c>
      <c r="H504" s="101">
        <v>112359</v>
      </c>
    </row>
    <row r="505" spans="1:8" ht="14.4" x14ac:dyDescent="0.25">
      <c r="A505" s="101">
        <v>40626</v>
      </c>
      <c r="B505" s="102" t="s">
        <v>2083</v>
      </c>
      <c r="C505" s="102" t="s">
        <v>3127</v>
      </c>
      <c r="D505" s="101">
        <v>2910</v>
      </c>
      <c r="E505" s="102" t="s">
        <v>44</v>
      </c>
      <c r="F505" s="102" t="s">
        <v>962</v>
      </c>
      <c r="G505" s="102" t="s">
        <v>3653</v>
      </c>
      <c r="H505" s="101">
        <v>112359</v>
      </c>
    </row>
    <row r="506" spans="1:8" ht="14.4" x14ac:dyDescent="0.25">
      <c r="A506" s="101">
        <v>40634</v>
      </c>
      <c r="B506" s="102" t="s">
        <v>963</v>
      </c>
      <c r="C506" s="102" t="s">
        <v>3128</v>
      </c>
      <c r="D506" s="101">
        <v>2440</v>
      </c>
      <c r="E506" s="102" t="s">
        <v>52</v>
      </c>
      <c r="F506" s="102" t="s">
        <v>964</v>
      </c>
      <c r="G506" s="102" t="s">
        <v>1700</v>
      </c>
      <c r="H506" s="101">
        <v>111617</v>
      </c>
    </row>
    <row r="507" spans="1:8" ht="14.4" x14ac:dyDescent="0.25">
      <c r="A507" s="101">
        <v>40642</v>
      </c>
      <c r="B507" s="102" t="s">
        <v>965</v>
      </c>
      <c r="C507" s="102" t="s">
        <v>3128</v>
      </c>
      <c r="D507" s="101">
        <v>2440</v>
      </c>
      <c r="E507" s="102" t="s">
        <v>52</v>
      </c>
      <c r="F507" s="102" t="s">
        <v>964</v>
      </c>
      <c r="G507" s="102" t="s">
        <v>2391</v>
      </c>
      <c r="H507" s="101">
        <v>111617</v>
      </c>
    </row>
    <row r="508" spans="1:8" ht="14.4" x14ac:dyDescent="0.25">
      <c r="A508" s="101">
        <v>40709</v>
      </c>
      <c r="B508" s="102" t="s">
        <v>2084</v>
      </c>
      <c r="C508" s="102" t="s">
        <v>3129</v>
      </c>
      <c r="D508" s="101">
        <v>2200</v>
      </c>
      <c r="E508" s="102" t="s">
        <v>51</v>
      </c>
      <c r="F508" s="102" t="s">
        <v>966</v>
      </c>
      <c r="G508" s="102" t="s">
        <v>1809</v>
      </c>
      <c r="H508" s="101">
        <v>111617</v>
      </c>
    </row>
    <row r="509" spans="1:8" ht="14.4" x14ac:dyDescent="0.25">
      <c r="A509" s="101">
        <v>40717</v>
      </c>
      <c r="B509" s="102" t="s">
        <v>1810</v>
      </c>
      <c r="C509" s="102" t="s">
        <v>3654</v>
      </c>
      <c r="D509" s="101">
        <v>2200</v>
      </c>
      <c r="E509" s="102" t="s">
        <v>51</v>
      </c>
      <c r="F509" s="102" t="s">
        <v>967</v>
      </c>
      <c r="G509" s="102" t="s">
        <v>1809</v>
      </c>
      <c r="H509" s="101">
        <v>111617</v>
      </c>
    </row>
    <row r="510" spans="1:8" ht="14.4" x14ac:dyDescent="0.25">
      <c r="A510" s="101">
        <v>40774</v>
      </c>
      <c r="B510" s="102" t="s">
        <v>2085</v>
      </c>
      <c r="C510" s="102" t="s">
        <v>3130</v>
      </c>
      <c r="D510" s="101">
        <v>2950</v>
      </c>
      <c r="E510" s="102" t="s">
        <v>37</v>
      </c>
      <c r="F510" s="102" t="s">
        <v>968</v>
      </c>
      <c r="G510" s="102" t="s">
        <v>2086</v>
      </c>
      <c r="H510" s="101">
        <v>112359</v>
      </c>
    </row>
    <row r="511" spans="1:8" ht="14.4" x14ac:dyDescent="0.25">
      <c r="A511" s="101">
        <v>40782</v>
      </c>
      <c r="B511" s="102" t="s">
        <v>969</v>
      </c>
      <c r="C511" s="102" t="s">
        <v>3131</v>
      </c>
      <c r="D511" s="101">
        <v>2950</v>
      </c>
      <c r="E511" s="102" t="s">
        <v>37</v>
      </c>
      <c r="F511" s="102" t="s">
        <v>970</v>
      </c>
      <c r="G511" s="102" t="s">
        <v>3132</v>
      </c>
      <c r="H511" s="101">
        <v>112359</v>
      </c>
    </row>
    <row r="512" spans="1:8" ht="14.4" x14ac:dyDescent="0.25">
      <c r="A512" s="101">
        <v>40791</v>
      </c>
      <c r="B512" s="102" t="s">
        <v>971</v>
      </c>
      <c r="C512" s="102" t="s">
        <v>3130</v>
      </c>
      <c r="D512" s="101">
        <v>2950</v>
      </c>
      <c r="E512" s="102" t="s">
        <v>37</v>
      </c>
      <c r="F512" s="102" t="s">
        <v>972</v>
      </c>
      <c r="G512" s="102" t="s">
        <v>2087</v>
      </c>
      <c r="H512" s="101">
        <v>112359</v>
      </c>
    </row>
    <row r="513" spans="1:8" ht="14.4" x14ac:dyDescent="0.25">
      <c r="A513" s="101">
        <v>40808</v>
      </c>
      <c r="B513" s="102" t="s">
        <v>2088</v>
      </c>
      <c r="C513" s="102" t="s">
        <v>3133</v>
      </c>
      <c r="D513" s="101">
        <v>2500</v>
      </c>
      <c r="E513" s="102" t="s">
        <v>53</v>
      </c>
      <c r="F513" s="102" t="s">
        <v>973</v>
      </c>
      <c r="G513" s="102" t="s">
        <v>1811</v>
      </c>
      <c r="H513" s="101">
        <v>111609</v>
      </c>
    </row>
    <row r="514" spans="1:8" ht="14.4" x14ac:dyDescent="0.25">
      <c r="A514" s="101">
        <v>40816</v>
      </c>
      <c r="B514" s="102" t="s">
        <v>2089</v>
      </c>
      <c r="C514" s="102" t="s">
        <v>3134</v>
      </c>
      <c r="D514" s="101">
        <v>2500</v>
      </c>
      <c r="E514" s="102" t="s">
        <v>53</v>
      </c>
      <c r="F514" s="102" t="s">
        <v>974</v>
      </c>
      <c r="G514" s="102" t="s">
        <v>1812</v>
      </c>
      <c r="H514" s="101">
        <v>111609</v>
      </c>
    </row>
    <row r="515" spans="1:8" ht="14.4" x14ac:dyDescent="0.25">
      <c r="A515" s="101">
        <v>40832</v>
      </c>
      <c r="B515" s="102" t="s">
        <v>2090</v>
      </c>
      <c r="C515" s="102" t="s">
        <v>3135</v>
      </c>
      <c r="D515" s="101">
        <v>2500</v>
      </c>
      <c r="E515" s="102" t="s">
        <v>53</v>
      </c>
      <c r="F515" s="102" t="s">
        <v>975</v>
      </c>
      <c r="G515" s="102" t="s">
        <v>1813</v>
      </c>
      <c r="H515" s="101">
        <v>111609</v>
      </c>
    </row>
    <row r="516" spans="1:8" ht="14.4" x14ac:dyDescent="0.25">
      <c r="A516" s="101">
        <v>40857</v>
      </c>
      <c r="B516" s="102" t="s">
        <v>1749</v>
      </c>
      <c r="C516" s="102" t="s">
        <v>3136</v>
      </c>
      <c r="D516" s="101">
        <v>2800</v>
      </c>
      <c r="E516" s="102" t="s">
        <v>64</v>
      </c>
      <c r="F516" s="102" t="s">
        <v>976</v>
      </c>
      <c r="G516" s="102" t="s">
        <v>1814</v>
      </c>
      <c r="H516" s="101">
        <v>112003</v>
      </c>
    </row>
    <row r="517" spans="1:8" ht="14.4" x14ac:dyDescent="0.25">
      <c r="A517" s="101">
        <v>40873</v>
      </c>
      <c r="B517" s="102" t="s">
        <v>1750</v>
      </c>
      <c r="C517" s="102" t="s">
        <v>3137</v>
      </c>
      <c r="D517" s="101">
        <v>2800</v>
      </c>
      <c r="E517" s="102" t="s">
        <v>64</v>
      </c>
      <c r="F517" s="102" t="s">
        <v>977</v>
      </c>
      <c r="G517" s="102" t="s">
        <v>1701</v>
      </c>
      <c r="H517" s="101">
        <v>112003</v>
      </c>
    </row>
    <row r="518" spans="1:8" ht="14.4" x14ac:dyDescent="0.25">
      <c r="A518" s="101">
        <v>40907</v>
      </c>
      <c r="B518" s="102" t="s">
        <v>1751</v>
      </c>
      <c r="C518" s="102" t="s">
        <v>3138</v>
      </c>
      <c r="D518" s="101">
        <v>2800</v>
      </c>
      <c r="E518" s="102" t="s">
        <v>64</v>
      </c>
      <c r="F518" s="102" t="s">
        <v>978</v>
      </c>
      <c r="G518" s="102" t="s">
        <v>1752</v>
      </c>
      <c r="H518" s="101">
        <v>112003</v>
      </c>
    </row>
    <row r="519" spans="1:8" ht="14.4" x14ac:dyDescent="0.25">
      <c r="A519" s="101">
        <v>40923</v>
      </c>
      <c r="B519" s="102" t="s">
        <v>1815</v>
      </c>
      <c r="C519" s="102" t="s">
        <v>3139</v>
      </c>
      <c r="D519" s="101">
        <v>2170</v>
      </c>
      <c r="E519" s="102" t="s">
        <v>1645</v>
      </c>
      <c r="F519" s="102" t="s">
        <v>979</v>
      </c>
      <c r="G519" s="102" t="s">
        <v>3826</v>
      </c>
      <c r="H519" s="101">
        <v>112359</v>
      </c>
    </row>
    <row r="520" spans="1:8" ht="14.4" x14ac:dyDescent="0.25">
      <c r="A520" s="101">
        <v>40949</v>
      </c>
      <c r="B520" s="102" t="s">
        <v>1816</v>
      </c>
      <c r="C520" s="102" t="s">
        <v>3140</v>
      </c>
      <c r="D520" s="101">
        <v>2400</v>
      </c>
      <c r="E520" s="102" t="s">
        <v>50</v>
      </c>
      <c r="F520" s="102" t="s">
        <v>980</v>
      </c>
      <c r="G520" s="102" t="s">
        <v>2091</v>
      </c>
      <c r="H520" s="101">
        <v>111641</v>
      </c>
    </row>
    <row r="521" spans="1:8" ht="14.4" x14ac:dyDescent="0.25">
      <c r="A521" s="101">
        <v>40956</v>
      </c>
      <c r="B521" s="102" t="s">
        <v>1817</v>
      </c>
      <c r="C521" s="102" t="s">
        <v>3140</v>
      </c>
      <c r="D521" s="101">
        <v>2400</v>
      </c>
      <c r="E521" s="102" t="s">
        <v>50</v>
      </c>
      <c r="F521" s="102" t="s">
        <v>980</v>
      </c>
      <c r="G521" s="102" t="s">
        <v>2091</v>
      </c>
      <c r="H521" s="101">
        <v>111641</v>
      </c>
    </row>
    <row r="522" spans="1:8" ht="14.4" x14ac:dyDescent="0.25">
      <c r="A522" s="101">
        <v>40964</v>
      </c>
      <c r="B522" s="102" t="s">
        <v>2092</v>
      </c>
      <c r="C522" s="102" t="s">
        <v>3140</v>
      </c>
      <c r="D522" s="101">
        <v>2400</v>
      </c>
      <c r="E522" s="102" t="s">
        <v>50</v>
      </c>
      <c r="F522" s="102" t="s">
        <v>2392</v>
      </c>
      <c r="G522" s="102" t="s">
        <v>2091</v>
      </c>
      <c r="H522" s="101">
        <v>111641</v>
      </c>
    </row>
    <row r="523" spans="1:8" ht="14.4" x14ac:dyDescent="0.25">
      <c r="A523" s="101">
        <v>40972</v>
      </c>
      <c r="B523" s="102" t="s">
        <v>981</v>
      </c>
      <c r="C523" s="102" t="s">
        <v>3141</v>
      </c>
      <c r="D523" s="101">
        <v>2640</v>
      </c>
      <c r="E523" s="102" t="s">
        <v>54</v>
      </c>
      <c r="F523" s="102" t="s">
        <v>982</v>
      </c>
      <c r="G523" s="102" t="s">
        <v>2393</v>
      </c>
      <c r="H523" s="101">
        <v>111609</v>
      </c>
    </row>
    <row r="524" spans="1:8" ht="14.4" x14ac:dyDescent="0.25">
      <c r="A524" s="101">
        <v>41004</v>
      </c>
      <c r="B524" s="102" t="s">
        <v>2093</v>
      </c>
      <c r="C524" s="102" t="s">
        <v>3142</v>
      </c>
      <c r="D524" s="101">
        <v>2845</v>
      </c>
      <c r="E524" s="102" t="s">
        <v>161</v>
      </c>
      <c r="F524" s="102" t="s">
        <v>983</v>
      </c>
      <c r="G524" s="102" t="s">
        <v>1818</v>
      </c>
      <c r="H524" s="101">
        <v>111666</v>
      </c>
    </row>
    <row r="525" spans="1:8" ht="14.4" x14ac:dyDescent="0.25">
      <c r="A525" s="101">
        <v>41021</v>
      </c>
      <c r="B525" s="102" t="s">
        <v>984</v>
      </c>
      <c r="C525" s="102" t="s">
        <v>3143</v>
      </c>
      <c r="D525" s="101">
        <v>2390</v>
      </c>
      <c r="E525" s="102" t="s">
        <v>206</v>
      </c>
      <c r="F525" s="102" t="s">
        <v>985</v>
      </c>
      <c r="G525" s="102" t="s">
        <v>2394</v>
      </c>
      <c r="H525" s="101">
        <v>111724</v>
      </c>
    </row>
    <row r="526" spans="1:8" ht="14.4" x14ac:dyDescent="0.25">
      <c r="A526" s="101">
        <v>41038</v>
      </c>
      <c r="B526" s="102" t="s">
        <v>986</v>
      </c>
      <c r="C526" s="102" t="s">
        <v>3143</v>
      </c>
      <c r="D526" s="101">
        <v>2390</v>
      </c>
      <c r="E526" s="102" t="s">
        <v>206</v>
      </c>
      <c r="F526" s="102" t="s">
        <v>987</v>
      </c>
      <c r="G526" s="102" t="s">
        <v>2394</v>
      </c>
      <c r="H526" s="101">
        <v>111724</v>
      </c>
    </row>
    <row r="527" spans="1:8" ht="14.4" x14ac:dyDescent="0.25">
      <c r="A527" s="101">
        <v>41137</v>
      </c>
      <c r="B527" s="102" t="s">
        <v>2094</v>
      </c>
      <c r="C527" s="102" t="s">
        <v>3144</v>
      </c>
      <c r="D527" s="101">
        <v>2300</v>
      </c>
      <c r="E527" s="102" t="s">
        <v>48</v>
      </c>
      <c r="F527" s="102" t="s">
        <v>988</v>
      </c>
      <c r="G527" s="102" t="s">
        <v>1702</v>
      </c>
      <c r="H527" s="101">
        <v>111989</v>
      </c>
    </row>
    <row r="528" spans="1:8" ht="14.4" x14ac:dyDescent="0.25">
      <c r="A528" s="101">
        <v>41145</v>
      </c>
      <c r="B528" s="102" t="s">
        <v>2095</v>
      </c>
      <c r="C528" s="102" t="s">
        <v>3145</v>
      </c>
      <c r="D528" s="101">
        <v>2300</v>
      </c>
      <c r="E528" s="102" t="s">
        <v>48</v>
      </c>
      <c r="F528" s="102" t="s">
        <v>989</v>
      </c>
      <c r="G528" s="102" t="s">
        <v>1584</v>
      </c>
      <c r="H528" s="101">
        <v>111989</v>
      </c>
    </row>
    <row r="529" spans="1:8" ht="14.4" x14ac:dyDescent="0.25">
      <c r="A529" s="101">
        <v>41152</v>
      </c>
      <c r="B529" s="102" t="s">
        <v>2096</v>
      </c>
      <c r="C529" s="102" t="s">
        <v>3145</v>
      </c>
      <c r="D529" s="101">
        <v>2300</v>
      </c>
      <c r="E529" s="102" t="s">
        <v>48</v>
      </c>
      <c r="F529" s="102" t="s">
        <v>989</v>
      </c>
      <c r="G529" s="102" t="s">
        <v>1584</v>
      </c>
      <c r="H529" s="101">
        <v>111989</v>
      </c>
    </row>
    <row r="530" spans="1:8" ht="14.4" x14ac:dyDescent="0.25">
      <c r="A530" s="101">
        <v>41178</v>
      </c>
      <c r="B530" s="102" t="s">
        <v>1753</v>
      </c>
      <c r="C530" s="102" t="s">
        <v>3146</v>
      </c>
      <c r="D530" s="101">
        <v>2260</v>
      </c>
      <c r="E530" s="102" t="s">
        <v>67</v>
      </c>
      <c r="F530" s="102" t="s">
        <v>990</v>
      </c>
      <c r="G530" s="102" t="s">
        <v>1754</v>
      </c>
      <c r="H530" s="101">
        <v>111617</v>
      </c>
    </row>
    <row r="531" spans="1:8" ht="14.4" x14ac:dyDescent="0.25">
      <c r="A531" s="101">
        <v>41194</v>
      </c>
      <c r="B531" s="102" t="s">
        <v>2395</v>
      </c>
      <c r="C531" s="102" t="s">
        <v>3147</v>
      </c>
      <c r="D531" s="101">
        <v>2830</v>
      </c>
      <c r="E531" s="102" t="s">
        <v>162</v>
      </c>
      <c r="F531" s="102" t="s">
        <v>991</v>
      </c>
      <c r="G531" s="102" t="s">
        <v>3148</v>
      </c>
      <c r="H531" s="101">
        <v>111666</v>
      </c>
    </row>
    <row r="532" spans="1:8" ht="14.4" x14ac:dyDescent="0.25">
      <c r="A532" s="101">
        <v>41202</v>
      </c>
      <c r="B532" s="102" t="s">
        <v>1703</v>
      </c>
      <c r="C532" s="102" t="s">
        <v>3149</v>
      </c>
      <c r="D532" s="101">
        <v>2880</v>
      </c>
      <c r="E532" s="102" t="s">
        <v>61</v>
      </c>
      <c r="F532" s="102" t="s">
        <v>1585</v>
      </c>
      <c r="G532" s="102" t="s">
        <v>1819</v>
      </c>
      <c r="H532" s="101">
        <v>111666</v>
      </c>
    </row>
    <row r="533" spans="1:8" ht="14.4" x14ac:dyDescent="0.25">
      <c r="A533" s="101">
        <v>41301</v>
      </c>
      <c r="B533" s="102" t="s">
        <v>2097</v>
      </c>
      <c r="C533" s="102" t="s">
        <v>2396</v>
      </c>
      <c r="D533" s="101">
        <v>1730</v>
      </c>
      <c r="E533" s="102" t="s">
        <v>26</v>
      </c>
      <c r="F533" s="102" t="s">
        <v>992</v>
      </c>
      <c r="G533" s="102" t="s">
        <v>3827</v>
      </c>
      <c r="H533" s="101">
        <v>113531</v>
      </c>
    </row>
    <row r="534" spans="1:8" ht="14.4" x14ac:dyDescent="0.25">
      <c r="A534" s="101">
        <v>41319</v>
      </c>
      <c r="B534" s="102" t="s">
        <v>2098</v>
      </c>
      <c r="C534" s="102" t="s">
        <v>2397</v>
      </c>
      <c r="D534" s="101">
        <v>1730</v>
      </c>
      <c r="E534" s="102" t="s">
        <v>26</v>
      </c>
      <c r="F534" s="102" t="s">
        <v>993</v>
      </c>
      <c r="G534" s="102" t="s">
        <v>994</v>
      </c>
      <c r="H534" s="101">
        <v>113531</v>
      </c>
    </row>
    <row r="535" spans="1:8" ht="14.4" x14ac:dyDescent="0.25">
      <c r="A535" s="101">
        <v>41368</v>
      </c>
      <c r="B535" s="102" t="s">
        <v>3150</v>
      </c>
      <c r="C535" s="102" t="s">
        <v>3151</v>
      </c>
      <c r="D535" s="101">
        <v>1080</v>
      </c>
      <c r="E535" s="102" t="s">
        <v>145</v>
      </c>
      <c r="F535" s="102" t="s">
        <v>995</v>
      </c>
      <c r="G535" s="102" t="s">
        <v>3828</v>
      </c>
      <c r="H535" s="101">
        <v>111385</v>
      </c>
    </row>
    <row r="536" spans="1:8" ht="14.4" x14ac:dyDescent="0.25">
      <c r="A536" s="101">
        <v>41426</v>
      </c>
      <c r="B536" s="102" t="s">
        <v>2398</v>
      </c>
      <c r="C536" s="102" t="s">
        <v>3152</v>
      </c>
      <c r="D536" s="101">
        <v>3290</v>
      </c>
      <c r="E536" s="102" t="s">
        <v>69</v>
      </c>
      <c r="F536" s="102" t="s">
        <v>1586</v>
      </c>
      <c r="G536" s="102" t="s">
        <v>2399</v>
      </c>
      <c r="H536" s="101">
        <v>111351</v>
      </c>
    </row>
    <row r="537" spans="1:8" ht="14.4" x14ac:dyDescent="0.25">
      <c r="A537" s="101">
        <v>41467</v>
      </c>
      <c r="B537" s="102" t="s">
        <v>2558</v>
      </c>
      <c r="C537" s="102" t="s">
        <v>3153</v>
      </c>
      <c r="D537" s="101">
        <v>3290</v>
      </c>
      <c r="E537" s="102" t="s">
        <v>69</v>
      </c>
      <c r="F537" s="102" t="s">
        <v>1586</v>
      </c>
      <c r="G537" s="102" t="s">
        <v>2399</v>
      </c>
      <c r="H537" s="101">
        <v>111351</v>
      </c>
    </row>
    <row r="538" spans="1:8" ht="14.4" x14ac:dyDescent="0.25">
      <c r="A538" s="101">
        <v>41475</v>
      </c>
      <c r="B538" s="102" t="s">
        <v>2398</v>
      </c>
      <c r="C538" s="102" t="s">
        <v>3152</v>
      </c>
      <c r="D538" s="101">
        <v>3290</v>
      </c>
      <c r="E538" s="102" t="s">
        <v>69</v>
      </c>
      <c r="F538" s="102" t="s">
        <v>1586</v>
      </c>
      <c r="G538" s="102" t="s">
        <v>2399</v>
      </c>
      <c r="H538" s="101">
        <v>111351</v>
      </c>
    </row>
    <row r="539" spans="1:8" ht="14.4" x14ac:dyDescent="0.25">
      <c r="A539" s="101">
        <v>41483</v>
      </c>
      <c r="B539" s="102" t="s">
        <v>996</v>
      </c>
      <c r="C539" s="102" t="s">
        <v>3154</v>
      </c>
      <c r="D539" s="101">
        <v>1040</v>
      </c>
      <c r="E539" s="102" t="s">
        <v>16</v>
      </c>
      <c r="F539" s="102" t="s">
        <v>997</v>
      </c>
      <c r="G539" s="102" t="s">
        <v>998</v>
      </c>
      <c r="H539" s="101">
        <v>111385</v>
      </c>
    </row>
    <row r="540" spans="1:8" ht="14.4" x14ac:dyDescent="0.25">
      <c r="A540" s="101">
        <v>41533</v>
      </c>
      <c r="B540" s="102" t="s">
        <v>999</v>
      </c>
      <c r="C540" s="102" t="s">
        <v>3155</v>
      </c>
      <c r="D540" s="101">
        <v>1500</v>
      </c>
      <c r="E540" s="102" t="s">
        <v>24</v>
      </c>
      <c r="F540" s="102" t="s">
        <v>1000</v>
      </c>
      <c r="G540" s="102" t="s">
        <v>3829</v>
      </c>
      <c r="H540" s="101">
        <v>113531</v>
      </c>
    </row>
    <row r="541" spans="1:8" ht="14.4" x14ac:dyDescent="0.25">
      <c r="A541" s="101">
        <v>41541</v>
      </c>
      <c r="B541" s="102" t="s">
        <v>1001</v>
      </c>
      <c r="C541" s="102" t="s">
        <v>3155</v>
      </c>
      <c r="D541" s="101">
        <v>1500</v>
      </c>
      <c r="E541" s="102" t="s">
        <v>24</v>
      </c>
      <c r="F541" s="102" t="s">
        <v>1002</v>
      </c>
      <c r="G541" s="102" t="s">
        <v>2099</v>
      </c>
      <c r="H541" s="101">
        <v>113531</v>
      </c>
    </row>
    <row r="542" spans="1:8" ht="14.4" x14ac:dyDescent="0.25">
      <c r="A542" s="101">
        <v>41558</v>
      </c>
      <c r="B542" s="102" t="s">
        <v>1820</v>
      </c>
      <c r="C542" s="102" t="s">
        <v>3156</v>
      </c>
      <c r="D542" s="101">
        <v>1500</v>
      </c>
      <c r="E542" s="102" t="s">
        <v>24</v>
      </c>
      <c r="F542" s="102" t="s">
        <v>1003</v>
      </c>
      <c r="G542" s="102" t="s">
        <v>1821</v>
      </c>
      <c r="H542" s="101">
        <v>113531</v>
      </c>
    </row>
    <row r="543" spans="1:8" ht="14.4" x14ac:dyDescent="0.25">
      <c r="A543" s="101">
        <v>41574</v>
      </c>
      <c r="B543" s="102" t="s">
        <v>1004</v>
      </c>
      <c r="C543" s="102" t="s">
        <v>3157</v>
      </c>
      <c r="D543" s="101">
        <v>1090</v>
      </c>
      <c r="E543" s="102" t="s">
        <v>147</v>
      </c>
      <c r="F543" s="102" t="s">
        <v>1005</v>
      </c>
      <c r="G543" s="102" t="s">
        <v>2400</v>
      </c>
      <c r="H543" s="101">
        <v>111385</v>
      </c>
    </row>
    <row r="544" spans="1:8" ht="14.4" x14ac:dyDescent="0.25">
      <c r="A544" s="101">
        <v>41591</v>
      </c>
      <c r="B544" s="102" t="s">
        <v>1006</v>
      </c>
      <c r="C544" s="102" t="s">
        <v>3158</v>
      </c>
      <c r="D544" s="101">
        <v>3140</v>
      </c>
      <c r="E544" s="102" t="s">
        <v>65</v>
      </c>
      <c r="F544" s="102" t="s">
        <v>1007</v>
      </c>
      <c r="G544" s="102" t="s">
        <v>2100</v>
      </c>
      <c r="H544" s="101">
        <v>112003</v>
      </c>
    </row>
    <row r="545" spans="1:8" ht="14.4" x14ac:dyDescent="0.25">
      <c r="A545" s="101">
        <v>41608</v>
      </c>
      <c r="B545" s="102" t="s">
        <v>1008</v>
      </c>
      <c r="C545" s="102" t="s">
        <v>3158</v>
      </c>
      <c r="D545" s="101">
        <v>3140</v>
      </c>
      <c r="E545" s="102" t="s">
        <v>65</v>
      </c>
      <c r="F545" s="102" t="s">
        <v>1009</v>
      </c>
      <c r="G545" s="102" t="s">
        <v>2101</v>
      </c>
      <c r="H545" s="101">
        <v>112003</v>
      </c>
    </row>
    <row r="546" spans="1:8" ht="14.4" x14ac:dyDescent="0.25">
      <c r="A546" s="101">
        <v>41632</v>
      </c>
      <c r="B546" s="102" t="s">
        <v>2102</v>
      </c>
      <c r="C546" s="102" t="s">
        <v>3159</v>
      </c>
      <c r="D546" s="101">
        <v>1081</v>
      </c>
      <c r="E546" s="102" t="s">
        <v>17</v>
      </c>
      <c r="F546" s="102" t="s">
        <v>1010</v>
      </c>
      <c r="G546" s="102" t="s">
        <v>2401</v>
      </c>
      <c r="H546" s="101">
        <v>111385</v>
      </c>
    </row>
    <row r="547" spans="1:8" ht="14.4" x14ac:dyDescent="0.25">
      <c r="A547" s="101">
        <v>41665</v>
      </c>
      <c r="B547" s="102" t="s">
        <v>1011</v>
      </c>
      <c r="C547" s="102" t="s">
        <v>3160</v>
      </c>
      <c r="D547" s="101">
        <v>3000</v>
      </c>
      <c r="E547" s="102" t="s">
        <v>166</v>
      </c>
      <c r="F547" s="102" t="s">
        <v>1012</v>
      </c>
      <c r="G547" s="102" t="s">
        <v>2103</v>
      </c>
      <c r="H547" s="101">
        <v>111427</v>
      </c>
    </row>
    <row r="548" spans="1:8" ht="14.4" x14ac:dyDescent="0.25">
      <c r="A548" s="101">
        <v>41673</v>
      </c>
      <c r="B548" s="102" t="s">
        <v>1755</v>
      </c>
      <c r="C548" s="102" t="s">
        <v>3830</v>
      </c>
      <c r="D548" s="101">
        <v>1770</v>
      </c>
      <c r="E548" s="102" t="s">
        <v>29</v>
      </c>
      <c r="F548" s="102" t="s">
        <v>3655</v>
      </c>
      <c r="G548" s="102" t="s">
        <v>3161</v>
      </c>
      <c r="H548" s="101">
        <v>113555</v>
      </c>
    </row>
    <row r="549" spans="1:8" ht="14.4" x14ac:dyDescent="0.25">
      <c r="A549" s="101">
        <v>41699</v>
      </c>
      <c r="B549" s="102" t="s">
        <v>1822</v>
      </c>
      <c r="C549" s="102" t="s">
        <v>3162</v>
      </c>
      <c r="D549" s="101">
        <v>1080</v>
      </c>
      <c r="E549" s="102" t="s">
        <v>145</v>
      </c>
      <c r="F549" s="102" t="s">
        <v>1013</v>
      </c>
      <c r="G549" s="102" t="s">
        <v>1014</v>
      </c>
      <c r="H549" s="101">
        <v>111385</v>
      </c>
    </row>
    <row r="550" spans="1:8" ht="14.4" x14ac:dyDescent="0.25">
      <c r="A550" s="101">
        <v>41756</v>
      </c>
      <c r="B550" s="102" t="s">
        <v>2104</v>
      </c>
      <c r="C550" s="102" t="s">
        <v>3163</v>
      </c>
      <c r="D550" s="101">
        <v>1030</v>
      </c>
      <c r="E550" s="102" t="s">
        <v>15</v>
      </c>
      <c r="F550" s="102" t="s">
        <v>1015</v>
      </c>
      <c r="G550" s="102" t="s">
        <v>1016</v>
      </c>
      <c r="H550" s="101">
        <v>111385</v>
      </c>
    </row>
    <row r="551" spans="1:8" ht="14.4" x14ac:dyDescent="0.25">
      <c r="A551" s="101">
        <v>41764</v>
      </c>
      <c r="B551" s="102" t="s">
        <v>2105</v>
      </c>
      <c r="C551" s="102" t="s">
        <v>3164</v>
      </c>
      <c r="D551" s="101">
        <v>1082</v>
      </c>
      <c r="E551" s="102" t="s">
        <v>18</v>
      </c>
      <c r="F551" s="102" t="s">
        <v>1017</v>
      </c>
      <c r="G551" s="102" t="s">
        <v>2402</v>
      </c>
      <c r="H551" s="101">
        <v>111385</v>
      </c>
    </row>
    <row r="552" spans="1:8" ht="14.4" x14ac:dyDescent="0.25">
      <c r="A552" s="101">
        <v>41781</v>
      </c>
      <c r="B552" s="102" t="s">
        <v>2559</v>
      </c>
      <c r="C552" s="102" t="s">
        <v>3165</v>
      </c>
      <c r="D552" s="101">
        <v>1750</v>
      </c>
      <c r="E552" s="102" t="s">
        <v>25</v>
      </c>
      <c r="F552" s="102" t="s">
        <v>1018</v>
      </c>
      <c r="G552" s="102" t="s">
        <v>3166</v>
      </c>
      <c r="H552" s="101">
        <v>113531</v>
      </c>
    </row>
    <row r="553" spans="1:8" ht="14.4" x14ac:dyDescent="0.25">
      <c r="A553" s="101">
        <v>41863</v>
      </c>
      <c r="B553" s="102" t="s">
        <v>3167</v>
      </c>
      <c r="C553" s="102" t="s">
        <v>3168</v>
      </c>
      <c r="D553" s="101">
        <v>1180</v>
      </c>
      <c r="E553" s="102" t="s">
        <v>22</v>
      </c>
      <c r="F553" s="102" t="s">
        <v>1019</v>
      </c>
      <c r="G553" s="102" t="s">
        <v>3831</v>
      </c>
      <c r="H553" s="101">
        <v>111385</v>
      </c>
    </row>
    <row r="554" spans="1:8" ht="14.4" x14ac:dyDescent="0.25">
      <c r="A554" s="101">
        <v>41871</v>
      </c>
      <c r="B554" s="102" t="s">
        <v>3170</v>
      </c>
      <c r="C554" s="102" t="s">
        <v>3168</v>
      </c>
      <c r="D554" s="101">
        <v>1180</v>
      </c>
      <c r="E554" s="102" t="s">
        <v>22</v>
      </c>
      <c r="F554" s="102" t="s">
        <v>1019</v>
      </c>
      <c r="G554" s="102" t="s">
        <v>3169</v>
      </c>
      <c r="H554" s="101">
        <v>111385</v>
      </c>
    </row>
    <row r="555" spans="1:8" ht="14.4" x14ac:dyDescent="0.25">
      <c r="A555" s="101">
        <v>41897</v>
      </c>
      <c r="B555" s="102" t="s">
        <v>2106</v>
      </c>
      <c r="C555" s="102" t="s">
        <v>3171</v>
      </c>
      <c r="D555" s="101">
        <v>1800</v>
      </c>
      <c r="E555" s="102" t="s">
        <v>30</v>
      </c>
      <c r="F555" s="102" t="s">
        <v>1020</v>
      </c>
      <c r="G555" s="102" t="s">
        <v>2403</v>
      </c>
      <c r="H555" s="101">
        <v>111674</v>
      </c>
    </row>
    <row r="556" spans="1:8" ht="14.4" x14ac:dyDescent="0.25">
      <c r="A556" s="101">
        <v>41921</v>
      </c>
      <c r="B556" s="102" t="s">
        <v>1021</v>
      </c>
      <c r="C556" s="102" t="s">
        <v>3172</v>
      </c>
      <c r="D556" s="101">
        <v>1780</v>
      </c>
      <c r="E556" s="102" t="s">
        <v>150</v>
      </c>
      <c r="F556" s="102" t="s">
        <v>1022</v>
      </c>
      <c r="G556" s="102" t="s">
        <v>3173</v>
      </c>
      <c r="H556" s="101">
        <v>113531</v>
      </c>
    </row>
    <row r="557" spans="1:8" ht="14.4" x14ac:dyDescent="0.25">
      <c r="A557" s="101">
        <v>41939</v>
      </c>
      <c r="B557" s="102" t="s">
        <v>1023</v>
      </c>
      <c r="C557" s="102" t="s">
        <v>3172</v>
      </c>
      <c r="D557" s="101">
        <v>1780</v>
      </c>
      <c r="E557" s="102" t="s">
        <v>150</v>
      </c>
      <c r="F557" s="102" t="s">
        <v>1024</v>
      </c>
      <c r="G557" s="102" t="s">
        <v>3173</v>
      </c>
      <c r="H557" s="101">
        <v>113531</v>
      </c>
    </row>
    <row r="558" spans="1:8" ht="14.4" x14ac:dyDescent="0.25">
      <c r="A558" s="101">
        <v>41954</v>
      </c>
      <c r="B558" s="102" t="s">
        <v>1025</v>
      </c>
      <c r="C558" s="102" t="s">
        <v>3174</v>
      </c>
      <c r="D558" s="101">
        <v>1150</v>
      </c>
      <c r="E558" s="102" t="s">
        <v>20</v>
      </c>
      <c r="F558" s="102" t="s">
        <v>1026</v>
      </c>
      <c r="G558" s="102" t="s">
        <v>1823</v>
      </c>
      <c r="H558" s="101">
        <v>111385</v>
      </c>
    </row>
    <row r="559" spans="1:8" ht="14.4" x14ac:dyDescent="0.25">
      <c r="A559" s="101">
        <v>42002</v>
      </c>
      <c r="B559" s="102" t="s">
        <v>2404</v>
      </c>
      <c r="C559" s="102" t="s">
        <v>3175</v>
      </c>
      <c r="D559" s="101">
        <v>3400</v>
      </c>
      <c r="E559" s="102" t="s">
        <v>71</v>
      </c>
      <c r="F559" s="102" t="s">
        <v>1027</v>
      </c>
      <c r="G559" s="102" t="s">
        <v>2107</v>
      </c>
      <c r="H559" s="101">
        <v>113548</v>
      </c>
    </row>
    <row r="560" spans="1:8" ht="14.4" x14ac:dyDescent="0.25">
      <c r="A560" s="101">
        <v>42011</v>
      </c>
      <c r="B560" s="102" t="s">
        <v>2405</v>
      </c>
      <c r="C560" s="102" t="s">
        <v>3175</v>
      </c>
      <c r="D560" s="101">
        <v>3400</v>
      </c>
      <c r="E560" s="102" t="s">
        <v>71</v>
      </c>
      <c r="F560" s="102" t="s">
        <v>1027</v>
      </c>
      <c r="G560" s="102" t="s">
        <v>2107</v>
      </c>
      <c r="H560" s="101">
        <v>113548</v>
      </c>
    </row>
    <row r="561" spans="1:8" ht="14.4" x14ac:dyDescent="0.25">
      <c r="A561" s="101">
        <v>42036</v>
      </c>
      <c r="B561" s="102" t="s">
        <v>1028</v>
      </c>
      <c r="C561" s="102" t="s">
        <v>3176</v>
      </c>
      <c r="D561" s="101">
        <v>8580</v>
      </c>
      <c r="E561" s="102" t="s">
        <v>109</v>
      </c>
      <c r="F561" s="102" t="s">
        <v>1029</v>
      </c>
      <c r="G561" s="102" t="s">
        <v>1824</v>
      </c>
      <c r="H561" s="101">
        <v>112193</v>
      </c>
    </row>
    <row r="562" spans="1:8" ht="14.4" x14ac:dyDescent="0.25">
      <c r="A562" s="101">
        <v>42044</v>
      </c>
      <c r="B562" s="102" t="s">
        <v>1030</v>
      </c>
      <c r="C562" s="102" t="s">
        <v>3176</v>
      </c>
      <c r="D562" s="101">
        <v>8580</v>
      </c>
      <c r="E562" s="102" t="s">
        <v>109</v>
      </c>
      <c r="F562" s="102" t="s">
        <v>1029</v>
      </c>
      <c r="G562" s="102" t="s">
        <v>1824</v>
      </c>
      <c r="H562" s="101">
        <v>112193</v>
      </c>
    </row>
    <row r="563" spans="1:8" ht="14.4" x14ac:dyDescent="0.25">
      <c r="A563" s="101">
        <v>42069</v>
      </c>
      <c r="B563" s="102" t="s">
        <v>2108</v>
      </c>
      <c r="C563" s="102" t="s">
        <v>3177</v>
      </c>
      <c r="D563" s="101">
        <v>8370</v>
      </c>
      <c r="E563" s="102" t="s">
        <v>100</v>
      </c>
      <c r="F563" s="102" t="s">
        <v>1031</v>
      </c>
      <c r="G563" s="102" t="s">
        <v>3178</v>
      </c>
      <c r="H563" s="101">
        <v>112755</v>
      </c>
    </row>
    <row r="564" spans="1:8" ht="14.4" x14ac:dyDescent="0.25">
      <c r="A564" s="101">
        <v>42085</v>
      </c>
      <c r="B564" s="102" t="s">
        <v>2109</v>
      </c>
      <c r="C564" s="102" t="s">
        <v>3177</v>
      </c>
      <c r="D564" s="101">
        <v>8370</v>
      </c>
      <c r="E564" s="102" t="s">
        <v>100</v>
      </c>
      <c r="F564" s="102" t="s">
        <v>1031</v>
      </c>
      <c r="G564" s="102" t="s">
        <v>3179</v>
      </c>
      <c r="H564" s="101">
        <v>112755</v>
      </c>
    </row>
    <row r="565" spans="1:8" ht="14.4" x14ac:dyDescent="0.25">
      <c r="A565" s="101">
        <v>42119</v>
      </c>
      <c r="B565" s="102" t="s">
        <v>3180</v>
      </c>
      <c r="C565" s="102" t="s">
        <v>3181</v>
      </c>
      <c r="D565" s="101">
        <v>8000</v>
      </c>
      <c r="E565" s="102" t="s">
        <v>91</v>
      </c>
      <c r="F565" s="102" t="s">
        <v>1032</v>
      </c>
      <c r="G565" s="102" t="s">
        <v>3182</v>
      </c>
      <c r="H565" s="101">
        <v>112755</v>
      </c>
    </row>
    <row r="566" spans="1:8" ht="14.4" x14ac:dyDescent="0.25">
      <c r="A566" s="101">
        <v>42151</v>
      </c>
      <c r="B566" s="102" t="s">
        <v>2557</v>
      </c>
      <c r="C566" s="102" t="s">
        <v>3723</v>
      </c>
      <c r="D566" s="101">
        <v>8310</v>
      </c>
      <c r="E566" s="102" t="s">
        <v>1633</v>
      </c>
      <c r="F566" s="102" t="s">
        <v>1033</v>
      </c>
      <c r="G566" s="102" t="s">
        <v>3722</v>
      </c>
      <c r="H566" s="101">
        <v>112755</v>
      </c>
    </row>
    <row r="567" spans="1:8" ht="14.4" x14ac:dyDescent="0.25">
      <c r="A567" s="101">
        <v>42201</v>
      </c>
      <c r="B567" s="102" t="s">
        <v>1034</v>
      </c>
      <c r="C567" s="102" t="s">
        <v>3184</v>
      </c>
      <c r="D567" s="101">
        <v>8200</v>
      </c>
      <c r="E567" s="102" t="s">
        <v>1632</v>
      </c>
      <c r="F567" s="102" t="s">
        <v>1035</v>
      </c>
      <c r="G567" s="102" t="s">
        <v>2406</v>
      </c>
      <c r="H567" s="101">
        <v>112755</v>
      </c>
    </row>
    <row r="568" spans="1:8" ht="14.4" x14ac:dyDescent="0.25">
      <c r="A568" s="101">
        <v>42218</v>
      </c>
      <c r="B568" s="102" t="s">
        <v>1036</v>
      </c>
      <c r="C568" s="102" t="s">
        <v>3185</v>
      </c>
      <c r="D568" s="101">
        <v>8000</v>
      </c>
      <c r="E568" s="102" t="s">
        <v>91</v>
      </c>
      <c r="F568" s="102" t="s">
        <v>1037</v>
      </c>
      <c r="G568" s="102" t="s">
        <v>2560</v>
      </c>
      <c r="H568" s="101">
        <v>112755</v>
      </c>
    </row>
    <row r="569" spans="1:8" ht="14.4" x14ac:dyDescent="0.25">
      <c r="A569" s="101">
        <v>42267</v>
      </c>
      <c r="B569" s="102" t="s">
        <v>3832</v>
      </c>
      <c r="C569" s="102" t="s">
        <v>3186</v>
      </c>
      <c r="D569" s="101">
        <v>8600</v>
      </c>
      <c r="E569" s="102" t="s">
        <v>95</v>
      </c>
      <c r="F569" s="102" t="s">
        <v>1038</v>
      </c>
      <c r="G569" s="102" t="s">
        <v>3833</v>
      </c>
      <c r="H569" s="101">
        <v>112656</v>
      </c>
    </row>
    <row r="570" spans="1:8" ht="14.4" x14ac:dyDescent="0.25">
      <c r="A570" s="101">
        <v>42283</v>
      </c>
      <c r="B570" s="102" t="s">
        <v>1756</v>
      </c>
      <c r="C570" s="102" t="s">
        <v>3187</v>
      </c>
      <c r="D570" s="101">
        <v>8470</v>
      </c>
      <c r="E570" s="102" t="s">
        <v>97</v>
      </c>
      <c r="F570" s="102" t="s">
        <v>1039</v>
      </c>
      <c r="G570" s="102" t="s">
        <v>1587</v>
      </c>
      <c r="H570" s="101">
        <v>112219</v>
      </c>
    </row>
    <row r="571" spans="1:8" ht="14.4" x14ac:dyDescent="0.25">
      <c r="A571" s="101">
        <v>42325</v>
      </c>
      <c r="B571" s="102" t="s">
        <v>2110</v>
      </c>
      <c r="C571" s="102" t="s">
        <v>3188</v>
      </c>
      <c r="D571" s="101">
        <v>8501</v>
      </c>
      <c r="E571" s="102" t="s">
        <v>1665</v>
      </c>
      <c r="F571" s="102" t="s">
        <v>1040</v>
      </c>
      <c r="G571" s="102" t="s">
        <v>2111</v>
      </c>
      <c r="H571" s="101">
        <v>111484</v>
      </c>
    </row>
    <row r="572" spans="1:8" ht="14.4" x14ac:dyDescent="0.25">
      <c r="A572" s="101">
        <v>42333</v>
      </c>
      <c r="B572" s="102" t="s">
        <v>1041</v>
      </c>
      <c r="C572" s="102" t="s">
        <v>3189</v>
      </c>
      <c r="D572" s="101">
        <v>8900</v>
      </c>
      <c r="E572" s="102" t="s">
        <v>119</v>
      </c>
      <c r="F572" s="102" t="s">
        <v>1042</v>
      </c>
      <c r="G572" s="102" t="s">
        <v>3190</v>
      </c>
      <c r="H572" s="101">
        <v>112656</v>
      </c>
    </row>
    <row r="573" spans="1:8" ht="14.4" x14ac:dyDescent="0.25">
      <c r="A573" s="101">
        <v>42341</v>
      </c>
      <c r="B573" s="102" t="s">
        <v>1043</v>
      </c>
      <c r="C573" s="102" t="s">
        <v>3191</v>
      </c>
      <c r="D573" s="101">
        <v>8900</v>
      </c>
      <c r="E573" s="102" t="s">
        <v>119</v>
      </c>
      <c r="F573" s="102" t="s">
        <v>1044</v>
      </c>
      <c r="G573" s="102" t="s">
        <v>3192</v>
      </c>
      <c r="H573" s="101">
        <v>112656</v>
      </c>
    </row>
    <row r="574" spans="1:8" ht="14.4" x14ac:dyDescent="0.25">
      <c r="A574" s="101">
        <v>42366</v>
      </c>
      <c r="B574" s="102" t="s">
        <v>1045</v>
      </c>
      <c r="C574" s="102" t="s">
        <v>3189</v>
      </c>
      <c r="D574" s="101">
        <v>8900</v>
      </c>
      <c r="E574" s="102" t="s">
        <v>119</v>
      </c>
      <c r="F574" s="102" t="s">
        <v>1046</v>
      </c>
      <c r="G574" s="102" t="s">
        <v>3193</v>
      </c>
      <c r="H574" s="101">
        <v>112656</v>
      </c>
    </row>
    <row r="575" spans="1:8" ht="14.4" x14ac:dyDescent="0.25">
      <c r="A575" s="101">
        <v>42374</v>
      </c>
      <c r="B575" s="102" t="s">
        <v>2112</v>
      </c>
      <c r="C575" s="102" t="s">
        <v>3194</v>
      </c>
      <c r="D575" s="101">
        <v>8870</v>
      </c>
      <c r="E575" s="102" t="s">
        <v>112</v>
      </c>
      <c r="F575" s="102" t="s">
        <v>1047</v>
      </c>
      <c r="G575" s="102" t="s">
        <v>3195</v>
      </c>
      <c r="H575" s="101">
        <v>112391</v>
      </c>
    </row>
    <row r="576" spans="1:8" ht="14.4" x14ac:dyDescent="0.25">
      <c r="A576" s="101">
        <v>42408</v>
      </c>
      <c r="B576" s="102" t="s">
        <v>2113</v>
      </c>
      <c r="C576" s="102" t="s">
        <v>3196</v>
      </c>
      <c r="D576" s="101">
        <v>8300</v>
      </c>
      <c r="E576" s="102" t="s">
        <v>99</v>
      </c>
      <c r="F576" s="102" t="s">
        <v>1048</v>
      </c>
      <c r="G576" s="102" t="s">
        <v>1588</v>
      </c>
      <c r="H576" s="101">
        <v>112755</v>
      </c>
    </row>
    <row r="577" spans="1:8" ht="14.4" x14ac:dyDescent="0.25">
      <c r="A577" s="101">
        <v>42416</v>
      </c>
      <c r="B577" s="102" t="s">
        <v>1757</v>
      </c>
      <c r="C577" s="102" t="s">
        <v>3196</v>
      </c>
      <c r="D577" s="101">
        <v>8300</v>
      </c>
      <c r="E577" s="102" t="s">
        <v>99</v>
      </c>
      <c r="F577" s="102" t="s">
        <v>1048</v>
      </c>
      <c r="G577" s="102" t="s">
        <v>2561</v>
      </c>
      <c r="H577" s="101">
        <v>112755</v>
      </c>
    </row>
    <row r="578" spans="1:8" ht="14.4" x14ac:dyDescent="0.25">
      <c r="A578" s="101">
        <v>42441</v>
      </c>
      <c r="B578" s="102" t="s">
        <v>1049</v>
      </c>
      <c r="C578" s="102" t="s">
        <v>3197</v>
      </c>
      <c r="D578" s="101">
        <v>8680</v>
      </c>
      <c r="E578" s="102" t="s">
        <v>98</v>
      </c>
      <c r="F578" s="102" t="s">
        <v>1050</v>
      </c>
      <c r="G578" s="102" t="s">
        <v>1051</v>
      </c>
      <c r="H578" s="101">
        <v>112219</v>
      </c>
    </row>
    <row r="579" spans="1:8" ht="14.4" x14ac:dyDescent="0.25">
      <c r="A579" s="101">
        <v>42465</v>
      </c>
      <c r="B579" s="102" t="s">
        <v>2114</v>
      </c>
      <c r="C579" s="102" t="s">
        <v>3198</v>
      </c>
      <c r="D579" s="101">
        <v>8500</v>
      </c>
      <c r="E579" s="102" t="s">
        <v>107</v>
      </c>
      <c r="F579" s="102" t="s">
        <v>1052</v>
      </c>
      <c r="G579" s="102" t="s">
        <v>1825</v>
      </c>
      <c r="H579" s="101">
        <v>111484</v>
      </c>
    </row>
    <row r="580" spans="1:8" ht="14.4" x14ac:dyDescent="0.25">
      <c r="A580" s="101">
        <v>42499</v>
      </c>
      <c r="B580" s="102" t="s">
        <v>2115</v>
      </c>
      <c r="C580" s="102" t="s">
        <v>3199</v>
      </c>
      <c r="D580" s="101">
        <v>8500</v>
      </c>
      <c r="E580" s="102" t="s">
        <v>107</v>
      </c>
      <c r="F580" s="102" t="s">
        <v>1053</v>
      </c>
      <c r="G580" s="102" t="s">
        <v>3656</v>
      </c>
      <c r="H580" s="101">
        <v>111484</v>
      </c>
    </row>
    <row r="581" spans="1:8" ht="14.4" x14ac:dyDescent="0.25">
      <c r="A581" s="101">
        <v>42515</v>
      </c>
      <c r="B581" s="102" t="s">
        <v>2116</v>
      </c>
      <c r="C581" s="102" t="s">
        <v>3200</v>
      </c>
      <c r="D581" s="101">
        <v>8500</v>
      </c>
      <c r="E581" s="102" t="s">
        <v>107</v>
      </c>
      <c r="F581" s="102" t="s">
        <v>1054</v>
      </c>
      <c r="G581" s="102" t="s">
        <v>1825</v>
      </c>
      <c r="H581" s="101">
        <v>111484</v>
      </c>
    </row>
    <row r="582" spans="1:8" ht="14.4" x14ac:dyDescent="0.25">
      <c r="A582" s="101">
        <v>42523</v>
      </c>
      <c r="B582" s="102" t="s">
        <v>2117</v>
      </c>
      <c r="C582" s="102" t="s">
        <v>3201</v>
      </c>
      <c r="D582" s="101">
        <v>8500</v>
      </c>
      <c r="E582" s="102" t="s">
        <v>107</v>
      </c>
      <c r="F582" s="102" t="s">
        <v>1055</v>
      </c>
      <c r="G582" s="102" t="s">
        <v>2562</v>
      </c>
      <c r="H582" s="101">
        <v>111484</v>
      </c>
    </row>
    <row r="583" spans="1:8" ht="14.4" x14ac:dyDescent="0.25">
      <c r="A583" s="101">
        <v>42531</v>
      </c>
      <c r="B583" s="102" t="s">
        <v>2407</v>
      </c>
      <c r="C583" s="102" t="s">
        <v>3202</v>
      </c>
      <c r="D583" s="101">
        <v>8930</v>
      </c>
      <c r="E583" s="102" t="s">
        <v>175</v>
      </c>
      <c r="F583" s="102" t="s">
        <v>1056</v>
      </c>
      <c r="G583" s="102" t="s">
        <v>3724</v>
      </c>
      <c r="H583" s="101">
        <v>112391</v>
      </c>
    </row>
    <row r="584" spans="1:8" ht="14.4" x14ac:dyDescent="0.25">
      <c r="A584" s="101">
        <v>42556</v>
      </c>
      <c r="B584" s="102" t="s">
        <v>2408</v>
      </c>
      <c r="C584" s="102" t="s">
        <v>3202</v>
      </c>
      <c r="D584" s="101">
        <v>8930</v>
      </c>
      <c r="E584" s="102" t="s">
        <v>175</v>
      </c>
      <c r="F584" s="102" t="s">
        <v>1056</v>
      </c>
      <c r="G584" s="102" t="s">
        <v>3203</v>
      </c>
      <c r="H584" s="101">
        <v>112391</v>
      </c>
    </row>
    <row r="585" spans="1:8" ht="14.4" x14ac:dyDescent="0.25">
      <c r="A585" s="101">
        <v>42581</v>
      </c>
      <c r="B585" s="102" t="s">
        <v>3204</v>
      </c>
      <c r="C585" s="102" t="s">
        <v>3205</v>
      </c>
      <c r="D585" s="101">
        <v>8620</v>
      </c>
      <c r="E585" s="102" t="s">
        <v>103</v>
      </c>
      <c r="F585" s="102" t="s">
        <v>1057</v>
      </c>
      <c r="G585" s="102" t="s">
        <v>1826</v>
      </c>
      <c r="H585" s="101">
        <v>112656</v>
      </c>
    </row>
    <row r="586" spans="1:8" ht="14.4" x14ac:dyDescent="0.25">
      <c r="A586" s="101">
        <v>42622</v>
      </c>
      <c r="B586" s="102" t="s">
        <v>2118</v>
      </c>
      <c r="C586" s="102" t="s">
        <v>3206</v>
      </c>
      <c r="D586" s="101">
        <v>8400</v>
      </c>
      <c r="E586" s="102" t="s">
        <v>101</v>
      </c>
      <c r="F586" s="102" t="s">
        <v>1058</v>
      </c>
      <c r="G586" s="102" t="s">
        <v>1589</v>
      </c>
      <c r="H586" s="101">
        <v>112219</v>
      </c>
    </row>
    <row r="587" spans="1:8" ht="14.4" x14ac:dyDescent="0.25">
      <c r="A587" s="101">
        <v>42648</v>
      </c>
      <c r="B587" s="102" t="s">
        <v>2119</v>
      </c>
      <c r="C587" s="102" t="s">
        <v>3207</v>
      </c>
      <c r="D587" s="101">
        <v>8400</v>
      </c>
      <c r="E587" s="102" t="s">
        <v>101</v>
      </c>
      <c r="F587" s="102" t="s">
        <v>1059</v>
      </c>
      <c r="G587" s="102" t="s">
        <v>2409</v>
      </c>
      <c r="H587" s="101">
        <v>112219</v>
      </c>
    </row>
    <row r="588" spans="1:8" ht="14.4" x14ac:dyDescent="0.25">
      <c r="A588" s="101">
        <v>42689</v>
      </c>
      <c r="B588" s="102" t="s">
        <v>2120</v>
      </c>
      <c r="C588" s="102" t="s">
        <v>3208</v>
      </c>
      <c r="D588" s="101">
        <v>8660</v>
      </c>
      <c r="E588" s="102" t="s">
        <v>105</v>
      </c>
      <c r="F588" s="102" t="s">
        <v>1060</v>
      </c>
      <c r="G588" s="102" t="s">
        <v>2410</v>
      </c>
      <c r="H588" s="101">
        <v>112656</v>
      </c>
    </row>
    <row r="589" spans="1:8" ht="14.4" x14ac:dyDescent="0.25">
      <c r="A589" s="101">
        <v>42739</v>
      </c>
      <c r="B589" s="102" t="s">
        <v>2121</v>
      </c>
      <c r="C589" s="102" t="s">
        <v>3209</v>
      </c>
      <c r="D589" s="101">
        <v>8800</v>
      </c>
      <c r="E589" s="102" t="s">
        <v>117</v>
      </c>
      <c r="F589" s="102" t="s">
        <v>1061</v>
      </c>
      <c r="G589" s="102" t="s">
        <v>2411</v>
      </c>
      <c r="H589" s="101">
        <v>112391</v>
      </c>
    </row>
    <row r="590" spans="1:8" ht="14.4" x14ac:dyDescent="0.25">
      <c r="A590" s="101">
        <v>42754</v>
      </c>
      <c r="B590" s="102" t="s">
        <v>1827</v>
      </c>
      <c r="C590" s="102" t="s">
        <v>3210</v>
      </c>
      <c r="D590" s="101">
        <v>8800</v>
      </c>
      <c r="E590" s="102" t="s">
        <v>117</v>
      </c>
      <c r="F590" s="102" t="s">
        <v>1062</v>
      </c>
      <c r="G590" s="102" t="s">
        <v>2563</v>
      </c>
      <c r="H590" s="101">
        <v>112391</v>
      </c>
    </row>
    <row r="591" spans="1:8" ht="14.4" x14ac:dyDescent="0.25">
      <c r="A591" s="101">
        <v>42762</v>
      </c>
      <c r="B591" s="102" t="s">
        <v>2122</v>
      </c>
      <c r="C591" s="102" t="s">
        <v>3211</v>
      </c>
      <c r="D591" s="101">
        <v>8700</v>
      </c>
      <c r="E591" s="102" t="s">
        <v>118</v>
      </c>
      <c r="F591" s="102" t="s">
        <v>1063</v>
      </c>
      <c r="G591" s="102" t="s">
        <v>3212</v>
      </c>
      <c r="H591" s="101">
        <v>112243</v>
      </c>
    </row>
    <row r="592" spans="1:8" ht="14.4" x14ac:dyDescent="0.25">
      <c r="A592" s="101">
        <v>42796</v>
      </c>
      <c r="B592" s="102" t="s">
        <v>1758</v>
      </c>
      <c r="C592" s="102" t="s">
        <v>3213</v>
      </c>
      <c r="D592" s="101">
        <v>8820</v>
      </c>
      <c r="E592" s="102" t="s">
        <v>94</v>
      </c>
      <c r="F592" s="102" t="s">
        <v>182</v>
      </c>
      <c r="G592" s="102" t="s">
        <v>3834</v>
      </c>
      <c r="H592" s="101">
        <v>112755</v>
      </c>
    </row>
    <row r="593" spans="1:8" ht="14.4" x14ac:dyDescent="0.25">
      <c r="A593" s="101">
        <v>42812</v>
      </c>
      <c r="B593" s="102" t="s">
        <v>1064</v>
      </c>
      <c r="C593" s="102" t="s">
        <v>3214</v>
      </c>
      <c r="D593" s="101">
        <v>8630</v>
      </c>
      <c r="E593" s="102" t="s">
        <v>106</v>
      </c>
      <c r="F593" s="102" t="s">
        <v>1065</v>
      </c>
      <c r="G593" s="102" t="s">
        <v>3215</v>
      </c>
      <c r="H593" s="101">
        <v>112656</v>
      </c>
    </row>
    <row r="594" spans="1:8" ht="14.4" x14ac:dyDescent="0.25">
      <c r="A594" s="101">
        <v>42846</v>
      </c>
      <c r="B594" s="102" t="s">
        <v>2123</v>
      </c>
      <c r="C594" s="102" t="s">
        <v>3216</v>
      </c>
      <c r="D594" s="101">
        <v>8790</v>
      </c>
      <c r="E594" s="102" t="s">
        <v>116</v>
      </c>
      <c r="F594" s="102" t="s">
        <v>1066</v>
      </c>
      <c r="G594" s="102" t="s">
        <v>3217</v>
      </c>
      <c r="H594" s="101">
        <v>112243</v>
      </c>
    </row>
    <row r="595" spans="1:8" ht="14.4" x14ac:dyDescent="0.25">
      <c r="A595" s="101">
        <v>42853</v>
      </c>
      <c r="B595" s="102" t="s">
        <v>2124</v>
      </c>
      <c r="C595" s="102" t="s">
        <v>3218</v>
      </c>
      <c r="D595" s="101">
        <v>8790</v>
      </c>
      <c r="E595" s="102" t="s">
        <v>116</v>
      </c>
      <c r="F595" s="102" t="s">
        <v>1067</v>
      </c>
      <c r="G595" s="102" t="s">
        <v>2412</v>
      </c>
      <c r="H595" s="101">
        <v>112243</v>
      </c>
    </row>
    <row r="596" spans="1:8" ht="14.4" x14ac:dyDescent="0.25">
      <c r="A596" s="101">
        <v>42929</v>
      </c>
      <c r="B596" s="102" t="s">
        <v>1759</v>
      </c>
      <c r="C596" s="102" t="s">
        <v>3219</v>
      </c>
      <c r="D596" s="101">
        <v>9300</v>
      </c>
      <c r="E596" s="102" t="s">
        <v>128</v>
      </c>
      <c r="F596" s="102" t="s">
        <v>3220</v>
      </c>
      <c r="G596" s="102" t="s">
        <v>1068</v>
      </c>
      <c r="H596" s="101">
        <v>113555</v>
      </c>
    </row>
    <row r="597" spans="1:8" ht="14.4" x14ac:dyDescent="0.25">
      <c r="A597" s="101">
        <v>42952</v>
      </c>
      <c r="B597" s="102" t="s">
        <v>1069</v>
      </c>
      <c r="C597" s="102" t="s">
        <v>3221</v>
      </c>
      <c r="D597" s="101">
        <v>9300</v>
      </c>
      <c r="E597" s="102" t="s">
        <v>128</v>
      </c>
      <c r="F597" s="102" t="s">
        <v>2413</v>
      </c>
      <c r="G597" s="102" t="s">
        <v>1070</v>
      </c>
      <c r="H597" s="101">
        <v>113555</v>
      </c>
    </row>
    <row r="598" spans="1:8" ht="14.4" x14ac:dyDescent="0.25">
      <c r="A598" s="101">
        <v>42961</v>
      </c>
      <c r="B598" s="102" t="s">
        <v>2414</v>
      </c>
      <c r="C598" s="102" t="s">
        <v>3222</v>
      </c>
      <c r="D598" s="101">
        <v>9300</v>
      </c>
      <c r="E598" s="102" t="s">
        <v>128</v>
      </c>
      <c r="F598" s="102" t="s">
        <v>2415</v>
      </c>
      <c r="G598" s="102" t="s">
        <v>1071</v>
      </c>
      <c r="H598" s="101">
        <v>113555</v>
      </c>
    </row>
    <row r="599" spans="1:8" ht="14.4" x14ac:dyDescent="0.25">
      <c r="A599" s="101">
        <v>42994</v>
      </c>
      <c r="B599" s="102" t="s">
        <v>2125</v>
      </c>
      <c r="C599" s="102" t="s">
        <v>3223</v>
      </c>
      <c r="D599" s="101">
        <v>9300</v>
      </c>
      <c r="E599" s="102" t="s">
        <v>128</v>
      </c>
      <c r="F599" s="102" t="s">
        <v>2416</v>
      </c>
      <c r="G599" s="102" t="s">
        <v>3224</v>
      </c>
      <c r="H599" s="101">
        <v>113555</v>
      </c>
    </row>
    <row r="600" spans="1:8" ht="14.4" x14ac:dyDescent="0.25">
      <c r="A600" s="101">
        <v>43018</v>
      </c>
      <c r="B600" s="102" t="s">
        <v>1760</v>
      </c>
      <c r="C600" s="102" t="s">
        <v>3225</v>
      </c>
      <c r="D600" s="101">
        <v>9300</v>
      </c>
      <c r="E600" s="102" t="s">
        <v>128</v>
      </c>
      <c r="F600" s="102" t="s">
        <v>2416</v>
      </c>
      <c r="G600" s="102" t="s">
        <v>3226</v>
      </c>
      <c r="H600" s="101">
        <v>113555</v>
      </c>
    </row>
    <row r="601" spans="1:8" ht="14.4" x14ac:dyDescent="0.25">
      <c r="A601" s="101">
        <v>43026</v>
      </c>
      <c r="B601" s="102" t="s">
        <v>2126</v>
      </c>
      <c r="C601" s="102" t="s">
        <v>3225</v>
      </c>
      <c r="D601" s="101">
        <v>9300</v>
      </c>
      <c r="E601" s="102" t="s">
        <v>128</v>
      </c>
      <c r="F601" s="102" t="s">
        <v>2416</v>
      </c>
      <c r="G601" s="102" t="s">
        <v>3227</v>
      </c>
      <c r="H601" s="101">
        <v>113555</v>
      </c>
    </row>
    <row r="602" spans="1:8" ht="14.4" x14ac:dyDescent="0.25">
      <c r="A602" s="101">
        <v>43042</v>
      </c>
      <c r="B602" s="102" t="s">
        <v>1828</v>
      </c>
      <c r="C602" s="102" t="s">
        <v>3228</v>
      </c>
      <c r="D602" s="101">
        <v>9880</v>
      </c>
      <c r="E602" s="102" t="s">
        <v>142</v>
      </c>
      <c r="F602" s="102" t="s">
        <v>1072</v>
      </c>
      <c r="G602" s="102" t="s">
        <v>1073</v>
      </c>
      <c r="H602" s="101">
        <v>112243</v>
      </c>
    </row>
    <row r="603" spans="1:8" ht="14.4" x14ac:dyDescent="0.25">
      <c r="A603" s="101">
        <v>43117</v>
      </c>
      <c r="B603" s="102" t="s">
        <v>1074</v>
      </c>
      <c r="C603" s="102" t="s">
        <v>3229</v>
      </c>
      <c r="D603" s="101">
        <v>9470</v>
      </c>
      <c r="E603" s="102" t="s">
        <v>133</v>
      </c>
      <c r="F603" s="102" t="s">
        <v>1075</v>
      </c>
      <c r="G603" s="102" t="s">
        <v>1076</v>
      </c>
      <c r="H603" s="101">
        <v>113555</v>
      </c>
    </row>
    <row r="604" spans="1:8" ht="14.4" x14ac:dyDescent="0.25">
      <c r="A604" s="101">
        <v>43141</v>
      </c>
      <c r="B604" s="102" t="s">
        <v>1077</v>
      </c>
      <c r="C604" s="102" t="s">
        <v>3230</v>
      </c>
      <c r="D604" s="101">
        <v>9200</v>
      </c>
      <c r="E604" s="102" t="s">
        <v>130</v>
      </c>
      <c r="F604" s="102" t="s">
        <v>1590</v>
      </c>
      <c r="G604" s="102" t="s">
        <v>2127</v>
      </c>
      <c r="H604" s="101">
        <v>111658</v>
      </c>
    </row>
    <row r="605" spans="1:8" ht="14.4" x14ac:dyDescent="0.25">
      <c r="A605" s="101">
        <v>43166</v>
      </c>
      <c r="B605" s="102" t="s">
        <v>2128</v>
      </c>
      <c r="C605" s="102" t="s">
        <v>3231</v>
      </c>
      <c r="D605" s="101">
        <v>9200</v>
      </c>
      <c r="E605" s="102" t="s">
        <v>130</v>
      </c>
      <c r="F605" s="102" t="s">
        <v>1078</v>
      </c>
      <c r="G605" s="102" t="s">
        <v>2129</v>
      </c>
      <c r="H605" s="101">
        <v>111658</v>
      </c>
    </row>
    <row r="606" spans="1:8" ht="14.4" x14ac:dyDescent="0.25">
      <c r="A606" s="101">
        <v>43174</v>
      </c>
      <c r="B606" s="102" t="s">
        <v>2130</v>
      </c>
      <c r="C606" s="102" t="s">
        <v>3230</v>
      </c>
      <c r="D606" s="101">
        <v>9200</v>
      </c>
      <c r="E606" s="102" t="s">
        <v>130</v>
      </c>
      <c r="F606" s="102" t="s">
        <v>1079</v>
      </c>
      <c r="G606" s="102" t="s">
        <v>1829</v>
      </c>
      <c r="H606" s="101">
        <v>111658</v>
      </c>
    </row>
    <row r="607" spans="1:8" ht="14.4" x14ac:dyDescent="0.25">
      <c r="A607" s="101">
        <v>43182</v>
      </c>
      <c r="B607" s="102" t="s">
        <v>2131</v>
      </c>
      <c r="C607" s="102" t="s">
        <v>3231</v>
      </c>
      <c r="D607" s="101">
        <v>9200</v>
      </c>
      <c r="E607" s="102" t="s">
        <v>130</v>
      </c>
      <c r="F607" s="102" t="s">
        <v>1079</v>
      </c>
      <c r="G607" s="102" t="s">
        <v>1829</v>
      </c>
      <c r="H607" s="101">
        <v>111658</v>
      </c>
    </row>
    <row r="608" spans="1:8" ht="14.4" x14ac:dyDescent="0.25">
      <c r="A608" s="101">
        <v>43216</v>
      </c>
      <c r="B608" s="102" t="s">
        <v>2132</v>
      </c>
      <c r="C608" s="102" t="s">
        <v>3232</v>
      </c>
      <c r="D608" s="101">
        <v>9940</v>
      </c>
      <c r="E608" s="102" t="s">
        <v>122</v>
      </c>
      <c r="F608" s="102" t="s">
        <v>3233</v>
      </c>
      <c r="G608" s="102" t="s">
        <v>3835</v>
      </c>
      <c r="H608" s="101">
        <v>112771</v>
      </c>
    </row>
    <row r="609" spans="1:8" ht="14.4" x14ac:dyDescent="0.25">
      <c r="A609" s="101">
        <v>43241</v>
      </c>
      <c r="B609" s="102" t="s">
        <v>1080</v>
      </c>
      <c r="C609" s="102" t="s">
        <v>3234</v>
      </c>
      <c r="D609" s="101">
        <v>9500</v>
      </c>
      <c r="E609" s="102" t="s">
        <v>134</v>
      </c>
      <c r="F609" s="102" t="s">
        <v>3725</v>
      </c>
      <c r="G609" s="102" t="s">
        <v>1830</v>
      </c>
      <c r="H609" s="101">
        <v>111633</v>
      </c>
    </row>
    <row r="610" spans="1:8" ht="14.4" x14ac:dyDescent="0.25">
      <c r="A610" s="101">
        <v>43257</v>
      </c>
      <c r="B610" s="102" t="s">
        <v>1081</v>
      </c>
      <c r="C610" s="102" t="s">
        <v>3235</v>
      </c>
      <c r="D610" s="101">
        <v>9500</v>
      </c>
      <c r="E610" s="102" t="s">
        <v>134</v>
      </c>
      <c r="F610" s="102" t="s">
        <v>1082</v>
      </c>
      <c r="G610" s="102" t="s">
        <v>3836</v>
      </c>
      <c r="H610" s="101">
        <v>111633</v>
      </c>
    </row>
    <row r="611" spans="1:8" ht="14.4" x14ac:dyDescent="0.25">
      <c r="A611" s="101">
        <v>43273</v>
      </c>
      <c r="B611" s="102" t="s">
        <v>2133</v>
      </c>
      <c r="C611" s="102" t="s">
        <v>3236</v>
      </c>
      <c r="D611" s="101">
        <v>9000</v>
      </c>
      <c r="E611" s="102" t="s">
        <v>121</v>
      </c>
      <c r="F611" s="102" t="s">
        <v>1083</v>
      </c>
      <c r="G611" s="102" t="s">
        <v>1084</v>
      </c>
      <c r="H611" s="101">
        <v>112771</v>
      </c>
    </row>
    <row r="612" spans="1:8" ht="14.4" x14ac:dyDescent="0.25">
      <c r="A612" s="101">
        <v>43299</v>
      </c>
      <c r="B612" s="102" t="s">
        <v>1085</v>
      </c>
      <c r="C612" s="102" t="s">
        <v>3237</v>
      </c>
      <c r="D612" s="101">
        <v>9000</v>
      </c>
      <c r="E612" s="102" t="s">
        <v>121</v>
      </c>
      <c r="F612" s="102" t="s">
        <v>1086</v>
      </c>
      <c r="G612" s="102" t="s">
        <v>2134</v>
      </c>
      <c r="H612" s="101">
        <v>112771</v>
      </c>
    </row>
    <row r="613" spans="1:8" ht="14.4" x14ac:dyDescent="0.25">
      <c r="A613" s="101">
        <v>43307</v>
      </c>
      <c r="B613" s="102" t="s">
        <v>3657</v>
      </c>
      <c r="C613" s="102" t="s">
        <v>3238</v>
      </c>
      <c r="D613" s="101">
        <v>9000</v>
      </c>
      <c r="E613" s="102" t="s">
        <v>121</v>
      </c>
      <c r="F613" s="102" t="s">
        <v>1087</v>
      </c>
      <c r="G613" s="102" t="s">
        <v>3658</v>
      </c>
      <c r="H613" s="101">
        <v>112771</v>
      </c>
    </row>
    <row r="614" spans="1:8" ht="14.4" x14ac:dyDescent="0.25">
      <c r="A614" s="101">
        <v>43356</v>
      </c>
      <c r="B614" s="102" t="s">
        <v>2135</v>
      </c>
      <c r="C614" s="102" t="s">
        <v>3239</v>
      </c>
      <c r="D614" s="101">
        <v>9000</v>
      </c>
      <c r="E614" s="102" t="s">
        <v>121</v>
      </c>
      <c r="F614" s="102" t="s">
        <v>1088</v>
      </c>
      <c r="G614" s="102" t="s">
        <v>2134</v>
      </c>
      <c r="H614" s="101">
        <v>112771</v>
      </c>
    </row>
    <row r="615" spans="1:8" ht="14.4" x14ac:dyDescent="0.25">
      <c r="A615" s="101">
        <v>43406</v>
      </c>
      <c r="B615" s="102" t="s">
        <v>1831</v>
      </c>
      <c r="C615" s="102" t="s">
        <v>3240</v>
      </c>
      <c r="D615" s="101">
        <v>9220</v>
      </c>
      <c r="E615" s="102" t="s">
        <v>125</v>
      </c>
      <c r="F615" s="102" t="s">
        <v>1089</v>
      </c>
      <c r="G615" s="102" t="s">
        <v>2564</v>
      </c>
      <c r="H615" s="101">
        <v>111658</v>
      </c>
    </row>
    <row r="616" spans="1:8" ht="14.4" x14ac:dyDescent="0.25">
      <c r="A616" s="101">
        <v>43513</v>
      </c>
      <c r="B616" s="102" t="s">
        <v>1761</v>
      </c>
      <c r="C616" s="102" t="s">
        <v>3241</v>
      </c>
      <c r="D616" s="101">
        <v>9160</v>
      </c>
      <c r="E616" s="102" t="s">
        <v>124</v>
      </c>
      <c r="F616" s="102" t="s">
        <v>1090</v>
      </c>
      <c r="G616" s="102" t="s">
        <v>2565</v>
      </c>
      <c r="H616" s="101">
        <v>111567</v>
      </c>
    </row>
    <row r="617" spans="1:8" ht="14.4" x14ac:dyDescent="0.25">
      <c r="A617" s="101">
        <v>43521</v>
      </c>
      <c r="B617" s="102" t="s">
        <v>2136</v>
      </c>
      <c r="C617" s="102" t="s">
        <v>3242</v>
      </c>
      <c r="D617" s="101">
        <v>9990</v>
      </c>
      <c r="E617" s="102" t="s">
        <v>144</v>
      </c>
      <c r="F617" s="102" t="s">
        <v>1091</v>
      </c>
      <c r="G617" s="102" t="s">
        <v>1092</v>
      </c>
      <c r="H617" s="101">
        <v>111559</v>
      </c>
    </row>
    <row r="618" spans="1:8" ht="14.4" x14ac:dyDescent="0.25">
      <c r="A618" s="101">
        <v>43539</v>
      </c>
      <c r="B618" s="102" t="s">
        <v>2137</v>
      </c>
      <c r="C618" s="102" t="s">
        <v>3242</v>
      </c>
      <c r="D618" s="101">
        <v>9990</v>
      </c>
      <c r="E618" s="102" t="s">
        <v>144</v>
      </c>
      <c r="F618" s="102" t="s">
        <v>1091</v>
      </c>
      <c r="G618" s="102" t="s">
        <v>1092</v>
      </c>
      <c r="H618" s="101">
        <v>111559</v>
      </c>
    </row>
    <row r="619" spans="1:8" ht="14.4" x14ac:dyDescent="0.25">
      <c r="A619" s="101">
        <v>43554</v>
      </c>
      <c r="B619" s="102" t="s">
        <v>1093</v>
      </c>
      <c r="C619" s="102" t="s">
        <v>3243</v>
      </c>
      <c r="D619" s="101">
        <v>9030</v>
      </c>
      <c r="E619" s="102" t="s">
        <v>1680</v>
      </c>
      <c r="F619" s="102" t="s">
        <v>1094</v>
      </c>
      <c r="G619" s="102" t="s">
        <v>3837</v>
      </c>
      <c r="H619" s="101">
        <v>112771</v>
      </c>
    </row>
    <row r="620" spans="1:8" ht="14.4" x14ac:dyDescent="0.25">
      <c r="A620" s="101">
        <v>43562</v>
      </c>
      <c r="B620" s="102" t="s">
        <v>3659</v>
      </c>
      <c r="C620" s="102" t="s">
        <v>3244</v>
      </c>
      <c r="D620" s="101">
        <v>9090</v>
      </c>
      <c r="E620" s="102" t="s">
        <v>6</v>
      </c>
      <c r="F620" s="102" t="s">
        <v>1095</v>
      </c>
      <c r="G620" s="102" t="s">
        <v>3726</v>
      </c>
      <c r="H620" s="101">
        <v>112771</v>
      </c>
    </row>
    <row r="621" spans="1:8" ht="14.4" x14ac:dyDescent="0.25">
      <c r="A621" s="101">
        <v>43588</v>
      </c>
      <c r="B621" s="102" t="s">
        <v>2138</v>
      </c>
      <c r="C621" s="102" t="s">
        <v>3245</v>
      </c>
      <c r="D621" s="101">
        <v>9180</v>
      </c>
      <c r="E621" s="102" t="s">
        <v>1704</v>
      </c>
      <c r="F621" s="102" t="s">
        <v>1096</v>
      </c>
      <c r="G621" s="102" t="s">
        <v>1097</v>
      </c>
      <c r="H621" s="101">
        <v>111567</v>
      </c>
    </row>
    <row r="622" spans="1:8" ht="14.4" x14ac:dyDescent="0.25">
      <c r="A622" s="101">
        <v>43596</v>
      </c>
      <c r="B622" s="102" t="s">
        <v>2139</v>
      </c>
      <c r="C622" s="102" t="s">
        <v>3246</v>
      </c>
      <c r="D622" s="101">
        <v>9400</v>
      </c>
      <c r="E622" s="102" t="s">
        <v>132</v>
      </c>
      <c r="F622" s="102" t="s">
        <v>1098</v>
      </c>
      <c r="G622" s="102" t="s">
        <v>1832</v>
      </c>
      <c r="H622" s="101">
        <v>113555</v>
      </c>
    </row>
    <row r="623" spans="1:8" ht="14.4" x14ac:dyDescent="0.25">
      <c r="A623" s="101">
        <v>43604</v>
      </c>
      <c r="B623" s="102" t="s">
        <v>2140</v>
      </c>
      <c r="C623" s="102" t="s">
        <v>3247</v>
      </c>
      <c r="D623" s="101">
        <v>9400</v>
      </c>
      <c r="E623" s="102" t="s">
        <v>132</v>
      </c>
      <c r="F623" s="102" t="s">
        <v>1099</v>
      </c>
      <c r="G623" s="102" t="s">
        <v>2141</v>
      </c>
      <c r="H623" s="101">
        <v>113555</v>
      </c>
    </row>
    <row r="624" spans="1:8" ht="14.4" x14ac:dyDescent="0.25">
      <c r="A624" s="101">
        <v>43729</v>
      </c>
      <c r="B624" s="102" t="s">
        <v>1762</v>
      </c>
      <c r="C624" s="102" t="s">
        <v>3248</v>
      </c>
      <c r="D624" s="101">
        <v>9100</v>
      </c>
      <c r="E624" s="102" t="s">
        <v>63</v>
      </c>
      <c r="F624" s="102" t="s">
        <v>1100</v>
      </c>
      <c r="G624" s="102" t="s">
        <v>1763</v>
      </c>
      <c r="H624" s="101">
        <v>111435</v>
      </c>
    </row>
    <row r="625" spans="1:8" ht="14.4" x14ac:dyDescent="0.25">
      <c r="A625" s="101">
        <v>43786</v>
      </c>
      <c r="B625" s="102" t="s">
        <v>3249</v>
      </c>
      <c r="C625" s="102" t="s">
        <v>3250</v>
      </c>
      <c r="D625" s="101">
        <v>9140</v>
      </c>
      <c r="E625" s="102" t="s">
        <v>62</v>
      </c>
      <c r="F625" s="102" t="s">
        <v>1101</v>
      </c>
      <c r="G625" s="102" t="s">
        <v>3251</v>
      </c>
      <c r="H625" s="101">
        <v>111435</v>
      </c>
    </row>
    <row r="626" spans="1:8" ht="14.4" x14ac:dyDescent="0.25">
      <c r="A626" s="101">
        <v>43802</v>
      </c>
      <c r="B626" s="102" t="s">
        <v>2142</v>
      </c>
      <c r="C626" s="102" t="s">
        <v>3252</v>
      </c>
      <c r="D626" s="101">
        <v>9230</v>
      </c>
      <c r="E626" s="102" t="s">
        <v>126</v>
      </c>
      <c r="F626" s="102" t="s">
        <v>1102</v>
      </c>
      <c r="G626" s="102" t="s">
        <v>1833</v>
      </c>
      <c r="H626" s="101">
        <v>111567</v>
      </c>
    </row>
    <row r="627" spans="1:8" ht="14.4" x14ac:dyDescent="0.25">
      <c r="A627" s="101">
        <v>43836</v>
      </c>
      <c r="B627" s="102" t="s">
        <v>2143</v>
      </c>
      <c r="C627" s="102" t="s">
        <v>3252</v>
      </c>
      <c r="D627" s="101">
        <v>9230</v>
      </c>
      <c r="E627" s="102" t="s">
        <v>126</v>
      </c>
      <c r="F627" s="102" t="s">
        <v>1103</v>
      </c>
      <c r="G627" s="102" t="s">
        <v>1104</v>
      </c>
      <c r="H627" s="101">
        <v>111567</v>
      </c>
    </row>
    <row r="628" spans="1:8" ht="14.4" x14ac:dyDescent="0.25">
      <c r="A628" s="101">
        <v>43869</v>
      </c>
      <c r="B628" s="102" t="s">
        <v>3838</v>
      </c>
      <c r="C628" s="102" t="s">
        <v>3253</v>
      </c>
      <c r="D628" s="101">
        <v>9060</v>
      </c>
      <c r="E628" s="102" t="s">
        <v>123</v>
      </c>
      <c r="F628" s="102" t="s">
        <v>1105</v>
      </c>
      <c r="G628" s="102" t="s">
        <v>3839</v>
      </c>
      <c r="H628" s="101">
        <v>111559</v>
      </c>
    </row>
    <row r="629" spans="1:8" ht="14.4" x14ac:dyDescent="0.25">
      <c r="A629" s="101">
        <v>43885</v>
      </c>
      <c r="B629" s="102" t="s">
        <v>3840</v>
      </c>
      <c r="C629" s="102" t="s">
        <v>3254</v>
      </c>
      <c r="D629" s="101">
        <v>9060</v>
      </c>
      <c r="E629" s="102" t="s">
        <v>123</v>
      </c>
      <c r="F629" s="102" t="s">
        <v>1105</v>
      </c>
      <c r="G629" s="102" t="s">
        <v>3839</v>
      </c>
      <c r="H629" s="101">
        <v>111559</v>
      </c>
    </row>
    <row r="630" spans="1:8" ht="14.4" x14ac:dyDescent="0.25">
      <c r="A630" s="101">
        <v>43927</v>
      </c>
      <c r="B630" s="102" t="s">
        <v>1764</v>
      </c>
      <c r="C630" s="102" t="s">
        <v>3255</v>
      </c>
      <c r="D630" s="101">
        <v>9660</v>
      </c>
      <c r="E630" s="102" t="s">
        <v>138</v>
      </c>
      <c r="F630" s="102" t="s">
        <v>1106</v>
      </c>
      <c r="G630" s="102" t="s">
        <v>1834</v>
      </c>
      <c r="H630" s="101">
        <v>111633</v>
      </c>
    </row>
    <row r="631" spans="1:8" ht="14.4" x14ac:dyDescent="0.25">
      <c r="A631" s="101">
        <v>43968</v>
      </c>
      <c r="B631" s="102" t="s">
        <v>1705</v>
      </c>
      <c r="C631" s="102" t="s">
        <v>3256</v>
      </c>
      <c r="D631" s="101">
        <v>3740</v>
      </c>
      <c r="E631" s="102" t="s">
        <v>84</v>
      </c>
      <c r="F631" s="102" t="s">
        <v>1107</v>
      </c>
      <c r="G631" s="102" t="s">
        <v>3257</v>
      </c>
      <c r="H631" s="101">
        <v>111997</v>
      </c>
    </row>
    <row r="632" spans="1:8" ht="14.4" x14ac:dyDescent="0.25">
      <c r="A632" s="101">
        <v>43992</v>
      </c>
      <c r="B632" s="102" t="s">
        <v>1706</v>
      </c>
      <c r="C632" s="102" t="s">
        <v>3258</v>
      </c>
      <c r="D632" s="101">
        <v>3960</v>
      </c>
      <c r="E632" s="102" t="s">
        <v>82</v>
      </c>
      <c r="F632" s="102" t="s">
        <v>1108</v>
      </c>
      <c r="G632" s="102" t="s">
        <v>2144</v>
      </c>
      <c r="H632" s="101">
        <v>130741</v>
      </c>
    </row>
    <row r="633" spans="1:8" ht="14.4" x14ac:dyDescent="0.25">
      <c r="A633" s="101">
        <v>44016</v>
      </c>
      <c r="B633" s="102" t="s">
        <v>2145</v>
      </c>
      <c r="C633" s="102" t="s">
        <v>3259</v>
      </c>
      <c r="D633" s="101">
        <v>3630</v>
      </c>
      <c r="E633" s="102" t="s">
        <v>79</v>
      </c>
      <c r="F633" s="102" t="s">
        <v>2417</v>
      </c>
      <c r="G633" s="102" t="s">
        <v>1109</v>
      </c>
      <c r="H633" s="101">
        <v>130741</v>
      </c>
    </row>
    <row r="634" spans="1:8" ht="14.4" x14ac:dyDescent="0.25">
      <c r="A634" s="101">
        <v>44041</v>
      </c>
      <c r="B634" s="102" t="s">
        <v>1110</v>
      </c>
      <c r="C634" s="102" t="s">
        <v>3260</v>
      </c>
      <c r="D634" s="101">
        <v>3600</v>
      </c>
      <c r="E634" s="102" t="s">
        <v>78</v>
      </c>
      <c r="F634" s="102" t="s">
        <v>1111</v>
      </c>
      <c r="G634" s="102" t="s">
        <v>3727</v>
      </c>
      <c r="H634" s="101">
        <v>130741</v>
      </c>
    </row>
    <row r="635" spans="1:8" ht="14.4" x14ac:dyDescent="0.25">
      <c r="A635" s="101">
        <v>44057</v>
      </c>
      <c r="B635" s="102" t="s">
        <v>2146</v>
      </c>
      <c r="C635" s="102" t="s">
        <v>3261</v>
      </c>
      <c r="D635" s="101">
        <v>3600</v>
      </c>
      <c r="E635" s="102" t="s">
        <v>78</v>
      </c>
      <c r="F635" s="102" t="s">
        <v>1112</v>
      </c>
      <c r="G635" s="102" t="s">
        <v>1591</v>
      </c>
      <c r="H635" s="101">
        <v>130741</v>
      </c>
    </row>
    <row r="636" spans="1:8" ht="14.4" x14ac:dyDescent="0.25">
      <c r="A636" s="101">
        <v>44073</v>
      </c>
      <c r="B636" s="102" t="s">
        <v>2147</v>
      </c>
      <c r="C636" s="102" t="s">
        <v>3262</v>
      </c>
      <c r="D636" s="101">
        <v>3600</v>
      </c>
      <c r="E636" s="102" t="s">
        <v>78</v>
      </c>
      <c r="F636" s="102" t="s">
        <v>1113</v>
      </c>
      <c r="G636" s="102" t="s">
        <v>3660</v>
      </c>
      <c r="H636" s="101">
        <v>130741</v>
      </c>
    </row>
    <row r="637" spans="1:8" ht="14.4" x14ac:dyDescent="0.25">
      <c r="A637" s="101">
        <v>44081</v>
      </c>
      <c r="B637" s="102" t="s">
        <v>2418</v>
      </c>
      <c r="C637" s="102" t="s">
        <v>3263</v>
      </c>
      <c r="D637" s="101">
        <v>3500</v>
      </c>
      <c r="E637" s="102" t="s">
        <v>72</v>
      </c>
      <c r="F637" s="102" t="s">
        <v>1114</v>
      </c>
      <c r="G637" s="102" t="s">
        <v>3841</v>
      </c>
      <c r="H637" s="101">
        <v>112268</v>
      </c>
    </row>
    <row r="638" spans="1:8" ht="14.4" x14ac:dyDescent="0.25">
      <c r="A638" s="101">
        <v>44107</v>
      </c>
      <c r="B638" s="102" t="s">
        <v>2419</v>
      </c>
      <c r="C638" s="102" t="s">
        <v>3264</v>
      </c>
      <c r="D638" s="101">
        <v>3500</v>
      </c>
      <c r="E638" s="102" t="s">
        <v>72</v>
      </c>
      <c r="F638" s="102" t="s">
        <v>1115</v>
      </c>
      <c r="G638" s="102" t="s">
        <v>2148</v>
      </c>
      <c r="H638" s="101">
        <v>112268</v>
      </c>
    </row>
    <row r="639" spans="1:8" ht="14.4" x14ac:dyDescent="0.25">
      <c r="A639" s="101">
        <v>44123</v>
      </c>
      <c r="B639" s="102" t="s">
        <v>2420</v>
      </c>
      <c r="C639" s="102" t="s">
        <v>3265</v>
      </c>
      <c r="D639" s="101">
        <v>3500</v>
      </c>
      <c r="E639" s="102" t="s">
        <v>72</v>
      </c>
      <c r="F639" s="102" t="s">
        <v>1116</v>
      </c>
      <c r="G639" s="102" t="s">
        <v>2421</v>
      </c>
      <c r="H639" s="101">
        <v>112268</v>
      </c>
    </row>
    <row r="640" spans="1:8" ht="14.4" x14ac:dyDescent="0.25">
      <c r="A640" s="101">
        <v>44156</v>
      </c>
      <c r="B640" s="102" t="s">
        <v>2420</v>
      </c>
      <c r="C640" s="102" t="s">
        <v>3266</v>
      </c>
      <c r="D640" s="101">
        <v>3500</v>
      </c>
      <c r="E640" s="102" t="s">
        <v>72</v>
      </c>
      <c r="F640" s="102" t="s">
        <v>1116</v>
      </c>
      <c r="G640" s="102" t="s">
        <v>2566</v>
      </c>
      <c r="H640" s="101">
        <v>112268</v>
      </c>
    </row>
    <row r="641" spans="1:8" ht="14.4" x14ac:dyDescent="0.25">
      <c r="A641" s="101">
        <v>44172</v>
      </c>
      <c r="B641" s="102" t="s">
        <v>2422</v>
      </c>
      <c r="C641" s="102" t="s">
        <v>3264</v>
      </c>
      <c r="D641" s="101">
        <v>3500</v>
      </c>
      <c r="E641" s="102" t="s">
        <v>72</v>
      </c>
      <c r="F641" s="102" t="s">
        <v>1117</v>
      </c>
      <c r="G641" s="102" t="s">
        <v>2148</v>
      </c>
      <c r="H641" s="101">
        <v>112268</v>
      </c>
    </row>
    <row r="642" spans="1:8" ht="14.4" x14ac:dyDescent="0.25">
      <c r="A642" s="101">
        <v>44181</v>
      </c>
      <c r="B642" s="102" t="s">
        <v>2423</v>
      </c>
      <c r="C642" s="102" t="s">
        <v>3267</v>
      </c>
      <c r="D642" s="101">
        <v>3540</v>
      </c>
      <c r="E642" s="102" t="s">
        <v>87</v>
      </c>
      <c r="F642" s="102" t="s">
        <v>2567</v>
      </c>
      <c r="G642" s="102" t="s">
        <v>2568</v>
      </c>
      <c r="H642" s="101">
        <v>112268</v>
      </c>
    </row>
    <row r="643" spans="1:8" ht="14.4" x14ac:dyDescent="0.25">
      <c r="A643" s="101">
        <v>44263</v>
      </c>
      <c r="B643" s="102" t="s">
        <v>3842</v>
      </c>
      <c r="C643" s="102" t="s">
        <v>3268</v>
      </c>
      <c r="D643" s="101">
        <v>3620</v>
      </c>
      <c r="E643" s="102" t="s">
        <v>0</v>
      </c>
      <c r="F643" s="102" t="s">
        <v>1118</v>
      </c>
      <c r="G643" s="102" t="s">
        <v>1119</v>
      </c>
      <c r="H643" s="101">
        <v>111997</v>
      </c>
    </row>
    <row r="644" spans="1:8" ht="14.4" x14ac:dyDescent="0.25">
      <c r="A644" s="101">
        <v>44289</v>
      </c>
      <c r="B644" s="102" t="s">
        <v>3269</v>
      </c>
      <c r="C644" s="102" t="s">
        <v>3270</v>
      </c>
      <c r="D644" s="101">
        <v>3970</v>
      </c>
      <c r="E644" s="102" t="s">
        <v>89</v>
      </c>
      <c r="F644" s="102" t="s">
        <v>1120</v>
      </c>
      <c r="G644" s="102" t="s">
        <v>3843</v>
      </c>
      <c r="H644" s="101">
        <v>111872</v>
      </c>
    </row>
    <row r="645" spans="1:8" ht="14.4" x14ac:dyDescent="0.25">
      <c r="A645" s="101">
        <v>44297</v>
      </c>
      <c r="B645" s="102" t="s">
        <v>3271</v>
      </c>
      <c r="C645" s="102" t="s">
        <v>3270</v>
      </c>
      <c r="D645" s="101">
        <v>3970</v>
      </c>
      <c r="E645" s="102" t="s">
        <v>89</v>
      </c>
      <c r="F645" s="102" t="s">
        <v>1120</v>
      </c>
      <c r="G645" s="102" t="s">
        <v>3272</v>
      </c>
      <c r="H645" s="101">
        <v>111872</v>
      </c>
    </row>
    <row r="646" spans="1:8" ht="14.4" x14ac:dyDescent="0.25">
      <c r="A646" s="101">
        <v>44313</v>
      </c>
      <c r="B646" s="102" t="s">
        <v>2424</v>
      </c>
      <c r="C646" s="102" t="s">
        <v>3273</v>
      </c>
      <c r="D646" s="101">
        <v>3920</v>
      </c>
      <c r="E646" s="102" t="s">
        <v>86</v>
      </c>
      <c r="F646" s="102" t="s">
        <v>1121</v>
      </c>
      <c r="G646" s="102" t="s">
        <v>3728</v>
      </c>
      <c r="H646" s="101">
        <v>111872</v>
      </c>
    </row>
    <row r="647" spans="1:8" ht="14.4" x14ac:dyDescent="0.25">
      <c r="A647" s="101">
        <v>44321</v>
      </c>
      <c r="B647" s="102" t="s">
        <v>2425</v>
      </c>
      <c r="C647" s="102" t="s">
        <v>3273</v>
      </c>
      <c r="D647" s="101">
        <v>3920</v>
      </c>
      <c r="E647" s="102" t="s">
        <v>86</v>
      </c>
      <c r="F647" s="102" t="s">
        <v>1121</v>
      </c>
      <c r="G647" s="102" t="s">
        <v>2426</v>
      </c>
      <c r="H647" s="101">
        <v>111872</v>
      </c>
    </row>
    <row r="648" spans="1:8" ht="14.4" x14ac:dyDescent="0.25">
      <c r="A648" s="101">
        <v>44347</v>
      </c>
      <c r="B648" s="102" t="s">
        <v>2149</v>
      </c>
      <c r="C648" s="102" t="s">
        <v>3274</v>
      </c>
      <c r="D648" s="101">
        <v>3680</v>
      </c>
      <c r="E648" s="102" t="s">
        <v>81</v>
      </c>
      <c r="F648" s="102" t="s">
        <v>3275</v>
      </c>
      <c r="G648" s="102" t="s">
        <v>3276</v>
      </c>
      <c r="H648" s="101">
        <v>130741</v>
      </c>
    </row>
    <row r="649" spans="1:8" ht="14.4" x14ac:dyDescent="0.25">
      <c r="A649" s="101">
        <v>44362</v>
      </c>
      <c r="B649" s="102" t="s">
        <v>2150</v>
      </c>
      <c r="C649" s="102" t="s">
        <v>3277</v>
      </c>
      <c r="D649" s="101">
        <v>3680</v>
      </c>
      <c r="E649" s="102" t="s">
        <v>81</v>
      </c>
      <c r="F649" s="102" t="s">
        <v>1122</v>
      </c>
      <c r="G649" s="102" t="s">
        <v>3278</v>
      </c>
      <c r="H649" s="101">
        <v>130741</v>
      </c>
    </row>
    <row r="650" spans="1:8" ht="14.4" x14ac:dyDescent="0.25">
      <c r="A650" s="101">
        <v>44371</v>
      </c>
      <c r="B650" s="102" t="s">
        <v>2151</v>
      </c>
      <c r="C650" s="102" t="s">
        <v>3279</v>
      </c>
      <c r="D650" s="101">
        <v>3680</v>
      </c>
      <c r="E650" s="102" t="s">
        <v>81</v>
      </c>
      <c r="F650" s="102" t="s">
        <v>1123</v>
      </c>
      <c r="G650" s="102" t="s">
        <v>1124</v>
      </c>
      <c r="H650" s="101">
        <v>130741</v>
      </c>
    </row>
    <row r="651" spans="1:8" ht="14.4" x14ac:dyDescent="0.25">
      <c r="A651" s="101">
        <v>44388</v>
      </c>
      <c r="B651" s="102" t="s">
        <v>2152</v>
      </c>
      <c r="C651" s="102" t="s">
        <v>3280</v>
      </c>
      <c r="D651" s="101">
        <v>3630</v>
      </c>
      <c r="E651" s="102" t="s">
        <v>79</v>
      </c>
      <c r="F651" s="102" t="s">
        <v>1125</v>
      </c>
      <c r="G651" s="102" t="s">
        <v>3281</v>
      </c>
      <c r="H651" s="101">
        <v>130741</v>
      </c>
    </row>
    <row r="652" spans="1:8" ht="14.4" x14ac:dyDescent="0.25">
      <c r="A652" s="101">
        <v>44412</v>
      </c>
      <c r="B652" s="102" t="s">
        <v>2427</v>
      </c>
      <c r="C652" s="102" t="s">
        <v>3282</v>
      </c>
      <c r="D652" s="101">
        <v>3900</v>
      </c>
      <c r="E652" s="102" t="s">
        <v>2323</v>
      </c>
      <c r="F652" s="102" t="s">
        <v>1126</v>
      </c>
      <c r="G652" s="102" t="s">
        <v>2153</v>
      </c>
      <c r="H652" s="101">
        <v>111872</v>
      </c>
    </row>
    <row r="653" spans="1:8" ht="14.4" x14ac:dyDescent="0.25">
      <c r="A653" s="101">
        <v>44438</v>
      </c>
      <c r="B653" s="102" t="s">
        <v>2428</v>
      </c>
      <c r="C653" s="102" t="s">
        <v>3282</v>
      </c>
      <c r="D653" s="101">
        <v>3900</v>
      </c>
      <c r="E653" s="102" t="s">
        <v>2323</v>
      </c>
      <c r="F653" s="102" t="s">
        <v>1126</v>
      </c>
      <c r="G653" s="102" t="s">
        <v>2153</v>
      </c>
      <c r="H653" s="101">
        <v>111872</v>
      </c>
    </row>
    <row r="654" spans="1:8" ht="14.4" x14ac:dyDescent="0.25">
      <c r="A654" s="101">
        <v>44446</v>
      </c>
      <c r="B654" s="102" t="s">
        <v>3844</v>
      </c>
      <c r="C654" s="102" t="s">
        <v>3283</v>
      </c>
      <c r="D654" s="101">
        <v>3800</v>
      </c>
      <c r="E654" s="102" t="s">
        <v>85</v>
      </c>
      <c r="F654" s="102" t="s">
        <v>1127</v>
      </c>
      <c r="G654" s="102" t="s">
        <v>3661</v>
      </c>
      <c r="H654" s="101">
        <v>111997</v>
      </c>
    </row>
    <row r="655" spans="1:8" ht="14.4" x14ac:dyDescent="0.25">
      <c r="A655" s="101">
        <v>44453</v>
      </c>
      <c r="B655" s="102" t="s">
        <v>3845</v>
      </c>
      <c r="C655" s="102" t="s">
        <v>3284</v>
      </c>
      <c r="D655" s="101">
        <v>3700</v>
      </c>
      <c r="E655" s="102" t="s">
        <v>83</v>
      </c>
      <c r="F655" s="102" t="s">
        <v>1130</v>
      </c>
      <c r="G655" s="102" t="s">
        <v>2429</v>
      </c>
      <c r="H655" s="101">
        <v>111997</v>
      </c>
    </row>
    <row r="656" spans="1:8" ht="14.4" x14ac:dyDescent="0.25">
      <c r="A656" s="101">
        <v>44487</v>
      </c>
      <c r="B656" s="102" t="s">
        <v>3846</v>
      </c>
      <c r="C656" s="102" t="s">
        <v>3285</v>
      </c>
      <c r="D656" s="101">
        <v>3800</v>
      </c>
      <c r="E656" s="102" t="s">
        <v>85</v>
      </c>
      <c r="F656" s="102" t="s">
        <v>1128</v>
      </c>
      <c r="G656" s="102" t="s">
        <v>3847</v>
      </c>
      <c r="H656" s="101">
        <v>111997</v>
      </c>
    </row>
    <row r="657" spans="1:8" ht="14.4" x14ac:dyDescent="0.25">
      <c r="A657" s="101">
        <v>44495</v>
      </c>
      <c r="B657" s="102" t="s">
        <v>3848</v>
      </c>
      <c r="C657" s="102" t="s">
        <v>3286</v>
      </c>
      <c r="D657" s="101">
        <v>3840</v>
      </c>
      <c r="E657" s="102" t="s">
        <v>1</v>
      </c>
      <c r="F657" s="102" t="s">
        <v>2430</v>
      </c>
      <c r="G657" s="102" t="s">
        <v>2431</v>
      </c>
      <c r="H657" s="101">
        <v>111997</v>
      </c>
    </row>
    <row r="658" spans="1:8" ht="14.4" x14ac:dyDescent="0.25">
      <c r="A658" s="101">
        <v>44537</v>
      </c>
      <c r="B658" s="102" t="s">
        <v>3849</v>
      </c>
      <c r="C658" s="102" t="s">
        <v>3286</v>
      </c>
      <c r="D658" s="101">
        <v>3840</v>
      </c>
      <c r="E658" s="102" t="s">
        <v>1</v>
      </c>
      <c r="F658" s="102" t="s">
        <v>2430</v>
      </c>
      <c r="G658" s="102" t="s">
        <v>2431</v>
      </c>
      <c r="H658" s="101">
        <v>111997</v>
      </c>
    </row>
    <row r="659" spans="1:8" ht="14.4" x14ac:dyDescent="0.25">
      <c r="A659" s="101">
        <v>44552</v>
      </c>
      <c r="B659" s="102" t="s">
        <v>3850</v>
      </c>
      <c r="C659" s="102" t="s">
        <v>3287</v>
      </c>
      <c r="D659" s="101">
        <v>3700</v>
      </c>
      <c r="E659" s="102" t="s">
        <v>83</v>
      </c>
      <c r="F659" s="102" t="s">
        <v>1131</v>
      </c>
      <c r="G659" s="102" t="s">
        <v>2569</v>
      </c>
      <c r="H659" s="101">
        <v>111997</v>
      </c>
    </row>
    <row r="660" spans="1:8" ht="14.4" x14ac:dyDescent="0.25">
      <c r="A660" s="101">
        <v>44669</v>
      </c>
      <c r="B660" s="102" t="s">
        <v>2154</v>
      </c>
      <c r="C660" s="102" t="s">
        <v>3236</v>
      </c>
      <c r="D660" s="101">
        <v>9000</v>
      </c>
      <c r="E660" s="102" t="s">
        <v>121</v>
      </c>
      <c r="F660" s="102" t="s">
        <v>2155</v>
      </c>
      <c r="G660" s="102" t="s">
        <v>1132</v>
      </c>
      <c r="H660" s="101">
        <v>112771</v>
      </c>
    </row>
    <row r="661" spans="1:8" ht="14.4" x14ac:dyDescent="0.25">
      <c r="A661" s="101">
        <v>44727</v>
      </c>
      <c r="B661" s="102" t="s">
        <v>3729</v>
      </c>
      <c r="C661" s="102" t="s">
        <v>2908</v>
      </c>
      <c r="D661" s="101">
        <v>1800</v>
      </c>
      <c r="E661" s="102" t="s">
        <v>30</v>
      </c>
      <c r="F661" s="102" t="s">
        <v>614</v>
      </c>
      <c r="G661" s="102" t="s">
        <v>3288</v>
      </c>
      <c r="H661" s="101">
        <v>112326</v>
      </c>
    </row>
    <row r="662" spans="1:8" ht="14.4" x14ac:dyDescent="0.25">
      <c r="A662" s="101">
        <v>46003</v>
      </c>
      <c r="B662" s="102" t="s">
        <v>2156</v>
      </c>
      <c r="C662" s="102" t="s">
        <v>3289</v>
      </c>
      <c r="D662" s="101">
        <v>9255</v>
      </c>
      <c r="E662" s="102" t="s">
        <v>131</v>
      </c>
      <c r="F662" s="102" t="s">
        <v>3730</v>
      </c>
      <c r="G662" s="102" t="s">
        <v>3731</v>
      </c>
      <c r="H662" s="101">
        <v>0</v>
      </c>
    </row>
    <row r="663" spans="1:8" ht="14.4" x14ac:dyDescent="0.25">
      <c r="A663" s="101">
        <v>46391</v>
      </c>
      <c r="B663" s="102" t="s">
        <v>1133</v>
      </c>
      <c r="C663" s="102" t="s">
        <v>3290</v>
      </c>
      <c r="D663" s="101">
        <v>2900</v>
      </c>
      <c r="E663" s="102" t="s">
        <v>40</v>
      </c>
      <c r="F663" s="102" t="s">
        <v>1134</v>
      </c>
      <c r="G663" s="102" t="s">
        <v>2432</v>
      </c>
      <c r="H663" s="101">
        <v>111724</v>
      </c>
    </row>
    <row r="664" spans="1:8" ht="14.4" x14ac:dyDescent="0.25">
      <c r="A664" s="101">
        <v>46409</v>
      </c>
      <c r="B664" s="102" t="s">
        <v>2433</v>
      </c>
      <c r="C664" s="102" t="s">
        <v>3291</v>
      </c>
      <c r="D664" s="101">
        <v>3290</v>
      </c>
      <c r="E664" s="102" t="s">
        <v>69</v>
      </c>
      <c r="F664" s="102" t="s">
        <v>1586</v>
      </c>
      <c r="G664" s="102" t="s">
        <v>2399</v>
      </c>
      <c r="H664" s="101">
        <v>111351</v>
      </c>
    </row>
    <row r="665" spans="1:8" ht="14.4" x14ac:dyDescent="0.25">
      <c r="A665" s="101">
        <v>46417</v>
      </c>
      <c r="B665" s="102" t="s">
        <v>2157</v>
      </c>
      <c r="C665" s="102" t="s">
        <v>3292</v>
      </c>
      <c r="D665" s="101">
        <v>3440</v>
      </c>
      <c r="E665" s="102" t="s">
        <v>169</v>
      </c>
      <c r="F665" s="102" t="s">
        <v>1135</v>
      </c>
      <c r="G665" s="102" t="s">
        <v>2570</v>
      </c>
      <c r="H665" s="101">
        <v>111997</v>
      </c>
    </row>
    <row r="666" spans="1:8" ht="14.4" x14ac:dyDescent="0.25">
      <c r="A666" s="101">
        <v>46813</v>
      </c>
      <c r="B666" s="102" t="s">
        <v>1136</v>
      </c>
      <c r="C666" s="102" t="s">
        <v>3851</v>
      </c>
      <c r="D666" s="101">
        <v>2050</v>
      </c>
      <c r="E666" s="102" t="s">
        <v>1554</v>
      </c>
      <c r="F666" s="102" t="s">
        <v>1137</v>
      </c>
      <c r="G666" s="102" t="s">
        <v>1707</v>
      </c>
      <c r="H666" s="101">
        <v>113019</v>
      </c>
    </row>
    <row r="667" spans="1:8" ht="14.4" x14ac:dyDescent="0.25">
      <c r="A667" s="101">
        <v>46821</v>
      </c>
      <c r="B667" s="102" t="s">
        <v>2158</v>
      </c>
      <c r="C667" s="102" t="s">
        <v>3293</v>
      </c>
      <c r="D667" s="101">
        <v>2018</v>
      </c>
      <c r="E667" s="102" t="s">
        <v>1554</v>
      </c>
      <c r="F667" s="102" t="s">
        <v>187</v>
      </c>
      <c r="G667" s="102" t="s">
        <v>1138</v>
      </c>
      <c r="H667" s="101">
        <v>0</v>
      </c>
    </row>
    <row r="668" spans="1:8" ht="14.4" x14ac:dyDescent="0.25">
      <c r="A668" s="101">
        <v>46854</v>
      </c>
      <c r="B668" s="102" t="s">
        <v>1139</v>
      </c>
      <c r="C668" s="102" t="s">
        <v>2945</v>
      </c>
      <c r="D668" s="101">
        <v>8870</v>
      </c>
      <c r="E668" s="102" t="s">
        <v>112</v>
      </c>
      <c r="F668" s="102" t="s">
        <v>701</v>
      </c>
      <c r="G668" s="102" t="s">
        <v>1574</v>
      </c>
      <c r="H668" s="101">
        <v>111501</v>
      </c>
    </row>
    <row r="669" spans="1:8" ht="14.4" x14ac:dyDescent="0.25">
      <c r="A669" s="101">
        <v>46862</v>
      </c>
      <c r="B669" s="102" t="s">
        <v>3294</v>
      </c>
      <c r="C669" s="102" t="s">
        <v>3295</v>
      </c>
      <c r="D669" s="101">
        <v>9000</v>
      </c>
      <c r="E669" s="102" t="s">
        <v>121</v>
      </c>
      <c r="F669" s="102" t="s">
        <v>1140</v>
      </c>
      <c r="G669" s="102" t="s">
        <v>2571</v>
      </c>
      <c r="H669" s="101">
        <v>112771</v>
      </c>
    </row>
    <row r="670" spans="1:8" ht="14.4" x14ac:dyDescent="0.25">
      <c r="A670" s="101">
        <v>46871</v>
      </c>
      <c r="B670" s="102" t="s">
        <v>816</v>
      </c>
      <c r="C670" s="102" t="s">
        <v>3029</v>
      </c>
      <c r="D670" s="101">
        <v>9000</v>
      </c>
      <c r="E670" s="102" t="s">
        <v>121</v>
      </c>
      <c r="F670" s="102" t="s">
        <v>200</v>
      </c>
      <c r="G670" s="102" t="s">
        <v>817</v>
      </c>
      <c r="H670" s="101">
        <v>112771</v>
      </c>
    </row>
    <row r="671" spans="1:8" ht="14.4" x14ac:dyDescent="0.25">
      <c r="A671" s="101">
        <v>47209</v>
      </c>
      <c r="B671" s="102" t="s">
        <v>1141</v>
      </c>
      <c r="C671" s="102" t="s">
        <v>3296</v>
      </c>
      <c r="D671" s="101">
        <v>9930</v>
      </c>
      <c r="E671" s="102" t="s">
        <v>2333</v>
      </c>
      <c r="F671" s="102" t="s">
        <v>1142</v>
      </c>
      <c r="G671" s="102" t="s">
        <v>1143</v>
      </c>
      <c r="H671" s="101">
        <v>112417</v>
      </c>
    </row>
    <row r="672" spans="1:8" ht="14.4" x14ac:dyDescent="0.25">
      <c r="A672" s="101">
        <v>47217</v>
      </c>
      <c r="B672" s="102" t="s">
        <v>2159</v>
      </c>
      <c r="C672" s="102" t="s">
        <v>3297</v>
      </c>
      <c r="D672" s="101">
        <v>9930</v>
      </c>
      <c r="E672" s="102" t="s">
        <v>2333</v>
      </c>
      <c r="F672" s="102" t="s">
        <v>1144</v>
      </c>
      <c r="G672" s="102" t="s">
        <v>1145</v>
      </c>
      <c r="H672" s="101">
        <v>112417</v>
      </c>
    </row>
    <row r="673" spans="1:8" ht="14.4" x14ac:dyDescent="0.25">
      <c r="A673" s="101">
        <v>47225</v>
      </c>
      <c r="B673" s="102" t="s">
        <v>396</v>
      </c>
      <c r="C673" s="102" t="s">
        <v>3298</v>
      </c>
      <c r="D673" s="101">
        <v>3600</v>
      </c>
      <c r="E673" s="102" t="s">
        <v>78</v>
      </c>
      <c r="F673" s="102" t="s">
        <v>1146</v>
      </c>
      <c r="G673" s="102" t="s">
        <v>1147</v>
      </c>
      <c r="H673" s="101">
        <v>113431</v>
      </c>
    </row>
    <row r="674" spans="1:8" ht="14.4" x14ac:dyDescent="0.25">
      <c r="A674" s="101">
        <v>47258</v>
      </c>
      <c r="B674" s="102" t="s">
        <v>2160</v>
      </c>
      <c r="C674" s="102" t="s">
        <v>3299</v>
      </c>
      <c r="D674" s="101">
        <v>2060</v>
      </c>
      <c r="E674" s="102" t="s">
        <v>1554</v>
      </c>
      <c r="F674" s="102" t="s">
        <v>1148</v>
      </c>
      <c r="G674" s="102" t="s">
        <v>1592</v>
      </c>
      <c r="H674" s="101">
        <v>113001</v>
      </c>
    </row>
    <row r="675" spans="1:8" ht="14.4" x14ac:dyDescent="0.25">
      <c r="A675" s="101">
        <v>47282</v>
      </c>
      <c r="B675" s="102" t="s">
        <v>1149</v>
      </c>
      <c r="C675" s="102" t="s">
        <v>3300</v>
      </c>
      <c r="D675" s="101">
        <v>2050</v>
      </c>
      <c r="E675" s="102" t="s">
        <v>1554</v>
      </c>
      <c r="F675" s="102" t="s">
        <v>1150</v>
      </c>
      <c r="G675" s="102" t="s">
        <v>1151</v>
      </c>
      <c r="H675" s="101">
        <v>113019</v>
      </c>
    </row>
    <row r="676" spans="1:8" ht="14.4" x14ac:dyDescent="0.25">
      <c r="A676" s="101">
        <v>47316</v>
      </c>
      <c r="B676" s="102" t="s">
        <v>2161</v>
      </c>
      <c r="C676" s="102" t="s">
        <v>3852</v>
      </c>
      <c r="D676" s="101">
        <v>1040</v>
      </c>
      <c r="E676" s="102" t="s">
        <v>16</v>
      </c>
      <c r="F676" s="102" t="s">
        <v>1708</v>
      </c>
      <c r="G676" s="102" t="s">
        <v>1152</v>
      </c>
      <c r="H676" s="101">
        <v>125658</v>
      </c>
    </row>
    <row r="677" spans="1:8" ht="14.4" x14ac:dyDescent="0.25">
      <c r="A677" s="101">
        <v>47589</v>
      </c>
      <c r="B677" s="102" t="s">
        <v>396</v>
      </c>
      <c r="C677" s="102" t="s">
        <v>3301</v>
      </c>
      <c r="D677" s="101">
        <v>9230</v>
      </c>
      <c r="E677" s="102" t="s">
        <v>126</v>
      </c>
      <c r="F677" s="102" t="s">
        <v>1153</v>
      </c>
      <c r="G677" s="102" t="s">
        <v>2434</v>
      </c>
      <c r="H677" s="101">
        <v>112805</v>
      </c>
    </row>
    <row r="678" spans="1:8" ht="14.4" x14ac:dyDescent="0.25">
      <c r="A678" s="101">
        <v>47597</v>
      </c>
      <c r="B678" s="102" t="s">
        <v>1154</v>
      </c>
      <c r="C678" s="102" t="s">
        <v>2784</v>
      </c>
      <c r="D678" s="101">
        <v>2180</v>
      </c>
      <c r="E678" s="102" t="s">
        <v>1642</v>
      </c>
      <c r="F678" s="102" t="s">
        <v>375</v>
      </c>
      <c r="G678" s="102" t="s">
        <v>373</v>
      </c>
      <c r="H678" s="101">
        <v>112995</v>
      </c>
    </row>
    <row r="679" spans="1:8" ht="14.4" x14ac:dyDescent="0.25">
      <c r="A679" s="101">
        <v>47886</v>
      </c>
      <c r="B679" s="102" t="s">
        <v>1155</v>
      </c>
      <c r="C679" s="102" t="s">
        <v>3302</v>
      </c>
      <c r="D679" s="101">
        <v>3950</v>
      </c>
      <c r="E679" s="102" t="s">
        <v>77</v>
      </c>
      <c r="F679" s="102" t="s">
        <v>1156</v>
      </c>
      <c r="G679" s="102" t="s">
        <v>1157</v>
      </c>
      <c r="H679" s="101">
        <v>113449</v>
      </c>
    </row>
    <row r="680" spans="1:8" ht="14.4" x14ac:dyDescent="0.25">
      <c r="A680" s="101">
        <v>47894</v>
      </c>
      <c r="B680" s="102" t="s">
        <v>2162</v>
      </c>
      <c r="C680" s="102" t="s">
        <v>3303</v>
      </c>
      <c r="D680" s="101">
        <v>2800</v>
      </c>
      <c r="E680" s="102" t="s">
        <v>64</v>
      </c>
      <c r="F680" s="102" t="s">
        <v>193</v>
      </c>
      <c r="G680" s="102" t="s">
        <v>1835</v>
      </c>
      <c r="H680" s="101">
        <v>112813</v>
      </c>
    </row>
    <row r="681" spans="1:8" ht="14.4" x14ac:dyDescent="0.25">
      <c r="A681" s="101">
        <v>47944</v>
      </c>
      <c r="B681" s="102" t="s">
        <v>2163</v>
      </c>
      <c r="C681" s="102" t="s">
        <v>3304</v>
      </c>
      <c r="D681" s="101">
        <v>9900</v>
      </c>
      <c r="E681" s="102" t="s">
        <v>143</v>
      </c>
      <c r="F681" s="102" t="s">
        <v>1158</v>
      </c>
      <c r="G681" s="102" t="s">
        <v>2164</v>
      </c>
      <c r="H681" s="101">
        <v>111559</v>
      </c>
    </row>
    <row r="682" spans="1:8" ht="14.4" x14ac:dyDescent="0.25">
      <c r="A682" s="101">
        <v>48025</v>
      </c>
      <c r="B682" s="102" t="s">
        <v>3305</v>
      </c>
      <c r="C682" s="102" t="s">
        <v>3306</v>
      </c>
      <c r="D682" s="101">
        <v>9470</v>
      </c>
      <c r="E682" s="102" t="s">
        <v>133</v>
      </c>
      <c r="F682" s="102" t="s">
        <v>1159</v>
      </c>
      <c r="G682" s="102" t="s">
        <v>2572</v>
      </c>
      <c r="H682" s="101">
        <v>113481</v>
      </c>
    </row>
    <row r="683" spans="1:8" ht="14.4" x14ac:dyDescent="0.25">
      <c r="A683" s="101">
        <v>48033</v>
      </c>
      <c r="B683" s="102" t="s">
        <v>2166</v>
      </c>
      <c r="C683" s="102" t="s">
        <v>3040</v>
      </c>
      <c r="D683" s="101">
        <v>9990</v>
      </c>
      <c r="E683" s="102" t="s">
        <v>144</v>
      </c>
      <c r="F683" s="102" t="s">
        <v>1160</v>
      </c>
      <c r="G683" s="102" t="s">
        <v>1593</v>
      </c>
      <c r="H683" s="101">
        <v>112417</v>
      </c>
    </row>
    <row r="684" spans="1:8" ht="14.4" x14ac:dyDescent="0.25">
      <c r="A684" s="101">
        <v>48066</v>
      </c>
      <c r="B684" s="102" t="s">
        <v>3307</v>
      </c>
      <c r="C684" s="102" t="s">
        <v>3308</v>
      </c>
      <c r="D684" s="101">
        <v>3980</v>
      </c>
      <c r="E684" s="102" t="s">
        <v>90</v>
      </c>
      <c r="F684" s="102" t="s">
        <v>1161</v>
      </c>
      <c r="G684" s="102" t="s">
        <v>3309</v>
      </c>
      <c r="H684" s="101">
        <v>112763</v>
      </c>
    </row>
    <row r="685" spans="1:8" ht="14.4" x14ac:dyDescent="0.25">
      <c r="A685" s="101">
        <v>48074</v>
      </c>
      <c r="B685" s="102" t="s">
        <v>3310</v>
      </c>
      <c r="C685" s="102" t="s">
        <v>3311</v>
      </c>
      <c r="D685" s="101">
        <v>3980</v>
      </c>
      <c r="E685" s="102" t="s">
        <v>90</v>
      </c>
      <c r="F685" s="102" t="s">
        <v>1162</v>
      </c>
      <c r="G685" s="102" t="s">
        <v>3312</v>
      </c>
      <c r="H685" s="101">
        <v>112763</v>
      </c>
    </row>
    <row r="686" spans="1:8" ht="14.4" x14ac:dyDescent="0.25">
      <c r="A686" s="101">
        <v>48091</v>
      </c>
      <c r="B686" s="102" t="s">
        <v>3662</v>
      </c>
      <c r="C686" s="102" t="s">
        <v>3313</v>
      </c>
      <c r="D686" s="101">
        <v>2300</v>
      </c>
      <c r="E686" s="102" t="s">
        <v>48</v>
      </c>
      <c r="F686" s="102" t="s">
        <v>1163</v>
      </c>
      <c r="G686" s="102" t="s">
        <v>3663</v>
      </c>
      <c r="H686" s="101">
        <v>0</v>
      </c>
    </row>
    <row r="687" spans="1:8" ht="14.4" x14ac:dyDescent="0.25">
      <c r="A687" s="101">
        <v>48108</v>
      </c>
      <c r="B687" s="102" t="s">
        <v>2167</v>
      </c>
      <c r="C687" s="102" t="s">
        <v>3314</v>
      </c>
      <c r="D687" s="101">
        <v>2020</v>
      </c>
      <c r="E687" s="102" t="s">
        <v>1554</v>
      </c>
      <c r="F687" s="102" t="s">
        <v>1164</v>
      </c>
      <c r="G687" s="102" t="s">
        <v>1165</v>
      </c>
      <c r="H687" s="101">
        <v>113019</v>
      </c>
    </row>
    <row r="688" spans="1:8" ht="14.4" x14ac:dyDescent="0.25">
      <c r="A688" s="101">
        <v>48397</v>
      </c>
      <c r="B688" s="102" t="s">
        <v>1166</v>
      </c>
      <c r="C688" s="102" t="s">
        <v>3315</v>
      </c>
      <c r="D688" s="101">
        <v>2260</v>
      </c>
      <c r="E688" s="102" t="s">
        <v>67</v>
      </c>
      <c r="F688" s="102" t="s">
        <v>1167</v>
      </c>
      <c r="G688" s="102" t="s">
        <v>3664</v>
      </c>
      <c r="H688" s="101">
        <v>113101</v>
      </c>
    </row>
    <row r="689" spans="1:8" ht="14.4" x14ac:dyDescent="0.25">
      <c r="A689" s="101">
        <v>48652</v>
      </c>
      <c r="B689" s="102" t="s">
        <v>2435</v>
      </c>
      <c r="C689" s="102" t="s">
        <v>3316</v>
      </c>
      <c r="D689" s="101">
        <v>3500</v>
      </c>
      <c r="E689" s="102" t="s">
        <v>72</v>
      </c>
      <c r="F689" s="102" t="s">
        <v>1168</v>
      </c>
      <c r="G689" s="102" t="s">
        <v>1594</v>
      </c>
      <c r="H689" s="101">
        <v>112268</v>
      </c>
    </row>
    <row r="690" spans="1:8" ht="14.4" x14ac:dyDescent="0.25">
      <c r="A690" s="101">
        <v>48728</v>
      </c>
      <c r="B690" s="102" t="s">
        <v>1169</v>
      </c>
      <c r="C690" s="102" t="s">
        <v>3317</v>
      </c>
      <c r="D690" s="101">
        <v>2600</v>
      </c>
      <c r="E690" s="102" t="s">
        <v>1641</v>
      </c>
      <c r="F690" s="102" t="s">
        <v>192</v>
      </c>
      <c r="G690" s="102" t="s">
        <v>1170</v>
      </c>
      <c r="H690" s="101">
        <v>113019</v>
      </c>
    </row>
    <row r="691" spans="1:8" ht="14.4" x14ac:dyDescent="0.25">
      <c r="A691" s="101">
        <v>48769</v>
      </c>
      <c r="B691" s="102" t="s">
        <v>2168</v>
      </c>
      <c r="C691" s="102" t="s">
        <v>3318</v>
      </c>
      <c r="D691" s="101">
        <v>8200</v>
      </c>
      <c r="E691" s="102" t="s">
        <v>1632</v>
      </c>
      <c r="F691" s="102" t="s">
        <v>663</v>
      </c>
      <c r="G691" s="102" t="s">
        <v>664</v>
      </c>
      <c r="H691" s="101">
        <v>113159</v>
      </c>
    </row>
    <row r="692" spans="1:8" ht="14.4" x14ac:dyDescent="0.25">
      <c r="A692" s="101">
        <v>48967</v>
      </c>
      <c r="B692" s="102" t="s">
        <v>2436</v>
      </c>
      <c r="C692" s="102" t="s">
        <v>3319</v>
      </c>
      <c r="D692" s="101">
        <v>9600</v>
      </c>
      <c r="E692" s="102" t="s">
        <v>136</v>
      </c>
      <c r="F692" s="102" t="s">
        <v>2437</v>
      </c>
      <c r="G692" s="102" t="s">
        <v>3732</v>
      </c>
      <c r="H692" s="101">
        <v>113316</v>
      </c>
    </row>
    <row r="693" spans="1:8" ht="14.4" x14ac:dyDescent="0.25">
      <c r="A693" s="101">
        <v>48975</v>
      </c>
      <c r="B693" s="102" t="s">
        <v>2169</v>
      </c>
      <c r="C693" s="102" t="s">
        <v>3320</v>
      </c>
      <c r="D693" s="101">
        <v>9660</v>
      </c>
      <c r="E693" s="102" t="s">
        <v>138</v>
      </c>
      <c r="F693" s="102" t="s">
        <v>1171</v>
      </c>
      <c r="G693" s="102" t="s">
        <v>2170</v>
      </c>
      <c r="H693" s="101">
        <v>113324</v>
      </c>
    </row>
    <row r="694" spans="1:8" ht="14.4" x14ac:dyDescent="0.25">
      <c r="A694" s="101">
        <v>48991</v>
      </c>
      <c r="B694" s="102" t="s">
        <v>1172</v>
      </c>
      <c r="C694" s="102" t="s">
        <v>3321</v>
      </c>
      <c r="D694" s="101">
        <v>2920</v>
      </c>
      <c r="E694" s="102" t="s">
        <v>43</v>
      </c>
      <c r="F694" s="102" t="s">
        <v>1173</v>
      </c>
      <c r="G694" s="102" t="s">
        <v>3733</v>
      </c>
      <c r="H694" s="101">
        <v>111468</v>
      </c>
    </row>
    <row r="695" spans="1:8" ht="14.4" x14ac:dyDescent="0.25">
      <c r="A695" s="101">
        <v>49023</v>
      </c>
      <c r="B695" s="102" t="s">
        <v>2573</v>
      </c>
      <c r="C695" s="102" t="s">
        <v>3322</v>
      </c>
      <c r="D695" s="101">
        <v>1020</v>
      </c>
      <c r="E695" s="102" t="s">
        <v>1652</v>
      </c>
      <c r="F695" s="102" t="s">
        <v>1174</v>
      </c>
      <c r="G695" s="102" t="s">
        <v>2171</v>
      </c>
      <c r="H695" s="101">
        <v>111385</v>
      </c>
    </row>
    <row r="696" spans="1:8" ht="14.4" x14ac:dyDescent="0.25">
      <c r="A696" s="101">
        <v>49189</v>
      </c>
      <c r="B696" s="102" t="s">
        <v>1175</v>
      </c>
      <c r="C696" s="102" t="s">
        <v>3323</v>
      </c>
      <c r="D696" s="101">
        <v>1030</v>
      </c>
      <c r="E696" s="102" t="s">
        <v>15</v>
      </c>
      <c r="F696" s="102" t="s">
        <v>201</v>
      </c>
      <c r="G696" s="102" t="s">
        <v>2172</v>
      </c>
      <c r="H696" s="101">
        <v>111393</v>
      </c>
    </row>
    <row r="697" spans="1:8" ht="14.4" x14ac:dyDescent="0.25">
      <c r="A697" s="101">
        <v>49445</v>
      </c>
      <c r="B697" s="102" t="s">
        <v>1836</v>
      </c>
      <c r="C697" s="102" t="s">
        <v>3324</v>
      </c>
      <c r="D697" s="101">
        <v>2018</v>
      </c>
      <c r="E697" s="102" t="s">
        <v>1554</v>
      </c>
      <c r="F697" s="102" t="s">
        <v>1176</v>
      </c>
      <c r="G697" s="102" t="s">
        <v>2438</v>
      </c>
      <c r="H697" s="101">
        <v>112359</v>
      </c>
    </row>
    <row r="698" spans="1:8" ht="14.4" x14ac:dyDescent="0.25">
      <c r="A698" s="101">
        <v>50096</v>
      </c>
      <c r="B698" s="102" t="s">
        <v>1177</v>
      </c>
      <c r="C698" s="102" t="s">
        <v>3325</v>
      </c>
      <c r="D698" s="101">
        <v>3500</v>
      </c>
      <c r="E698" s="102" t="s">
        <v>72</v>
      </c>
      <c r="F698" s="102" t="s">
        <v>1178</v>
      </c>
      <c r="G698" s="102" t="s">
        <v>1179</v>
      </c>
      <c r="H698" s="101">
        <v>111518</v>
      </c>
    </row>
    <row r="699" spans="1:8" ht="14.4" x14ac:dyDescent="0.25">
      <c r="A699" s="101">
        <v>50161</v>
      </c>
      <c r="B699" s="102" t="s">
        <v>2439</v>
      </c>
      <c r="C699" s="102" t="s">
        <v>3326</v>
      </c>
      <c r="D699" s="101">
        <v>3600</v>
      </c>
      <c r="E699" s="102" t="s">
        <v>78</v>
      </c>
      <c r="F699" s="102" t="s">
        <v>2574</v>
      </c>
      <c r="G699" s="102" t="s">
        <v>2575</v>
      </c>
      <c r="H699" s="101">
        <v>113431</v>
      </c>
    </row>
    <row r="700" spans="1:8" ht="14.4" x14ac:dyDescent="0.25">
      <c r="A700" s="101">
        <v>50336</v>
      </c>
      <c r="B700" s="102" t="s">
        <v>2173</v>
      </c>
      <c r="C700" s="102" t="s">
        <v>3327</v>
      </c>
      <c r="D700" s="101">
        <v>8000</v>
      </c>
      <c r="E700" s="102" t="s">
        <v>91</v>
      </c>
      <c r="F700" s="102" t="s">
        <v>1837</v>
      </c>
      <c r="G700" s="102" t="s">
        <v>1180</v>
      </c>
      <c r="H700" s="101">
        <v>0</v>
      </c>
    </row>
    <row r="701" spans="1:8" ht="14.4" x14ac:dyDescent="0.25">
      <c r="A701" s="101">
        <v>50609</v>
      </c>
      <c r="B701" s="102" t="s">
        <v>2440</v>
      </c>
      <c r="C701" s="102" t="s">
        <v>3232</v>
      </c>
      <c r="D701" s="101">
        <v>9940</v>
      </c>
      <c r="E701" s="102" t="s">
        <v>122</v>
      </c>
      <c r="F701" s="102" t="s">
        <v>2576</v>
      </c>
      <c r="G701" s="102" t="s">
        <v>3328</v>
      </c>
      <c r="H701" s="101">
        <v>112771</v>
      </c>
    </row>
    <row r="702" spans="1:8" ht="14.4" x14ac:dyDescent="0.25">
      <c r="A702" s="101">
        <v>50633</v>
      </c>
      <c r="B702" s="102" t="s">
        <v>1181</v>
      </c>
      <c r="C702" s="102" t="s">
        <v>3329</v>
      </c>
      <c r="D702" s="101">
        <v>9000</v>
      </c>
      <c r="E702" s="102" t="s">
        <v>121</v>
      </c>
      <c r="F702" s="102" t="s">
        <v>1182</v>
      </c>
      <c r="G702" s="102" t="s">
        <v>1709</v>
      </c>
      <c r="H702" s="101">
        <v>111542</v>
      </c>
    </row>
    <row r="703" spans="1:8" ht="14.4" x14ac:dyDescent="0.25">
      <c r="A703" s="101">
        <v>50658</v>
      </c>
      <c r="B703" s="102" t="s">
        <v>1183</v>
      </c>
      <c r="C703" s="102" t="s">
        <v>3330</v>
      </c>
      <c r="D703" s="101">
        <v>9000</v>
      </c>
      <c r="E703" s="102" t="s">
        <v>121</v>
      </c>
      <c r="F703" s="102" t="s">
        <v>1184</v>
      </c>
      <c r="G703" s="102" t="s">
        <v>1838</v>
      </c>
      <c r="H703" s="101">
        <v>113282</v>
      </c>
    </row>
    <row r="704" spans="1:8" ht="14.4" x14ac:dyDescent="0.25">
      <c r="A704" s="101">
        <v>51003</v>
      </c>
      <c r="B704" s="102" t="s">
        <v>2174</v>
      </c>
      <c r="C704" s="102" t="s">
        <v>3331</v>
      </c>
      <c r="D704" s="101">
        <v>3000</v>
      </c>
      <c r="E704" s="102" t="s">
        <v>166</v>
      </c>
      <c r="F704" s="102" t="s">
        <v>2441</v>
      </c>
      <c r="G704" s="102" t="s">
        <v>2442</v>
      </c>
      <c r="H704" s="101">
        <v>0</v>
      </c>
    </row>
    <row r="705" spans="1:8" ht="14.4" x14ac:dyDescent="0.25">
      <c r="A705" s="101">
        <v>51086</v>
      </c>
      <c r="B705" s="102" t="s">
        <v>2443</v>
      </c>
      <c r="C705" s="102" t="s">
        <v>3332</v>
      </c>
      <c r="D705" s="101">
        <v>9300</v>
      </c>
      <c r="E705" s="102" t="s">
        <v>128</v>
      </c>
      <c r="F705" s="102" t="s">
        <v>1595</v>
      </c>
      <c r="G705" s="102" t="s">
        <v>1839</v>
      </c>
      <c r="H705" s="101">
        <v>0</v>
      </c>
    </row>
    <row r="706" spans="1:8" ht="14.4" x14ac:dyDescent="0.25">
      <c r="A706" s="101">
        <v>53124</v>
      </c>
      <c r="B706" s="102" t="s">
        <v>1185</v>
      </c>
      <c r="C706" s="102" t="s">
        <v>3333</v>
      </c>
      <c r="D706" s="101">
        <v>8450</v>
      </c>
      <c r="E706" s="102" t="s">
        <v>4</v>
      </c>
      <c r="F706" s="102" t="s">
        <v>199</v>
      </c>
      <c r="G706" s="102" t="s">
        <v>1596</v>
      </c>
      <c r="H706" s="101">
        <v>0</v>
      </c>
    </row>
    <row r="707" spans="1:8" ht="14.4" x14ac:dyDescent="0.25">
      <c r="A707" s="101">
        <v>53173</v>
      </c>
      <c r="B707" s="102" t="s">
        <v>1597</v>
      </c>
      <c r="C707" s="102" t="s">
        <v>3334</v>
      </c>
      <c r="D707" s="101">
        <v>2600</v>
      </c>
      <c r="E707" s="102" t="s">
        <v>1641</v>
      </c>
      <c r="F707" s="102" t="s">
        <v>191</v>
      </c>
      <c r="G707" s="102" t="s">
        <v>1186</v>
      </c>
      <c r="H707" s="101">
        <v>130732</v>
      </c>
    </row>
    <row r="708" spans="1:8" ht="14.4" x14ac:dyDescent="0.25">
      <c r="A708" s="101">
        <v>53331</v>
      </c>
      <c r="B708" s="102" t="s">
        <v>2175</v>
      </c>
      <c r="C708" s="102" t="s">
        <v>3314</v>
      </c>
      <c r="D708" s="101">
        <v>2020</v>
      </c>
      <c r="E708" s="102" t="s">
        <v>1554</v>
      </c>
      <c r="F708" s="102" t="s">
        <v>1164</v>
      </c>
      <c r="G708" s="102" t="s">
        <v>1165</v>
      </c>
      <c r="H708" s="101">
        <v>113019</v>
      </c>
    </row>
    <row r="709" spans="1:8" ht="14.4" x14ac:dyDescent="0.25">
      <c r="A709" s="101">
        <v>55913</v>
      </c>
      <c r="B709" s="102" t="s">
        <v>2176</v>
      </c>
      <c r="C709" s="102" t="s">
        <v>3335</v>
      </c>
      <c r="D709" s="101">
        <v>2000</v>
      </c>
      <c r="E709" s="102" t="s">
        <v>1554</v>
      </c>
      <c r="F709" s="102" t="s">
        <v>1187</v>
      </c>
      <c r="G709" s="102" t="s">
        <v>1188</v>
      </c>
      <c r="H709" s="101">
        <v>113019</v>
      </c>
    </row>
    <row r="710" spans="1:8" ht="14.4" x14ac:dyDescent="0.25">
      <c r="A710" s="101">
        <v>60831</v>
      </c>
      <c r="B710" s="102" t="s">
        <v>1765</v>
      </c>
      <c r="C710" s="102" t="s">
        <v>3336</v>
      </c>
      <c r="D710" s="101">
        <v>2800</v>
      </c>
      <c r="E710" s="102" t="s">
        <v>64</v>
      </c>
      <c r="F710" s="102" t="s">
        <v>1189</v>
      </c>
      <c r="G710" s="102" t="s">
        <v>1710</v>
      </c>
      <c r="H710" s="101">
        <v>112003</v>
      </c>
    </row>
    <row r="711" spans="1:8" ht="14.4" x14ac:dyDescent="0.25">
      <c r="A711" s="101">
        <v>61085</v>
      </c>
      <c r="B711" s="102" t="s">
        <v>1840</v>
      </c>
      <c r="C711" s="102" t="s">
        <v>3337</v>
      </c>
      <c r="D711" s="101">
        <v>8000</v>
      </c>
      <c r="E711" s="102" t="s">
        <v>91</v>
      </c>
      <c r="F711" s="102" t="s">
        <v>1190</v>
      </c>
      <c r="G711" s="102" t="s">
        <v>3338</v>
      </c>
      <c r="H711" s="101">
        <v>0</v>
      </c>
    </row>
    <row r="712" spans="1:8" ht="14.4" x14ac:dyDescent="0.25">
      <c r="A712" s="101">
        <v>61929</v>
      </c>
      <c r="B712" s="102" t="s">
        <v>3853</v>
      </c>
      <c r="C712" s="102" t="s">
        <v>2817</v>
      </c>
      <c r="D712" s="101">
        <v>2170</v>
      </c>
      <c r="E712" s="102" t="s">
        <v>1645</v>
      </c>
      <c r="F712" s="102" t="s">
        <v>448</v>
      </c>
      <c r="G712" s="102" t="s">
        <v>3665</v>
      </c>
      <c r="H712" s="101">
        <v>112995</v>
      </c>
    </row>
    <row r="713" spans="1:8" ht="14.4" x14ac:dyDescent="0.25">
      <c r="A713" s="101">
        <v>61937</v>
      </c>
      <c r="B713" s="102" t="s">
        <v>1191</v>
      </c>
      <c r="C713" s="102" t="s">
        <v>3339</v>
      </c>
      <c r="D713" s="101">
        <v>9340</v>
      </c>
      <c r="E713" s="102" t="s">
        <v>129</v>
      </c>
      <c r="F713" s="102" t="s">
        <v>1192</v>
      </c>
      <c r="G713" s="102" t="s">
        <v>1193</v>
      </c>
      <c r="H713" s="101">
        <v>112805</v>
      </c>
    </row>
    <row r="714" spans="1:8" ht="14.4" x14ac:dyDescent="0.25">
      <c r="A714" s="101">
        <v>62091</v>
      </c>
      <c r="B714" s="102" t="s">
        <v>2177</v>
      </c>
      <c r="C714" s="102" t="s">
        <v>3340</v>
      </c>
      <c r="D714" s="101">
        <v>2660</v>
      </c>
      <c r="E714" s="102" t="s">
        <v>1644</v>
      </c>
      <c r="F714" s="102" t="s">
        <v>1194</v>
      </c>
      <c r="G714" s="102" t="s">
        <v>2178</v>
      </c>
      <c r="H714" s="101">
        <v>112359</v>
      </c>
    </row>
    <row r="715" spans="1:8" ht="14.4" x14ac:dyDescent="0.25">
      <c r="A715" s="101">
        <v>62141</v>
      </c>
      <c r="B715" s="102" t="s">
        <v>1195</v>
      </c>
      <c r="C715" s="102" t="s">
        <v>3341</v>
      </c>
      <c r="D715" s="101">
        <v>9120</v>
      </c>
      <c r="E715" s="102" t="s">
        <v>1676</v>
      </c>
      <c r="F715" s="102" t="s">
        <v>1196</v>
      </c>
      <c r="G715" s="102" t="s">
        <v>1841</v>
      </c>
      <c r="H715" s="101">
        <v>113341</v>
      </c>
    </row>
    <row r="716" spans="1:8" ht="14.4" x14ac:dyDescent="0.25">
      <c r="A716" s="101">
        <v>62158</v>
      </c>
      <c r="B716" s="102" t="s">
        <v>1197</v>
      </c>
      <c r="C716" s="102" t="s">
        <v>3342</v>
      </c>
      <c r="D716" s="101">
        <v>9120</v>
      </c>
      <c r="E716" s="102" t="s">
        <v>1676</v>
      </c>
      <c r="F716" s="102" t="s">
        <v>1198</v>
      </c>
      <c r="G716" s="102" t="s">
        <v>2179</v>
      </c>
      <c r="H716" s="101">
        <v>113341</v>
      </c>
    </row>
    <row r="717" spans="1:8" ht="14.4" x14ac:dyDescent="0.25">
      <c r="A717" s="101">
        <v>104141</v>
      </c>
      <c r="B717" s="102" t="s">
        <v>1842</v>
      </c>
      <c r="C717" s="102" t="s">
        <v>3343</v>
      </c>
      <c r="D717" s="101">
        <v>8200</v>
      </c>
      <c r="E717" s="102" t="s">
        <v>1632</v>
      </c>
      <c r="F717" s="102" t="s">
        <v>1843</v>
      </c>
      <c r="G717" s="102" t="s">
        <v>1844</v>
      </c>
      <c r="H717" s="101">
        <v>113159</v>
      </c>
    </row>
    <row r="718" spans="1:8" ht="14.4" x14ac:dyDescent="0.25">
      <c r="A718" s="101">
        <v>104166</v>
      </c>
      <c r="B718" s="102" t="s">
        <v>2180</v>
      </c>
      <c r="C718" s="102" t="s">
        <v>3344</v>
      </c>
      <c r="D718" s="101">
        <v>2870</v>
      </c>
      <c r="E718" s="102" t="s">
        <v>2317</v>
      </c>
      <c r="F718" s="102" t="s">
        <v>1200</v>
      </c>
      <c r="G718" s="102" t="s">
        <v>1201</v>
      </c>
      <c r="H718" s="101">
        <v>112284</v>
      </c>
    </row>
    <row r="719" spans="1:8" ht="14.4" x14ac:dyDescent="0.25">
      <c r="A719" s="101">
        <v>104174</v>
      </c>
      <c r="B719" s="102" t="s">
        <v>3854</v>
      </c>
      <c r="C719" s="102" t="s">
        <v>3345</v>
      </c>
      <c r="D719" s="101">
        <v>2870</v>
      </c>
      <c r="E719" s="102" t="s">
        <v>2317</v>
      </c>
      <c r="F719" s="102" t="s">
        <v>1202</v>
      </c>
      <c r="G719" s="102" t="s">
        <v>1203</v>
      </c>
      <c r="H719" s="101">
        <v>112284</v>
      </c>
    </row>
    <row r="720" spans="1:8" ht="14.4" x14ac:dyDescent="0.25">
      <c r="A720" s="101">
        <v>104182</v>
      </c>
      <c r="B720" s="102" t="s">
        <v>1204</v>
      </c>
      <c r="C720" s="102" t="s">
        <v>3346</v>
      </c>
      <c r="D720" s="101">
        <v>1930</v>
      </c>
      <c r="E720" s="102" t="s">
        <v>35</v>
      </c>
      <c r="F720" s="102" t="s">
        <v>1205</v>
      </c>
      <c r="G720" s="102" t="s">
        <v>1845</v>
      </c>
      <c r="H720" s="101">
        <v>111451</v>
      </c>
    </row>
    <row r="721" spans="1:8" ht="14.4" x14ac:dyDescent="0.25">
      <c r="A721" s="101">
        <v>104257</v>
      </c>
      <c r="B721" s="102" t="s">
        <v>1766</v>
      </c>
      <c r="C721" s="102" t="s">
        <v>3347</v>
      </c>
      <c r="D721" s="101">
        <v>8400</v>
      </c>
      <c r="E721" s="102" t="s">
        <v>101</v>
      </c>
      <c r="F721" s="102" t="s">
        <v>1206</v>
      </c>
      <c r="G721" s="102" t="s">
        <v>1207</v>
      </c>
      <c r="H721" s="101">
        <v>112219</v>
      </c>
    </row>
    <row r="722" spans="1:8" ht="14.4" x14ac:dyDescent="0.25">
      <c r="A722" s="101">
        <v>105395</v>
      </c>
      <c r="B722" s="102" t="s">
        <v>1208</v>
      </c>
      <c r="C722" s="102" t="s">
        <v>3348</v>
      </c>
      <c r="D722" s="101">
        <v>9000</v>
      </c>
      <c r="E722" s="102" t="s">
        <v>121</v>
      </c>
      <c r="F722" s="102" t="s">
        <v>1209</v>
      </c>
      <c r="G722" s="102" t="s">
        <v>1210</v>
      </c>
      <c r="H722" s="101">
        <v>113282</v>
      </c>
    </row>
    <row r="723" spans="1:8" ht="14.4" x14ac:dyDescent="0.25">
      <c r="A723" s="101">
        <v>105403</v>
      </c>
      <c r="B723" s="102" t="s">
        <v>3349</v>
      </c>
      <c r="C723" s="102" t="s">
        <v>3350</v>
      </c>
      <c r="D723" s="101">
        <v>2170</v>
      </c>
      <c r="E723" s="102" t="s">
        <v>1645</v>
      </c>
      <c r="F723" s="102" t="s">
        <v>188</v>
      </c>
      <c r="G723" s="102" t="s">
        <v>3617</v>
      </c>
      <c r="H723" s="101">
        <v>112995</v>
      </c>
    </row>
    <row r="724" spans="1:8" ht="14.4" x14ac:dyDescent="0.25">
      <c r="A724" s="101">
        <v>105411</v>
      </c>
      <c r="B724" s="102" t="s">
        <v>1211</v>
      </c>
      <c r="C724" s="102" t="s">
        <v>3351</v>
      </c>
      <c r="D724" s="101">
        <v>8620</v>
      </c>
      <c r="E724" s="102" t="s">
        <v>103</v>
      </c>
      <c r="F724" s="102" t="s">
        <v>1212</v>
      </c>
      <c r="G724" s="102" t="s">
        <v>1213</v>
      </c>
      <c r="H724" s="101">
        <v>113175</v>
      </c>
    </row>
    <row r="725" spans="1:8" ht="14.4" x14ac:dyDescent="0.25">
      <c r="A725" s="101">
        <v>105486</v>
      </c>
      <c r="B725" s="102" t="s">
        <v>3666</v>
      </c>
      <c r="C725" s="102" t="s">
        <v>3352</v>
      </c>
      <c r="D725" s="101">
        <v>9060</v>
      </c>
      <c r="E725" s="102" t="s">
        <v>123</v>
      </c>
      <c r="F725" s="102" t="s">
        <v>1214</v>
      </c>
      <c r="G725" s="102" t="s">
        <v>1215</v>
      </c>
      <c r="H725" s="101">
        <v>113274</v>
      </c>
    </row>
    <row r="726" spans="1:8" ht="14.4" x14ac:dyDescent="0.25">
      <c r="A726" s="101">
        <v>105494</v>
      </c>
      <c r="B726" s="102" t="s">
        <v>3667</v>
      </c>
      <c r="C726" s="102" t="s">
        <v>3352</v>
      </c>
      <c r="D726" s="101">
        <v>9060</v>
      </c>
      <c r="E726" s="102" t="s">
        <v>123</v>
      </c>
      <c r="F726" s="102" t="s">
        <v>1214</v>
      </c>
      <c r="G726" s="102" t="s">
        <v>1215</v>
      </c>
      <c r="H726" s="101">
        <v>113274</v>
      </c>
    </row>
    <row r="727" spans="1:8" ht="14.4" x14ac:dyDescent="0.25">
      <c r="A727" s="101">
        <v>107581</v>
      </c>
      <c r="B727" s="102" t="s">
        <v>2444</v>
      </c>
      <c r="C727" s="102" t="s">
        <v>3353</v>
      </c>
      <c r="D727" s="101">
        <v>9400</v>
      </c>
      <c r="E727" s="102" t="s">
        <v>132</v>
      </c>
      <c r="F727" s="102" t="s">
        <v>1216</v>
      </c>
      <c r="G727" s="102" t="s">
        <v>3855</v>
      </c>
      <c r="H727" s="101">
        <v>113481</v>
      </c>
    </row>
    <row r="728" spans="1:8" ht="14.4" x14ac:dyDescent="0.25">
      <c r="A728" s="101">
        <v>107599</v>
      </c>
      <c r="B728" s="102" t="s">
        <v>1217</v>
      </c>
      <c r="C728" s="102" t="s">
        <v>3354</v>
      </c>
      <c r="D728" s="101">
        <v>9230</v>
      </c>
      <c r="E728" s="102" t="s">
        <v>126</v>
      </c>
      <c r="F728" s="102" t="s">
        <v>1218</v>
      </c>
      <c r="G728" s="102" t="s">
        <v>3355</v>
      </c>
      <c r="H728" s="101">
        <v>112805</v>
      </c>
    </row>
    <row r="729" spans="1:8" ht="14.4" x14ac:dyDescent="0.25">
      <c r="A729" s="101">
        <v>107607</v>
      </c>
      <c r="B729" s="102" t="s">
        <v>2181</v>
      </c>
      <c r="C729" s="102" t="s">
        <v>3356</v>
      </c>
      <c r="D729" s="101">
        <v>9800</v>
      </c>
      <c r="E729" s="102" t="s">
        <v>141</v>
      </c>
      <c r="F729" s="102" t="s">
        <v>1219</v>
      </c>
      <c r="G729" s="102" t="s">
        <v>3357</v>
      </c>
      <c r="H729" s="101">
        <v>113308</v>
      </c>
    </row>
    <row r="730" spans="1:8" ht="14.4" x14ac:dyDescent="0.25">
      <c r="A730" s="101">
        <v>107615</v>
      </c>
      <c r="B730" s="102" t="s">
        <v>2182</v>
      </c>
      <c r="C730" s="102" t="s">
        <v>3358</v>
      </c>
      <c r="D730" s="101">
        <v>9800</v>
      </c>
      <c r="E730" s="102" t="s">
        <v>141</v>
      </c>
      <c r="F730" s="102" t="s">
        <v>1220</v>
      </c>
      <c r="G730" s="102" t="s">
        <v>3359</v>
      </c>
      <c r="H730" s="101">
        <v>113308</v>
      </c>
    </row>
    <row r="731" spans="1:8" ht="14.4" x14ac:dyDescent="0.25">
      <c r="A731" s="101">
        <v>107664</v>
      </c>
      <c r="B731" s="102" t="s">
        <v>2183</v>
      </c>
      <c r="C731" s="102" t="s">
        <v>3089</v>
      </c>
      <c r="D731" s="101">
        <v>3680</v>
      </c>
      <c r="E731" s="102" t="s">
        <v>81</v>
      </c>
      <c r="F731" s="102" t="s">
        <v>1221</v>
      </c>
      <c r="G731" s="102" t="s">
        <v>2069</v>
      </c>
      <c r="H731" s="101">
        <v>113423</v>
      </c>
    </row>
    <row r="732" spans="1:8" ht="14.4" x14ac:dyDescent="0.25">
      <c r="A732" s="101">
        <v>107672</v>
      </c>
      <c r="B732" s="102" t="s">
        <v>2184</v>
      </c>
      <c r="C732" s="102" t="s">
        <v>3360</v>
      </c>
      <c r="D732" s="101">
        <v>3680</v>
      </c>
      <c r="E732" s="102" t="s">
        <v>81</v>
      </c>
      <c r="F732" s="102" t="s">
        <v>1222</v>
      </c>
      <c r="G732" s="102" t="s">
        <v>2185</v>
      </c>
      <c r="H732" s="101">
        <v>113423</v>
      </c>
    </row>
    <row r="733" spans="1:8" ht="14.4" x14ac:dyDescent="0.25">
      <c r="A733" s="101">
        <v>107706</v>
      </c>
      <c r="B733" s="102" t="s">
        <v>1223</v>
      </c>
      <c r="C733" s="102" t="s">
        <v>3361</v>
      </c>
      <c r="D733" s="101">
        <v>3080</v>
      </c>
      <c r="E733" s="102" t="s">
        <v>36</v>
      </c>
      <c r="F733" s="102" t="s">
        <v>1224</v>
      </c>
      <c r="G733" s="102" t="s">
        <v>1225</v>
      </c>
      <c r="H733" s="101">
        <v>111674</v>
      </c>
    </row>
    <row r="734" spans="1:8" ht="14.4" x14ac:dyDescent="0.25">
      <c r="A734" s="101">
        <v>109843</v>
      </c>
      <c r="B734" s="102" t="s">
        <v>1226</v>
      </c>
      <c r="C734" s="102" t="s">
        <v>3362</v>
      </c>
      <c r="D734" s="101">
        <v>2610</v>
      </c>
      <c r="E734" s="102" t="s">
        <v>1711</v>
      </c>
      <c r="F734" s="102" t="s">
        <v>1227</v>
      </c>
      <c r="G734" s="102" t="s">
        <v>1228</v>
      </c>
      <c r="H734" s="101">
        <v>130732</v>
      </c>
    </row>
    <row r="735" spans="1:8" ht="14.4" x14ac:dyDescent="0.25">
      <c r="A735" s="101">
        <v>109892</v>
      </c>
      <c r="B735" s="102" t="s">
        <v>1229</v>
      </c>
      <c r="C735" s="102" t="s">
        <v>3363</v>
      </c>
      <c r="D735" s="101">
        <v>2800</v>
      </c>
      <c r="E735" s="102" t="s">
        <v>64</v>
      </c>
      <c r="F735" s="102" t="s">
        <v>1598</v>
      </c>
      <c r="G735" s="102" t="s">
        <v>1230</v>
      </c>
      <c r="H735" s="101">
        <v>112813</v>
      </c>
    </row>
    <row r="736" spans="1:8" ht="14.4" x14ac:dyDescent="0.25">
      <c r="A736" s="101">
        <v>109942</v>
      </c>
      <c r="B736" s="102" t="s">
        <v>2445</v>
      </c>
      <c r="C736" s="102" t="s">
        <v>3364</v>
      </c>
      <c r="D736" s="101">
        <v>3800</v>
      </c>
      <c r="E736" s="102" t="s">
        <v>85</v>
      </c>
      <c r="F736" s="102" t="s">
        <v>1232</v>
      </c>
      <c r="G736" s="102" t="s">
        <v>2577</v>
      </c>
      <c r="H736" s="101">
        <v>111476</v>
      </c>
    </row>
    <row r="737" spans="1:8" ht="14.4" x14ac:dyDescent="0.25">
      <c r="A737" s="101">
        <v>109959</v>
      </c>
      <c r="B737" s="102" t="s">
        <v>1233</v>
      </c>
      <c r="C737" s="102" t="s">
        <v>3365</v>
      </c>
      <c r="D737" s="101">
        <v>2000</v>
      </c>
      <c r="E737" s="102" t="s">
        <v>1554</v>
      </c>
      <c r="F737" s="102" t="s">
        <v>186</v>
      </c>
      <c r="G737" s="102" t="s">
        <v>1234</v>
      </c>
      <c r="H737" s="101">
        <v>130732</v>
      </c>
    </row>
    <row r="738" spans="1:8" ht="14.4" x14ac:dyDescent="0.25">
      <c r="A738" s="101">
        <v>109975</v>
      </c>
      <c r="B738" s="102" t="s">
        <v>3668</v>
      </c>
      <c r="C738" s="102" t="s">
        <v>2794</v>
      </c>
      <c r="D738" s="101">
        <v>2200</v>
      </c>
      <c r="E738" s="102" t="s">
        <v>51</v>
      </c>
      <c r="F738" s="102" t="s">
        <v>1235</v>
      </c>
      <c r="G738" s="102" t="s">
        <v>1236</v>
      </c>
      <c r="H738" s="101">
        <v>113118</v>
      </c>
    </row>
    <row r="739" spans="1:8" ht="14.4" x14ac:dyDescent="0.25">
      <c r="A739" s="101">
        <v>109983</v>
      </c>
      <c r="B739" s="102" t="s">
        <v>3366</v>
      </c>
      <c r="C739" s="102" t="s">
        <v>3367</v>
      </c>
      <c r="D739" s="101">
        <v>2170</v>
      </c>
      <c r="E739" s="102" t="s">
        <v>1645</v>
      </c>
      <c r="F739" s="102" t="s">
        <v>203</v>
      </c>
      <c r="G739" s="102" t="s">
        <v>3856</v>
      </c>
      <c r="H739" s="101">
        <v>112995</v>
      </c>
    </row>
    <row r="740" spans="1:8" ht="14.4" x14ac:dyDescent="0.25">
      <c r="A740" s="101">
        <v>109991</v>
      </c>
      <c r="B740" s="102" t="s">
        <v>1237</v>
      </c>
      <c r="C740" s="102" t="s">
        <v>3100</v>
      </c>
      <c r="D740" s="101">
        <v>3630</v>
      </c>
      <c r="E740" s="102" t="s">
        <v>79</v>
      </c>
      <c r="F740" s="102" t="s">
        <v>1238</v>
      </c>
      <c r="G740" s="102" t="s">
        <v>1239</v>
      </c>
      <c r="H740" s="101">
        <v>113415</v>
      </c>
    </row>
    <row r="741" spans="1:8" ht="14.4" x14ac:dyDescent="0.25">
      <c r="A741" s="101">
        <v>110007</v>
      </c>
      <c r="B741" s="102" t="s">
        <v>3669</v>
      </c>
      <c r="C741" s="102" t="s">
        <v>3368</v>
      </c>
      <c r="D741" s="101">
        <v>8310</v>
      </c>
      <c r="E741" s="102" t="s">
        <v>1663</v>
      </c>
      <c r="F741" s="102" t="s">
        <v>1240</v>
      </c>
      <c r="G741" s="102" t="s">
        <v>3670</v>
      </c>
      <c r="H741" s="101">
        <v>111575</v>
      </c>
    </row>
    <row r="742" spans="1:8" ht="14.4" x14ac:dyDescent="0.25">
      <c r="A742" s="101">
        <v>110015</v>
      </c>
      <c r="B742" s="102" t="s">
        <v>1712</v>
      </c>
      <c r="C742" s="102" t="s">
        <v>3369</v>
      </c>
      <c r="D742" s="101">
        <v>8550</v>
      </c>
      <c r="E742" s="102" t="s">
        <v>108</v>
      </c>
      <c r="F742" s="102" t="s">
        <v>2446</v>
      </c>
      <c r="G742" s="102" t="s">
        <v>2186</v>
      </c>
      <c r="H742" s="101">
        <v>113191</v>
      </c>
    </row>
    <row r="743" spans="1:8" ht="14.4" x14ac:dyDescent="0.25">
      <c r="A743" s="101">
        <v>110031</v>
      </c>
      <c r="B743" s="102" t="s">
        <v>1599</v>
      </c>
      <c r="C743" s="102" t="s">
        <v>3370</v>
      </c>
      <c r="D743" s="101">
        <v>2000</v>
      </c>
      <c r="E743" s="102" t="s">
        <v>1554</v>
      </c>
      <c r="F743" s="102" t="s">
        <v>3857</v>
      </c>
      <c r="G743" s="102" t="s">
        <v>2187</v>
      </c>
      <c r="H743" s="101">
        <v>130757</v>
      </c>
    </row>
    <row r="744" spans="1:8" ht="14.4" x14ac:dyDescent="0.25">
      <c r="A744" s="101">
        <v>110247</v>
      </c>
      <c r="B744" s="102" t="s">
        <v>2447</v>
      </c>
      <c r="C744" s="102" t="s">
        <v>3371</v>
      </c>
      <c r="D744" s="101">
        <v>3600</v>
      </c>
      <c r="E744" s="102" t="s">
        <v>78</v>
      </c>
      <c r="F744" s="102" t="s">
        <v>2448</v>
      </c>
      <c r="G744" s="102" t="s">
        <v>2449</v>
      </c>
      <c r="H744" s="101">
        <v>113431</v>
      </c>
    </row>
    <row r="745" spans="1:8" ht="14.4" x14ac:dyDescent="0.25">
      <c r="A745" s="101">
        <v>110312</v>
      </c>
      <c r="B745" s="102" t="s">
        <v>2188</v>
      </c>
      <c r="C745" s="102" t="s">
        <v>3372</v>
      </c>
      <c r="D745" s="101">
        <v>2050</v>
      </c>
      <c r="E745" s="102" t="s">
        <v>1554</v>
      </c>
      <c r="F745" s="102" t="s">
        <v>1241</v>
      </c>
      <c r="G745" s="102" t="s">
        <v>2578</v>
      </c>
      <c r="H745" s="101">
        <v>112359</v>
      </c>
    </row>
    <row r="746" spans="1:8" ht="14.4" x14ac:dyDescent="0.25">
      <c r="A746" s="101">
        <v>110321</v>
      </c>
      <c r="B746" s="102" t="s">
        <v>1242</v>
      </c>
      <c r="C746" s="102" t="s">
        <v>3373</v>
      </c>
      <c r="D746" s="101">
        <v>3300</v>
      </c>
      <c r="E746" s="102" t="s">
        <v>70</v>
      </c>
      <c r="F746" s="102" t="s">
        <v>1514</v>
      </c>
      <c r="G746" s="102" t="s">
        <v>2189</v>
      </c>
      <c r="H746" s="101">
        <v>111344</v>
      </c>
    </row>
    <row r="747" spans="1:8" ht="14.4" x14ac:dyDescent="0.25">
      <c r="A747" s="101">
        <v>110338</v>
      </c>
      <c r="B747" s="102" t="s">
        <v>2450</v>
      </c>
      <c r="C747" s="102" t="s">
        <v>3374</v>
      </c>
      <c r="D747" s="101">
        <v>3300</v>
      </c>
      <c r="E747" s="102" t="s">
        <v>70</v>
      </c>
      <c r="F747" s="102" t="s">
        <v>1243</v>
      </c>
      <c r="G747" s="102" t="s">
        <v>2190</v>
      </c>
      <c r="H747" s="101">
        <v>111344</v>
      </c>
    </row>
    <row r="748" spans="1:8" ht="14.4" x14ac:dyDescent="0.25">
      <c r="A748" s="101">
        <v>110346</v>
      </c>
      <c r="B748" s="102" t="s">
        <v>2191</v>
      </c>
      <c r="C748" s="102" t="s">
        <v>3375</v>
      </c>
      <c r="D748" s="101">
        <v>9041</v>
      </c>
      <c r="E748" s="102" t="s">
        <v>1619</v>
      </c>
      <c r="F748" s="102" t="s">
        <v>1244</v>
      </c>
      <c r="G748" s="102" t="s">
        <v>1245</v>
      </c>
      <c r="H748" s="101">
        <v>113274</v>
      </c>
    </row>
    <row r="749" spans="1:8" ht="14.4" x14ac:dyDescent="0.25">
      <c r="A749" s="101">
        <v>110379</v>
      </c>
      <c r="B749" s="102" t="s">
        <v>1246</v>
      </c>
      <c r="C749" s="102" t="s">
        <v>3858</v>
      </c>
      <c r="D749" s="101">
        <v>2800</v>
      </c>
      <c r="E749" s="102" t="s">
        <v>64</v>
      </c>
      <c r="F749" s="102" t="s">
        <v>1247</v>
      </c>
      <c r="G749" s="102" t="s">
        <v>1248</v>
      </c>
      <c r="H749" s="101">
        <v>112813</v>
      </c>
    </row>
    <row r="750" spans="1:8" ht="14.4" x14ac:dyDescent="0.25">
      <c r="A750" s="101">
        <v>110395</v>
      </c>
      <c r="B750" s="102" t="s">
        <v>2192</v>
      </c>
      <c r="C750" s="102" t="s">
        <v>3376</v>
      </c>
      <c r="D750" s="101">
        <v>9300</v>
      </c>
      <c r="E750" s="102" t="s">
        <v>128</v>
      </c>
      <c r="F750" s="102" t="s">
        <v>1249</v>
      </c>
      <c r="G750" s="102" t="s">
        <v>1250</v>
      </c>
      <c r="H750" s="101">
        <v>111583</v>
      </c>
    </row>
    <row r="751" spans="1:8" ht="14.4" x14ac:dyDescent="0.25">
      <c r="A751" s="101">
        <v>111278</v>
      </c>
      <c r="B751" s="102" t="s">
        <v>2193</v>
      </c>
      <c r="C751" s="102" t="s">
        <v>3377</v>
      </c>
      <c r="D751" s="101">
        <v>2030</v>
      </c>
      <c r="E751" s="102" t="s">
        <v>1554</v>
      </c>
      <c r="F751" s="102" t="s">
        <v>1251</v>
      </c>
      <c r="G751" s="102" t="s">
        <v>3859</v>
      </c>
      <c r="H751" s="101">
        <v>0</v>
      </c>
    </row>
    <row r="752" spans="1:8" ht="14.4" x14ac:dyDescent="0.25">
      <c r="A752" s="101">
        <v>111741</v>
      </c>
      <c r="B752" s="102" t="s">
        <v>1252</v>
      </c>
      <c r="C752" s="102" t="s">
        <v>3378</v>
      </c>
      <c r="D752" s="101">
        <v>2660</v>
      </c>
      <c r="E752" s="102" t="s">
        <v>1644</v>
      </c>
      <c r="F752" s="102" t="s">
        <v>1253</v>
      </c>
      <c r="G752" s="102" t="s">
        <v>3379</v>
      </c>
      <c r="H752" s="101">
        <v>112987</v>
      </c>
    </row>
    <row r="753" spans="1:8" ht="14.4" x14ac:dyDescent="0.25">
      <c r="A753" s="101">
        <v>111757</v>
      </c>
      <c r="B753" s="102" t="s">
        <v>2194</v>
      </c>
      <c r="C753" s="102" t="s">
        <v>3378</v>
      </c>
      <c r="D753" s="101">
        <v>2660</v>
      </c>
      <c r="E753" s="102" t="s">
        <v>1644</v>
      </c>
      <c r="F753" s="102" t="s">
        <v>1254</v>
      </c>
      <c r="G753" s="102" t="s">
        <v>3860</v>
      </c>
      <c r="H753" s="101">
        <v>112987</v>
      </c>
    </row>
    <row r="754" spans="1:8" ht="14.4" x14ac:dyDescent="0.25">
      <c r="A754" s="101">
        <v>111765</v>
      </c>
      <c r="B754" s="102" t="s">
        <v>2195</v>
      </c>
      <c r="C754" s="102" t="s">
        <v>3671</v>
      </c>
      <c r="D754" s="101">
        <v>2000</v>
      </c>
      <c r="E754" s="102" t="s">
        <v>1554</v>
      </c>
      <c r="F754" s="102" t="s">
        <v>1255</v>
      </c>
      <c r="G754" s="102" t="s">
        <v>3861</v>
      </c>
      <c r="H754" s="101">
        <v>112995</v>
      </c>
    </row>
    <row r="755" spans="1:8" ht="14.4" x14ac:dyDescent="0.25">
      <c r="A755" s="101">
        <v>111807</v>
      </c>
      <c r="B755" s="102" t="s">
        <v>1256</v>
      </c>
      <c r="C755" s="102" t="s">
        <v>3380</v>
      </c>
      <c r="D755" s="101">
        <v>3500</v>
      </c>
      <c r="E755" s="102" t="s">
        <v>72</v>
      </c>
      <c r="F755" s="102" t="s">
        <v>1257</v>
      </c>
      <c r="G755" s="102" t="s">
        <v>2451</v>
      </c>
      <c r="H755" s="101">
        <v>113357</v>
      </c>
    </row>
    <row r="756" spans="1:8" ht="14.4" x14ac:dyDescent="0.25">
      <c r="A756" s="101">
        <v>111823</v>
      </c>
      <c r="B756" s="102" t="s">
        <v>2196</v>
      </c>
      <c r="C756" s="102" t="s">
        <v>3381</v>
      </c>
      <c r="D756" s="101">
        <v>3640</v>
      </c>
      <c r="E756" s="102" t="s">
        <v>172</v>
      </c>
      <c r="F756" s="102" t="s">
        <v>1258</v>
      </c>
      <c r="G756" s="102" t="s">
        <v>2197</v>
      </c>
      <c r="H756" s="101">
        <v>113423</v>
      </c>
    </row>
    <row r="757" spans="1:8" ht="14.4" x14ac:dyDescent="0.25">
      <c r="A757" s="101">
        <v>111831</v>
      </c>
      <c r="B757" s="102" t="s">
        <v>2452</v>
      </c>
      <c r="C757" s="102" t="s">
        <v>3078</v>
      </c>
      <c r="D757" s="101">
        <v>3600</v>
      </c>
      <c r="E757" s="102" t="s">
        <v>78</v>
      </c>
      <c r="F757" s="102" t="s">
        <v>2579</v>
      </c>
      <c r="G757" s="102" t="s">
        <v>2580</v>
      </c>
      <c r="H757" s="101">
        <v>113431</v>
      </c>
    </row>
    <row r="758" spans="1:8" ht="14.4" x14ac:dyDescent="0.25">
      <c r="A758" s="101">
        <v>111906</v>
      </c>
      <c r="B758" s="102" t="s">
        <v>1259</v>
      </c>
      <c r="C758" s="102" t="s">
        <v>3382</v>
      </c>
      <c r="D758" s="101">
        <v>8800</v>
      </c>
      <c r="E758" s="102" t="s">
        <v>117</v>
      </c>
      <c r="F758" s="102" t="s">
        <v>1260</v>
      </c>
      <c r="G758" s="102" t="s">
        <v>2453</v>
      </c>
      <c r="H758" s="101">
        <v>113266</v>
      </c>
    </row>
    <row r="759" spans="1:8" ht="14.4" x14ac:dyDescent="0.25">
      <c r="A759" s="101">
        <v>111948</v>
      </c>
      <c r="B759" s="102" t="s">
        <v>2454</v>
      </c>
      <c r="C759" s="102" t="s">
        <v>3383</v>
      </c>
      <c r="D759" s="101">
        <v>8500</v>
      </c>
      <c r="E759" s="102" t="s">
        <v>107</v>
      </c>
      <c r="F759" s="102" t="s">
        <v>1261</v>
      </c>
      <c r="G759" s="102" t="s">
        <v>3634</v>
      </c>
      <c r="H759" s="101">
        <v>113191</v>
      </c>
    </row>
    <row r="760" spans="1:8" ht="14.4" x14ac:dyDescent="0.25">
      <c r="A760" s="101">
        <v>112011</v>
      </c>
      <c r="B760" s="102" t="s">
        <v>1262</v>
      </c>
      <c r="C760" s="102" t="s">
        <v>3384</v>
      </c>
      <c r="D760" s="101">
        <v>8700</v>
      </c>
      <c r="E760" s="102" t="s">
        <v>118</v>
      </c>
      <c r="F760" s="102" t="s">
        <v>1263</v>
      </c>
      <c r="G760" s="102" t="s">
        <v>1264</v>
      </c>
      <c r="H760" s="101">
        <v>113241</v>
      </c>
    </row>
    <row r="761" spans="1:8" ht="14.4" x14ac:dyDescent="0.25">
      <c r="A761" s="101">
        <v>112052</v>
      </c>
      <c r="B761" s="102" t="s">
        <v>2198</v>
      </c>
      <c r="C761" s="102" t="s">
        <v>2982</v>
      </c>
      <c r="D761" s="101">
        <v>8820</v>
      </c>
      <c r="E761" s="102" t="s">
        <v>94</v>
      </c>
      <c r="F761" s="102" t="s">
        <v>1265</v>
      </c>
      <c r="G761" s="102" t="s">
        <v>3385</v>
      </c>
      <c r="H761" s="101">
        <v>113258</v>
      </c>
    </row>
    <row r="762" spans="1:8" ht="14.4" x14ac:dyDescent="0.25">
      <c r="A762" s="101">
        <v>112061</v>
      </c>
      <c r="B762" s="102" t="s">
        <v>1266</v>
      </c>
      <c r="C762" s="102" t="s">
        <v>2936</v>
      </c>
      <c r="D762" s="101">
        <v>8900</v>
      </c>
      <c r="E762" s="102" t="s">
        <v>119</v>
      </c>
      <c r="F762" s="102" t="s">
        <v>679</v>
      </c>
      <c r="G762" s="102" t="s">
        <v>680</v>
      </c>
      <c r="H762" s="101">
        <v>113183</v>
      </c>
    </row>
    <row r="763" spans="1:8" ht="14.4" x14ac:dyDescent="0.25">
      <c r="A763" s="101">
        <v>112078</v>
      </c>
      <c r="B763" s="102" t="s">
        <v>2199</v>
      </c>
      <c r="C763" s="102" t="s">
        <v>3715</v>
      </c>
      <c r="D763" s="101">
        <v>8200</v>
      </c>
      <c r="E763" s="102" t="s">
        <v>1616</v>
      </c>
      <c r="F763" s="102" t="s">
        <v>643</v>
      </c>
      <c r="G763" s="102" t="s">
        <v>644</v>
      </c>
      <c r="H763" s="101">
        <v>113167</v>
      </c>
    </row>
    <row r="764" spans="1:8" ht="14.4" x14ac:dyDescent="0.25">
      <c r="A764" s="101">
        <v>112086</v>
      </c>
      <c r="B764" s="102" t="s">
        <v>2581</v>
      </c>
      <c r="C764" s="102" t="s">
        <v>2719</v>
      </c>
      <c r="D764" s="101">
        <v>8790</v>
      </c>
      <c r="E764" s="102" t="s">
        <v>116</v>
      </c>
      <c r="F764" s="102" t="s">
        <v>765</v>
      </c>
      <c r="G764" s="102" t="s">
        <v>2543</v>
      </c>
      <c r="H764" s="101">
        <v>113233</v>
      </c>
    </row>
    <row r="765" spans="1:8" ht="14.4" x14ac:dyDescent="0.25">
      <c r="A765" s="101">
        <v>112094</v>
      </c>
      <c r="B765" s="102" t="s">
        <v>3386</v>
      </c>
      <c r="C765" s="102" t="s">
        <v>2876</v>
      </c>
      <c r="D765" s="101">
        <v>1880</v>
      </c>
      <c r="E765" s="102" t="s">
        <v>165</v>
      </c>
      <c r="F765" s="102" t="s">
        <v>558</v>
      </c>
      <c r="G765" s="102" t="s">
        <v>2877</v>
      </c>
      <c r="H765" s="101">
        <v>111369</v>
      </c>
    </row>
    <row r="766" spans="1:8" ht="14.4" x14ac:dyDescent="0.25">
      <c r="A766" s="101">
        <v>112102</v>
      </c>
      <c r="B766" s="102" t="s">
        <v>1267</v>
      </c>
      <c r="C766" s="102" t="s">
        <v>3387</v>
      </c>
      <c r="D766" s="101">
        <v>9000</v>
      </c>
      <c r="E766" s="102" t="s">
        <v>121</v>
      </c>
      <c r="F766" s="102" t="s">
        <v>1268</v>
      </c>
      <c r="G766" s="102" t="s">
        <v>3388</v>
      </c>
      <c r="H766" s="101">
        <v>111542</v>
      </c>
    </row>
    <row r="767" spans="1:8" ht="14.4" x14ac:dyDescent="0.25">
      <c r="A767" s="101">
        <v>112136</v>
      </c>
      <c r="B767" s="102" t="s">
        <v>2200</v>
      </c>
      <c r="C767" s="102" t="s">
        <v>3358</v>
      </c>
      <c r="D767" s="101">
        <v>9800</v>
      </c>
      <c r="E767" s="102" t="s">
        <v>141</v>
      </c>
      <c r="F767" s="102" t="s">
        <v>1220</v>
      </c>
      <c r="G767" s="102" t="s">
        <v>3359</v>
      </c>
      <c r="H767" s="101">
        <v>113308</v>
      </c>
    </row>
    <row r="768" spans="1:8" ht="14.4" x14ac:dyDescent="0.25">
      <c r="A768" s="101">
        <v>112144</v>
      </c>
      <c r="B768" s="102" t="s">
        <v>1269</v>
      </c>
      <c r="C768" s="102" t="s">
        <v>3067</v>
      </c>
      <c r="D768" s="101">
        <v>9052</v>
      </c>
      <c r="E768" s="102" t="s">
        <v>1690</v>
      </c>
      <c r="F768" s="102" t="s">
        <v>879</v>
      </c>
      <c r="G768" s="102" t="s">
        <v>880</v>
      </c>
      <c r="H768" s="101">
        <v>113291</v>
      </c>
    </row>
    <row r="769" spans="1:8" ht="14.4" x14ac:dyDescent="0.25">
      <c r="A769" s="101">
        <v>112169</v>
      </c>
      <c r="B769" s="102" t="s">
        <v>2201</v>
      </c>
      <c r="C769" s="102" t="s">
        <v>3026</v>
      </c>
      <c r="D769" s="101">
        <v>9000</v>
      </c>
      <c r="E769" s="102" t="s">
        <v>121</v>
      </c>
      <c r="F769" s="102" t="s">
        <v>810</v>
      </c>
      <c r="G769" s="102" t="s">
        <v>811</v>
      </c>
      <c r="H769" s="101">
        <v>113282</v>
      </c>
    </row>
    <row r="770" spans="1:8" ht="14.4" x14ac:dyDescent="0.25">
      <c r="A770" s="101">
        <v>112292</v>
      </c>
      <c r="B770" s="102" t="s">
        <v>1270</v>
      </c>
      <c r="C770" s="102" t="s">
        <v>3160</v>
      </c>
      <c r="D770" s="101">
        <v>3000</v>
      </c>
      <c r="E770" s="102" t="s">
        <v>166</v>
      </c>
      <c r="F770" s="102" t="s">
        <v>1271</v>
      </c>
      <c r="G770" s="102" t="s">
        <v>3862</v>
      </c>
      <c r="H770" s="101">
        <v>111427</v>
      </c>
    </row>
    <row r="771" spans="1:8" ht="14.4" x14ac:dyDescent="0.25">
      <c r="A771" s="101">
        <v>112301</v>
      </c>
      <c r="B771" s="102" t="s">
        <v>3389</v>
      </c>
      <c r="C771" s="102" t="s">
        <v>3390</v>
      </c>
      <c r="D771" s="101">
        <v>3010</v>
      </c>
      <c r="E771" s="102" t="s">
        <v>1655</v>
      </c>
      <c r="F771" s="102" t="s">
        <v>1272</v>
      </c>
      <c r="G771" s="102" t="s">
        <v>3391</v>
      </c>
      <c r="H771" s="101">
        <v>111427</v>
      </c>
    </row>
    <row r="772" spans="1:8" ht="14.4" x14ac:dyDescent="0.25">
      <c r="A772" s="101">
        <v>112318</v>
      </c>
      <c r="B772" s="102" t="s">
        <v>2046</v>
      </c>
      <c r="C772" s="102" t="s">
        <v>3392</v>
      </c>
      <c r="D772" s="101">
        <v>8500</v>
      </c>
      <c r="E772" s="102" t="s">
        <v>107</v>
      </c>
      <c r="F772" s="102" t="s">
        <v>1273</v>
      </c>
      <c r="G772" s="102" t="s">
        <v>1274</v>
      </c>
      <c r="H772" s="101">
        <v>112193</v>
      </c>
    </row>
    <row r="773" spans="1:8" ht="14.4" x14ac:dyDescent="0.25">
      <c r="A773" s="101">
        <v>112789</v>
      </c>
      <c r="B773" s="102" t="s">
        <v>3393</v>
      </c>
      <c r="C773" s="102" t="s">
        <v>2455</v>
      </c>
      <c r="D773" s="101">
        <v>8500</v>
      </c>
      <c r="E773" s="102" t="s">
        <v>107</v>
      </c>
      <c r="F773" s="102" t="s">
        <v>1275</v>
      </c>
      <c r="G773" s="102" t="s">
        <v>3394</v>
      </c>
      <c r="H773" s="101">
        <v>113191</v>
      </c>
    </row>
    <row r="774" spans="1:8" ht="14.4" x14ac:dyDescent="0.25">
      <c r="A774" s="101">
        <v>112797</v>
      </c>
      <c r="B774" s="102" t="s">
        <v>2202</v>
      </c>
      <c r="C774" s="102" t="s">
        <v>3395</v>
      </c>
      <c r="D774" s="101">
        <v>2018</v>
      </c>
      <c r="E774" s="102" t="s">
        <v>1554</v>
      </c>
      <c r="F774" s="102" t="s">
        <v>1276</v>
      </c>
      <c r="G774" s="102" t="s">
        <v>2203</v>
      </c>
      <c r="H774" s="101">
        <v>128991</v>
      </c>
    </row>
    <row r="775" spans="1:8" ht="14.4" x14ac:dyDescent="0.25">
      <c r="A775" s="101">
        <v>115221</v>
      </c>
      <c r="B775" s="102" t="s">
        <v>1277</v>
      </c>
      <c r="C775" s="102" t="s">
        <v>2868</v>
      </c>
      <c r="D775" s="101">
        <v>1700</v>
      </c>
      <c r="E775" s="102" t="s">
        <v>27</v>
      </c>
      <c r="F775" s="102" t="s">
        <v>539</v>
      </c>
      <c r="G775" s="102" t="s">
        <v>3863</v>
      </c>
      <c r="H775" s="101">
        <v>113464</v>
      </c>
    </row>
    <row r="776" spans="1:8" ht="14.4" x14ac:dyDescent="0.25">
      <c r="A776" s="101">
        <v>115238</v>
      </c>
      <c r="B776" s="102" t="s">
        <v>1278</v>
      </c>
      <c r="C776" s="102" t="s">
        <v>3396</v>
      </c>
      <c r="D776" s="101">
        <v>9620</v>
      </c>
      <c r="E776" s="102" t="s">
        <v>137</v>
      </c>
      <c r="F776" s="102" t="s">
        <v>1279</v>
      </c>
      <c r="G776" s="102" t="s">
        <v>1280</v>
      </c>
      <c r="H776" s="101">
        <v>111633</v>
      </c>
    </row>
    <row r="777" spans="1:8" ht="14.4" x14ac:dyDescent="0.25">
      <c r="A777" s="101">
        <v>115253</v>
      </c>
      <c r="B777" s="102" t="s">
        <v>1767</v>
      </c>
      <c r="C777" s="102" t="s">
        <v>3397</v>
      </c>
      <c r="D777" s="101">
        <v>3550</v>
      </c>
      <c r="E777" s="102" t="s">
        <v>170</v>
      </c>
      <c r="F777" s="102" t="s">
        <v>1281</v>
      </c>
      <c r="G777" s="102" t="s">
        <v>1282</v>
      </c>
      <c r="H777" s="101">
        <v>138818</v>
      </c>
    </row>
    <row r="778" spans="1:8" ht="14.4" x14ac:dyDescent="0.25">
      <c r="A778" s="101">
        <v>115261</v>
      </c>
      <c r="B778" s="102" t="s">
        <v>1768</v>
      </c>
      <c r="C778" s="102" t="s">
        <v>3397</v>
      </c>
      <c r="D778" s="101">
        <v>3550</v>
      </c>
      <c r="E778" s="102" t="s">
        <v>170</v>
      </c>
      <c r="F778" s="102" t="s">
        <v>1281</v>
      </c>
      <c r="G778" s="102" t="s">
        <v>1282</v>
      </c>
      <c r="H778" s="101">
        <v>138818</v>
      </c>
    </row>
    <row r="779" spans="1:8" ht="14.4" x14ac:dyDescent="0.25">
      <c r="A779" s="101">
        <v>115279</v>
      </c>
      <c r="B779" s="102" t="s">
        <v>1769</v>
      </c>
      <c r="C779" s="102" t="s">
        <v>3397</v>
      </c>
      <c r="D779" s="101">
        <v>3550</v>
      </c>
      <c r="E779" s="102" t="s">
        <v>170</v>
      </c>
      <c r="F779" s="102" t="s">
        <v>1281</v>
      </c>
      <c r="G779" s="102" t="s">
        <v>1282</v>
      </c>
      <c r="H779" s="101">
        <v>138818</v>
      </c>
    </row>
    <row r="780" spans="1:8" ht="14.4" x14ac:dyDescent="0.25">
      <c r="A780" s="101">
        <v>115287</v>
      </c>
      <c r="B780" s="102" t="s">
        <v>1770</v>
      </c>
      <c r="C780" s="102" t="s">
        <v>3397</v>
      </c>
      <c r="D780" s="101">
        <v>3550</v>
      </c>
      <c r="E780" s="102" t="s">
        <v>170</v>
      </c>
      <c r="F780" s="102" t="s">
        <v>1281</v>
      </c>
      <c r="G780" s="102" t="s">
        <v>1282</v>
      </c>
      <c r="H780" s="101">
        <v>138818</v>
      </c>
    </row>
    <row r="781" spans="1:8" ht="14.4" x14ac:dyDescent="0.25">
      <c r="A781" s="101">
        <v>115295</v>
      </c>
      <c r="B781" s="102" t="s">
        <v>1771</v>
      </c>
      <c r="C781" s="102" t="s">
        <v>3397</v>
      </c>
      <c r="D781" s="101">
        <v>3550</v>
      </c>
      <c r="E781" s="102" t="s">
        <v>170</v>
      </c>
      <c r="F781" s="102" t="s">
        <v>1281</v>
      </c>
      <c r="G781" s="102" t="s">
        <v>1282</v>
      </c>
      <c r="H781" s="101">
        <v>138818</v>
      </c>
    </row>
    <row r="782" spans="1:8" ht="14.4" x14ac:dyDescent="0.25">
      <c r="A782" s="101">
        <v>115303</v>
      </c>
      <c r="B782" s="102" t="s">
        <v>2204</v>
      </c>
      <c r="C782" s="102" t="s">
        <v>3398</v>
      </c>
      <c r="D782" s="101">
        <v>2060</v>
      </c>
      <c r="E782" s="102" t="s">
        <v>1554</v>
      </c>
      <c r="F782" s="102" t="s">
        <v>1148</v>
      </c>
      <c r="G782" s="102" t="s">
        <v>1592</v>
      </c>
      <c r="H782" s="101">
        <v>113001</v>
      </c>
    </row>
    <row r="783" spans="1:8" ht="14.4" x14ac:dyDescent="0.25">
      <c r="A783" s="101">
        <v>115311</v>
      </c>
      <c r="B783" s="102" t="s">
        <v>2205</v>
      </c>
      <c r="C783" s="102" t="s">
        <v>3398</v>
      </c>
      <c r="D783" s="101">
        <v>2060</v>
      </c>
      <c r="E783" s="102" t="s">
        <v>1554</v>
      </c>
      <c r="F783" s="102" t="s">
        <v>1148</v>
      </c>
      <c r="G783" s="102" t="s">
        <v>1592</v>
      </c>
      <c r="H783" s="101">
        <v>113001</v>
      </c>
    </row>
    <row r="784" spans="1:8" ht="14.4" x14ac:dyDescent="0.25">
      <c r="A784" s="101">
        <v>115329</v>
      </c>
      <c r="B784" s="102" t="s">
        <v>1283</v>
      </c>
      <c r="C784" s="102" t="s">
        <v>3399</v>
      </c>
      <c r="D784" s="101">
        <v>1702</v>
      </c>
      <c r="E784" s="102" t="s">
        <v>1713</v>
      </c>
      <c r="F784" s="102" t="s">
        <v>1284</v>
      </c>
      <c r="G784" s="102" t="s">
        <v>1285</v>
      </c>
      <c r="H784" s="101">
        <v>113464</v>
      </c>
    </row>
    <row r="785" spans="1:8" ht="14.4" x14ac:dyDescent="0.25">
      <c r="A785" s="101">
        <v>115337</v>
      </c>
      <c r="B785" s="102" t="s">
        <v>2206</v>
      </c>
      <c r="C785" s="102" t="s">
        <v>3399</v>
      </c>
      <c r="D785" s="101">
        <v>1702</v>
      </c>
      <c r="E785" s="102" t="s">
        <v>1713</v>
      </c>
      <c r="F785" s="102" t="s">
        <v>1284</v>
      </c>
      <c r="G785" s="102" t="s">
        <v>1285</v>
      </c>
      <c r="H785" s="101">
        <v>113464</v>
      </c>
    </row>
    <row r="786" spans="1:8" ht="14.4" x14ac:dyDescent="0.25">
      <c r="A786" s="101">
        <v>115352</v>
      </c>
      <c r="B786" s="102" t="s">
        <v>635</v>
      </c>
      <c r="C786" s="102" t="s">
        <v>3400</v>
      </c>
      <c r="D786" s="101">
        <v>9040</v>
      </c>
      <c r="E786" s="102" t="s">
        <v>1714</v>
      </c>
      <c r="F786" s="102" t="s">
        <v>1286</v>
      </c>
      <c r="G786" s="102" t="s">
        <v>1287</v>
      </c>
      <c r="H786" s="101">
        <v>113282</v>
      </c>
    </row>
    <row r="787" spans="1:8" ht="14.4" x14ac:dyDescent="0.25">
      <c r="A787" s="101">
        <v>115361</v>
      </c>
      <c r="B787" s="102" t="s">
        <v>1288</v>
      </c>
      <c r="C787" s="102" t="s">
        <v>3400</v>
      </c>
      <c r="D787" s="101">
        <v>9040</v>
      </c>
      <c r="E787" s="102" t="s">
        <v>1714</v>
      </c>
      <c r="F787" s="102" t="s">
        <v>1289</v>
      </c>
      <c r="G787" s="102" t="s">
        <v>1290</v>
      </c>
      <c r="H787" s="101">
        <v>113282</v>
      </c>
    </row>
    <row r="788" spans="1:8" ht="14.4" x14ac:dyDescent="0.25">
      <c r="A788" s="101">
        <v>115378</v>
      </c>
      <c r="B788" s="102" t="s">
        <v>1291</v>
      </c>
      <c r="C788" s="102" t="s">
        <v>2961</v>
      </c>
      <c r="D788" s="101">
        <v>8400</v>
      </c>
      <c r="E788" s="102" t="s">
        <v>101</v>
      </c>
      <c r="F788" s="102" t="s">
        <v>198</v>
      </c>
      <c r="G788" s="102" t="s">
        <v>729</v>
      </c>
      <c r="H788" s="101">
        <v>112748</v>
      </c>
    </row>
    <row r="789" spans="1:8" ht="14.4" x14ac:dyDescent="0.25">
      <c r="A789" s="101">
        <v>115394</v>
      </c>
      <c r="B789" s="102" t="s">
        <v>1292</v>
      </c>
      <c r="C789" s="102" t="s">
        <v>3401</v>
      </c>
      <c r="D789" s="101">
        <v>9050</v>
      </c>
      <c r="E789" s="102" t="s">
        <v>1636</v>
      </c>
      <c r="F789" s="102" t="s">
        <v>1293</v>
      </c>
      <c r="G789" s="102" t="s">
        <v>2582</v>
      </c>
      <c r="H789" s="101">
        <v>112771</v>
      </c>
    </row>
    <row r="790" spans="1:8" ht="14.4" x14ac:dyDescent="0.25">
      <c r="A790" s="101">
        <v>115411</v>
      </c>
      <c r="B790" s="102" t="s">
        <v>1294</v>
      </c>
      <c r="C790" s="102" t="s">
        <v>2982</v>
      </c>
      <c r="D790" s="101">
        <v>8820</v>
      </c>
      <c r="E790" s="102" t="s">
        <v>94</v>
      </c>
      <c r="F790" s="102" t="s">
        <v>755</v>
      </c>
      <c r="G790" s="102" t="s">
        <v>3385</v>
      </c>
      <c r="H790" s="101">
        <v>113258</v>
      </c>
    </row>
    <row r="791" spans="1:8" ht="14.4" x14ac:dyDescent="0.25">
      <c r="A791" s="101">
        <v>116749</v>
      </c>
      <c r="B791" s="102" t="s">
        <v>2456</v>
      </c>
      <c r="C791" s="102" t="s">
        <v>3402</v>
      </c>
      <c r="D791" s="101">
        <v>9000</v>
      </c>
      <c r="E791" s="102" t="s">
        <v>121</v>
      </c>
      <c r="F791" s="102" t="s">
        <v>1295</v>
      </c>
      <c r="G791" s="102" t="s">
        <v>2207</v>
      </c>
      <c r="H791" s="101">
        <v>111542</v>
      </c>
    </row>
    <row r="792" spans="1:8" ht="14.4" x14ac:dyDescent="0.25">
      <c r="A792" s="101">
        <v>116756</v>
      </c>
      <c r="B792" s="102" t="s">
        <v>1715</v>
      </c>
      <c r="C792" s="102" t="s">
        <v>3403</v>
      </c>
      <c r="D792" s="101">
        <v>9600</v>
      </c>
      <c r="E792" s="102" t="s">
        <v>136</v>
      </c>
      <c r="F792" s="102" t="s">
        <v>1296</v>
      </c>
      <c r="G792" s="102" t="s">
        <v>1716</v>
      </c>
      <c r="H792" s="101">
        <v>112193</v>
      </c>
    </row>
    <row r="793" spans="1:8" ht="14.4" x14ac:dyDescent="0.25">
      <c r="A793" s="101">
        <v>116764</v>
      </c>
      <c r="B793" s="102" t="s">
        <v>1846</v>
      </c>
      <c r="C793" s="102" t="s">
        <v>3404</v>
      </c>
      <c r="D793" s="101">
        <v>2100</v>
      </c>
      <c r="E793" s="102" t="s">
        <v>1624</v>
      </c>
      <c r="F793" s="102" t="s">
        <v>1297</v>
      </c>
      <c r="G793" s="102" t="s">
        <v>1717</v>
      </c>
      <c r="H793" s="101">
        <v>138339</v>
      </c>
    </row>
    <row r="794" spans="1:8" ht="14.4" x14ac:dyDescent="0.25">
      <c r="A794" s="101">
        <v>116781</v>
      </c>
      <c r="B794" s="102" t="s">
        <v>1298</v>
      </c>
      <c r="C794" s="102" t="s">
        <v>3008</v>
      </c>
      <c r="D794" s="101">
        <v>9900</v>
      </c>
      <c r="E794" s="102" t="s">
        <v>143</v>
      </c>
      <c r="F794" s="102" t="s">
        <v>784</v>
      </c>
      <c r="G794" s="102" t="s">
        <v>785</v>
      </c>
      <c r="H794" s="101">
        <v>112417</v>
      </c>
    </row>
    <row r="795" spans="1:8" ht="14.4" x14ac:dyDescent="0.25">
      <c r="A795" s="101">
        <v>116806</v>
      </c>
      <c r="B795" s="102" t="s">
        <v>1299</v>
      </c>
      <c r="C795" s="102" t="s">
        <v>3405</v>
      </c>
      <c r="D795" s="101">
        <v>2860</v>
      </c>
      <c r="E795" s="102" t="s">
        <v>160</v>
      </c>
      <c r="F795" s="102" t="s">
        <v>1300</v>
      </c>
      <c r="G795" s="102" t="s">
        <v>1301</v>
      </c>
      <c r="H795" s="101">
        <v>112813</v>
      </c>
    </row>
    <row r="796" spans="1:8" ht="14.4" x14ac:dyDescent="0.25">
      <c r="A796" s="101">
        <v>116831</v>
      </c>
      <c r="B796" s="102" t="s">
        <v>2208</v>
      </c>
      <c r="C796" s="102" t="s">
        <v>3406</v>
      </c>
      <c r="D796" s="101">
        <v>3000</v>
      </c>
      <c r="E796" s="102" t="s">
        <v>166</v>
      </c>
      <c r="F796" s="102" t="s">
        <v>1302</v>
      </c>
      <c r="G796" s="102" t="s">
        <v>2457</v>
      </c>
      <c r="H796" s="101">
        <v>111427</v>
      </c>
    </row>
    <row r="797" spans="1:8" ht="14.4" x14ac:dyDescent="0.25">
      <c r="A797" s="101">
        <v>116855</v>
      </c>
      <c r="B797" s="102" t="s">
        <v>1303</v>
      </c>
      <c r="C797" s="102" t="s">
        <v>3407</v>
      </c>
      <c r="D797" s="101">
        <v>2440</v>
      </c>
      <c r="E797" s="102" t="s">
        <v>52</v>
      </c>
      <c r="F797" s="102" t="s">
        <v>1304</v>
      </c>
      <c r="G797" s="102" t="s">
        <v>2209</v>
      </c>
      <c r="H797" s="101">
        <v>111534</v>
      </c>
    </row>
    <row r="798" spans="1:8" ht="14.4" x14ac:dyDescent="0.25">
      <c r="A798" s="101">
        <v>116871</v>
      </c>
      <c r="B798" s="102" t="s">
        <v>1305</v>
      </c>
      <c r="C798" s="102" t="s">
        <v>3407</v>
      </c>
      <c r="D798" s="101">
        <v>2440</v>
      </c>
      <c r="E798" s="102" t="s">
        <v>52</v>
      </c>
      <c r="F798" s="102" t="s">
        <v>1304</v>
      </c>
      <c r="G798" s="102" t="s">
        <v>2209</v>
      </c>
      <c r="H798" s="101">
        <v>111534</v>
      </c>
    </row>
    <row r="799" spans="1:8" ht="14.4" x14ac:dyDescent="0.25">
      <c r="A799" s="101">
        <v>116913</v>
      </c>
      <c r="B799" s="102" t="s">
        <v>1306</v>
      </c>
      <c r="C799" s="102" t="s">
        <v>3408</v>
      </c>
      <c r="D799" s="101">
        <v>8970</v>
      </c>
      <c r="E799" s="102" t="s">
        <v>120</v>
      </c>
      <c r="F799" s="102" t="s">
        <v>1307</v>
      </c>
      <c r="G799" s="102" t="s">
        <v>1308</v>
      </c>
      <c r="H799" s="101">
        <v>111419</v>
      </c>
    </row>
    <row r="800" spans="1:8" ht="14.4" x14ac:dyDescent="0.25">
      <c r="A800" s="101">
        <v>116921</v>
      </c>
      <c r="B800" s="102" t="s">
        <v>1309</v>
      </c>
      <c r="C800" s="102" t="s">
        <v>2967</v>
      </c>
      <c r="D800" s="101">
        <v>8970</v>
      </c>
      <c r="E800" s="102" t="s">
        <v>120</v>
      </c>
      <c r="F800" s="102" t="s">
        <v>738</v>
      </c>
      <c r="G800" s="102" t="s">
        <v>1718</v>
      </c>
      <c r="H800" s="101">
        <v>111419</v>
      </c>
    </row>
    <row r="801" spans="1:8" ht="14.4" x14ac:dyDescent="0.25">
      <c r="A801" s="101">
        <v>116947</v>
      </c>
      <c r="B801" s="102" t="s">
        <v>2210</v>
      </c>
      <c r="C801" s="102" t="s">
        <v>3007</v>
      </c>
      <c r="D801" s="101">
        <v>9200</v>
      </c>
      <c r="E801" s="102" t="s">
        <v>130</v>
      </c>
      <c r="F801" s="102" t="s">
        <v>2211</v>
      </c>
      <c r="G801" s="102" t="s">
        <v>2366</v>
      </c>
      <c r="H801" s="101">
        <v>113332</v>
      </c>
    </row>
    <row r="802" spans="1:8" ht="14.4" x14ac:dyDescent="0.25">
      <c r="A802" s="101">
        <v>116971</v>
      </c>
      <c r="B802" s="102" t="s">
        <v>2458</v>
      </c>
      <c r="C802" s="102" t="s">
        <v>3409</v>
      </c>
      <c r="D802" s="101">
        <v>2300</v>
      </c>
      <c r="E802" s="102" t="s">
        <v>48</v>
      </c>
      <c r="F802" s="102" t="s">
        <v>1310</v>
      </c>
      <c r="G802" s="102" t="s">
        <v>2459</v>
      </c>
      <c r="H802" s="101">
        <v>113068</v>
      </c>
    </row>
    <row r="803" spans="1:8" ht="14.4" x14ac:dyDescent="0.25">
      <c r="A803" s="101">
        <v>116988</v>
      </c>
      <c r="B803" s="102" t="s">
        <v>2458</v>
      </c>
      <c r="C803" s="102" t="s">
        <v>3409</v>
      </c>
      <c r="D803" s="101">
        <v>2300</v>
      </c>
      <c r="E803" s="102" t="s">
        <v>48</v>
      </c>
      <c r="F803" s="102" t="s">
        <v>1310</v>
      </c>
      <c r="G803" s="102" t="s">
        <v>2460</v>
      </c>
      <c r="H803" s="101">
        <v>113068</v>
      </c>
    </row>
    <row r="804" spans="1:8" ht="14.4" x14ac:dyDescent="0.25">
      <c r="A804" s="101">
        <v>117036</v>
      </c>
      <c r="B804" s="102" t="s">
        <v>2212</v>
      </c>
      <c r="C804" s="102" t="s">
        <v>3410</v>
      </c>
      <c r="D804" s="101">
        <v>2850</v>
      </c>
      <c r="E804" s="102" t="s">
        <v>60</v>
      </c>
      <c r="F804" s="102" t="s">
        <v>1311</v>
      </c>
      <c r="G804" s="102" t="s">
        <v>1847</v>
      </c>
      <c r="H804" s="101">
        <v>112284</v>
      </c>
    </row>
    <row r="805" spans="1:8" ht="14.4" x14ac:dyDescent="0.25">
      <c r="A805" s="101">
        <v>117044</v>
      </c>
      <c r="B805" s="102" t="s">
        <v>2213</v>
      </c>
      <c r="C805" s="102" t="s">
        <v>3410</v>
      </c>
      <c r="D805" s="101">
        <v>2850</v>
      </c>
      <c r="E805" s="102" t="s">
        <v>60</v>
      </c>
      <c r="F805" s="102" t="s">
        <v>1311</v>
      </c>
      <c r="G805" s="102" t="s">
        <v>1847</v>
      </c>
      <c r="H805" s="101">
        <v>112284</v>
      </c>
    </row>
    <row r="806" spans="1:8" ht="14.4" x14ac:dyDescent="0.25">
      <c r="A806" s="101">
        <v>117051</v>
      </c>
      <c r="B806" s="102" t="s">
        <v>2214</v>
      </c>
      <c r="C806" s="102" t="s">
        <v>3411</v>
      </c>
      <c r="D806" s="101">
        <v>2850</v>
      </c>
      <c r="E806" s="102" t="s">
        <v>60</v>
      </c>
      <c r="F806" s="102" t="s">
        <v>1312</v>
      </c>
      <c r="G806" s="102" t="s">
        <v>3412</v>
      </c>
      <c r="H806" s="101">
        <v>112284</v>
      </c>
    </row>
    <row r="807" spans="1:8" ht="14.4" x14ac:dyDescent="0.25">
      <c r="A807" s="101">
        <v>117069</v>
      </c>
      <c r="B807" s="102" t="s">
        <v>2215</v>
      </c>
      <c r="C807" s="102" t="s">
        <v>3413</v>
      </c>
      <c r="D807" s="101">
        <v>2850</v>
      </c>
      <c r="E807" s="102" t="s">
        <v>60</v>
      </c>
      <c r="F807" s="102" t="s">
        <v>1313</v>
      </c>
      <c r="G807" s="102" t="s">
        <v>3672</v>
      </c>
      <c r="H807" s="101">
        <v>112284</v>
      </c>
    </row>
    <row r="808" spans="1:8" ht="14.4" x14ac:dyDescent="0.25">
      <c r="A808" s="101">
        <v>117093</v>
      </c>
      <c r="B808" s="102" t="s">
        <v>2216</v>
      </c>
      <c r="C808" s="102" t="s">
        <v>3317</v>
      </c>
      <c r="D808" s="101">
        <v>2600</v>
      </c>
      <c r="E808" s="102" t="s">
        <v>1641</v>
      </c>
      <c r="F808" s="102" t="s">
        <v>192</v>
      </c>
      <c r="G808" s="102" t="s">
        <v>1170</v>
      </c>
      <c r="H808" s="101">
        <v>113019</v>
      </c>
    </row>
    <row r="809" spans="1:8" ht="14.4" x14ac:dyDescent="0.25">
      <c r="A809" s="101">
        <v>117101</v>
      </c>
      <c r="B809" s="102" t="s">
        <v>2217</v>
      </c>
      <c r="C809" s="102" t="s">
        <v>2982</v>
      </c>
      <c r="D809" s="101">
        <v>8820</v>
      </c>
      <c r="E809" s="102" t="s">
        <v>94</v>
      </c>
      <c r="F809" s="102" t="s">
        <v>1265</v>
      </c>
      <c r="G809" s="102" t="s">
        <v>3385</v>
      </c>
      <c r="H809" s="101">
        <v>113258</v>
      </c>
    </row>
    <row r="810" spans="1:8" ht="14.4" x14ac:dyDescent="0.25">
      <c r="A810" s="101">
        <v>117754</v>
      </c>
      <c r="B810" s="102" t="s">
        <v>2218</v>
      </c>
      <c r="C810" s="102" t="s">
        <v>3414</v>
      </c>
      <c r="D810" s="101">
        <v>2220</v>
      </c>
      <c r="E810" s="102" t="s">
        <v>66</v>
      </c>
      <c r="F810" s="102" t="s">
        <v>1314</v>
      </c>
      <c r="G810" s="102" t="s">
        <v>1848</v>
      </c>
      <c r="H810" s="101">
        <v>112003</v>
      </c>
    </row>
    <row r="811" spans="1:8" ht="14.4" x14ac:dyDescent="0.25">
      <c r="A811" s="101">
        <v>117762</v>
      </c>
      <c r="B811" s="102" t="s">
        <v>1315</v>
      </c>
      <c r="C811" s="102" t="s">
        <v>3415</v>
      </c>
      <c r="D811" s="101">
        <v>9550</v>
      </c>
      <c r="E811" s="102" t="s">
        <v>135</v>
      </c>
      <c r="F811" s="102" t="s">
        <v>1316</v>
      </c>
      <c r="G811" s="102" t="s">
        <v>1719</v>
      </c>
      <c r="H811" s="101">
        <v>111633</v>
      </c>
    </row>
    <row r="812" spans="1:8" ht="14.4" x14ac:dyDescent="0.25">
      <c r="A812" s="101">
        <v>117771</v>
      </c>
      <c r="B812" s="102" t="s">
        <v>2219</v>
      </c>
      <c r="C812" s="102" t="s">
        <v>3416</v>
      </c>
      <c r="D812" s="101">
        <v>2100</v>
      </c>
      <c r="E812" s="102" t="s">
        <v>1624</v>
      </c>
      <c r="F812" s="102" t="s">
        <v>1317</v>
      </c>
      <c r="G812" s="102" t="s">
        <v>2203</v>
      </c>
      <c r="H812" s="101">
        <v>128991</v>
      </c>
    </row>
    <row r="813" spans="1:8" ht="14.4" x14ac:dyDescent="0.25">
      <c r="A813" s="101">
        <v>117812</v>
      </c>
      <c r="B813" s="102" t="s">
        <v>1318</v>
      </c>
      <c r="C813" s="102" t="s">
        <v>3417</v>
      </c>
      <c r="D813" s="101">
        <v>1800</v>
      </c>
      <c r="E813" s="102" t="s">
        <v>30</v>
      </c>
      <c r="F813" s="102" t="s">
        <v>1319</v>
      </c>
      <c r="G813" s="102" t="s">
        <v>1320</v>
      </c>
      <c r="H813" s="101">
        <v>111674</v>
      </c>
    </row>
    <row r="814" spans="1:8" ht="14.4" x14ac:dyDescent="0.25">
      <c r="A814" s="101">
        <v>117821</v>
      </c>
      <c r="B814" s="102" t="s">
        <v>1321</v>
      </c>
      <c r="C814" s="102" t="s">
        <v>3418</v>
      </c>
      <c r="D814" s="101">
        <v>1850</v>
      </c>
      <c r="E814" s="102" t="s">
        <v>32</v>
      </c>
      <c r="F814" s="102" t="s">
        <v>1322</v>
      </c>
      <c r="G814" s="102" t="s">
        <v>3419</v>
      </c>
      <c r="H814" s="101">
        <v>111674</v>
      </c>
    </row>
    <row r="815" spans="1:8" ht="14.4" x14ac:dyDescent="0.25">
      <c r="A815" s="101">
        <v>117838</v>
      </c>
      <c r="B815" s="102" t="s">
        <v>2220</v>
      </c>
      <c r="C815" s="102" t="s">
        <v>3420</v>
      </c>
      <c r="D815" s="101">
        <v>1800</v>
      </c>
      <c r="E815" s="102" t="s">
        <v>30</v>
      </c>
      <c r="F815" s="102" t="s">
        <v>1323</v>
      </c>
      <c r="G815" s="102" t="s">
        <v>3421</v>
      </c>
      <c r="H815" s="101">
        <v>111674</v>
      </c>
    </row>
    <row r="816" spans="1:8" ht="14.4" x14ac:dyDescent="0.25">
      <c r="A816" s="101">
        <v>117846</v>
      </c>
      <c r="B816" s="102" t="s">
        <v>1324</v>
      </c>
      <c r="C816" s="102" t="s">
        <v>3422</v>
      </c>
      <c r="D816" s="101">
        <v>3740</v>
      </c>
      <c r="E816" s="102" t="s">
        <v>84</v>
      </c>
      <c r="F816" s="102" t="s">
        <v>1325</v>
      </c>
      <c r="G816" s="102" t="s">
        <v>3734</v>
      </c>
      <c r="H816" s="101">
        <v>113407</v>
      </c>
    </row>
    <row r="817" spans="1:8" ht="14.4" x14ac:dyDescent="0.25">
      <c r="A817" s="101">
        <v>117853</v>
      </c>
      <c r="B817" s="102" t="s">
        <v>2165</v>
      </c>
      <c r="C817" s="102" t="s">
        <v>3423</v>
      </c>
      <c r="D817" s="101">
        <v>3730</v>
      </c>
      <c r="E817" s="102" t="s">
        <v>173</v>
      </c>
      <c r="F817" s="102" t="s">
        <v>1326</v>
      </c>
      <c r="G817" s="102" t="s">
        <v>3735</v>
      </c>
      <c r="H817" s="101">
        <v>113407</v>
      </c>
    </row>
    <row r="818" spans="1:8" ht="14.4" x14ac:dyDescent="0.25">
      <c r="A818" s="101">
        <v>117861</v>
      </c>
      <c r="B818" s="102" t="s">
        <v>1327</v>
      </c>
      <c r="C818" s="102" t="s">
        <v>3424</v>
      </c>
      <c r="D818" s="101">
        <v>3740</v>
      </c>
      <c r="E818" s="102" t="s">
        <v>84</v>
      </c>
      <c r="F818" s="102" t="s">
        <v>1328</v>
      </c>
      <c r="G818" s="102" t="s">
        <v>3736</v>
      </c>
      <c r="H818" s="101">
        <v>113407</v>
      </c>
    </row>
    <row r="819" spans="1:8" ht="14.4" x14ac:dyDescent="0.25">
      <c r="A819" s="101">
        <v>118257</v>
      </c>
      <c r="B819" s="102" t="s">
        <v>1329</v>
      </c>
      <c r="C819" s="102" t="s">
        <v>3425</v>
      </c>
      <c r="D819" s="101">
        <v>8560</v>
      </c>
      <c r="E819" s="102" t="s">
        <v>110</v>
      </c>
      <c r="F819" s="102" t="s">
        <v>1330</v>
      </c>
      <c r="G819" s="102" t="s">
        <v>1331</v>
      </c>
      <c r="H819" s="101">
        <v>111401</v>
      </c>
    </row>
    <row r="820" spans="1:8" ht="14.4" x14ac:dyDescent="0.25">
      <c r="A820" s="101">
        <v>118265</v>
      </c>
      <c r="B820" s="102" t="s">
        <v>1332</v>
      </c>
      <c r="C820" s="102" t="s">
        <v>3426</v>
      </c>
      <c r="D820" s="101">
        <v>3840</v>
      </c>
      <c r="E820" s="102" t="s">
        <v>1</v>
      </c>
      <c r="F820" s="102" t="s">
        <v>1333</v>
      </c>
      <c r="G820" s="102" t="s">
        <v>1849</v>
      </c>
      <c r="H820" s="101">
        <v>113399</v>
      </c>
    </row>
    <row r="821" spans="1:8" ht="14.4" x14ac:dyDescent="0.25">
      <c r="A821" s="101">
        <v>118281</v>
      </c>
      <c r="B821" s="102" t="s">
        <v>1334</v>
      </c>
      <c r="C821" s="102" t="s">
        <v>3061</v>
      </c>
      <c r="D821" s="101">
        <v>9230</v>
      </c>
      <c r="E821" s="102" t="s">
        <v>126</v>
      </c>
      <c r="F821" s="102" t="s">
        <v>868</v>
      </c>
      <c r="G821" s="102" t="s">
        <v>869</v>
      </c>
      <c r="H821" s="101">
        <v>112805</v>
      </c>
    </row>
    <row r="822" spans="1:8" ht="14.4" x14ac:dyDescent="0.25">
      <c r="A822" s="101">
        <v>118299</v>
      </c>
      <c r="B822" s="102" t="s">
        <v>2221</v>
      </c>
      <c r="C822" s="102" t="s">
        <v>3354</v>
      </c>
      <c r="D822" s="101">
        <v>9230</v>
      </c>
      <c r="E822" s="102" t="s">
        <v>126</v>
      </c>
      <c r="F822" s="102" t="s">
        <v>1218</v>
      </c>
      <c r="G822" s="102" t="s">
        <v>3427</v>
      </c>
      <c r="H822" s="101">
        <v>112805</v>
      </c>
    </row>
    <row r="823" spans="1:8" ht="14.4" x14ac:dyDescent="0.25">
      <c r="A823" s="101">
        <v>118307</v>
      </c>
      <c r="B823" s="102" t="s">
        <v>2222</v>
      </c>
      <c r="C823" s="102" t="s">
        <v>2798</v>
      </c>
      <c r="D823" s="101">
        <v>2320</v>
      </c>
      <c r="E823" s="102" t="s">
        <v>155</v>
      </c>
      <c r="F823" s="102" t="s">
        <v>405</v>
      </c>
      <c r="G823" s="102" t="s">
        <v>406</v>
      </c>
      <c r="H823" s="101">
        <v>113051</v>
      </c>
    </row>
    <row r="824" spans="1:8" ht="14.4" x14ac:dyDescent="0.25">
      <c r="A824" s="101">
        <v>118315</v>
      </c>
      <c r="B824" s="102" t="s">
        <v>1335</v>
      </c>
      <c r="C824" s="102" t="s">
        <v>3428</v>
      </c>
      <c r="D824" s="101">
        <v>3540</v>
      </c>
      <c r="E824" s="102" t="s">
        <v>87</v>
      </c>
      <c r="F824" s="102" t="s">
        <v>1336</v>
      </c>
      <c r="G824" s="102" t="s">
        <v>3864</v>
      </c>
      <c r="H824" s="101">
        <v>113381</v>
      </c>
    </row>
    <row r="825" spans="1:8" ht="14.4" x14ac:dyDescent="0.25">
      <c r="A825" s="101">
        <v>118323</v>
      </c>
      <c r="B825" s="102" t="s">
        <v>1337</v>
      </c>
      <c r="C825" s="102" t="s">
        <v>3088</v>
      </c>
      <c r="D825" s="101">
        <v>3540</v>
      </c>
      <c r="E825" s="102" t="s">
        <v>87</v>
      </c>
      <c r="F825" s="102" t="s">
        <v>913</v>
      </c>
      <c r="G825" s="102" t="s">
        <v>3864</v>
      </c>
      <c r="H825" s="101">
        <v>113381</v>
      </c>
    </row>
    <row r="826" spans="1:8" ht="14.4" x14ac:dyDescent="0.25">
      <c r="A826" s="101">
        <v>118331</v>
      </c>
      <c r="B826" s="102" t="s">
        <v>1338</v>
      </c>
      <c r="C826" s="102" t="s">
        <v>3429</v>
      </c>
      <c r="D826" s="101">
        <v>3540</v>
      </c>
      <c r="E826" s="102" t="s">
        <v>87</v>
      </c>
      <c r="F826" s="102" t="s">
        <v>1339</v>
      </c>
      <c r="G826" s="102" t="s">
        <v>1340</v>
      </c>
      <c r="H826" s="101">
        <v>113381</v>
      </c>
    </row>
    <row r="827" spans="1:8" ht="14.4" x14ac:dyDescent="0.25">
      <c r="A827" s="101">
        <v>118349</v>
      </c>
      <c r="B827" s="102" t="s">
        <v>1341</v>
      </c>
      <c r="C827" s="102" t="s">
        <v>3429</v>
      </c>
      <c r="D827" s="101">
        <v>3540</v>
      </c>
      <c r="E827" s="102" t="s">
        <v>87</v>
      </c>
      <c r="F827" s="102" t="s">
        <v>1339</v>
      </c>
      <c r="G827" s="102" t="s">
        <v>1340</v>
      </c>
      <c r="H827" s="101">
        <v>113381</v>
      </c>
    </row>
    <row r="828" spans="1:8" ht="14.4" x14ac:dyDescent="0.25">
      <c r="A828" s="101">
        <v>118356</v>
      </c>
      <c r="B828" s="102" t="s">
        <v>1850</v>
      </c>
      <c r="C828" s="102" t="s">
        <v>3430</v>
      </c>
      <c r="D828" s="101">
        <v>2590</v>
      </c>
      <c r="E828" s="102" t="s">
        <v>59</v>
      </c>
      <c r="F828" s="102" t="s">
        <v>1342</v>
      </c>
      <c r="G828" s="102" t="s">
        <v>1851</v>
      </c>
      <c r="H828" s="101">
        <v>113126</v>
      </c>
    </row>
    <row r="829" spans="1:8" ht="14.4" x14ac:dyDescent="0.25">
      <c r="A829" s="101">
        <v>118364</v>
      </c>
      <c r="B829" s="102" t="s">
        <v>1850</v>
      </c>
      <c r="C829" s="102" t="s">
        <v>3430</v>
      </c>
      <c r="D829" s="101">
        <v>2590</v>
      </c>
      <c r="E829" s="102" t="s">
        <v>59</v>
      </c>
      <c r="F829" s="102" t="s">
        <v>1343</v>
      </c>
      <c r="G829" s="102" t="s">
        <v>1852</v>
      </c>
      <c r="H829" s="101">
        <v>113126</v>
      </c>
    </row>
    <row r="830" spans="1:8" ht="14.4" x14ac:dyDescent="0.25">
      <c r="A830" s="101">
        <v>118372</v>
      </c>
      <c r="B830" s="102" t="s">
        <v>2461</v>
      </c>
      <c r="C830" s="102" t="s">
        <v>2821</v>
      </c>
      <c r="D830" s="101">
        <v>2400</v>
      </c>
      <c r="E830" s="102" t="s">
        <v>50</v>
      </c>
      <c r="F830" s="102" t="s">
        <v>1344</v>
      </c>
      <c r="G830" s="102" t="s">
        <v>455</v>
      </c>
      <c r="H830" s="101">
        <v>113092</v>
      </c>
    </row>
    <row r="831" spans="1:8" ht="14.4" x14ac:dyDescent="0.25">
      <c r="A831" s="101">
        <v>118381</v>
      </c>
      <c r="B831" s="102" t="s">
        <v>2462</v>
      </c>
      <c r="C831" s="102" t="s">
        <v>2821</v>
      </c>
      <c r="D831" s="101">
        <v>2400</v>
      </c>
      <c r="E831" s="102" t="s">
        <v>50</v>
      </c>
      <c r="F831" s="102" t="s">
        <v>1344</v>
      </c>
      <c r="G831" s="102" t="s">
        <v>455</v>
      </c>
      <c r="H831" s="101">
        <v>113092</v>
      </c>
    </row>
    <row r="832" spans="1:8" ht="14.4" x14ac:dyDescent="0.25">
      <c r="A832" s="101">
        <v>118398</v>
      </c>
      <c r="B832" s="102" t="s">
        <v>2463</v>
      </c>
      <c r="C832" s="102" t="s">
        <v>3431</v>
      </c>
      <c r="D832" s="101">
        <v>3600</v>
      </c>
      <c r="E832" s="102" t="s">
        <v>78</v>
      </c>
      <c r="F832" s="102" t="s">
        <v>2579</v>
      </c>
      <c r="G832" s="102" t="s">
        <v>2580</v>
      </c>
      <c r="H832" s="101">
        <v>113431</v>
      </c>
    </row>
    <row r="833" spans="1:8" ht="14.4" x14ac:dyDescent="0.25">
      <c r="A833" s="101">
        <v>118406</v>
      </c>
      <c r="B833" s="102" t="s">
        <v>2464</v>
      </c>
      <c r="C833" s="102" t="s">
        <v>3431</v>
      </c>
      <c r="D833" s="101">
        <v>3600</v>
      </c>
      <c r="E833" s="102" t="s">
        <v>78</v>
      </c>
      <c r="F833" s="102" t="s">
        <v>2583</v>
      </c>
      <c r="G833" s="102" t="s">
        <v>2584</v>
      </c>
      <c r="H833" s="101">
        <v>113431</v>
      </c>
    </row>
    <row r="834" spans="1:8" ht="14.4" x14ac:dyDescent="0.25">
      <c r="A834" s="101">
        <v>122382</v>
      </c>
      <c r="B834" s="102" t="s">
        <v>2223</v>
      </c>
      <c r="C834" s="102" t="s">
        <v>3432</v>
      </c>
      <c r="D834" s="101">
        <v>1070</v>
      </c>
      <c r="E834" s="102" t="s">
        <v>146</v>
      </c>
      <c r="F834" s="102" t="s">
        <v>1345</v>
      </c>
      <c r="G834" s="102" t="s">
        <v>1772</v>
      </c>
      <c r="H834" s="101">
        <v>0</v>
      </c>
    </row>
    <row r="835" spans="1:8" ht="14.4" x14ac:dyDescent="0.25">
      <c r="A835" s="101">
        <v>122671</v>
      </c>
      <c r="B835" s="102" t="s">
        <v>1346</v>
      </c>
      <c r="C835" s="102" t="s">
        <v>3433</v>
      </c>
      <c r="D835" s="101">
        <v>9700</v>
      </c>
      <c r="E835" s="102" t="s">
        <v>139</v>
      </c>
      <c r="F835" s="102" t="s">
        <v>1347</v>
      </c>
      <c r="G835" s="102" t="s">
        <v>1720</v>
      </c>
      <c r="H835" s="101">
        <v>112193</v>
      </c>
    </row>
    <row r="836" spans="1:8" ht="14.4" x14ac:dyDescent="0.25">
      <c r="A836" s="101">
        <v>122705</v>
      </c>
      <c r="B836" s="102" t="s">
        <v>1348</v>
      </c>
      <c r="C836" s="102" t="s">
        <v>3434</v>
      </c>
      <c r="D836" s="101">
        <v>9620</v>
      </c>
      <c r="E836" s="102" t="s">
        <v>137</v>
      </c>
      <c r="F836" s="102" t="s">
        <v>1349</v>
      </c>
      <c r="G836" s="102" t="s">
        <v>2465</v>
      </c>
      <c r="H836" s="101">
        <v>113324</v>
      </c>
    </row>
    <row r="837" spans="1:8" ht="14.4" x14ac:dyDescent="0.25">
      <c r="A837" s="101">
        <v>122713</v>
      </c>
      <c r="B837" s="102" t="s">
        <v>1350</v>
      </c>
      <c r="C837" s="102" t="s">
        <v>3435</v>
      </c>
      <c r="D837" s="101">
        <v>9620</v>
      </c>
      <c r="E837" s="102" t="s">
        <v>137</v>
      </c>
      <c r="F837" s="102" t="s">
        <v>1351</v>
      </c>
      <c r="G837" s="102" t="s">
        <v>2224</v>
      </c>
      <c r="H837" s="101">
        <v>113324</v>
      </c>
    </row>
    <row r="838" spans="1:8" ht="14.4" x14ac:dyDescent="0.25">
      <c r="A838" s="101">
        <v>122721</v>
      </c>
      <c r="B838" s="102" t="s">
        <v>2225</v>
      </c>
      <c r="C838" s="102" t="s">
        <v>2837</v>
      </c>
      <c r="D838" s="101">
        <v>2390</v>
      </c>
      <c r="E838" s="102" t="s">
        <v>1647</v>
      </c>
      <c r="F838" s="102" t="s">
        <v>490</v>
      </c>
      <c r="G838" s="102" t="s">
        <v>491</v>
      </c>
      <c r="H838" s="101">
        <v>113043</v>
      </c>
    </row>
    <row r="839" spans="1:8" ht="14.4" x14ac:dyDescent="0.25">
      <c r="A839" s="101">
        <v>122739</v>
      </c>
      <c r="B839" s="102" t="s">
        <v>1352</v>
      </c>
      <c r="C839" s="102" t="s">
        <v>2812</v>
      </c>
      <c r="D839" s="101">
        <v>2800</v>
      </c>
      <c r="E839" s="102" t="s">
        <v>64</v>
      </c>
      <c r="F839" s="102" t="s">
        <v>440</v>
      </c>
      <c r="G839" s="102" t="s">
        <v>3865</v>
      </c>
      <c r="H839" s="101">
        <v>112813</v>
      </c>
    </row>
    <row r="840" spans="1:8" ht="14.4" x14ac:dyDescent="0.25">
      <c r="A840" s="101">
        <v>122747</v>
      </c>
      <c r="B840" s="102" t="s">
        <v>2466</v>
      </c>
      <c r="C840" s="102" t="s">
        <v>3054</v>
      </c>
      <c r="D840" s="101">
        <v>9100</v>
      </c>
      <c r="E840" s="102" t="s">
        <v>63</v>
      </c>
      <c r="F840" s="102" t="s">
        <v>856</v>
      </c>
      <c r="G840" s="102" t="s">
        <v>1853</v>
      </c>
      <c r="H840" s="101">
        <v>112664</v>
      </c>
    </row>
    <row r="841" spans="1:8" ht="14.4" x14ac:dyDescent="0.25">
      <c r="A841" s="101">
        <v>122754</v>
      </c>
      <c r="B841" s="102" t="s">
        <v>1353</v>
      </c>
      <c r="C841" s="102" t="s">
        <v>3058</v>
      </c>
      <c r="D841" s="101">
        <v>9100</v>
      </c>
      <c r="E841" s="102" t="s">
        <v>63</v>
      </c>
      <c r="F841" s="102" t="s">
        <v>863</v>
      </c>
      <c r="G841" s="102" t="s">
        <v>864</v>
      </c>
      <c r="H841" s="101">
        <v>112664</v>
      </c>
    </row>
    <row r="842" spans="1:8" ht="14.4" x14ac:dyDescent="0.25">
      <c r="A842" s="101">
        <v>122762</v>
      </c>
      <c r="B842" s="102" t="s">
        <v>2226</v>
      </c>
      <c r="C842" s="102" t="s">
        <v>2836</v>
      </c>
      <c r="D842" s="101">
        <v>2290</v>
      </c>
      <c r="E842" s="102" t="s">
        <v>154</v>
      </c>
      <c r="F842" s="102" t="s">
        <v>486</v>
      </c>
      <c r="G842" s="102" t="s">
        <v>487</v>
      </c>
      <c r="H842" s="101">
        <v>111377</v>
      </c>
    </row>
    <row r="843" spans="1:8" ht="14.4" x14ac:dyDescent="0.25">
      <c r="A843" s="101">
        <v>122771</v>
      </c>
      <c r="B843" s="102" t="s">
        <v>1721</v>
      </c>
      <c r="C843" s="102" t="s">
        <v>3369</v>
      </c>
      <c r="D843" s="101">
        <v>8550</v>
      </c>
      <c r="E843" s="102" t="s">
        <v>108</v>
      </c>
      <c r="F843" s="102" t="s">
        <v>2446</v>
      </c>
      <c r="G843" s="102" t="s">
        <v>2186</v>
      </c>
      <c r="H843" s="101">
        <v>113191</v>
      </c>
    </row>
    <row r="844" spans="1:8" ht="14.4" x14ac:dyDescent="0.25">
      <c r="A844" s="101">
        <v>122788</v>
      </c>
      <c r="B844" s="102" t="s">
        <v>1773</v>
      </c>
      <c r="C844" s="102" t="s">
        <v>2832</v>
      </c>
      <c r="D844" s="101">
        <v>2300</v>
      </c>
      <c r="E844" s="102" t="s">
        <v>48</v>
      </c>
      <c r="F844" s="102" t="s">
        <v>479</v>
      </c>
      <c r="G844" s="102" t="s">
        <v>480</v>
      </c>
      <c r="H844" s="101">
        <v>113068</v>
      </c>
    </row>
    <row r="845" spans="1:8" ht="14.4" x14ac:dyDescent="0.25">
      <c r="A845" s="101">
        <v>122796</v>
      </c>
      <c r="B845" s="102" t="s">
        <v>2227</v>
      </c>
      <c r="C845" s="102" t="s">
        <v>3303</v>
      </c>
      <c r="D845" s="101">
        <v>2800</v>
      </c>
      <c r="E845" s="102" t="s">
        <v>64</v>
      </c>
      <c r="F845" s="102" t="s">
        <v>193</v>
      </c>
      <c r="G845" s="102" t="s">
        <v>1835</v>
      </c>
      <c r="H845" s="101">
        <v>112813</v>
      </c>
    </row>
    <row r="846" spans="1:8" ht="14.4" x14ac:dyDescent="0.25">
      <c r="A846" s="101">
        <v>122861</v>
      </c>
      <c r="B846" s="102" t="s">
        <v>2228</v>
      </c>
      <c r="C846" s="102" t="s">
        <v>2797</v>
      </c>
      <c r="D846" s="101">
        <v>2320</v>
      </c>
      <c r="E846" s="102" t="s">
        <v>155</v>
      </c>
      <c r="F846" s="102" t="s">
        <v>402</v>
      </c>
      <c r="G846" s="102" t="s">
        <v>403</v>
      </c>
      <c r="H846" s="101">
        <v>113051</v>
      </c>
    </row>
    <row r="847" spans="1:8" ht="14.4" x14ac:dyDescent="0.25">
      <c r="A847" s="101">
        <v>122879</v>
      </c>
      <c r="B847" s="102" t="s">
        <v>2229</v>
      </c>
      <c r="C847" s="102" t="s">
        <v>2653</v>
      </c>
      <c r="D847" s="101">
        <v>1500</v>
      </c>
      <c r="E847" s="102" t="s">
        <v>24</v>
      </c>
      <c r="F847" s="102" t="s">
        <v>549</v>
      </c>
      <c r="G847" s="102" t="s">
        <v>550</v>
      </c>
      <c r="H847" s="101">
        <v>111591</v>
      </c>
    </row>
    <row r="848" spans="1:8" ht="14.4" x14ac:dyDescent="0.25">
      <c r="A848" s="101">
        <v>123265</v>
      </c>
      <c r="B848" s="102" t="s">
        <v>1354</v>
      </c>
      <c r="C848" s="102" t="s">
        <v>2807</v>
      </c>
      <c r="D848" s="101">
        <v>2550</v>
      </c>
      <c r="E848" s="102" t="s">
        <v>57</v>
      </c>
      <c r="F848" s="102" t="s">
        <v>424</v>
      </c>
      <c r="G848" s="102" t="s">
        <v>425</v>
      </c>
      <c r="H848" s="101">
        <v>113134</v>
      </c>
    </row>
    <row r="849" spans="1:8" ht="14.4" x14ac:dyDescent="0.25">
      <c r="A849" s="101">
        <v>123273</v>
      </c>
      <c r="B849" s="102" t="s">
        <v>1355</v>
      </c>
      <c r="C849" s="102" t="s">
        <v>2811</v>
      </c>
      <c r="D849" s="101">
        <v>2500</v>
      </c>
      <c r="E849" s="102" t="s">
        <v>53</v>
      </c>
      <c r="F849" s="102" t="s">
        <v>434</v>
      </c>
      <c r="G849" s="102" t="s">
        <v>435</v>
      </c>
      <c r="H849" s="101">
        <v>111443</v>
      </c>
    </row>
    <row r="850" spans="1:8" ht="14.4" x14ac:dyDescent="0.25">
      <c r="A850" s="101">
        <v>123281</v>
      </c>
      <c r="B850" s="102" t="s">
        <v>1356</v>
      </c>
      <c r="C850" s="102" t="s">
        <v>2806</v>
      </c>
      <c r="D850" s="101">
        <v>2550</v>
      </c>
      <c r="E850" s="102" t="s">
        <v>57</v>
      </c>
      <c r="F850" s="102" t="s">
        <v>422</v>
      </c>
      <c r="G850" s="102" t="s">
        <v>423</v>
      </c>
      <c r="H850" s="101">
        <v>113134</v>
      </c>
    </row>
    <row r="851" spans="1:8" ht="14.4" x14ac:dyDescent="0.25">
      <c r="A851" s="101">
        <v>123554</v>
      </c>
      <c r="B851" s="102" t="s">
        <v>1357</v>
      </c>
      <c r="C851" s="102" t="s">
        <v>3436</v>
      </c>
      <c r="D851" s="101">
        <v>8930</v>
      </c>
      <c r="E851" s="102" t="s">
        <v>175</v>
      </c>
      <c r="F851" s="102" t="s">
        <v>1358</v>
      </c>
      <c r="G851" s="102" t="s">
        <v>3437</v>
      </c>
      <c r="H851" s="101">
        <v>111401</v>
      </c>
    </row>
    <row r="852" spans="1:8" ht="14.4" x14ac:dyDescent="0.25">
      <c r="A852" s="101">
        <v>123571</v>
      </c>
      <c r="B852" s="102" t="s">
        <v>1359</v>
      </c>
      <c r="C852" s="102" t="s">
        <v>3438</v>
      </c>
      <c r="D852" s="101">
        <v>2300</v>
      </c>
      <c r="E852" s="102" t="s">
        <v>48</v>
      </c>
      <c r="F852" s="102" t="s">
        <v>1360</v>
      </c>
      <c r="G852" s="102" t="s">
        <v>1361</v>
      </c>
      <c r="H852" s="101">
        <v>113068</v>
      </c>
    </row>
    <row r="853" spans="1:8" ht="14.4" x14ac:dyDescent="0.25">
      <c r="A853" s="101">
        <v>123588</v>
      </c>
      <c r="B853" s="102" t="s">
        <v>2230</v>
      </c>
      <c r="C853" s="102" t="s">
        <v>3438</v>
      </c>
      <c r="D853" s="101">
        <v>2300</v>
      </c>
      <c r="E853" s="102" t="s">
        <v>48</v>
      </c>
      <c r="F853" s="102" t="s">
        <v>1360</v>
      </c>
      <c r="G853" s="102" t="s">
        <v>1361</v>
      </c>
      <c r="H853" s="101">
        <v>113068</v>
      </c>
    </row>
    <row r="854" spans="1:8" ht="14.4" x14ac:dyDescent="0.25">
      <c r="A854" s="101">
        <v>123612</v>
      </c>
      <c r="B854" s="102" t="s">
        <v>1362</v>
      </c>
      <c r="C854" s="102" t="s">
        <v>3058</v>
      </c>
      <c r="D854" s="101">
        <v>9100</v>
      </c>
      <c r="E854" s="102" t="s">
        <v>63</v>
      </c>
      <c r="F854" s="102" t="s">
        <v>863</v>
      </c>
      <c r="G854" s="102" t="s">
        <v>864</v>
      </c>
      <c r="H854" s="101">
        <v>112664</v>
      </c>
    </row>
    <row r="855" spans="1:8" ht="14.4" x14ac:dyDescent="0.25">
      <c r="A855" s="101">
        <v>123621</v>
      </c>
      <c r="B855" s="102" t="s">
        <v>1363</v>
      </c>
      <c r="C855" s="102" t="s">
        <v>2842</v>
      </c>
      <c r="D855" s="101">
        <v>3200</v>
      </c>
      <c r="E855" s="102" t="s">
        <v>68</v>
      </c>
      <c r="F855" s="102" t="s">
        <v>504</v>
      </c>
      <c r="G855" s="102" t="s">
        <v>1364</v>
      </c>
      <c r="H855" s="101">
        <v>113472</v>
      </c>
    </row>
    <row r="856" spans="1:8" ht="14.4" x14ac:dyDescent="0.25">
      <c r="A856" s="101">
        <v>123638</v>
      </c>
      <c r="B856" s="102" t="s">
        <v>1365</v>
      </c>
      <c r="C856" s="102" t="s">
        <v>3439</v>
      </c>
      <c r="D856" s="101">
        <v>3200</v>
      </c>
      <c r="E856" s="102" t="s">
        <v>68</v>
      </c>
      <c r="F856" s="102" t="s">
        <v>1366</v>
      </c>
      <c r="G856" s="102" t="s">
        <v>502</v>
      </c>
      <c r="H856" s="101">
        <v>113472</v>
      </c>
    </row>
    <row r="857" spans="1:8" ht="14.4" x14ac:dyDescent="0.25">
      <c r="A857" s="101">
        <v>123646</v>
      </c>
      <c r="B857" s="102" t="s">
        <v>1367</v>
      </c>
      <c r="C857" s="102" t="s">
        <v>3439</v>
      </c>
      <c r="D857" s="101">
        <v>3200</v>
      </c>
      <c r="E857" s="102" t="s">
        <v>68</v>
      </c>
      <c r="F857" s="102" t="s">
        <v>1366</v>
      </c>
      <c r="G857" s="102" t="s">
        <v>502</v>
      </c>
      <c r="H857" s="101">
        <v>113472</v>
      </c>
    </row>
    <row r="858" spans="1:8" ht="14.4" x14ac:dyDescent="0.25">
      <c r="A858" s="101">
        <v>123653</v>
      </c>
      <c r="B858" s="102" t="s">
        <v>1368</v>
      </c>
      <c r="C858" s="102" t="s">
        <v>2811</v>
      </c>
      <c r="D858" s="101">
        <v>2500</v>
      </c>
      <c r="E858" s="102" t="s">
        <v>53</v>
      </c>
      <c r="F858" s="102" t="s">
        <v>434</v>
      </c>
      <c r="G858" s="102" t="s">
        <v>435</v>
      </c>
      <c r="H858" s="101">
        <v>111443</v>
      </c>
    </row>
    <row r="859" spans="1:8" ht="14.4" x14ac:dyDescent="0.25">
      <c r="A859" s="101">
        <v>123661</v>
      </c>
      <c r="B859" s="102" t="s">
        <v>1369</v>
      </c>
      <c r="C859" s="102" t="s">
        <v>2789</v>
      </c>
      <c r="D859" s="101">
        <v>2440</v>
      </c>
      <c r="E859" s="102" t="s">
        <v>52</v>
      </c>
      <c r="F859" s="102" t="s">
        <v>386</v>
      </c>
      <c r="G859" s="102" t="s">
        <v>2231</v>
      </c>
      <c r="H859" s="101">
        <v>111534</v>
      </c>
    </row>
    <row r="860" spans="1:8" ht="14.4" x14ac:dyDescent="0.25">
      <c r="A860" s="101">
        <v>123679</v>
      </c>
      <c r="B860" s="102" t="s">
        <v>1370</v>
      </c>
      <c r="C860" s="102" t="s">
        <v>3440</v>
      </c>
      <c r="D860" s="101">
        <v>2440</v>
      </c>
      <c r="E860" s="102" t="s">
        <v>52</v>
      </c>
      <c r="F860" s="102" t="s">
        <v>1371</v>
      </c>
      <c r="G860" s="102" t="s">
        <v>1973</v>
      </c>
      <c r="H860" s="101">
        <v>111534</v>
      </c>
    </row>
    <row r="861" spans="1:8" ht="14.4" x14ac:dyDescent="0.25">
      <c r="A861" s="101">
        <v>123687</v>
      </c>
      <c r="B861" s="102" t="s">
        <v>1372</v>
      </c>
      <c r="C861" s="102" t="s">
        <v>3407</v>
      </c>
      <c r="D861" s="101">
        <v>2440</v>
      </c>
      <c r="E861" s="102" t="s">
        <v>52</v>
      </c>
      <c r="F861" s="102" t="s">
        <v>1304</v>
      </c>
      <c r="G861" s="102" t="s">
        <v>2209</v>
      </c>
      <c r="H861" s="101">
        <v>111534</v>
      </c>
    </row>
    <row r="862" spans="1:8" ht="14.4" x14ac:dyDescent="0.25">
      <c r="A862" s="101">
        <v>123695</v>
      </c>
      <c r="B862" s="102" t="s">
        <v>1373</v>
      </c>
      <c r="C862" s="102" t="s">
        <v>3441</v>
      </c>
      <c r="D862" s="101">
        <v>2440</v>
      </c>
      <c r="E862" s="102" t="s">
        <v>52</v>
      </c>
      <c r="F862" s="102" t="s">
        <v>1374</v>
      </c>
      <c r="G862" s="102" t="s">
        <v>2232</v>
      </c>
      <c r="H862" s="101">
        <v>111534</v>
      </c>
    </row>
    <row r="863" spans="1:8" ht="14.4" x14ac:dyDescent="0.25">
      <c r="A863" s="101">
        <v>123703</v>
      </c>
      <c r="B863" s="102" t="s">
        <v>1375</v>
      </c>
      <c r="C863" s="102" t="s">
        <v>3442</v>
      </c>
      <c r="D863" s="101">
        <v>8530</v>
      </c>
      <c r="E863" s="102" t="s">
        <v>114</v>
      </c>
      <c r="F863" s="102" t="s">
        <v>2233</v>
      </c>
      <c r="G863" s="102" t="s">
        <v>2234</v>
      </c>
      <c r="H863" s="101">
        <v>113191</v>
      </c>
    </row>
    <row r="864" spans="1:8" ht="14.4" x14ac:dyDescent="0.25">
      <c r="A864" s="101">
        <v>123711</v>
      </c>
      <c r="B864" s="102" t="s">
        <v>1376</v>
      </c>
      <c r="C864" s="102" t="s">
        <v>3443</v>
      </c>
      <c r="D864" s="101">
        <v>8500</v>
      </c>
      <c r="E864" s="102" t="s">
        <v>107</v>
      </c>
      <c r="F864" s="102" t="s">
        <v>1377</v>
      </c>
      <c r="G864" s="102" t="s">
        <v>1378</v>
      </c>
      <c r="H864" s="101">
        <v>113191</v>
      </c>
    </row>
    <row r="865" spans="1:8" ht="14.4" x14ac:dyDescent="0.25">
      <c r="A865" s="101">
        <v>123761</v>
      </c>
      <c r="B865" s="102" t="s">
        <v>1379</v>
      </c>
      <c r="C865" s="102" t="s">
        <v>3444</v>
      </c>
      <c r="D865" s="101">
        <v>2530</v>
      </c>
      <c r="E865" s="102" t="s">
        <v>159</v>
      </c>
      <c r="F865" s="102" t="s">
        <v>1380</v>
      </c>
      <c r="G865" s="102" t="s">
        <v>3673</v>
      </c>
      <c r="H865" s="101">
        <v>113142</v>
      </c>
    </row>
    <row r="866" spans="1:8" ht="14.4" x14ac:dyDescent="0.25">
      <c r="A866" s="101">
        <v>123778</v>
      </c>
      <c r="B866" s="102" t="s">
        <v>2235</v>
      </c>
      <c r="C866" s="102" t="s">
        <v>3444</v>
      </c>
      <c r="D866" s="101">
        <v>2530</v>
      </c>
      <c r="E866" s="102" t="s">
        <v>159</v>
      </c>
      <c r="F866" s="102" t="s">
        <v>1380</v>
      </c>
      <c r="G866" s="102" t="s">
        <v>2467</v>
      </c>
      <c r="H866" s="101">
        <v>113142</v>
      </c>
    </row>
    <row r="867" spans="1:8" ht="14.4" x14ac:dyDescent="0.25">
      <c r="A867" s="101">
        <v>123786</v>
      </c>
      <c r="B867" s="102" t="s">
        <v>2468</v>
      </c>
      <c r="C867" s="102" t="s">
        <v>3445</v>
      </c>
      <c r="D867" s="101">
        <v>2400</v>
      </c>
      <c r="E867" s="102" t="s">
        <v>50</v>
      </c>
      <c r="F867" s="102" t="s">
        <v>1381</v>
      </c>
      <c r="G867" s="102" t="s">
        <v>1382</v>
      </c>
      <c r="H867" s="101">
        <v>113092</v>
      </c>
    </row>
    <row r="868" spans="1:8" ht="14.4" x14ac:dyDescent="0.25">
      <c r="A868" s="101">
        <v>123794</v>
      </c>
      <c r="B868" s="102" t="s">
        <v>2469</v>
      </c>
      <c r="C868" s="102" t="s">
        <v>3445</v>
      </c>
      <c r="D868" s="101">
        <v>2400</v>
      </c>
      <c r="E868" s="102" t="s">
        <v>50</v>
      </c>
      <c r="F868" s="102" t="s">
        <v>1381</v>
      </c>
      <c r="G868" s="102" t="s">
        <v>1382</v>
      </c>
      <c r="H868" s="101">
        <v>113092</v>
      </c>
    </row>
    <row r="869" spans="1:8" ht="14.4" x14ac:dyDescent="0.25">
      <c r="A869" s="101">
        <v>123802</v>
      </c>
      <c r="B869" s="102" t="s">
        <v>826</v>
      </c>
      <c r="C869" s="102" t="s">
        <v>3446</v>
      </c>
      <c r="D869" s="101">
        <v>8200</v>
      </c>
      <c r="E869" s="102" t="s">
        <v>1616</v>
      </c>
      <c r="F869" s="102" t="s">
        <v>1383</v>
      </c>
      <c r="G869" s="102" t="s">
        <v>1384</v>
      </c>
      <c r="H869" s="101">
        <v>113159</v>
      </c>
    </row>
    <row r="870" spans="1:8" ht="14.4" x14ac:dyDescent="0.25">
      <c r="A870" s="101">
        <v>123811</v>
      </c>
      <c r="B870" s="102" t="s">
        <v>2236</v>
      </c>
      <c r="C870" s="102" t="s">
        <v>3446</v>
      </c>
      <c r="D870" s="101">
        <v>8200</v>
      </c>
      <c r="E870" s="102" t="s">
        <v>1616</v>
      </c>
      <c r="F870" s="102" t="s">
        <v>1383</v>
      </c>
      <c r="G870" s="102" t="s">
        <v>1384</v>
      </c>
      <c r="H870" s="101">
        <v>113159</v>
      </c>
    </row>
    <row r="871" spans="1:8" ht="14.4" x14ac:dyDescent="0.25">
      <c r="A871" s="101">
        <v>123828</v>
      </c>
      <c r="B871" s="102" t="s">
        <v>2470</v>
      </c>
      <c r="C871" s="102" t="s">
        <v>3447</v>
      </c>
      <c r="D871" s="101">
        <v>3800</v>
      </c>
      <c r="E871" s="102" t="s">
        <v>85</v>
      </c>
      <c r="F871" s="102" t="s">
        <v>1385</v>
      </c>
      <c r="G871" s="102" t="s">
        <v>2471</v>
      </c>
      <c r="H871" s="101">
        <v>111476</v>
      </c>
    </row>
    <row r="872" spans="1:8" ht="14.4" x14ac:dyDescent="0.25">
      <c r="A872" s="101">
        <v>123836</v>
      </c>
      <c r="B872" s="102" t="s">
        <v>2472</v>
      </c>
      <c r="C872" s="102" t="s">
        <v>3447</v>
      </c>
      <c r="D872" s="101">
        <v>3800</v>
      </c>
      <c r="E872" s="102" t="s">
        <v>85</v>
      </c>
      <c r="F872" s="102" t="s">
        <v>1385</v>
      </c>
      <c r="G872" s="102" t="s">
        <v>2471</v>
      </c>
      <c r="H872" s="101">
        <v>111476</v>
      </c>
    </row>
    <row r="873" spans="1:8" ht="14.4" x14ac:dyDescent="0.25">
      <c r="A873" s="101">
        <v>123844</v>
      </c>
      <c r="B873" s="102" t="s">
        <v>1386</v>
      </c>
      <c r="C873" s="102" t="s">
        <v>3315</v>
      </c>
      <c r="D873" s="101">
        <v>2260</v>
      </c>
      <c r="E873" s="102" t="s">
        <v>67</v>
      </c>
      <c r="F873" s="102" t="s">
        <v>1167</v>
      </c>
      <c r="G873" s="102" t="s">
        <v>3866</v>
      </c>
      <c r="H873" s="101">
        <v>113101</v>
      </c>
    </row>
    <row r="874" spans="1:8" ht="14.4" x14ac:dyDescent="0.25">
      <c r="A874" s="101">
        <v>123851</v>
      </c>
      <c r="B874" s="102" t="s">
        <v>1387</v>
      </c>
      <c r="C874" s="102" t="s">
        <v>3448</v>
      </c>
      <c r="D874" s="101">
        <v>2260</v>
      </c>
      <c r="E874" s="102" t="s">
        <v>67</v>
      </c>
      <c r="F874" s="102" t="s">
        <v>1388</v>
      </c>
      <c r="G874" s="102" t="s">
        <v>3674</v>
      </c>
      <c r="H874" s="101">
        <v>113101</v>
      </c>
    </row>
    <row r="875" spans="1:8" ht="14.4" x14ac:dyDescent="0.25">
      <c r="A875" s="101">
        <v>123869</v>
      </c>
      <c r="B875" s="102" t="s">
        <v>1389</v>
      </c>
      <c r="C875" s="102" t="s">
        <v>3448</v>
      </c>
      <c r="D875" s="101">
        <v>2260</v>
      </c>
      <c r="E875" s="102" t="s">
        <v>67</v>
      </c>
      <c r="F875" s="102" t="s">
        <v>1388</v>
      </c>
      <c r="G875" s="102" t="s">
        <v>3867</v>
      </c>
      <c r="H875" s="101">
        <v>113101</v>
      </c>
    </row>
    <row r="876" spans="1:8" ht="14.4" x14ac:dyDescent="0.25">
      <c r="A876" s="101">
        <v>123877</v>
      </c>
      <c r="B876" s="102" t="s">
        <v>1390</v>
      </c>
      <c r="C876" s="102" t="s">
        <v>3315</v>
      </c>
      <c r="D876" s="101">
        <v>2260</v>
      </c>
      <c r="E876" s="102" t="s">
        <v>67</v>
      </c>
      <c r="F876" s="102" t="s">
        <v>1167</v>
      </c>
      <c r="G876" s="102" t="s">
        <v>3868</v>
      </c>
      <c r="H876" s="101">
        <v>113101</v>
      </c>
    </row>
    <row r="877" spans="1:8" ht="14.4" x14ac:dyDescent="0.25">
      <c r="A877" s="101">
        <v>123935</v>
      </c>
      <c r="B877" s="102" t="s">
        <v>404</v>
      </c>
      <c r="C877" s="102" t="s">
        <v>2970</v>
      </c>
      <c r="D877" s="101">
        <v>8800</v>
      </c>
      <c r="E877" s="102" t="s">
        <v>117</v>
      </c>
      <c r="F877" s="102" t="s">
        <v>745</v>
      </c>
      <c r="G877" s="102" t="s">
        <v>1391</v>
      </c>
      <c r="H877" s="101">
        <v>113266</v>
      </c>
    </row>
    <row r="878" spans="1:8" ht="14.4" x14ac:dyDescent="0.25">
      <c r="A878" s="101">
        <v>123943</v>
      </c>
      <c r="B878" s="102" t="s">
        <v>1392</v>
      </c>
      <c r="C878" s="102" t="s">
        <v>2970</v>
      </c>
      <c r="D878" s="101">
        <v>8800</v>
      </c>
      <c r="E878" s="102" t="s">
        <v>117</v>
      </c>
      <c r="F878" s="102" t="s">
        <v>745</v>
      </c>
      <c r="G878" s="102" t="s">
        <v>1391</v>
      </c>
      <c r="H878" s="101">
        <v>113266</v>
      </c>
    </row>
    <row r="879" spans="1:8" ht="14.4" x14ac:dyDescent="0.25">
      <c r="A879" s="101">
        <v>123951</v>
      </c>
      <c r="B879" s="102" t="s">
        <v>1393</v>
      </c>
      <c r="C879" s="102" t="s">
        <v>3449</v>
      </c>
      <c r="D879" s="101">
        <v>8800</v>
      </c>
      <c r="E879" s="102" t="s">
        <v>117</v>
      </c>
      <c r="F879" s="102" t="s">
        <v>1394</v>
      </c>
      <c r="G879" s="102" t="s">
        <v>1395</v>
      </c>
      <c r="H879" s="101">
        <v>113266</v>
      </c>
    </row>
    <row r="880" spans="1:8" ht="14.4" x14ac:dyDescent="0.25">
      <c r="A880" s="101">
        <v>123968</v>
      </c>
      <c r="B880" s="102" t="s">
        <v>1396</v>
      </c>
      <c r="C880" s="102" t="s">
        <v>3449</v>
      </c>
      <c r="D880" s="101">
        <v>8800</v>
      </c>
      <c r="E880" s="102" t="s">
        <v>117</v>
      </c>
      <c r="F880" s="102" t="s">
        <v>1394</v>
      </c>
      <c r="G880" s="102" t="s">
        <v>1722</v>
      </c>
      <c r="H880" s="101">
        <v>113266</v>
      </c>
    </row>
    <row r="881" spans="1:8" ht="14.4" x14ac:dyDescent="0.25">
      <c r="A881" s="101">
        <v>123976</v>
      </c>
      <c r="B881" s="102" t="s">
        <v>1397</v>
      </c>
      <c r="C881" s="102" t="s">
        <v>3450</v>
      </c>
      <c r="D881" s="101">
        <v>8800</v>
      </c>
      <c r="E881" s="102" t="s">
        <v>117</v>
      </c>
      <c r="F881" s="102" t="s">
        <v>1398</v>
      </c>
      <c r="G881" s="102" t="s">
        <v>1399</v>
      </c>
      <c r="H881" s="101">
        <v>113266</v>
      </c>
    </row>
    <row r="882" spans="1:8" ht="14.4" x14ac:dyDescent="0.25">
      <c r="A882" s="101">
        <v>123984</v>
      </c>
      <c r="B882" s="102" t="s">
        <v>1400</v>
      </c>
      <c r="C882" s="102" t="s">
        <v>3450</v>
      </c>
      <c r="D882" s="101">
        <v>8800</v>
      </c>
      <c r="E882" s="102" t="s">
        <v>117</v>
      </c>
      <c r="F882" s="102" t="s">
        <v>1398</v>
      </c>
      <c r="G882" s="102" t="s">
        <v>1399</v>
      </c>
      <c r="H882" s="101">
        <v>113266</v>
      </c>
    </row>
    <row r="883" spans="1:8" ht="14.4" x14ac:dyDescent="0.25">
      <c r="A883" s="101">
        <v>125187</v>
      </c>
      <c r="B883" s="102" t="s">
        <v>1401</v>
      </c>
      <c r="C883" s="102" t="s">
        <v>3062</v>
      </c>
      <c r="D883" s="101">
        <v>9230</v>
      </c>
      <c r="E883" s="102" t="s">
        <v>126</v>
      </c>
      <c r="F883" s="102" t="s">
        <v>871</v>
      </c>
      <c r="G883" s="102" t="s">
        <v>3641</v>
      </c>
      <c r="H883" s="101">
        <v>112805</v>
      </c>
    </row>
    <row r="884" spans="1:8" ht="14.4" x14ac:dyDescent="0.25">
      <c r="A884" s="101">
        <v>125195</v>
      </c>
      <c r="B884" s="102" t="s">
        <v>1402</v>
      </c>
      <c r="C884" s="102" t="s">
        <v>2838</v>
      </c>
      <c r="D884" s="101">
        <v>2390</v>
      </c>
      <c r="E884" s="102" t="s">
        <v>1647</v>
      </c>
      <c r="F884" s="102" t="s">
        <v>492</v>
      </c>
      <c r="G884" s="102" t="s">
        <v>493</v>
      </c>
      <c r="H884" s="101">
        <v>113043</v>
      </c>
    </row>
    <row r="885" spans="1:8" ht="14.4" x14ac:dyDescent="0.25">
      <c r="A885" s="101">
        <v>125203</v>
      </c>
      <c r="B885" s="102" t="s">
        <v>2237</v>
      </c>
      <c r="C885" s="102" t="s">
        <v>3444</v>
      </c>
      <c r="D885" s="101">
        <v>2530</v>
      </c>
      <c r="E885" s="102" t="s">
        <v>159</v>
      </c>
      <c r="F885" s="102" t="s">
        <v>1380</v>
      </c>
      <c r="G885" s="102" t="s">
        <v>3451</v>
      </c>
      <c r="H885" s="101">
        <v>113142</v>
      </c>
    </row>
    <row r="886" spans="1:8" ht="14.4" x14ac:dyDescent="0.25">
      <c r="A886" s="101">
        <v>125211</v>
      </c>
      <c r="B886" s="102" t="s">
        <v>1403</v>
      </c>
      <c r="C886" s="102" t="s">
        <v>3452</v>
      </c>
      <c r="D886" s="101">
        <v>1750</v>
      </c>
      <c r="E886" s="102" t="s">
        <v>1620</v>
      </c>
      <c r="F886" s="102" t="s">
        <v>1404</v>
      </c>
      <c r="G886" s="102" t="s">
        <v>1405</v>
      </c>
      <c r="H886" s="101">
        <v>111591</v>
      </c>
    </row>
    <row r="887" spans="1:8" ht="14.4" x14ac:dyDescent="0.25">
      <c r="A887" s="101">
        <v>125229</v>
      </c>
      <c r="B887" s="102" t="s">
        <v>2238</v>
      </c>
      <c r="C887" s="102" t="s">
        <v>3452</v>
      </c>
      <c r="D887" s="101">
        <v>1750</v>
      </c>
      <c r="E887" s="102" t="s">
        <v>1620</v>
      </c>
      <c r="F887" s="102" t="s">
        <v>1404</v>
      </c>
      <c r="G887" s="102" t="s">
        <v>1405</v>
      </c>
      <c r="H887" s="101">
        <v>111591</v>
      </c>
    </row>
    <row r="888" spans="1:8" ht="14.4" x14ac:dyDescent="0.25">
      <c r="A888" s="101">
        <v>125252</v>
      </c>
      <c r="B888" s="102" t="s">
        <v>1406</v>
      </c>
      <c r="C888" s="102" t="s">
        <v>3453</v>
      </c>
      <c r="D888" s="101">
        <v>3200</v>
      </c>
      <c r="E888" s="102" t="s">
        <v>68</v>
      </c>
      <c r="F888" s="102" t="s">
        <v>1407</v>
      </c>
      <c r="G888" s="102" t="s">
        <v>1408</v>
      </c>
      <c r="H888" s="101">
        <v>113472</v>
      </c>
    </row>
    <row r="889" spans="1:8" ht="14.4" x14ac:dyDescent="0.25">
      <c r="A889" s="101">
        <v>125261</v>
      </c>
      <c r="B889" s="102" t="s">
        <v>1409</v>
      </c>
      <c r="C889" s="102" t="s">
        <v>3453</v>
      </c>
      <c r="D889" s="101">
        <v>3200</v>
      </c>
      <c r="E889" s="102" t="s">
        <v>68</v>
      </c>
      <c r="F889" s="102" t="s">
        <v>1407</v>
      </c>
      <c r="G889" s="102" t="s">
        <v>1408</v>
      </c>
      <c r="H889" s="101">
        <v>113472</v>
      </c>
    </row>
    <row r="890" spans="1:8" ht="14.4" x14ac:dyDescent="0.25">
      <c r="A890" s="101">
        <v>125278</v>
      </c>
      <c r="B890" s="102" t="s">
        <v>1410</v>
      </c>
      <c r="C890" s="102" t="s">
        <v>3454</v>
      </c>
      <c r="D890" s="101">
        <v>3700</v>
      </c>
      <c r="E890" s="102" t="s">
        <v>83</v>
      </c>
      <c r="F890" s="102" t="s">
        <v>1854</v>
      </c>
      <c r="G890" s="102" t="s">
        <v>1855</v>
      </c>
      <c r="H890" s="101">
        <v>113399</v>
      </c>
    </row>
    <row r="891" spans="1:8" ht="14.4" x14ac:dyDescent="0.25">
      <c r="A891" s="101">
        <v>125286</v>
      </c>
      <c r="B891" s="102" t="s">
        <v>1411</v>
      </c>
      <c r="C891" s="102" t="s">
        <v>3454</v>
      </c>
      <c r="D891" s="101">
        <v>3700</v>
      </c>
      <c r="E891" s="102" t="s">
        <v>83</v>
      </c>
      <c r="F891" s="102" t="s">
        <v>1854</v>
      </c>
      <c r="G891" s="102" t="s">
        <v>1855</v>
      </c>
      <c r="H891" s="101">
        <v>113399</v>
      </c>
    </row>
    <row r="892" spans="1:8" ht="14.4" x14ac:dyDescent="0.25">
      <c r="A892" s="101">
        <v>125294</v>
      </c>
      <c r="B892" s="102" t="s">
        <v>1412</v>
      </c>
      <c r="C892" s="102" t="s">
        <v>3455</v>
      </c>
      <c r="D892" s="101">
        <v>3700</v>
      </c>
      <c r="E892" s="102" t="s">
        <v>83</v>
      </c>
      <c r="F892" s="102" t="s">
        <v>1856</v>
      </c>
      <c r="G892" s="102" t="s">
        <v>1855</v>
      </c>
      <c r="H892" s="101">
        <v>113399</v>
      </c>
    </row>
    <row r="893" spans="1:8" ht="14.4" x14ac:dyDescent="0.25">
      <c r="A893" s="101">
        <v>125302</v>
      </c>
      <c r="B893" s="102" t="s">
        <v>1413</v>
      </c>
      <c r="C893" s="102" t="s">
        <v>3455</v>
      </c>
      <c r="D893" s="101">
        <v>3700</v>
      </c>
      <c r="E893" s="102" t="s">
        <v>83</v>
      </c>
      <c r="F893" s="102" t="s">
        <v>1856</v>
      </c>
      <c r="G893" s="102" t="s">
        <v>1855</v>
      </c>
      <c r="H893" s="101">
        <v>113399</v>
      </c>
    </row>
    <row r="894" spans="1:8" ht="14.4" x14ac:dyDescent="0.25">
      <c r="A894" s="101">
        <v>125328</v>
      </c>
      <c r="B894" s="102" t="s">
        <v>1600</v>
      </c>
      <c r="C894" s="102" t="s">
        <v>3456</v>
      </c>
      <c r="D894" s="101">
        <v>2020</v>
      </c>
      <c r="E894" s="102" t="s">
        <v>1554</v>
      </c>
      <c r="F894" s="102" t="s">
        <v>1414</v>
      </c>
      <c r="G894" s="102" t="s">
        <v>2262</v>
      </c>
      <c r="H894" s="101">
        <v>130757</v>
      </c>
    </row>
    <row r="895" spans="1:8" ht="14.4" x14ac:dyDescent="0.25">
      <c r="A895" s="101">
        <v>125344</v>
      </c>
      <c r="B895" s="102" t="s">
        <v>1415</v>
      </c>
      <c r="C895" s="102" t="s">
        <v>3424</v>
      </c>
      <c r="D895" s="101">
        <v>3740</v>
      </c>
      <c r="E895" s="102" t="s">
        <v>84</v>
      </c>
      <c r="F895" s="102" t="s">
        <v>1328</v>
      </c>
      <c r="G895" s="102" t="s">
        <v>3736</v>
      </c>
      <c r="H895" s="101">
        <v>113407</v>
      </c>
    </row>
    <row r="896" spans="1:8" ht="14.4" x14ac:dyDescent="0.25">
      <c r="A896" s="101">
        <v>125351</v>
      </c>
      <c r="B896" s="102" t="s">
        <v>1601</v>
      </c>
      <c r="C896" s="102" t="s">
        <v>3457</v>
      </c>
      <c r="D896" s="101">
        <v>8500</v>
      </c>
      <c r="E896" s="102" t="s">
        <v>107</v>
      </c>
      <c r="F896" s="102" t="s">
        <v>2239</v>
      </c>
      <c r="G896" s="102" t="s">
        <v>1526</v>
      </c>
      <c r="H896" s="101">
        <v>113191</v>
      </c>
    </row>
    <row r="897" spans="1:8" ht="14.4" x14ac:dyDescent="0.25">
      <c r="A897" s="101">
        <v>125377</v>
      </c>
      <c r="B897" s="102" t="s">
        <v>1416</v>
      </c>
      <c r="C897" s="102" t="s">
        <v>3443</v>
      </c>
      <c r="D897" s="101">
        <v>8500</v>
      </c>
      <c r="E897" s="102" t="s">
        <v>107</v>
      </c>
      <c r="F897" s="102" t="s">
        <v>1377</v>
      </c>
      <c r="G897" s="102" t="s">
        <v>1378</v>
      </c>
      <c r="H897" s="101">
        <v>113191</v>
      </c>
    </row>
    <row r="898" spans="1:8" ht="14.4" x14ac:dyDescent="0.25">
      <c r="A898" s="101">
        <v>125393</v>
      </c>
      <c r="B898" s="102" t="s">
        <v>2240</v>
      </c>
      <c r="C898" s="102" t="s">
        <v>3458</v>
      </c>
      <c r="D898" s="101">
        <v>3600</v>
      </c>
      <c r="E898" s="102" t="s">
        <v>78</v>
      </c>
      <c r="F898" s="102" t="s">
        <v>1417</v>
      </c>
      <c r="G898" s="102" t="s">
        <v>1418</v>
      </c>
      <c r="H898" s="101">
        <v>113431</v>
      </c>
    </row>
    <row r="899" spans="1:8" ht="14.4" x14ac:dyDescent="0.25">
      <c r="A899" s="101">
        <v>125401</v>
      </c>
      <c r="B899" s="102" t="s">
        <v>1419</v>
      </c>
      <c r="C899" s="102" t="s">
        <v>3458</v>
      </c>
      <c r="D899" s="101">
        <v>3600</v>
      </c>
      <c r="E899" s="102" t="s">
        <v>78</v>
      </c>
      <c r="F899" s="102" t="s">
        <v>1417</v>
      </c>
      <c r="G899" s="102" t="s">
        <v>1418</v>
      </c>
      <c r="H899" s="101">
        <v>113431</v>
      </c>
    </row>
    <row r="900" spans="1:8" ht="14.4" x14ac:dyDescent="0.25">
      <c r="A900" s="101">
        <v>125427</v>
      </c>
      <c r="B900" s="102" t="s">
        <v>1678</v>
      </c>
      <c r="C900" s="102" t="s">
        <v>3459</v>
      </c>
      <c r="D900" s="101">
        <v>9160</v>
      </c>
      <c r="E900" s="102" t="s">
        <v>124</v>
      </c>
      <c r="F900" s="102" t="s">
        <v>1420</v>
      </c>
      <c r="G900" s="102" t="s">
        <v>2473</v>
      </c>
      <c r="H900" s="101">
        <v>111336</v>
      </c>
    </row>
    <row r="901" spans="1:8" ht="14.4" x14ac:dyDescent="0.25">
      <c r="A901" s="101">
        <v>125435</v>
      </c>
      <c r="B901" s="102" t="s">
        <v>2474</v>
      </c>
      <c r="C901" s="102" t="s">
        <v>3460</v>
      </c>
      <c r="D901" s="101">
        <v>3800</v>
      </c>
      <c r="E901" s="102" t="s">
        <v>85</v>
      </c>
      <c r="F901" s="102" t="s">
        <v>1421</v>
      </c>
      <c r="G901" s="102" t="s">
        <v>2585</v>
      </c>
      <c r="H901" s="101">
        <v>111476</v>
      </c>
    </row>
    <row r="902" spans="1:8" ht="14.4" x14ac:dyDescent="0.25">
      <c r="A902" s="101">
        <v>125443</v>
      </c>
      <c r="B902" s="102" t="s">
        <v>2475</v>
      </c>
      <c r="C902" s="102" t="s">
        <v>3460</v>
      </c>
      <c r="D902" s="101">
        <v>3800</v>
      </c>
      <c r="E902" s="102" t="s">
        <v>85</v>
      </c>
      <c r="F902" s="102" t="s">
        <v>1421</v>
      </c>
      <c r="G902" s="102" t="s">
        <v>3869</v>
      </c>
      <c r="H902" s="101">
        <v>111476</v>
      </c>
    </row>
    <row r="903" spans="1:8" ht="14.4" x14ac:dyDescent="0.25">
      <c r="A903" s="101">
        <v>125451</v>
      </c>
      <c r="B903" s="102" t="s">
        <v>2476</v>
      </c>
      <c r="C903" s="102" t="s">
        <v>3460</v>
      </c>
      <c r="D903" s="101">
        <v>3800</v>
      </c>
      <c r="E903" s="102" t="s">
        <v>85</v>
      </c>
      <c r="F903" s="102" t="s">
        <v>1421</v>
      </c>
      <c r="G903" s="102" t="s">
        <v>3675</v>
      </c>
      <c r="H903" s="101">
        <v>111476</v>
      </c>
    </row>
    <row r="904" spans="1:8" ht="14.4" x14ac:dyDescent="0.25">
      <c r="A904" s="101">
        <v>125799</v>
      </c>
      <c r="B904" s="102" t="s">
        <v>2477</v>
      </c>
      <c r="C904" s="102" t="s">
        <v>3461</v>
      </c>
      <c r="D904" s="101">
        <v>2400</v>
      </c>
      <c r="E904" s="102" t="s">
        <v>50</v>
      </c>
      <c r="F904" s="102" t="s">
        <v>190</v>
      </c>
      <c r="G904" s="102" t="s">
        <v>1422</v>
      </c>
      <c r="H904" s="101">
        <v>113092</v>
      </c>
    </row>
    <row r="905" spans="1:8" ht="14.4" x14ac:dyDescent="0.25">
      <c r="A905" s="101">
        <v>125807</v>
      </c>
      <c r="B905" s="102" t="s">
        <v>2478</v>
      </c>
      <c r="C905" s="102" t="s">
        <v>3461</v>
      </c>
      <c r="D905" s="101">
        <v>2400</v>
      </c>
      <c r="E905" s="102" t="s">
        <v>50</v>
      </c>
      <c r="F905" s="102" t="s">
        <v>190</v>
      </c>
      <c r="G905" s="102" t="s">
        <v>1422</v>
      </c>
      <c r="H905" s="101">
        <v>113092</v>
      </c>
    </row>
    <row r="906" spans="1:8" ht="14.4" x14ac:dyDescent="0.25">
      <c r="A906" s="101">
        <v>125823</v>
      </c>
      <c r="B906" s="102" t="s">
        <v>2479</v>
      </c>
      <c r="C906" s="102" t="s">
        <v>3461</v>
      </c>
      <c r="D906" s="101">
        <v>2400</v>
      </c>
      <c r="E906" s="102" t="s">
        <v>50</v>
      </c>
      <c r="F906" s="102" t="s">
        <v>190</v>
      </c>
      <c r="G906" s="102" t="s">
        <v>1422</v>
      </c>
      <c r="H906" s="101">
        <v>113092</v>
      </c>
    </row>
    <row r="907" spans="1:8" ht="14.4" x14ac:dyDescent="0.25">
      <c r="A907" s="101">
        <v>125831</v>
      </c>
      <c r="B907" s="102" t="s">
        <v>2480</v>
      </c>
      <c r="C907" s="102" t="s">
        <v>3461</v>
      </c>
      <c r="D907" s="101">
        <v>2400</v>
      </c>
      <c r="E907" s="102" t="s">
        <v>50</v>
      </c>
      <c r="F907" s="102" t="s">
        <v>190</v>
      </c>
      <c r="G907" s="102" t="s">
        <v>1422</v>
      </c>
      <c r="H907" s="101">
        <v>113092</v>
      </c>
    </row>
    <row r="908" spans="1:8" ht="14.4" x14ac:dyDescent="0.25">
      <c r="A908" s="101">
        <v>125849</v>
      </c>
      <c r="B908" s="102" t="s">
        <v>2481</v>
      </c>
      <c r="C908" s="102" t="s">
        <v>3431</v>
      </c>
      <c r="D908" s="101">
        <v>3600</v>
      </c>
      <c r="E908" s="102" t="s">
        <v>78</v>
      </c>
      <c r="F908" s="102" t="s">
        <v>2579</v>
      </c>
      <c r="G908" s="102" t="s">
        <v>2580</v>
      </c>
      <c r="H908" s="101">
        <v>113431</v>
      </c>
    </row>
    <row r="909" spans="1:8" ht="14.4" x14ac:dyDescent="0.25">
      <c r="A909" s="101">
        <v>125914</v>
      </c>
      <c r="B909" s="102" t="s">
        <v>3870</v>
      </c>
      <c r="C909" s="102" t="s">
        <v>3462</v>
      </c>
      <c r="D909" s="101">
        <v>2300</v>
      </c>
      <c r="E909" s="102" t="s">
        <v>48</v>
      </c>
      <c r="F909" s="102" t="s">
        <v>3775</v>
      </c>
      <c r="G909" s="102" t="s">
        <v>1857</v>
      </c>
      <c r="H909" s="101">
        <v>113068</v>
      </c>
    </row>
    <row r="910" spans="1:8" ht="14.4" x14ac:dyDescent="0.25">
      <c r="A910" s="101">
        <v>125922</v>
      </c>
      <c r="B910" s="102" t="s">
        <v>2241</v>
      </c>
      <c r="C910" s="102" t="s">
        <v>3463</v>
      </c>
      <c r="D910" s="101">
        <v>1140</v>
      </c>
      <c r="E910" s="102" t="s">
        <v>19</v>
      </c>
      <c r="F910" s="102" t="s">
        <v>1423</v>
      </c>
      <c r="G910" s="102" t="s">
        <v>3464</v>
      </c>
      <c r="H910" s="101">
        <v>111385</v>
      </c>
    </row>
    <row r="911" spans="1:8" ht="14.4" x14ac:dyDescent="0.25">
      <c r="A911" s="101">
        <v>125948</v>
      </c>
      <c r="B911" s="102" t="s">
        <v>1774</v>
      </c>
      <c r="C911" s="102" t="s">
        <v>3465</v>
      </c>
      <c r="D911" s="101">
        <v>9160</v>
      </c>
      <c r="E911" s="102" t="s">
        <v>124</v>
      </c>
      <c r="F911" s="102" t="s">
        <v>1424</v>
      </c>
      <c r="G911" s="102" t="s">
        <v>1775</v>
      </c>
      <c r="H911" s="101">
        <v>111567</v>
      </c>
    </row>
    <row r="912" spans="1:8" ht="14.4" x14ac:dyDescent="0.25">
      <c r="A912" s="101">
        <v>125963</v>
      </c>
      <c r="B912" s="102" t="s">
        <v>2242</v>
      </c>
      <c r="C912" s="102" t="s">
        <v>3466</v>
      </c>
      <c r="D912" s="101">
        <v>2600</v>
      </c>
      <c r="E912" s="102" t="s">
        <v>1641</v>
      </c>
      <c r="F912" s="102" t="s">
        <v>1425</v>
      </c>
      <c r="G912" s="102" t="s">
        <v>2243</v>
      </c>
      <c r="H912" s="101">
        <v>112359</v>
      </c>
    </row>
    <row r="913" spans="1:8" ht="14.4" x14ac:dyDescent="0.25">
      <c r="A913" s="101">
        <v>125971</v>
      </c>
      <c r="B913" s="102" t="s">
        <v>2244</v>
      </c>
      <c r="C913" s="102" t="s">
        <v>3145</v>
      </c>
      <c r="D913" s="101">
        <v>2300</v>
      </c>
      <c r="E913" s="102" t="s">
        <v>48</v>
      </c>
      <c r="F913" s="102" t="s">
        <v>1426</v>
      </c>
      <c r="G913" s="102" t="s">
        <v>1723</v>
      </c>
      <c r="H913" s="101">
        <v>111989</v>
      </c>
    </row>
    <row r="914" spans="1:8" ht="14.4" x14ac:dyDescent="0.25">
      <c r="A914" s="101">
        <v>125997</v>
      </c>
      <c r="B914" s="102" t="s">
        <v>500</v>
      </c>
      <c r="C914" s="102" t="s">
        <v>2997</v>
      </c>
      <c r="D914" s="101">
        <v>9300</v>
      </c>
      <c r="E914" s="102" t="s">
        <v>128</v>
      </c>
      <c r="F914" s="102" t="s">
        <v>773</v>
      </c>
      <c r="G914" s="102" t="s">
        <v>1427</v>
      </c>
      <c r="H914" s="101">
        <v>111583</v>
      </c>
    </row>
    <row r="915" spans="1:8" ht="14.4" x14ac:dyDescent="0.25">
      <c r="A915" s="101">
        <v>126003</v>
      </c>
      <c r="B915" s="102" t="s">
        <v>1428</v>
      </c>
      <c r="C915" s="102" t="s">
        <v>3467</v>
      </c>
      <c r="D915" s="101">
        <v>2570</v>
      </c>
      <c r="E915" s="102" t="s">
        <v>58</v>
      </c>
      <c r="F915" s="102" t="s">
        <v>1429</v>
      </c>
      <c r="G915" s="102" t="s">
        <v>3468</v>
      </c>
      <c r="H915" s="101">
        <v>112813</v>
      </c>
    </row>
    <row r="916" spans="1:8" ht="14.4" x14ac:dyDescent="0.25">
      <c r="A916" s="101">
        <v>126011</v>
      </c>
      <c r="B916" s="102" t="s">
        <v>1430</v>
      </c>
      <c r="C916" s="102" t="s">
        <v>3467</v>
      </c>
      <c r="D916" s="101">
        <v>2570</v>
      </c>
      <c r="E916" s="102" t="s">
        <v>58</v>
      </c>
      <c r="F916" s="102" t="s">
        <v>1429</v>
      </c>
      <c r="G916" s="102" t="s">
        <v>3468</v>
      </c>
      <c r="H916" s="101">
        <v>112813</v>
      </c>
    </row>
    <row r="917" spans="1:8" ht="14.4" x14ac:dyDescent="0.25">
      <c r="A917" s="101">
        <v>126029</v>
      </c>
      <c r="B917" s="102" t="s">
        <v>1431</v>
      </c>
      <c r="C917" s="102" t="s">
        <v>3469</v>
      </c>
      <c r="D917" s="101">
        <v>1070</v>
      </c>
      <c r="E917" s="102" t="s">
        <v>146</v>
      </c>
      <c r="F917" s="102" t="s">
        <v>204</v>
      </c>
      <c r="G917" s="102" t="s">
        <v>3871</v>
      </c>
      <c r="H917" s="101">
        <v>111393</v>
      </c>
    </row>
    <row r="918" spans="1:8" ht="14.4" x14ac:dyDescent="0.25">
      <c r="A918" s="101">
        <v>126037</v>
      </c>
      <c r="B918" s="102" t="s">
        <v>2245</v>
      </c>
      <c r="C918" s="102" t="s">
        <v>3469</v>
      </c>
      <c r="D918" s="101">
        <v>1070</v>
      </c>
      <c r="E918" s="102" t="s">
        <v>146</v>
      </c>
      <c r="F918" s="102" t="s">
        <v>204</v>
      </c>
      <c r="G918" s="102" t="s">
        <v>3871</v>
      </c>
      <c r="H918" s="101">
        <v>111393</v>
      </c>
    </row>
    <row r="919" spans="1:8" ht="14.4" x14ac:dyDescent="0.25">
      <c r="A919" s="101">
        <v>126045</v>
      </c>
      <c r="B919" s="102" t="s">
        <v>1432</v>
      </c>
      <c r="C919" s="102" t="s">
        <v>3443</v>
      </c>
      <c r="D919" s="101">
        <v>8500</v>
      </c>
      <c r="E919" s="102" t="s">
        <v>107</v>
      </c>
      <c r="F919" s="102" t="s">
        <v>1377</v>
      </c>
      <c r="G919" s="102" t="s">
        <v>1378</v>
      </c>
      <c r="H919" s="101">
        <v>113191</v>
      </c>
    </row>
    <row r="920" spans="1:8" ht="14.4" x14ac:dyDescent="0.25">
      <c r="A920" s="101">
        <v>126052</v>
      </c>
      <c r="B920" s="102" t="s">
        <v>1433</v>
      </c>
      <c r="C920" s="102" t="s">
        <v>3443</v>
      </c>
      <c r="D920" s="101">
        <v>8500</v>
      </c>
      <c r="E920" s="102" t="s">
        <v>107</v>
      </c>
      <c r="F920" s="102" t="s">
        <v>1377</v>
      </c>
      <c r="G920" s="102" t="s">
        <v>2246</v>
      </c>
      <c r="H920" s="101">
        <v>113191</v>
      </c>
    </row>
    <row r="921" spans="1:8" ht="14.4" x14ac:dyDescent="0.25">
      <c r="A921" s="101">
        <v>126061</v>
      </c>
      <c r="B921" s="102" t="s">
        <v>1602</v>
      </c>
      <c r="C921" s="102" t="s">
        <v>3470</v>
      </c>
      <c r="D921" s="101">
        <v>9100</v>
      </c>
      <c r="E921" s="102" t="s">
        <v>63</v>
      </c>
      <c r="F921" s="102" t="s">
        <v>1434</v>
      </c>
      <c r="G921" s="102" t="s">
        <v>1435</v>
      </c>
      <c r="H921" s="101">
        <v>112664</v>
      </c>
    </row>
    <row r="922" spans="1:8" ht="14.4" x14ac:dyDescent="0.25">
      <c r="A922" s="101">
        <v>126094</v>
      </c>
      <c r="B922" s="102" t="s">
        <v>2247</v>
      </c>
      <c r="C922" s="102" t="s">
        <v>2888</v>
      </c>
      <c r="D922" s="101">
        <v>3000</v>
      </c>
      <c r="E922" s="102" t="s">
        <v>166</v>
      </c>
      <c r="F922" s="102" t="s">
        <v>577</v>
      </c>
      <c r="G922" s="102" t="s">
        <v>578</v>
      </c>
      <c r="H922" s="101">
        <v>112409</v>
      </c>
    </row>
    <row r="923" spans="1:8" ht="14.4" x14ac:dyDescent="0.25">
      <c r="A923" s="101">
        <v>126102</v>
      </c>
      <c r="B923" s="102" t="s">
        <v>1850</v>
      </c>
      <c r="C923" s="102" t="s">
        <v>3430</v>
      </c>
      <c r="D923" s="101">
        <v>2590</v>
      </c>
      <c r="E923" s="102" t="s">
        <v>59</v>
      </c>
      <c r="F923" s="102" t="s">
        <v>1343</v>
      </c>
      <c r="G923" s="102" t="s">
        <v>1852</v>
      </c>
      <c r="H923" s="101">
        <v>113126</v>
      </c>
    </row>
    <row r="924" spans="1:8" ht="14.4" x14ac:dyDescent="0.25">
      <c r="A924" s="101">
        <v>126111</v>
      </c>
      <c r="B924" s="102" t="s">
        <v>1436</v>
      </c>
      <c r="C924" s="102" t="s">
        <v>3087</v>
      </c>
      <c r="D924" s="101">
        <v>3530</v>
      </c>
      <c r="E924" s="102" t="s">
        <v>1692</v>
      </c>
      <c r="F924" s="102" t="s">
        <v>910</v>
      </c>
      <c r="G924" s="102" t="s">
        <v>911</v>
      </c>
      <c r="H924" s="101">
        <v>138818</v>
      </c>
    </row>
    <row r="925" spans="1:8" ht="14.4" x14ac:dyDescent="0.25">
      <c r="A925" s="101">
        <v>126151</v>
      </c>
      <c r="B925" s="102" t="s">
        <v>2248</v>
      </c>
      <c r="C925" s="102" t="s">
        <v>3030</v>
      </c>
      <c r="D925" s="101">
        <v>9308</v>
      </c>
      <c r="E925" s="102" t="s">
        <v>1681</v>
      </c>
      <c r="F925" s="102" t="s">
        <v>818</v>
      </c>
      <c r="G925" s="102" t="s">
        <v>2551</v>
      </c>
      <c r="H925" s="101">
        <v>111583</v>
      </c>
    </row>
    <row r="926" spans="1:8" ht="14.4" x14ac:dyDescent="0.25">
      <c r="A926" s="101">
        <v>126169</v>
      </c>
      <c r="B926" s="102" t="s">
        <v>2249</v>
      </c>
      <c r="C926" s="102" t="s">
        <v>2887</v>
      </c>
      <c r="D926" s="101">
        <v>3000</v>
      </c>
      <c r="E926" s="102" t="s">
        <v>166</v>
      </c>
      <c r="F926" s="102" t="s">
        <v>576</v>
      </c>
      <c r="G926" s="102" t="s">
        <v>2482</v>
      </c>
      <c r="H926" s="101">
        <v>112409</v>
      </c>
    </row>
    <row r="927" spans="1:8" ht="14.4" x14ac:dyDescent="0.25">
      <c r="A927" s="101">
        <v>126177</v>
      </c>
      <c r="B927" s="102" t="s">
        <v>1437</v>
      </c>
      <c r="C927" s="102" t="s">
        <v>3050</v>
      </c>
      <c r="D927" s="101">
        <v>9051</v>
      </c>
      <c r="E927" s="102" t="s">
        <v>1688</v>
      </c>
      <c r="F927" s="102" t="s">
        <v>852</v>
      </c>
      <c r="G927" s="102" t="s">
        <v>3872</v>
      </c>
      <c r="H927" s="101">
        <v>113291</v>
      </c>
    </row>
    <row r="928" spans="1:8" ht="14.4" x14ac:dyDescent="0.25">
      <c r="A928" s="101">
        <v>126185</v>
      </c>
      <c r="B928" s="102" t="s">
        <v>1438</v>
      </c>
      <c r="C928" s="102" t="s">
        <v>3363</v>
      </c>
      <c r="D928" s="101">
        <v>2800</v>
      </c>
      <c r="E928" s="102" t="s">
        <v>64</v>
      </c>
      <c r="F928" s="102" t="s">
        <v>1598</v>
      </c>
      <c r="G928" s="102" t="s">
        <v>1230</v>
      </c>
      <c r="H928" s="101">
        <v>112813</v>
      </c>
    </row>
    <row r="929" spans="1:8" ht="14.4" x14ac:dyDescent="0.25">
      <c r="A929" s="101">
        <v>126193</v>
      </c>
      <c r="B929" s="102" t="s">
        <v>1439</v>
      </c>
      <c r="C929" s="102" t="s">
        <v>3476</v>
      </c>
      <c r="D929" s="101">
        <v>3910</v>
      </c>
      <c r="E929" s="102" t="s">
        <v>2323</v>
      </c>
      <c r="F929" s="102" t="s">
        <v>276</v>
      </c>
      <c r="G929" s="102" t="s">
        <v>3873</v>
      </c>
      <c r="H929" s="101">
        <v>113456</v>
      </c>
    </row>
    <row r="930" spans="1:8" ht="14.4" x14ac:dyDescent="0.25">
      <c r="A930" s="101">
        <v>126201</v>
      </c>
      <c r="B930" s="102" t="s">
        <v>1440</v>
      </c>
      <c r="C930" s="102" t="s">
        <v>3474</v>
      </c>
      <c r="D930" s="101">
        <v>3910</v>
      </c>
      <c r="E930" s="102" t="s">
        <v>2323</v>
      </c>
      <c r="F930" s="102" t="s">
        <v>276</v>
      </c>
      <c r="G930" s="102" t="s">
        <v>1871</v>
      </c>
      <c r="H930" s="101">
        <v>113456</v>
      </c>
    </row>
    <row r="931" spans="1:8" ht="14.4" x14ac:dyDescent="0.25">
      <c r="A931" s="101">
        <v>126219</v>
      </c>
      <c r="B931" s="102" t="s">
        <v>1441</v>
      </c>
      <c r="C931" s="102" t="s">
        <v>3472</v>
      </c>
      <c r="D931" s="101">
        <v>3920</v>
      </c>
      <c r="E931" s="102" t="s">
        <v>86</v>
      </c>
      <c r="F931" s="102" t="s">
        <v>1442</v>
      </c>
      <c r="G931" s="102" t="s">
        <v>3473</v>
      </c>
      <c r="H931" s="101">
        <v>113456</v>
      </c>
    </row>
    <row r="932" spans="1:8" ht="14.4" x14ac:dyDescent="0.25">
      <c r="A932" s="101">
        <v>126227</v>
      </c>
      <c r="B932" s="102" t="s">
        <v>1443</v>
      </c>
      <c r="C932" s="102" t="s">
        <v>3472</v>
      </c>
      <c r="D932" s="101">
        <v>3920</v>
      </c>
      <c r="E932" s="102" t="s">
        <v>86</v>
      </c>
      <c r="F932" s="102" t="s">
        <v>1442</v>
      </c>
      <c r="G932" s="102" t="s">
        <v>3473</v>
      </c>
      <c r="H932" s="101">
        <v>113456</v>
      </c>
    </row>
    <row r="933" spans="1:8" ht="14.4" x14ac:dyDescent="0.25">
      <c r="A933" s="101">
        <v>126235</v>
      </c>
      <c r="B933" s="102" t="s">
        <v>1444</v>
      </c>
      <c r="C933" s="102" t="s">
        <v>3474</v>
      </c>
      <c r="D933" s="101">
        <v>3910</v>
      </c>
      <c r="E933" s="102" t="s">
        <v>2323</v>
      </c>
      <c r="F933" s="102" t="s">
        <v>1445</v>
      </c>
      <c r="G933" s="102" t="s">
        <v>3475</v>
      </c>
      <c r="H933" s="101">
        <v>113456</v>
      </c>
    </row>
    <row r="934" spans="1:8" ht="14.4" x14ac:dyDescent="0.25">
      <c r="A934" s="101">
        <v>126243</v>
      </c>
      <c r="B934" s="102" t="s">
        <v>1446</v>
      </c>
      <c r="C934" s="102" t="s">
        <v>3474</v>
      </c>
      <c r="D934" s="101">
        <v>3910</v>
      </c>
      <c r="E934" s="102" t="s">
        <v>2323</v>
      </c>
      <c r="F934" s="102" t="s">
        <v>1445</v>
      </c>
      <c r="G934" s="102" t="s">
        <v>3471</v>
      </c>
      <c r="H934" s="101">
        <v>113456</v>
      </c>
    </row>
    <row r="935" spans="1:8" ht="14.4" x14ac:dyDescent="0.25">
      <c r="A935" s="101">
        <v>126251</v>
      </c>
      <c r="B935" s="102" t="s">
        <v>1447</v>
      </c>
      <c r="C935" s="102" t="s">
        <v>3476</v>
      </c>
      <c r="D935" s="101">
        <v>3910</v>
      </c>
      <c r="E935" s="102" t="s">
        <v>2323</v>
      </c>
      <c r="F935" s="102" t="s">
        <v>1448</v>
      </c>
      <c r="G935" s="102" t="s">
        <v>3471</v>
      </c>
      <c r="H935" s="101">
        <v>113456</v>
      </c>
    </row>
    <row r="936" spans="1:8" ht="14.4" x14ac:dyDescent="0.25">
      <c r="A936" s="101">
        <v>126268</v>
      </c>
      <c r="B936" s="102" t="s">
        <v>1449</v>
      </c>
      <c r="C936" s="102" t="s">
        <v>3476</v>
      </c>
      <c r="D936" s="101">
        <v>3910</v>
      </c>
      <c r="E936" s="102" t="s">
        <v>2323</v>
      </c>
      <c r="F936" s="102" t="s">
        <v>1448</v>
      </c>
      <c r="G936" s="102" t="s">
        <v>3471</v>
      </c>
      <c r="H936" s="101">
        <v>113456</v>
      </c>
    </row>
    <row r="937" spans="1:8" ht="14.4" x14ac:dyDescent="0.25">
      <c r="A937" s="101">
        <v>126276</v>
      </c>
      <c r="B937" s="102" t="s">
        <v>1450</v>
      </c>
      <c r="C937" s="102" t="s">
        <v>3477</v>
      </c>
      <c r="D937" s="101">
        <v>3290</v>
      </c>
      <c r="E937" s="102" t="s">
        <v>69</v>
      </c>
      <c r="F937" s="102" t="s">
        <v>1451</v>
      </c>
      <c r="G937" s="102" t="s">
        <v>2586</v>
      </c>
      <c r="H937" s="101">
        <v>138792</v>
      </c>
    </row>
    <row r="938" spans="1:8" ht="14.4" x14ac:dyDescent="0.25">
      <c r="A938" s="101">
        <v>126284</v>
      </c>
      <c r="B938" s="102" t="s">
        <v>1452</v>
      </c>
      <c r="C938" s="102" t="s">
        <v>3477</v>
      </c>
      <c r="D938" s="101">
        <v>3290</v>
      </c>
      <c r="E938" s="102" t="s">
        <v>69</v>
      </c>
      <c r="F938" s="102" t="s">
        <v>1451</v>
      </c>
      <c r="G938" s="102" t="s">
        <v>2587</v>
      </c>
      <c r="H938" s="101">
        <v>138792</v>
      </c>
    </row>
    <row r="939" spans="1:8" ht="14.4" x14ac:dyDescent="0.25">
      <c r="A939" s="101">
        <v>126292</v>
      </c>
      <c r="B939" s="102" t="s">
        <v>2250</v>
      </c>
      <c r="C939" s="102" t="s">
        <v>3477</v>
      </c>
      <c r="D939" s="101">
        <v>3290</v>
      </c>
      <c r="E939" s="102" t="s">
        <v>69</v>
      </c>
      <c r="F939" s="102" t="s">
        <v>1451</v>
      </c>
      <c r="G939" s="102" t="s">
        <v>1654</v>
      </c>
      <c r="H939" s="101">
        <v>138792</v>
      </c>
    </row>
    <row r="940" spans="1:8" ht="14.4" x14ac:dyDescent="0.25">
      <c r="A940" s="101">
        <v>126383</v>
      </c>
      <c r="B940" s="102" t="s">
        <v>3478</v>
      </c>
      <c r="C940" s="102" t="s">
        <v>3479</v>
      </c>
      <c r="D940" s="101">
        <v>9890</v>
      </c>
      <c r="E940" s="102" t="s">
        <v>7</v>
      </c>
      <c r="F940" s="102" t="s">
        <v>1453</v>
      </c>
      <c r="G940" s="102" t="s">
        <v>1454</v>
      </c>
      <c r="H940" s="101">
        <v>112243</v>
      </c>
    </row>
    <row r="941" spans="1:8" ht="14.4" x14ac:dyDescent="0.25">
      <c r="A941" s="101">
        <v>126409</v>
      </c>
      <c r="B941" s="102" t="s">
        <v>3874</v>
      </c>
      <c r="C941" s="102" t="s">
        <v>3480</v>
      </c>
      <c r="D941" s="101">
        <v>8500</v>
      </c>
      <c r="E941" s="102" t="s">
        <v>107</v>
      </c>
      <c r="F941" s="102" t="s">
        <v>1603</v>
      </c>
      <c r="G941" s="102" t="s">
        <v>3875</v>
      </c>
      <c r="H941" s="101">
        <v>113191</v>
      </c>
    </row>
    <row r="942" spans="1:8" ht="14.4" x14ac:dyDescent="0.25">
      <c r="A942" s="101">
        <v>126433</v>
      </c>
      <c r="B942" s="102" t="s">
        <v>3737</v>
      </c>
      <c r="C942" s="102" t="s">
        <v>3481</v>
      </c>
      <c r="D942" s="101">
        <v>9050</v>
      </c>
      <c r="E942" s="102" t="s">
        <v>1724</v>
      </c>
      <c r="F942" s="102" t="s">
        <v>1455</v>
      </c>
      <c r="G942" s="102" t="s">
        <v>3738</v>
      </c>
      <c r="H942" s="101">
        <v>113274</v>
      </c>
    </row>
    <row r="943" spans="1:8" ht="14.4" x14ac:dyDescent="0.25">
      <c r="A943" s="101">
        <v>126441</v>
      </c>
      <c r="B943" s="102" t="s">
        <v>2251</v>
      </c>
      <c r="C943" s="102" t="s">
        <v>3481</v>
      </c>
      <c r="D943" s="101">
        <v>9050</v>
      </c>
      <c r="E943" s="102" t="s">
        <v>1724</v>
      </c>
      <c r="F943" s="102" t="s">
        <v>1456</v>
      </c>
      <c r="G943" s="102" t="s">
        <v>3876</v>
      </c>
      <c r="H943" s="101">
        <v>113274</v>
      </c>
    </row>
    <row r="944" spans="1:8" ht="14.4" x14ac:dyDescent="0.25">
      <c r="A944" s="101">
        <v>126466</v>
      </c>
      <c r="B944" s="102" t="s">
        <v>916</v>
      </c>
      <c r="C944" s="102" t="s">
        <v>3482</v>
      </c>
      <c r="D944" s="101">
        <v>1970</v>
      </c>
      <c r="E944" s="102" t="s">
        <v>152</v>
      </c>
      <c r="F944" s="102" t="s">
        <v>1457</v>
      </c>
      <c r="G944" s="102" t="s">
        <v>3483</v>
      </c>
      <c r="H944" s="101">
        <v>111451</v>
      </c>
    </row>
    <row r="945" spans="1:8" ht="14.4" x14ac:dyDescent="0.25">
      <c r="A945" s="101">
        <v>126474</v>
      </c>
      <c r="B945" s="102" t="s">
        <v>916</v>
      </c>
      <c r="C945" s="102" t="s">
        <v>3482</v>
      </c>
      <c r="D945" s="101">
        <v>1970</v>
      </c>
      <c r="E945" s="102" t="s">
        <v>152</v>
      </c>
      <c r="F945" s="102" t="s">
        <v>1457</v>
      </c>
      <c r="G945" s="102" t="s">
        <v>3484</v>
      </c>
      <c r="H945" s="101">
        <v>111451</v>
      </c>
    </row>
    <row r="946" spans="1:8" ht="14.4" x14ac:dyDescent="0.25">
      <c r="A946" s="101">
        <v>126491</v>
      </c>
      <c r="B946" s="102" t="s">
        <v>2252</v>
      </c>
      <c r="C946" s="102" t="s">
        <v>3485</v>
      </c>
      <c r="D946" s="101">
        <v>2140</v>
      </c>
      <c r="E946" s="102" t="s">
        <v>1640</v>
      </c>
      <c r="F946" s="102" t="s">
        <v>1604</v>
      </c>
      <c r="G946" s="102" t="s">
        <v>1858</v>
      </c>
      <c r="H946" s="101">
        <v>112995</v>
      </c>
    </row>
    <row r="947" spans="1:8" ht="14.4" x14ac:dyDescent="0.25">
      <c r="A947" s="101">
        <v>126649</v>
      </c>
      <c r="B947" s="102" t="s">
        <v>1458</v>
      </c>
      <c r="C947" s="102" t="s">
        <v>3025</v>
      </c>
      <c r="D947" s="101">
        <v>9000</v>
      </c>
      <c r="E947" s="102" t="s">
        <v>121</v>
      </c>
      <c r="F947" s="102" t="s">
        <v>808</v>
      </c>
      <c r="G947" s="102" t="s">
        <v>1579</v>
      </c>
      <c r="H947" s="101">
        <v>113282</v>
      </c>
    </row>
    <row r="948" spans="1:8" ht="14.4" x14ac:dyDescent="0.25">
      <c r="A948" s="101">
        <v>126656</v>
      </c>
      <c r="B948" s="102" t="s">
        <v>2253</v>
      </c>
      <c r="C948" s="102" t="s">
        <v>2873</v>
      </c>
      <c r="D948" s="101">
        <v>3001</v>
      </c>
      <c r="E948" s="102" t="s">
        <v>1615</v>
      </c>
      <c r="F948" s="102" t="s">
        <v>553</v>
      </c>
      <c r="G948" s="102" t="s">
        <v>1791</v>
      </c>
      <c r="H948" s="101">
        <v>112409</v>
      </c>
    </row>
    <row r="949" spans="1:8" ht="14.4" x14ac:dyDescent="0.25">
      <c r="A949" s="101">
        <v>126664</v>
      </c>
      <c r="B949" s="102" t="s">
        <v>2254</v>
      </c>
      <c r="C949" s="102" t="s">
        <v>2873</v>
      </c>
      <c r="D949" s="101">
        <v>3001</v>
      </c>
      <c r="E949" s="102" t="s">
        <v>1615</v>
      </c>
      <c r="F949" s="102" t="s">
        <v>553</v>
      </c>
      <c r="G949" s="102" t="s">
        <v>1791</v>
      </c>
      <c r="H949" s="101">
        <v>112409</v>
      </c>
    </row>
    <row r="950" spans="1:8" ht="14.4" x14ac:dyDescent="0.25">
      <c r="A950" s="101">
        <v>126672</v>
      </c>
      <c r="B950" s="102" t="s">
        <v>2255</v>
      </c>
      <c r="C950" s="102" t="s">
        <v>2873</v>
      </c>
      <c r="D950" s="101">
        <v>3001</v>
      </c>
      <c r="E950" s="102" t="s">
        <v>1615</v>
      </c>
      <c r="F950" s="102" t="s">
        <v>553</v>
      </c>
      <c r="G950" s="102" t="s">
        <v>1791</v>
      </c>
      <c r="H950" s="101">
        <v>112409</v>
      </c>
    </row>
    <row r="951" spans="1:8" ht="14.4" x14ac:dyDescent="0.25">
      <c r="A951" s="101">
        <v>126706</v>
      </c>
      <c r="B951" s="102" t="s">
        <v>2256</v>
      </c>
      <c r="C951" s="102" t="s">
        <v>2935</v>
      </c>
      <c r="D951" s="101">
        <v>8470</v>
      </c>
      <c r="E951" s="102" t="s">
        <v>97</v>
      </c>
      <c r="F951" s="102" t="s">
        <v>671</v>
      </c>
      <c r="G951" s="102" t="s">
        <v>672</v>
      </c>
      <c r="H951" s="101">
        <v>112748</v>
      </c>
    </row>
    <row r="952" spans="1:8" ht="14.4" x14ac:dyDescent="0.25">
      <c r="A952" s="101">
        <v>126714</v>
      </c>
      <c r="B952" s="102" t="s">
        <v>1365</v>
      </c>
      <c r="C952" s="102" t="s">
        <v>2997</v>
      </c>
      <c r="D952" s="101">
        <v>9300</v>
      </c>
      <c r="E952" s="102" t="s">
        <v>128</v>
      </c>
      <c r="F952" s="102" t="s">
        <v>773</v>
      </c>
      <c r="G952" s="102" t="s">
        <v>3676</v>
      </c>
      <c r="H952" s="101">
        <v>111583</v>
      </c>
    </row>
    <row r="953" spans="1:8" ht="14.4" x14ac:dyDescent="0.25">
      <c r="A953" s="101">
        <v>126731</v>
      </c>
      <c r="B953" s="102" t="s">
        <v>1459</v>
      </c>
      <c r="C953" s="102" t="s">
        <v>3486</v>
      </c>
      <c r="D953" s="101">
        <v>3090</v>
      </c>
      <c r="E953" s="102" t="s">
        <v>34</v>
      </c>
      <c r="F953" s="102" t="s">
        <v>1461</v>
      </c>
      <c r="G953" s="102" t="s">
        <v>3487</v>
      </c>
      <c r="H953" s="101">
        <v>111451</v>
      </c>
    </row>
    <row r="954" spans="1:8" ht="14.4" x14ac:dyDescent="0.25">
      <c r="A954" s="101">
        <v>126748</v>
      </c>
      <c r="B954" s="102" t="s">
        <v>1460</v>
      </c>
      <c r="C954" s="102" t="s">
        <v>3486</v>
      </c>
      <c r="D954" s="101">
        <v>3090</v>
      </c>
      <c r="E954" s="102" t="s">
        <v>34</v>
      </c>
      <c r="F954" s="102" t="s">
        <v>1461</v>
      </c>
      <c r="G954" s="102" t="s">
        <v>3487</v>
      </c>
      <c r="H954" s="101">
        <v>111451</v>
      </c>
    </row>
    <row r="955" spans="1:8" ht="14.4" x14ac:dyDescent="0.25">
      <c r="A955" s="101">
        <v>126797</v>
      </c>
      <c r="B955" s="102" t="s">
        <v>1462</v>
      </c>
      <c r="C955" s="102" t="s">
        <v>3072</v>
      </c>
      <c r="D955" s="101">
        <v>3960</v>
      </c>
      <c r="E955" s="102" t="s">
        <v>82</v>
      </c>
      <c r="F955" s="102" t="s">
        <v>884</v>
      </c>
      <c r="G955" s="102" t="s">
        <v>885</v>
      </c>
      <c r="H955" s="101">
        <v>113449</v>
      </c>
    </row>
    <row r="956" spans="1:8" ht="14.4" x14ac:dyDescent="0.25">
      <c r="A956" s="101">
        <v>126805</v>
      </c>
      <c r="B956" s="102" t="s">
        <v>2483</v>
      </c>
      <c r="C956" s="102" t="s">
        <v>2962</v>
      </c>
      <c r="D956" s="101">
        <v>8400</v>
      </c>
      <c r="E956" s="102" t="s">
        <v>101</v>
      </c>
      <c r="F956" s="102" t="s">
        <v>730</v>
      </c>
      <c r="G956" s="102" t="s">
        <v>3814</v>
      </c>
      <c r="H956" s="101">
        <v>112748</v>
      </c>
    </row>
    <row r="957" spans="1:8" ht="14.4" x14ac:dyDescent="0.25">
      <c r="A957" s="101">
        <v>126847</v>
      </c>
      <c r="B957" s="102" t="s">
        <v>1463</v>
      </c>
      <c r="C957" s="102" t="s">
        <v>3047</v>
      </c>
      <c r="D957" s="101">
        <v>9700</v>
      </c>
      <c r="E957" s="102" t="s">
        <v>139</v>
      </c>
      <c r="F957" s="102" t="s">
        <v>848</v>
      </c>
      <c r="G957" s="102" t="s">
        <v>849</v>
      </c>
      <c r="H957" s="101">
        <v>113316</v>
      </c>
    </row>
    <row r="958" spans="1:8" ht="14.4" x14ac:dyDescent="0.25">
      <c r="A958" s="101">
        <v>126854</v>
      </c>
      <c r="B958" s="102" t="s">
        <v>1605</v>
      </c>
      <c r="C958" s="102" t="s">
        <v>2760</v>
      </c>
      <c r="D958" s="101">
        <v>2020</v>
      </c>
      <c r="E958" s="102" t="s">
        <v>1554</v>
      </c>
      <c r="F958" s="102" t="s">
        <v>1464</v>
      </c>
      <c r="G958" s="102" t="s">
        <v>2257</v>
      </c>
      <c r="H958" s="101">
        <v>130757</v>
      </c>
    </row>
    <row r="959" spans="1:8" ht="14.4" x14ac:dyDescent="0.25">
      <c r="A959" s="101">
        <v>126871</v>
      </c>
      <c r="B959" s="102" t="s">
        <v>1465</v>
      </c>
      <c r="C959" s="102" t="s">
        <v>3405</v>
      </c>
      <c r="D959" s="101">
        <v>2860</v>
      </c>
      <c r="E959" s="102" t="s">
        <v>160</v>
      </c>
      <c r="F959" s="102" t="s">
        <v>1300</v>
      </c>
      <c r="G959" s="102" t="s">
        <v>3488</v>
      </c>
      <c r="H959" s="101">
        <v>112813</v>
      </c>
    </row>
    <row r="960" spans="1:8" ht="14.4" x14ac:dyDescent="0.25">
      <c r="A960" s="101">
        <v>126888</v>
      </c>
      <c r="B960" s="102" t="s">
        <v>2258</v>
      </c>
      <c r="C960" s="102" t="s">
        <v>3489</v>
      </c>
      <c r="D960" s="101">
        <v>3000</v>
      </c>
      <c r="E960" s="102" t="s">
        <v>166</v>
      </c>
      <c r="F960" s="102" t="s">
        <v>1466</v>
      </c>
      <c r="G960" s="102" t="s">
        <v>1467</v>
      </c>
      <c r="H960" s="101">
        <v>112409</v>
      </c>
    </row>
    <row r="961" spans="1:8" ht="14.4" x14ac:dyDescent="0.25">
      <c r="A961" s="101">
        <v>126896</v>
      </c>
      <c r="B961" s="102" t="s">
        <v>2259</v>
      </c>
      <c r="C961" s="102" t="s">
        <v>3489</v>
      </c>
      <c r="D961" s="101">
        <v>3000</v>
      </c>
      <c r="E961" s="102" t="s">
        <v>166</v>
      </c>
      <c r="F961" s="102" t="s">
        <v>1466</v>
      </c>
      <c r="G961" s="102" t="s">
        <v>1467</v>
      </c>
      <c r="H961" s="101">
        <v>112409</v>
      </c>
    </row>
    <row r="962" spans="1:8" ht="14.4" x14ac:dyDescent="0.25">
      <c r="A962" s="101">
        <v>126904</v>
      </c>
      <c r="B962" s="102" t="s">
        <v>1468</v>
      </c>
      <c r="C962" s="102" t="s">
        <v>3490</v>
      </c>
      <c r="D962" s="101">
        <v>3001</v>
      </c>
      <c r="E962" s="102" t="s">
        <v>1615</v>
      </c>
      <c r="F962" s="102" t="s">
        <v>1469</v>
      </c>
      <c r="G962" s="102" t="s">
        <v>3677</v>
      </c>
      <c r="H962" s="101">
        <v>112409</v>
      </c>
    </row>
    <row r="963" spans="1:8" ht="14.4" x14ac:dyDescent="0.25">
      <c r="A963" s="101">
        <v>126921</v>
      </c>
      <c r="B963" s="102" t="s">
        <v>2260</v>
      </c>
      <c r="C963" s="102" t="s">
        <v>3491</v>
      </c>
      <c r="D963" s="101">
        <v>9300</v>
      </c>
      <c r="E963" s="102" t="s">
        <v>128</v>
      </c>
      <c r="F963" s="102" t="s">
        <v>1249</v>
      </c>
      <c r="G963" s="102" t="s">
        <v>1250</v>
      </c>
      <c r="H963" s="101">
        <v>111583</v>
      </c>
    </row>
    <row r="964" spans="1:8" ht="14.4" x14ac:dyDescent="0.25">
      <c r="A964" s="101">
        <v>126938</v>
      </c>
      <c r="B964" s="102" t="s">
        <v>2261</v>
      </c>
      <c r="C964" s="102" t="s">
        <v>3492</v>
      </c>
      <c r="D964" s="101">
        <v>9300</v>
      </c>
      <c r="E964" s="102" t="s">
        <v>128</v>
      </c>
      <c r="F964" s="102" t="s">
        <v>1249</v>
      </c>
      <c r="G964" s="102" t="s">
        <v>1250</v>
      </c>
      <c r="H964" s="101">
        <v>111583</v>
      </c>
    </row>
    <row r="965" spans="1:8" ht="14.4" x14ac:dyDescent="0.25">
      <c r="A965" s="101">
        <v>126946</v>
      </c>
      <c r="B965" s="102" t="s">
        <v>1470</v>
      </c>
      <c r="C965" s="102" t="s">
        <v>3493</v>
      </c>
      <c r="D965" s="101">
        <v>2861</v>
      </c>
      <c r="E965" s="102" t="s">
        <v>1725</v>
      </c>
      <c r="F965" s="102" t="s">
        <v>1471</v>
      </c>
      <c r="G965" s="102" t="s">
        <v>1472</v>
      </c>
      <c r="H965" s="101">
        <v>112813</v>
      </c>
    </row>
    <row r="966" spans="1:8" ht="14.4" x14ac:dyDescent="0.25">
      <c r="A966" s="101">
        <v>126953</v>
      </c>
      <c r="B966" s="102" t="s">
        <v>1473</v>
      </c>
      <c r="C966" s="102" t="s">
        <v>3493</v>
      </c>
      <c r="D966" s="101">
        <v>2861</v>
      </c>
      <c r="E966" s="102" t="s">
        <v>1725</v>
      </c>
      <c r="F966" s="102" t="s">
        <v>1471</v>
      </c>
      <c r="G966" s="102" t="s">
        <v>1472</v>
      </c>
      <c r="H966" s="101">
        <v>112813</v>
      </c>
    </row>
    <row r="967" spans="1:8" ht="14.4" x14ac:dyDescent="0.25">
      <c r="A967" s="101">
        <v>126961</v>
      </c>
      <c r="B967" s="102" t="s">
        <v>1474</v>
      </c>
      <c r="C967" s="102" t="s">
        <v>3493</v>
      </c>
      <c r="D967" s="101">
        <v>2861</v>
      </c>
      <c r="E967" s="102" t="s">
        <v>1725</v>
      </c>
      <c r="F967" s="102" t="s">
        <v>1471</v>
      </c>
      <c r="G967" s="102" t="s">
        <v>1472</v>
      </c>
      <c r="H967" s="101">
        <v>112813</v>
      </c>
    </row>
    <row r="968" spans="1:8" ht="14.4" x14ac:dyDescent="0.25">
      <c r="A968" s="101">
        <v>126987</v>
      </c>
      <c r="B968" s="102" t="s">
        <v>2588</v>
      </c>
      <c r="C968" s="102" t="s">
        <v>2999</v>
      </c>
      <c r="D968" s="101">
        <v>9300</v>
      </c>
      <c r="E968" s="102" t="s">
        <v>128</v>
      </c>
      <c r="F968" s="102" t="s">
        <v>775</v>
      </c>
      <c r="G968" s="102" t="s">
        <v>1475</v>
      </c>
      <c r="H968" s="101">
        <v>111583</v>
      </c>
    </row>
    <row r="969" spans="1:8" ht="14.4" x14ac:dyDescent="0.25">
      <c r="A969" s="101">
        <v>126995</v>
      </c>
      <c r="B969" s="102" t="s">
        <v>2484</v>
      </c>
      <c r="C969" s="102" t="s">
        <v>2999</v>
      </c>
      <c r="D969" s="101">
        <v>9300</v>
      </c>
      <c r="E969" s="102" t="s">
        <v>128</v>
      </c>
      <c r="F969" s="102" t="s">
        <v>775</v>
      </c>
      <c r="G969" s="102" t="s">
        <v>1859</v>
      </c>
      <c r="H969" s="101">
        <v>111583</v>
      </c>
    </row>
    <row r="970" spans="1:8" ht="14.4" x14ac:dyDescent="0.25">
      <c r="A970" s="101">
        <v>127159</v>
      </c>
      <c r="B970" s="102" t="s">
        <v>2263</v>
      </c>
      <c r="C970" s="102" t="s">
        <v>2950</v>
      </c>
      <c r="D970" s="101">
        <v>8610</v>
      </c>
      <c r="E970" s="102" t="s">
        <v>3</v>
      </c>
      <c r="F970" s="102" t="s">
        <v>711</v>
      </c>
      <c r="G970" s="102" t="s">
        <v>712</v>
      </c>
      <c r="H970" s="101">
        <v>113258</v>
      </c>
    </row>
    <row r="971" spans="1:8" ht="14.4" x14ac:dyDescent="0.25">
      <c r="A971" s="101">
        <v>127423</v>
      </c>
      <c r="B971" s="102" t="s">
        <v>1476</v>
      </c>
      <c r="C971" s="102" t="s">
        <v>2815</v>
      </c>
      <c r="D971" s="101">
        <v>2800</v>
      </c>
      <c r="E971" s="102" t="s">
        <v>64</v>
      </c>
      <c r="F971" s="102" t="s">
        <v>446</v>
      </c>
      <c r="G971" s="102" t="s">
        <v>3794</v>
      </c>
      <c r="H971" s="101">
        <v>112813</v>
      </c>
    </row>
    <row r="972" spans="1:8" ht="14.4" x14ac:dyDescent="0.25">
      <c r="A972" s="101">
        <v>127431</v>
      </c>
      <c r="B972" s="102" t="s">
        <v>1477</v>
      </c>
      <c r="C972" s="102" t="s">
        <v>3436</v>
      </c>
      <c r="D972" s="101">
        <v>8930</v>
      </c>
      <c r="E972" s="102" t="s">
        <v>175</v>
      </c>
      <c r="F972" s="102" t="s">
        <v>1358</v>
      </c>
      <c r="G972" s="102" t="s">
        <v>3739</v>
      </c>
      <c r="H972" s="101">
        <v>111401</v>
      </c>
    </row>
    <row r="973" spans="1:8" ht="14.4" x14ac:dyDescent="0.25">
      <c r="A973" s="101">
        <v>127449</v>
      </c>
      <c r="B973" s="102" t="s">
        <v>1478</v>
      </c>
      <c r="C973" s="102" t="s">
        <v>2772</v>
      </c>
      <c r="D973" s="101">
        <v>2140</v>
      </c>
      <c r="E973" s="102" t="s">
        <v>1640</v>
      </c>
      <c r="F973" s="102" t="s">
        <v>1738</v>
      </c>
      <c r="G973" s="102" t="s">
        <v>1739</v>
      </c>
      <c r="H973" s="101">
        <v>113001</v>
      </c>
    </row>
    <row r="974" spans="1:8" ht="14.4" x14ac:dyDescent="0.25">
      <c r="A974" s="101">
        <v>127456</v>
      </c>
      <c r="B974" s="102" t="s">
        <v>3609</v>
      </c>
      <c r="C974" s="102" t="s">
        <v>2755</v>
      </c>
      <c r="D974" s="101">
        <v>2000</v>
      </c>
      <c r="E974" s="102" t="s">
        <v>1554</v>
      </c>
      <c r="F974" s="102" t="s">
        <v>185</v>
      </c>
      <c r="G974" s="102" t="s">
        <v>2756</v>
      </c>
      <c r="H974" s="101">
        <v>113001</v>
      </c>
    </row>
    <row r="975" spans="1:8" ht="14.4" x14ac:dyDescent="0.25">
      <c r="A975" s="101">
        <v>127464</v>
      </c>
      <c r="B975" s="102" t="s">
        <v>2264</v>
      </c>
      <c r="C975" s="102" t="s">
        <v>2864</v>
      </c>
      <c r="D975" s="101">
        <v>1020</v>
      </c>
      <c r="E975" s="102" t="s">
        <v>1652</v>
      </c>
      <c r="F975" s="102" t="s">
        <v>536</v>
      </c>
      <c r="G975" s="102" t="s">
        <v>2534</v>
      </c>
      <c r="H975" s="101">
        <v>111393</v>
      </c>
    </row>
    <row r="976" spans="1:8" ht="14.4" x14ac:dyDescent="0.25">
      <c r="A976" s="101">
        <v>127472</v>
      </c>
      <c r="B976" s="102" t="s">
        <v>1479</v>
      </c>
      <c r="C976" s="102" t="s">
        <v>3494</v>
      </c>
      <c r="D976" s="101">
        <v>2000</v>
      </c>
      <c r="E976" s="102" t="s">
        <v>1554</v>
      </c>
      <c r="F976" s="102" t="s">
        <v>184</v>
      </c>
      <c r="G976" s="102" t="s">
        <v>3877</v>
      </c>
      <c r="H976" s="101">
        <v>130732</v>
      </c>
    </row>
    <row r="977" spans="1:8" ht="14.4" x14ac:dyDescent="0.25">
      <c r="A977" s="101">
        <v>127481</v>
      </c>
      <c r="B977" s="102" t="s">
        <v>452</v>
      </c>
      <c r="C977" s="102" t="s">
        <v>3494</v>
      </c>
      <c r="D977" s="101">
        <v>2000</v>
      </c>
      <c r="E977" s="102" t="s">
        <v>1554</v>
      </c>
      <c r="F977" s="102" t="s">
        <v>184</v>
      </c>
      <c r="G977" s="102" t="s">
        <v>1606</v>
      </c>
      <c r="H977" s="101">
        <v>130732</v>
      </c>
    </row>
    <row r="978" spans="1:8" ht="14.4" x14ac:dyDescent="0.25">
      <c r="A978" s="101">
        <v>127514</v>
      </c>
      <c r="B978" s="102" t="s">
        <v>1480</v>
      </c>
      <c r="C978" s="102" t="s">
        <v>3495</v>
      </c>
      <c r="D978" s="101">
        <v>2300</v>
      </c>
      <c r="E978" s="102" t="s">
        <v>48</v>
      </c>
      <c r="F978" s="102" t="s">
        <v>1481</v>
      </c>
      <c r="G978" s="102" t="s">
        <v>1860</v>
      </c>
      <c r="H978" s="101">
        <v>113068</v>
      </c>
    </row>
    <row r="979" spans="1:8" ht="14.4" x14ac:dyDescent="0.25">
      <c r="A979" s="101">
        <v>127522</v>
      </c>
      <c r="B979" s="102" t="s">
        <v>1482</v>
      </c>
      <c r="C979" s="102" t="s">
        <v>3495</v>
      </c>
      <c r="D979" s="101">
        <v>2300</v>
      </c>
      <c r="E979" s="102" t="s">
        <v>48</v>
      </c>
      <c r="F979" s="102" t="s">
        <v>1481</v>
      </c>
      <c r="G979" s="102" t="s">
        <v>1860</v>
      </c>
      <c r="H979" s="101">
        <v>113068</v>
      </c>
    </row>
    <row r="980" spans="1:8" ht="14.4" x14ac:dyDescent="0.25">
      <c r="A980" s="101">
        <v>127531</v>
      </c>
      <c r="B980" s="102" t="s">
        <v>1483</v>
      </c>
      <c r="C980" s="102" t="s">
        <v>3496</v>
      </c>
      <c r="D980" s="101">
        <v>9000</v>
      </c>
      <c r="E980" s="102" t="s">
        <v>121</v>
      </c>
      <c r="F980" s="102" t="s">
        <v>1484</v>
      </c>
      <c r="G980" s="102" t="s">
        <v>1485</v>
      </c>
      <c r="H980" s="101">
        <v>113274</v>
      </c>
    </row>
    <row r="981" spans="1:8" ht="14.4" x14ac:dyDescent="0.25">
      <c r="A981" s="101">
        <v>127548</v>
      </c>
      <c r="B981" s="102" t="s">
        <v>1486</v>
      </c>
      <c r="C981" s="102" t="s">
        <v>3496</v>
      </c>
      <c r="D981" s="101">
        <v>9000</v>
      </c>
      <c r="E981" s="102" t="s">
        <v>121</v>
      </c>
      <c r="F981" s="102" t="s">
        <v>1484</v>
      </c>
      <c r="G981" s="102" t="s">
        <v>1485</v>
      </c>
      <c r="H981" s="101">
        <v>113274</v>
      </c>
    </row>
    <row r="982" spans="1:8" ht="14.4" x14ac:dyDescent="0.25">
      <c r="A982" s="101">
        <v>127563</v>
      </c>
      <c r="B982" s="102" t="s">
        <v>1487</v>
      </c>
      <c r="C982" s="102" t="s">
        <v>3497</v>
      </c>
      <c r="D982" s="101">
        <v>3530</v>
      </c>
      <c r="E982" s="102" t="s">
        <v>74</v>
      </c>
      <c r="F982" s="102" t="s">
        <v>1489</v>
      </c>
      <c r="G982" s="102" t="s">
        <v>1488</v>
      </c>
      <c r="H982" s="101">
        <v>111518</v>
      </c>
    </row>
    <row r="983" spans="1:8" ht="14.4" x14ac:dyDescent="0.25">
      <c r="A983" s="101">
        <v>127571</v>
      </c>
      <c r="B983" s="102" t="s">
        <v>1487</v>
      </c>
      <c r="C983" s="102" t="s">
        <v>3497</v>
      </c>
      <c r="D983" s="101">
        <v>3530</v>
      </c>
      <c r="E983" s="102" t="s">
        <v>74</v>
      </c>
      <c r="F983" s="102" t="s">
        <v>1489</v>
      </c>
      <c r="G983" s="102" t="s">
        <v>1488</v>
      </c>
      <c r="H983" s="101">
        <v>111518</v>
      </c>
    </row>
    <row r="984" spans="1:8" ht="14.4" x14ac:dyDescent="0.25">
      <c r="A984" s="101">
        <v>127597</v>
      </c>
      <c r="B984" s="102" t="s">
        <v>1490</v>
      </c>
      <c r="C984" s="102" t="s">
        <v>2826</v>
      </c>
      <c r="D984" s="101">
        <v>2390</v>
      </c>
      <c r="E984" s="102" t="s">
        <v>206</v>
      </c>
      <c r="F984" s="102" t="s">
        <v>464</v>
      </c>
      <c r="G984" s="102" t="s">
        <v>3498</v>
      </c>
      <c r="H984" s="101">
        <v>130732</v>
      </c>
    </row>
    <row r="985" spans="1:8" ht="14.4" x14ac:dyDescent="0.25">
      <c r="A985" s="101">
        <v>127605</v>
      </c>
      <c r="B985" s="102" t="s">
        <v>2589</v>
      </c>
      <c r="C985" s="102" t="s">
        <v>2989</v>
      </c>
      <c r="D985" s="101">
        <v>8790</v>
      </c>
      <c r="E985" s="102" t="s">
        <v>116</v>
      </c>
      <c r="F985" s="102" t="s">
        <v>764</v>
      </c>
      <c r="G985" s="102" t="s">
        <v>2541</v>
      </c>
      <c r="H985" s="101">
        <v>113233</v>
      </c>
    </row>
    <row r="986" spans="1:8" ht="14.4" x14ac:dyDescent="0.25">
      <c r="A986" s="101">
        <v>127613</v>
      </c>
      <c r="B986" s="102" t="s">
        <v>2265</v>
      </c>
      <c r="C986" s="102" t="s">
        <v>3380</v>
      </c>
      <c r="D986" s="101">
        <v>3500</v>
      </c>
      <c r="E986" s="102" t="s">
        <v>72</v>
      </c>
      <c r="F986" s="102" t="s">
        <v>1257</v>
      </c>
      <c r="G986" s="102" t="s">
        <v>3678</v>
      </c>
      <c r="H986" s="101">
        <v>113357</v>
      </c>
    </row>
    <row r="987" spans="1:8" ht="14.4" x14ac:dyDescent="0.25">
      <c r="A987" s="101">
        <v>127621</v>
      </c>
      <c r="B987" s="102" t="s">
        <v>2266</v>
      </c>
      <c r="C987" s="102" t="s">
        <v>3380</v>
      </c>
      <c r="D987" s="101">
        <v>3500</v>
      </c>
      <c r="E987" s="102" t="s">
        <v>72</v>
      </c>
      <c r="F987" s="102" t="s">
        <v>1257</v>
      </c>
      <c r="G987" s="102" t="s">
        <v>3878</v>
      </c>
      <c r="H987" s="101">
        <v>113357</v>
      </c>
    </row>
    <row r="988" spans="1:8" ht="14.4" x14ac:dyDescent="0.25">
      <c r="A988" s="101">
        <v>127639</v>
      </c>
      <c r="B988" s="102" t="s">
        <v>1491</v>
      </c>
      <c r="C988" s="102" t="s">
        <v>3085</v>
      </c>
      <c r="D988" s="101">
        <v>3500</v>
      </c>
      <c r="E988" s="102" t="s">
        <v>72</v>
      </c>
      <c r="F988" s="102" t="s">
        <v>906</v>
      </c>
      <c r="G988" s="102" t="s">
        <v>3879</v>
      </c>
      <c r="H988" s="101">
        <v>113357</v>
      </c>
    </row>
    <row r="989" spans="1:8" ht="14.4" x14ac:dyDescent="0.25">
      <c r="A989" s="101">
        <v>127647</v>
      </c>
      <c r="B989" s="102" t="s">
        <v>2267</v>
      </c>
      <c r="C989" s="102" t="s">
        <v>3360</v>
      </c>
      <c r="D989" s="101">
        <v>3680</v>
      </c>
      <c r="E989" s="102" t="s">
        <v>81</v>
      </c>
      <c r="F989" s="102" t="s">
        <v>1222</v>
      </c>
      <c r="G989" s="102" t="s">
        <v>2185</v>
      </c>
      <c r="H989" s="101">
        <v>113423</v>
      </c>
    </row>
    <row r="990" spans="1:8" ht="14.4" x14ac:dyDescent="0.25">
      <c r="A990" s="101">
        <v>127654</v>
      </c>
      <c r="B990" s="102" t="s">
        <v>2268</v>
      </c>
      <c r="C990" s="102" t="s">
        <v>3089</v>
      </c>
      <c r="D990" s="101">
        <v>3680</v>
      </c>
      <c r="E990" s="102" t="s">
        <v>81</v>
      </c>
      <c r="F990" s="102" t="s">
        <v>915</v>
      </c>
      <c r="G990" s="102" t="s">
        <v>2069</v>
      </c>
      <c r="H990" s="101">
        <v>113423</v>
      </c>
    </row>
    <row r="991" spans="1:8" ht="14.4" x14ac:dyDescent="0.25">
      <c r="A991" s="101">
        <v>127662</v>
      </c>
      <c r="B991" s="102" t="s">
        <v>2269</v>
      </c>
      <c r="C991" s="102" t="s">
        <v>3099</v>
      </c>
      <c r="D991" s="101">
        <v>3680</v>
      </c>
      <c r="E991" s="102" t="s">
        <v>81</v>
      </c>
      <c r="F991" s="102" t="s">
        <v>915</v>
      </c>
      <c r="G991" s="102" t="s">
        <v>2069</v>
      </c>
      <c r="H991" s="101">
        <v>113423</v>
      </c>
    </row>
    <row r="992" spans="1:8" ht="14.4" x14ac:dyDescent="0.25">
      <c r="A992" s="101">
        <v>127671</v>
      </c>
      <c r="B992" s="102" t="s">
        <v>2270</v>
      </c>
      <c r="C992" s="102" t="s">
        <v>3381</v>
      </c>
      <c r="D992" s="101">
        <v>3640</v>
      </c>
      <c r="E992" s="102" t="s">
        <v>172</v>
      </c>
      <c r="F992" s="102" t="s">
        <v>1258</v>
      </c>
      <c r="G992" s="102" t="s">
        <v>2197</v>
      </c>
      <c r="H992" s="101">
        <v>113423</v>
      </c>
    </row>
    <row r="993" spans="1:8" ht="14.4" x14ac:dyDescent="0.25">
      <c r="A993" s="101">
        <v>127688</v>
      </c>
      <c r="B993" s="102" t="s">
        <v>1492</v>
      </c>
      <c r="C993" s="102" t="s">
        <v>3499</v>
      </c>
      <c r="D993" s="101">
        <v>9000</v>
      </c>
      <c r="E993" s="102" t="s">
        <v>121</v>
      </c>
      <c r="F993" s="102" t="s">
        <v>1493</v>
      </c>
      <c r="G993" s="102" t="s">
        <v>1494</v>
      </c>
      <c r="H993" s="101">
        <v>113282</v>
      </c>
    </row>
    <row r="994" spans="1:8" ht="14.4" x14ac:dyDescent="0.25">
      <c r="A994" s="101">
        <v>127696</v>
      </c>
      <c r="B994" s="102" t="s">
        <v>1233</v>
      </c>
      <c r="C994" s="102" t="s">
        <v>3499</v>
      </c>
      <c r="D994" s="101">
        <v>9000</v>
      </c>
      <c r="E994" s="102" t="s">
        <v>121</v>
      </c>
      <c r="F994" s="102" t="s">
        <v>1493</v>
      </c>
      <c r="G994" s="102" t="s">
        <v>2485</v>
      </c>
      <c r="H994" s="101">
        <v>113282</v>
      </c>
    </row>
    <row r="995" spans="1:8" ht="14.4" x14ac:dyDescent="0.25">
      <c r="A995" s="101">
        <v>127704</v>
      </c>
      <c r="B995" s="102" t="s">
        <v>1495</v>
      </c>
      <c r="C995" s="102" t="s">
        <v>3500</v>
      </c>
      <c r="D995" s="101">
        <v>9041</v>
      </c>
      <c r="E995" s="102" t="s">
        <v>1619</v>
      </c>
      <c r="F995" s="102" t="s">
        <v>1496</v>
      </c>
      <c r="G995" s="102" t="s">
        <v>1497</v>
      </c>
      <c r="H995" s="101">
        <v>113274</v>
      </c>
    </row>
    <row r="996" spans="1:8" ht="14.4" x14ac:dyDescent="0.25">
      <c r="A996" s="101">
        <v>127712</v>
      </c>
      <c r="B996" s="102" t="s">
        <v>1498</v>
      </c>
      <c r="C996" s="102" t="s">
        <v>3880</v>
      </c>
      <c r="D996" s="101">
        <v>9041</v>
      </c>
      <c r="E996" s="102" t="s">
        <v>1619</v>
      </c>
      <c r="F996" s="102" t="s">
        <v>1499</v>
      </c>
      <c r="G996" s="102" t="s">
        <v>1500</v>
      </c>
      <c r="H996" s="101">
        <v>113274</v>
      </c>
    </row>
    <row r="997" spans="1:8" ht="14.4" x14ac:dyDescent="0.25">
      <c r="A997" s="101">
        <v>127721</v>
      </c>
      <c r="B997" s="102" t="s">
        <v>1501</v>
      </c>
      <c r="C997" s="102" t="s">
        <v>3880</v>
      </c>
      <c r="D997" s="101">
        <v>9041</v>
      </c>
      <c r="E997" s="102" t="s">
        <v>1619</v>
      </c>
      <c r="F997" s="102" t="s">
        <v>1499</v>
      </c>
      <c r="G997" s="102" t="s">
        <v>1500</v>
      </c>
      <c r="H997" s="101">
        <v>113274</v>
      </c>
    </row>
    <row r="998" spans="1:8" ht="14.4" x14ac:dyDescent="0.25">
      <c r="A998" s="101">
        <v>127738</v>
      </c>
      <c r="B998" s="102" t="s">
        <v>2271</v>
      </c>
      <c r="C998" s="102" t="s">
        <v>3501</v>
      </c>
      <c r="D998" s="101">
        <v>8800</v>
      </c>
      <c r="E998" s="102" t="s">
        <v>117</v>
      </c>
      <c r="F998" s="102" t="s">
        <v>1502</v>
      </c>
      <c r="G998" s="102" t="s">
        <v>2272</v>
      </c>
      <c r="H998" s="101">
        <v>113266</v>
      </c>
    </row>
    <row r="999" spans="1:8" ht="14.4" x14ac:dyDescent="0.25">
      <c r="A999" s="101">
        <v>127746</v>
      </c>
      <c r="B999" s="102" t="s">
        <v>2273</v>
      </c>
      <c r="C999" s="102" t="s">
        <v>3501</v>
      </c>
      <c r="D999" s="101">
        <v>8800</v>
      </c>
      <c r="E999" s="102" t="s">
        <v>117</v>
      </c>
      <c r="F999" s="102" t="s">
        <v>1502</v>
      </c>
      <c r="G999" s="102" t="s">
        <v>1861</v>
      </c>
      <c r="H999" s="101">
        <v>113266</v>
      </c>
    </row>
    <row r="1000" spans="1:8" ht="14.4" x14ac:dyDescent="0.25">
      <c r="A1000" s="101">
        <v>127753</v>
      </c>
      <c r="B1000" s="102" t="s">
        <v>2274</v>
      </c>
      <c r="C1000" s="102" t="s">
        <v>3502</v>
      </c>
      <c r="D1000" s="101">
        <v>8800</v>
      </c>
      <c r="E1000" s="102" t="s">
        <v>117</v>
      </c>
      <c r="F1000" s="102" t="s">
        <v>1503</v>
      </c>
      <c r="G1000" s="102" t="s">
        <v>3679</v>
      </c>
      <c r="H1000" s="101">
        <v>113266</v>
      </c>
    </row>
    <row r="1001" spans="1:8" ht="14.4" x14ac:dyDescent="0.25">
      <c r="A1001" s="101">
        <v>127761</v>
      </c>
      <c r="B1001" s="102" t="s">
        <v>2275</v>
      </c>
      <c r="C1001" s="102" t="s">
        <v>3502</v>
      </c>
      <c r="D1001" s="101">
        <v>8800</v>
      </c>
      <c r="E1001" s="102" t="s">
        <v>117</v>
      </c>
      <c r="F1001" s="102" t="s">
        <v>1503</v>
      </c>
      <c r="G1001" s="102" t="s">
        <v>3503</v>
      </c>
      <c r="H1001" s="101">
        <v>113266</v>
      </c>
    </row>
    <row r="1002" spans="1:8" ht="14.4" x14ac:dyDescent="0.25">
      <c r="A1002" s="101">
        <v>127779</v>
      </c>
      <c r="B1002" s="102" t="s">
        <v>2276</v>
      </c>
      <c r="C1002" s="102" t="s">
        <v>3382</v>
      </c>
      <c r="D1002" s="101">
        <v>8800</v>
      </c>
      <c r="E1002" s="102" t="s">
        <v>117</v>
      </c>
      <c r="F1002" s="102" t="s">
        <v>1260</v>
      </c>
      <c r="G1002" s="102" t="s">
        <v>1862</v>
      </c>
      <c r="H1002" s="101">
        <v>113266</v>
      </c>
    </row>
    <row r="1003" spans="1:8" ht="14.4" x14ac:dyDescent="0.25">
      <c r="A1003" s="101">
        <v>127787</v>
      </c>
      <c r="B1003" s="102" t="s">
        <v>1504</v>
      </c>
      <c r="C1003" s="102" t="s">
        <v>3382</v>
      </c>
      <c r="D1003" s="101">
        <v>8800</v>
      </c>
      <c r="E1003" s="102" t="s">
        <v>117</v>
      </c>
      <c r="F1003" s="102" t="s">
        <v>1260</v>
      </c>
      <c r="G1003" s="102" t="s">
        <v>1726</v>
      </c>
      <c r="H1003" s="101">
        <v>113266</v>
      </c>
    </row>
    <row r="1004" spans="1:8" ht="14.4" x14ac:dyDescent="0.25">
      <c r="A1004" s="101">
        <v>127795</v>
      </c>
      <c r="B1004" s="102" t="s">
        <v>2277</v>
      </c>
      <c r="C1004" s="102" t="s">
        <v>3504</v>
      </c>
      <c r="D1004" s="101">
        <v>8850</v>
      </c>
      <c r="E1004" s="102" t="s">
        <v>177</v>
      </c>
      <c r="F1004" s="102" t="s">
        <v>1505</v>
      </c>
      <c r="G1004" s="102" t="s">
        <v>2486</v>
      </c>
      <c r="H1004" s="101">
        <v>113266</v>
      </c>
    </row>
    <row r="1005" spans="1:8" ht="14.4" x14ac:dyDescent="0.25">
      <c r="A1005" s="101">
        <v>127803</v>
      </c>
      <c r="B1005" s="102" t="s">
        <v>2278</v>
      </c>
      <c r="C1005" s="102" t="s">
        <v>3504</v>
      </c>
      <c r="D1005" s="101">
        <v>8850</v>
      </c>
      <c r="E1005" s="102" t="s">
        <v>177</v>
      </c>
      <c r="F1005" s="102" t="s">
        <v>1505</v>
      </c>
      <c r="G1005" s="102" t="s">
        <v>1506</v>
      </c>
      <c r="H1005" s="101">
        <v>113266</v>
      </c>
    </row>
    <row r="1006" spans="1:8" ht="14.4" x14ac:dyDescent="0.25">
      <c r="A1006" s="101">
        <v>127811</v>
      </c>
      <c r="B1006" s="102" t="s">
        <v>1507</v>
      </c>
      <c r="C1006" s="102" t="s">
        <v>3505</v>
      </c>
      <c r="D1006" s="101">
        <v>3000</v>
      </c>
      <c r="E1006" s="102" t="s">
        <v>166</v>
      </c>
      <c r="F1006" s="102" t="s">
        <v>1508</v>
      </c>
      <c r="G1006" s="102" t="s">
        <v>1509</v>
      </c>
      <c r="H1006" s="101">
        <v>112409</v>
      </c>
    </row>
    <row r="1007" spans="1:8" ht="14.4" x14ac:dyDescent="0.25">
      <c r="A1007" s="101">
        <v>127829</v>
      </c>
      <c r="B1007" s="102" t="s">
        <v>1510</v>
      </c>
      <c r="C1007" s="102" t="s">
        <v>3505</v>
      </c>
      <c r="D1007" s="101">
        <v>3000</v>
      </c>
      <c r="E1007" s="102" t="s">
        <v>166</v>
      </c>
      <c r="F1007" s="102" t="s">
        <v>1508</v>
      </c>
      <c r="G1007" s="102" t="s">
        <v>1509</v>
      </c>
      <c r="H1007" s="101">
        <v>112409</v>
      </c>
    </row>
    <row r="1008" spans="1:8" ht="14.4" x14ac:dyDescent="0.25">
      <c r="A1008" s="101">
        <v>127837</v>
      </c>
      <c r="B1008" s="102" t="s">
        <v>3506</v>
      </c>
      <c r="C1008" s="102" t="s">
        <v>3507</v>
      </c>
      <c r="D1008" s="101">
        <v>3900</v>
      </c>
      <c r="E1008" s="102" t="s">
        <v>2323</v>
      </c>
      <c r="F1008" s="102" t="s">
        <v>1511</v>
      </c>
      <c r="G1008" s="102" t="s">
        <v>3471</v>
      </c>
      <c r="H1008" s="101">
        <v>113456</v>
      </c>
    </row>
    <row r="1009" spans="1:8" ht="14.4" x14ac:dyDescent="0.25">
      <c r="A1009" s="101">
        <v>127845</v>
      </c>
      <c r="B1009" s="102" t="s">
        <v>3508</v>
      </c>
      <c r="C1009" s="102" t="s">
        <v>3509</v>
      </c>
      <c r="D1009" s="101">
        <v>3900</v>
      </c>
      <c r="E1009" s="102" t="s">
        <v>2323</v>
      </c>
      <c r="F1009" s="102" t="s">
        <v>1511</v>
      </c>
      <c r="G1009" s="102" t="s">
        <v>3471</v>
      </c>
      <c r="H1009" s="101">
        <v>113456</v>
      </c>
    </row>
    <row r="1010" spans="1:8" ht="14.4" x14ac:dyDescent="0.25">
      <c r="A1010" s="101">
        <v>127852</v>
      </c>
      <c r="B1010" s="102" t="s">
        <v>2279</v>
      </c>
      <c r="C1010" s="102" t="s">
        <v>2777</v>
      </c>
      <c r="D1010" s="101">
        <v>2930</v>
      </c>
      <c r="E1010" s="102" t="s">
        <v>41</v>
      </c>
      <c r="F1010" s="102" t="s">
        <v>363</v>
      </c>
      <c r="G1010" s="102" t="s">
        <v>364</v>
      </c>
      <c r="H1010" s="101">
        <v>130732</v>
      </c>
    </row>
    <row r="1011" spans="1:8" ht="14.4" x14ac:dyDescent="0.25">
      <c r="A1011" s="101">
        <v>127861</v>
      </c>
      <c r="B1011" s="102" t="s">
        <v>1512</v>
      </c>
      <c r="C1011" s="102" t="s">
        <v>3467</v>
      </c>
      <c r="D1011" s="101">
        <v>2570</v>
      </c>
      <c r="E1011" s="102" t="s">
        <v>58</v>
      </c>
      <c r="F1011" s="102" t="s">
        <v>1429</v>
      </c>
      <c r="G1011" s="102" t="s">
        <v>3468</v>
      </c>
      <c r="H1011" s="101">
        <v>112813</v>
      </c>
    </row>
    <row r="1012" spans="1:8" ht="14.4" x14ac:dyDescent="0.25">
      <c r="A1012" s="101">
        <v>127878</v>
      </c>
      <c r="B1012" s="102" t="s">
        <v>1513</v>
      </c>
      <c r="C1012" s="102" t="s">
        <v>3510</v>
      </c>
      <c r="D1012" s="101">
        <v>1020</v>
      </c>
      <c r="E1012" s="102" t="s">
        <v>1652</v>
      </c>
      <c r="F1012" s="102" t="s">
        <v>525</v>
      </c>
      <c r="G1012" s="102" t="s">
        <v>526</v>
      </c>
      <c r="H1012" s="101">
        <v>111393</v>
      </c>
    </row>
    <row r="1013" spans="1:8" ht="14.4" x14ac:dyDescent="0.25">
      <c r="A1013" s="101">
        <v>127886</v>
      </c>
      <c r="B1013" s="102" t="s">
        <v>2487</v>
      </c>
      <c r="C1013" s="102" t="s">
        <v>3373</v>
      </c>
      <c r="D1013" s="101">
        <v>3300</v>
      </c>
      <c r="E1013" s="102" t="s">
        <v>70</v>
      </c>
      <c r="F1013" s="102" t="s">
        <v>1514</v>
      </c>
      <c r="G1013" s="102" t="s">
        <v>2189</v>
      </c>
      <c r="H1013" s="101">
        <v>111344</v>
      </c>
    </row>
    <row r="1014" spans="1:8" ht="14.4" x14ac:dyDescent="0.25">
      <c r="A1014" s="101">
        <v>127894</v>
      </c>
      <c r="B1014" s="102" t="s">
        <v>3680</v>
      </c>
      <c r="C1014" s="102" t="s">
        <v>3511</v>
      </c>
      <c r="D1014" s="101">
        <v>9040</v>
      </c>
      <c r="E1014" s="102" t="s">
        <v>1714</v>
      </c>
      <c r="F1014" s="102" t="s">
        <v>1515</v>
      </c>
      <c r="G1014" s="102" t="s">
        <v>3681</v>
      </c>
      <c r="H1014" s="101">
        <v>112771</v>
      </c>
    </row>
    <row r="1015" spans="1:8" ht="14.4" x14ac:dyDescent="0.25">
      <c r="A1015" s="101">
        <v>127902</v>
      </c>
      <c r="B1015" s="102" t="s">
        <v>3682</v>
      </c>
      <c r="C1015" s="102" t="s">
        <v>3512</v>
      </c>
      <c r="D1015" s="101">
        <v>9040</v>
      </c>
      <c r="E1015" s="102" t="s">
        <v>1714</v>
      </c>
      <c r="F1015" s="102" t="s">
        <v>1607</v>
      </c>
      <c r="G1015" s="102" t="s">
        <v>3683</v>
      </c>
      <c r="H1015" s="101">
        <v>111542</v>
      </c>
    </row>
    <row r="1016" spans="1:8" ht="14.4" x14ac:dyDescent="0.25">
      <c r="A1016" s="101">
        <v>127911</v>
      </c>
      <c r="B1016" s="102" t="s">
        <v>2280</v>
      </c>
      <c r="C1016" s="102" t="s">
        <v>3060</v>
      </c>
      <c r="D1016" s="101">
        <v>9100</v>
      </c>
      <c r="E1016" s="102" t="s">
        <v>63</v>
      </c>
      <c r="F1016" s="102" t="s">
        <v>867</v>
      </c>
      <c r="G1016" s="102" t="s">
        <v>1800</v>
      </c>
      <c r="H1016" s="101">
        <v>112664</v>
      </c>
    </row>
    <row r="1017" spans="1:8" ht="14.4" x14ac:dyDescent="0.25">
      <c r="A1017" s="101">
        <v>127928</v>
      </c>
      <c r="B1017" s="102" t="s">
        <v>1516</v>
      </c>
      <c r="C1017" s="102" t="s">
        <v>2828</v>
      </c>
      <c r="D1017" s="101">
        <v>2900</v>
      </c>
      <c r="E1017" s="102" t="s">
        <v>40</v>
      </c>
      <c r="F1017" s="102" t="s">
        <v>469</v>
      </c>
      <c r="G1017" s="102" t="s">
        <v>470</v>
      </c>
      <c r="H1017" s="101">
        <v>130732</v>
      </c>
    </row>
    <row r="1018" spans="1:8" ht="14.4" x14ac:dyDescent="0.25">
      <c r="A1018" s="101">
        <v>127936</v>
      </c>
      <c r="B1018" s="102" t="s">
        <v>555</v>
      </c>
      <c r="C1018" s="102" t="s">
        <v>2874</v>
      </c>
      <c r="D1018" s="101">
        <v>1090</v>
      </c>
      <c r="E1018" s="102" t="s">
        <v>147</v>
      </c>
      <c r="F1018" s="102" t="s">
        <v>556</v>
      </c>
      <c r="G1018" s="102" t="s">
        <v>557</v>
      </c>
      <c r="H1018" s="101">
        <v>111393</v>
      </c>
    </row>
    <row r="1019" spans="1:8" ht="14.4" x14ac:dyDescent="0.25">
      <c r="A1019" s="101">
        <v>127944</v>
      </c>
      <c r="B1019" s="102" t="s">
        <v>2281</v>
      </c>
      <c r="C1019" s="102" t="s">
        <v>3513</v>
      </c>
      <c r="D1019" s="101">
        <v>2650</v>
      </c>
      <c r="E1019" s="102" t="s">
        <v>55</v>
      </c>
      <c r="F1019" s="102" t="s">
        <v>1517</v>
      </c>
      <c r="G1019" s="102" t="s">
        <v>1863</v>
      </c>
      <c r="H1019" s="101">
        <v>113142</v>
      </c>
    </row>
    <row r="1020" spans="1:8" ht="14.4" x14ac:dyDescent="0.25">
      <c r="A1020" s="101">
        <v>127951</v>
      </c>
      <c r="B1020" s="102" t="s">
        <v>2282</v>
      </c>
      <c r="C1020" s="102" t="s">
        <v>3513</v>
      </c>
      <c r="D1020" s="101">
        <v>2650</v>
      </c>
      <c r="E1020" s="102" t="s">
        <v>55</v>
      </c>
      <c r="F1020" s="102" t="s">
        <v>1517</v>
      </c>
      <c r="G1020" s="102" t="s">
        <v>1864</v>
      </c>
      <c r="H1020" s="101">
        <v>113142</v>
      </c>
    </row>
    <row r="1021" spans="1:8" ht="14.4" x14ac:dyDescent="0.25">
      <c r="A1021" s="101">
        <v>127969</v>
      </c>
      <c r="B1021" s="102" t="s">
        <v>1518</v>
      </c>
      <c r="C1021" s="102" t="s">
        <v>3514</v>
      </c>
      <c r="D1021" s="101">
        <v>9880</v>
      </c>
      <c r="E1021" s="102" t="s">
        <v>142</v>
      </c>
      <c r="F1021" s="102" t="s">
        <v>1776</v>
      </c>
      <c r="G1021" s="102" t="s">
        <v>3881</v>
      </c>
      <c r="H1021" s="101">
        <v>113308</v>
      </c>
    </row>
    <row r="1022" spans="1:8" ht="14.4" x14ac:dyDescent="0.25">
      <c r="A1022" s="101">
        <v>127977</v>
      </c>
      <c r="B1022" s="102" t="s">
        <v>1519</v>
      </c>
      <c r="C1022" s="102" t="s">
        <v>3514</v>
      </c>
      <c r="D1022" s="101">
        <v>9880</v>
      </c>
      <c r="E1022" s="102" t="s">
        <v>142</v>
      </c>
      <c r="F1022" s="102" t="s">
        <v>1776</v>
      </c>
      <c r="G1022" s="102" t="s">
        <v>3881</v>
      </c>
      <c r="H1022" s="101">
        <v>113308</v>
      </c>
    </row>
    <row r="1023" spans="1:8" ht="14.4" x14ac:dyDescent="0.25">
      <c r="A1023" s="101">
        <v>127985</v>
      </c>
      <c r="B1023" s="102" t="s">
        <v>1727</v>
      </c>
      <c r="C1023" s="102" t="s">
        <v>3515</v>
      </c>
      <c r="D1023" s="101">
        <v>9800</v>
      </c>
      <c r="E1023" s="102" t="s">
        <v>141</v>
      </c>
      <c r="F1023" s="102" t="s">
        <v>1520</v>
      </c>
      <c r="G1023" s="102" t="s">
        <v>3516</v>
      </c>
      <c r="H1023" s="101">
        <v>112243</v>
      </c>
    </row>
    <row r="1024" spans="1:8" ht="14.4" x14ac:dyDescent="0.25">
      <c r="A1024" s="101">
        <v>127993</v>
      </c>
      <c r="B1024" s="102" t="s">
        <v>1521</v>
      </c>
      <c r="C1024" s="102" t="s">
        <v>3517</v>
      </c>
      <c r="D1024" s="101">
        <v>9840</v>
      </c>
      <c r="E1024" s="102" t="s">
        <v>140</v>
      </c>
      <c r="F1024" s="102" t="s">
        <v>1522</v>
      </c>
      <c r="G1024" s="102" t="s">
        <v>3518</v>
      </c>
      <c r="H1024" s="101">
        <v>112243</v>
      </c>
    </row>
    <row r="1025" spans="1:8" ht="14.4" x14ac:dyDescent="0.25">
      <c r="A1025" s="101">
        <v>128017</v>
      </c>
      <c r="B1025" s="102" t="s">
        <v>1523</v>
      </c>
      <c r="C1025" s="102" t="s">
        <v>2939</v>
      </c>
      <c r="D1025" s="101">
        <v>8900</v>
      </c>
      <c r="E1025" s="102" t="s">
        <v>119</v>
      </c>
      <c r="F1025" s="102" t="s">
        <v>688</v>
      </c>
      <c r="G1025" s="102" t="s">
        <v>689</v>
      </c>
      <c r="H1025" s="101">
        <v>113183</v>
      </c>
    </row>
    <row r="1026" spans="1:8" ht="14.4" x14ac:dyDescent="0.25">
      <c r="A1026" s="101">
        <v>128025</v>
      </c>
      <c r="B1026" s="102" t="s">
        <v>2283</v>
      </c>
      <c r="C1026" s="102" t="s">
        <v>3024</v>
      </c>
      <c r="D1026" s="101">
        <v>9000</v>
      </c>
      <c r="E1026" s="102" t="s">
        <v>121</v>
      </c>
      <c r="F1026" s="102" t="s">
        <v>805</v>
      </c>
      <c r="G1026" s="102" t="s">
        <v>3882</v>
      </c>
      <c r="H1026" s="101">
        <v>113291</v>
      </c>
    </row>
    <row r="1027" spans="1:8" ht="14.4" x14ac:dyDescent="0.25">
      <c r="A1027" s="101">
        <v>128108</v>
      </c>
      <c r="B1027" s="102" t="s">
        <v>3740</v>
      </c>
      <c r="C1027" s="102" t="s">
        <v>3741</v>
      </c>
      <c r="D1027" s="101">
        <v>1930</v>
      </c>
      <c r="E1027" s="102" t="s">
        <v>35</v>
      </c>
      <c r="F1027" s="102" t="s">
        <v>1524</v>
      </c>
      <c r="G1027" s="102" t="s">
        <v>3742</v>
      </c>
      <c r="H1027" s="101">
        <v>111674</v>
      </c>
    </row>
    <row r="1028" spans="1:8" ht="14.4" x14ac:dyDescent="0.25">
      <c r="A1028" s="101">
        <v>128447</v>
      </c>
      <c r="B1028" s="102" t="s">
        <v>1525</v>
      </c>
      <c r="C1028" s="102" t="s">
        <v>3443</v>
      </c>
      <c r="D1028" s="101">
        <v>8500</v>
      </c>
      <c r="E1028" s="102" t="s">
        <v>107</v>
      </c>
      <c r="F1028" s="102" t="s">
        <v>1377</v>
      </c>
      <c r="G1028" s="102" t="s">
        <v>1378</v>
      </c>
      <c r="H1028" s="101">
        <v>113191</v>
      </c>
    </row>
    <row r="1029" spans="1:8" ht="14.4" x14ac:dyDescent="0.25">
      <c r="A1029" s="101">
        <v>128538</v>
      </c>
      <c r="B1029" s="102" t="s">
        <v>2284</v>
      </c>
      <c r="C1029" s="102" t="s">
        <v>3519</v>
      </c>
      <c r="D1029" s="101">
        <v>2800</v>
      </c>
      <c r="E1029" s="102" t="s">
        <v>64</v>
      </c>
      <c r="F1029" s="102" t="s">
        <v>1728</v>
      </c>
      <c r="G1029" s="102" t="s">
        <v>1865</v>
      </c>
      <c r="H1029" s="101">
        <v>128991</v>
      </c>
    </row>
    <row r="1030" spans="1:8" ht="14.4" x14ac:dyDescent="0.25">
      <c r="A1030" s="101">
        <v>128546</v>
      </c>
      <c r="B1030" s="102" t="s">
        <v>890</v>
      </c>
      <c r="C1030" s="102" t="s">
        <v>3519</v>
      </c>
      <c r="D1030" s="101">
        <v>2800</v>
      </c>
      <c r="E1030" s="102" t="s">
        <v>64</v>
      </c>
      <c r="F1030" s="102" t="s">
        <v>1728</v>
      </c>
      <c r="G1030" s="102" t="s">
        <v>1777</v>
      </c>
      <c r="H1030" s="101">
        <v>128991</v>
      </c>
    </row>
    <row r="1031" spans="1:8" ht="14.4" x14ac:dyDescent="0.25">
      <c r="A1031" s="101">
        <v>128553</v>
      </c>
      <c r="B1031" s="102" t="s">
        <v>1866</v>
      </c>
      <c r="C1031" s="102" t="s">
        <v>3520</v>
      </c>
      <c r="D1031" s="101">
        <v>3960</v>
      </c>
      <c r="E1031" s="102" t="s">
        <v>82</v>
      </c>
      <c r="F1031" s="102" t="s">
        <v>1527</v>
      </c>
      <c r="G1031" s="102" t="s">
        <v>2488</v>
      </c>
      <c r="H1031" s="101">
        <v>113449</v>
      </c>
    </row>
    <row r="1032" spans="1:8" ht="14.4" x14ac:dyDescent="0.25">
      <c r="A1032" s="101">
        <v>128561</v>
      </c>
      <c r="B1032" s="102" t="s">
        <v>2285</v>
      </c>
      <c r="C1032" s="102" t="s">
        <v>3520</v>
      </c>
      <c r="D1032" s="101">
        <v>3960</v>
      </c>
      <c r="E1032" s="102" t="s">
        <v>82</v>
      </c>
      <c r="F1032" s="102" t="s">
        <v>1527</v>
      </c>
      <c r="G1032" s="102" t="s">
        <v>1867</v>
      </c>
      <c r="H1032" s="101">
        <v>113449</v>
      </c>
    </row>
    <row r="1033" spans="1:8" ht="14.4" x14ac:dyDescent="0.25">
      <c r="A1033" s="101">
        <v>128967</v>
      </c>
      <c r="B1033" s="102" t="s">
        <v>1868</v>
      </c>
      <c r="C1033" s="102" t="s">
        <v>3521</v>
      </c>
      <c r="D1033" s="101">
        <v>2330</v>
      </c>
      <c r="E1033" s="102" t="s">
        <v>156</v>
      </c>
      <c r="F1033" s="102" t="s">
        <v>1528</v>
      </c>
      <c r="G1033" s="102" t="s">
        <v>1869</v>
      </c>
      <c r="H1033" s="101">
        <v>111989</v>
      </c>
    </row>
    <row r="1034" spans="1:8" ht="14.4" x14ac:dyDescent="0.25">
      <c r="A1034" s="101">
        <v>128975</v>
      </c>
      <c r="B1034" s="102" t="s">
        <v>2286</v>
      </c>
      <c r="C1034" s="102" t="s">
        <v>3522</v>
      </c>
      <c r="D1034" s="101">
        <v>2360</v>
      </c>
      <c r="E1034" s="102" t="s">
        <v>157</v>
      </c>
      <c r="F1034" s="102" t="s">
        <v>3775</v>
      </c>
      <c r="G1034" s="102" t="s">
        <v>1529</v>
      </c>
      <c r="H1034" s="101">
        <v>113068</v>
      </c>
    </row>
    <row r="1035" spans="1:8" ht="14.4" x14ac:dyDescent="0.25">
      <c r="A1035" s="101">
        <v>128983</v>
      </c>
      <c r="B1035" s="102" t="s">
        <v>1530</v>
      </c>
      <c r="C1035" s="102" t="s">
        <v>3523</v>
      </c>
      <c r="D1035" s="101">
        <v>3300</v>
      </c>
      <c r="E1035" s="102" t="s">
        <v>70</v>
      </c>
      <c r="F1035" s="102" t="s">
        <v>1531</v>
      </c>
      <c r="G1035" s="102" t="s">
        <v>2287</v>
      </c>
      <c r="H1035" s="101">
        <v>113548</v>
      </c>
    </row>
    <row r="1036" spans="1:8" ht="14.4" x14ac:dyDescent="0.25">
      <c r="A1036" s="101">
        <v>129411</v>
      </c>
      <c r="B1036" s="102" t="s">
        <v>3524</v>
      </c>
      <c r="C1036" s="102" t="s">
        <v>3525</v>
      </c>
      <c r="D1036" s="101">
        <v>2640</v>
      </c>
      <c r="E1036" s="102" t="s">
        <v>54</v>
      </c>
      <c r="F1036" s="102" t="s">
        <v>1532</v>
      </c>
      <c r="G1036" s="102" t="s">
        <v>2288</v>
      </c>
      <c r="H1036" s="101">
        <v>113142</v>
      </c>
    </row>
    <row r="1037" spans="1:8" ht="14.4" x14ac:dyDescent="0.25">
      <c r="A1037" s="101">
        <v>129429</v>
      </c>
      <c r="B1037" s="102" t="s">
        <v>2289</v>
      </c>
      <c r="C1037" s="102" t="s">
        <v>3526</v>
      </c>
      <c r="D1037" s="101">
        <v>2030</v>
      </c>
      <c r="E1037" s="102" t="s">
        <v>1554</v>
      </c>
      <c r="F1037" s="102" t="s">
        <v>248</v>
      </c>
      <c r="G1037" s="102" t="s">
        <v>3883</v>
      </c>
      <c r="H1037" s="101">
        <v>0</v>
      </c>
    </row>
    <row r="1038" spans="1:8" ht="14.4" x14ac:dyDescent="0.25">
      <c r="A1038" s="101">
        <v>129916</v>
      </c>
      <c r="B1038" s="102" t="s">
        <v>619</v>
      </c>
      <c r="C1038" s="102" t="s">
        <v>3527</v>
      </c>
      <c r="D1038" s="101">
        <v>8940</v>
      </c>
      <c r="E1038" s="102" t="s">
        <v>111</v>
      </c>
      <c r="F1038" s="102" t="s">
        <v>1533</v>
      </c>
      <c r="G1038" s="102" t="s">
        <v>1729</v>
      </c>
      <c r="H1038" s="101">
        <v>111401</v>
      </c>
    </row>
    <row r="1039" spans="1:8" ht="14.4" x14ac:dyDescent="0.25">
      <c r="A1039" s="101">
        <v>129957</v>
      </c>
      <c r="B1039" s="102" t="s">
        <v>2290</v>
      </c>
      <c r="C1039" s="102" t="s">
        <v>3528</v>
      </c>
      <c r="D1039" s="101">
        <v>8000</v>
      </c>
      <c r="E1039" s="102" t="s">
        <v>91</v>
      </c>
      <c r="F1039" s="102" t="s">
        <v>3743</v>
      </c>
      <c r="G1039" s="102" t="s">
        <v>3338</v>
      </c>
      <c r="H1039" s="101">
        <v>0</v>
      </c>
    </row>
    <row r="1040" spans="1:8" ht="14.4" x14ac:dyDescent="0.25">
      <c r="A1040" s="101">
        <v>129965</v>
      </c>
      <c r="B1040" s="102" t="s">
        <v>2291</v>
      </c>
      <c r="C1040" s="102" t="s">
        <v>2742</v>
      </c>
      <c r="D1040" s="101">
        <v>9700</v>
      </c>
      <c r="E1040" s="102" t="s">
        <v>139</v>
      </c>
      <c r="F1040" s="102" t="s">
        <v>321</v>
      </c>
      <c r="G1040" s="102" t="s">
        <v>3607</v>
      </c>
      <c r="H1040" s="101">
        <v>113316</v>
      </c>
    </row>
    <row r="1041" spans="1:8" ht="14.4" x14ac:dyDescent="0.25">
      <c r="A1041" s="101">
        <v>130773</v>
      </c>
      <c r="B1041" s="102" t="s">
        <v>3884</v>
      </c>
      <c r="C1041" s="102" t="s">
        <v>3529</v>
      </c>
      <c r="D1041" s="101">
        <v>2020</v>
      </c>
      <c r="E1041" s="102" t="s">
        <v>1554</v>
      </c>
      <c r="F1041" s="102" t="s">
        <v>1608</v>
      </c>
      <c r="G1041" s="102" t="s">
        <v>1871</v>
      </c>
      <c r="H1041" s="101">
        <v>130757</v>
      </c>
    </row>
    <row r="1042" spans="1:8" ht="14.4" x14ac:dyDescent="0.25">
      <c r="A1042" s="101">
        <v>130781</v>
      </c>
      <c r="B1042" s="102" t="s">
        <v>3684</v>
      </c>
      <c r="C1042" s="102" t="s">
        <v>2886</v>
      </c>
      <c r="D1042" s="101">
        <v>3000</v>
      </c>
      <c r="E1042" s="102" t="s">
        <v>166</v>
      </c>
      <c r="F1042" s="102" t="s">
        <v>1609</v>
      </c>
      <c r="G1042" s="102" t="s">
        <v>1610</v>
      </c>
      <c r="H1042" s="101">
        <v>112409</v>
      </c>
    </row>
    <row r="1043" spans="1:8" ht="14.4" x14ac:dyDescent="0.25">
      <c r="A1043" s="101">
        <v>130799</v>
      </c>
      <c r="B1043" s="102" t="s">
        <v>3885</v>
      </c>
      <c r="C1043" s="102" t="s">
        <v>3530</v>
      </c>
      <c r="D1043" s="101">
        <v>9000</v>
      </c>
      <c r="E1043" s="102" t="s">
        <v>121</v>
      </c>
      <c r="F1043" s="102" t="s">
        <v>2292</v>
      </c>
      <c r="G1043" s="102" t="s">
        <v>2590</v>
      </c>
      <c r="H1043" s="101">
        <v>0</v>
      </c>
    </row>
    <row r="1044" spans="1:8" ht="14.4" x14ac:dyDescent="0.25">
      <c r="A1044" s="101">
        <v>130807</v>
      </c>
      <c r="B1044" s="102" t="s">
        <v>2119</v>
      </c>
      <c r="C1044" s="102" t="s">
        <v>3531</v>
      </c>
      <c r="D1044" s="101">
        <v>8400</v>
      </c>
      <c r="E1044" s="102" t="s">
        <v>101</v>
      </c>
      <c r="F1044" s="102" t="s">
        <v>1199</v>
      </c>
      <c r="G1044" s="102" t="s">
        <v>2489</v>
      </c>
      <c r="H1044" s="101">
        <v>112219</v>
      </c>
    </row>
    <row r="1045" spans="1:8" ht="14.4" x14ac:dyDescent="0.25">
      <c r="A1045" s="101">
        <v>131268</v>
      </c>
      <c r="B1045" s="102" t="s">
        <v>2293</v>
      </c>
      <c r="C1045" s="102" t="s">
        <v>3532</v>
      </c>
      <c r="D1045" s="101">
        <v>8200</v>
      </c>
      <c r="E1045" s="102" t="s">
        <v>1632</v>
      </c>
      <c r="F1045" s="102" t="s">
        <v>1730</v>
      </c>
      <c r="G1045" s="102" t="s">
        <v>3744</v>
      </c>
      <c r="H1045" s="101">
        <v>112755</v>
      </c>
    </row>
    <row r="1046" spans="1:8" ht="14.4" x14ac:dyDescent="0.25">
      <c r="A1046" s="101">
        <v>131276</v>
      </c>
      <c r="B1046" s="102" t="s">
        <v>1731</v>
      </c>
      <c r="C1046" s="102" t="s">
        <v>3490</v>
      </c>
      <c r="D1046" s="101">
        <v>3001</v>
      </c>
      <c r="E1046" s="102" t="s">
        <v>1615</v>
      </c>
      <c r="F1046" s="102" t="s">
        <v>1469</v>
      </c>
      <c r="G1046" s="102" t="s">
        <v>3533</v>
      </c>
      <c r="H1046" s="101">
        <v>112409</v>
      </c>
    </row>
    <row r="1047" spans="1:8" ht="14.4" x14ac:dyDescent="0.25">
      <c r="A1047" s="101">
        <v>131326</v>
      </c>
      <c r="B1047" s="102" t="s">
        <v>1870</v>
      </c>
      <c r="C1047" s="102" t="s">
        <v>3534</v>
      </c>
      <c r="D1047" s="101">
        <v>3200</v>
      </c>
      <c r="E1047" s="102" t="s">
        <v>68</v>
      </c>
      <c r="F1047" s="102" t="s">
        <v>3535</v>
      </c>
      <c r="G1047" s="102" t="s">
        <v>3685</v>
      </c>
      <c r="H1047" s="101">
        <v>111351</v>
      </c>
    </row>
    <row r="1048" spans="1:8" ht="14.4" x14ac:dyDescent="0.25">
      <c r="A1048" s="101">
        <v>131334</v>
      </c>
      <c r="B1048" s="102" t="s">
        <v>2294</v>
      </c>
      <c r="C1048" s="102" t="s">
        <v>3536</v>
      </c>
      <c r="D1048" s="101">
        <v>3980</v>
      </c>
      <c r="E1048" s="102" t="s">
        <v>90</v>
      </c>
      <c r="F1048" s="102" t="s">
        <v>1129</v>
      </c>
      <c r="G1048" s="102" t="s">
        <v>2490</v>
      </c>
      <c r="H1048" s="101">
        <v>111351</v>
      </c>
    </row>
    <row r="1049" spans="1:8" ht="14.4" x14ac:dyDescent="0.25">
      <c r="A1049" s="101">
        <v>131342</v>
      </c>
      <c r="B1049" s="102" t="s">
        <v>2491</v>
      </c>
      <c r="C1049" s="102" t="s">
        <v>3537</v>
      </c>
      <c r="D1049" s="101">
        <v>8380</v>
      </c>
      <c r="E1049" s="102" t="s">
        <v>2492</v>
      </c>
      <c r="F1049" s="102" t="s">
        <v>2493</v>
      </c>
      <c r="G1049" s="102" t="s">
        <v>2591</v>
      </c>
      <c r="H1049" s="101">
        <v>113167</v>
      </c>
    </row>
    <row r="1050" spans="1:8" ht="14.4" x14ac:dyDescent="0.25">
      <c r="A1050" s="101">
        <v>131391</v>
      </c>
      <c r="B1050" s="102" t="s">
        <v>2295</v>
      </c>
      <c r="C1050" s="102" t="s">
        <v>3538</v>
      </c>
      <c r="D1050" s="101">
        <v>8000</v>
      </c>
      <c r="E1050" s="102" t="s">
        <v>91</v>
      </c>
      <c r="F1050" s="102" t="s">
        <v>647</v>
      </c>
      <c r="G1050" s="102" t="s">
        <v>3539</v>
      </c>
      <c r="H1050" s="101">
        <v>113167</v>
      </c>
    </row>
    <row r="1051" spans="1:8" ht="14.4" x14ac:dyDescent="0.25">
      <c r="A1051" s="101">
        <v>131409</v>
      </c>
      <c r="B1051" s="102" t="s">
        <v>2296</v>
      </c>
      <c r="C1051" s="102" t="s">
        <v>3538</v>
      </c>
      <c r="D1051" s="101">
        <v>8000</v>
      </c>
      <c r="E1051" s="102" t="s">
        <v>91</v>
      </c>
      <c r="F1051" s="102" t="s">
        <v>647</v>
      </c>
      <c r="G1051" s="102" t="s">
        <v>2297</v>
      </c>
      <c r="H1051" s="101">
        <v>113167</v>
      </c>
    </row>
    <row r="1052" spans="1:8" ht="14.4" x14ac:dyDescent="0.25">
      <c r="A1052" s="101">
        <v>131805</v>
      </c>
      <c r="B1052" s="102" t="s">
        <v>1778</v>
      </c>
      <c r="C1052" s="102" t="s">
        <v>3540</v>
      </c>
      <c r="D1052" s="101">
        <v>9100</v>
      </c>
      <c r="E1052" s="102" t="s">
        <v>63</v>
      </c>
      <c r="F1052" s="102" t="s">
        <v>3541</v>
      </c>
      <c r="G1052" s="102" t="s">
        <v>3542</v>
      </c>
      <c r="H1052" s="101">
        <v>111435</v>
      </c>
    </row>
    <row r="1053" spans="1:8" ht="14.4" x14ac:dyDescent="0.25">
      <c r="A1053" s="101">
        <v>131813</v>
      </c>
      <c r="B1053" s="102" t="s">
        <v>2298</v>
      </c>
      <c r="C1053" s="102" t="s">
        <v>2697</v>
      </c>
      <c r="D1053" s="101">
        <v>3990</v>
      </c>
      <c r="E1053" s="102" t="s">
        <v>1629</v>
      </c>
      <c r="F1053" s="102" t="s">
        <v>274</v>
      </c>
      <c r="G1053" s="102" t="s">
        <v>275</v>
      </c>
      <c r="H1053" s="101">
        <v>113456</v>
      </c>
    </row>
    <row r="1054" spans="1:8" ht="14.4" x14ac:dyDescent="0.25">
      <c r="A1054" s="101">
        <v>131821</v>
      </c>
      <c r="B1054" s="102" t="s">
        <v>2299</v>
      </c>
      <c r="C1054" s="102" t="s">
        <v>2659</v>
      </c>
      <c r="D1054" s="101">
        <v>2018</v>
      </c>
      <c r="E1054" s="102" t="s">
        <v>1554</v>
      </c>
      <c r="F1054" s="102" t="s">
        <v>243</v>
      </c>
      <c r="G1054" s="102" t="s">
        <v>1621</v>
      </c>
      <c r="H1054" s="101">
        <v>112987</v>
      </c>
    </row>
    <row r="1055" spans="1:8" ht="14.4" x14ac:dyDescent="0.25">
      <c r="A1055" s="101">
        <v>131839</v>
      </c>
      <c r="B1055" s="102" t="s">
        <v>2300</v>
      </c>
      <c r="C1055" s="102" t="s">
        <v>2709</v>
      </c>
      <c r="D1055" s="101">
        <v>3560</v>
      </c>
      <c r="E1055" s="102" t="s">
        <v>88</v>
      </c>
      <c r="F1055" s="102" t="s">
        <v>285</v>
      </c>
      <c r="G1055" s="102" t="s">
        <v>3543</v>
      </c>
      <c r="H1055" s="101">
        <v>112763</v>
      </c>
    </row>
    <row r="1056" spans="1:8" ht="14.4" x14ac:dyDescent="0.25">
      <c r="A1056" s="101">
        <v>131847</v>
      </c>
      <c r="B1056" s="102" t="s">
        <v>1678</v>
      </c>
      <c r="C1056" s="102" t="s">
        <v>3036</v>
      </c>
      <c r="D1056" s="101">
        <v>9160</v>
      </c>
      <c r="E1056" s="102" t="s">
        <v>124</v>
      </c>
      <c r="F1056" s="102" t="s">
        <v>1420</v>
      </c>
      <c r="G1056" s="102" t="s">
        <v>2473</v>
      </c>
      <c r="H1056" s="101">
        <v>111336</v>
      </c>
    </row>
    <row r="1057" spans="1:8" ht="14.4" x14ac:dyDescent="0.25">
      <c r="A1057" s="101">
        <v>131854</v>
      </c>
      <c r="B1057" s="102" t="s">
        <v>2494</v>
      </c>
      <c r="C1057" s="102" t="s">
        <v>3383</v>
      </c>
      <c r="D1057" s="101">
        <v>8500</v>
      </c>
      <c r="E1057" s="102" t="s">
        <v>107</v>
      </c>
      <c r="F1057" s="102" t="s">
        <v>1261</v>
      </c>
      <c r="G1057" s="102" t="s">
        <v>3634</v>
      </c>
      <c r="H1057" s="101">
        <v>113191</v>
      </c>
    </row>
    <row r="1058" spans="1:8" ht="14.4" x14ac:dyDescent="0.25">
      <c r="A1058" s="101">
        <v>131862</v>
      </c>
      <c r="B1058" s="102" t="s">
        <v>2495</v>
      </c>
      <c r="C1058" s="102" t="s">
        <v>3383</v>
      </c>
      <c r="D1058" s="101">
        <v>8500</v>
      </c>
      <c r="E1058" s="102" t="s">
        <v>107</v>
      </c>
      <c r="F1058" s="102" t="s">
        <v>1261</v>
      </c>
      <c r="G1058" s="102" t="s">
        <v>3634</v>
      </c>
      <c r="H1058" s="101">
        <v>113191</v>
      </c>
    </row>
    <row r="1059" spans="1:8" ht="14.4" x14ac:dyDescent="0.25">
      <c r="A1059" s="101">
        <v>132175</v>
      </c>
      <c r="B1059" s="102" t="s">
        <v>2301</v>
      </c>
      <c r="C1059" s="102" t="s">
        <v>3337</v>
      </c>
      <c r="D1059" s="101">
        <v>8000</v>
      </c>
      <c r="E1059" s="102" t="s">
        <v>91</v>
      </c>
      <c r="F1059" s="102" t="s">
        <v>3743</v>
      </c>
      <c r="G1059" s="102" t="s">
        <v>3338</v>
      </c>
      <c r="H1059" s="101">
        <v>0</v>
      </c>
    </row>
    <row r="1060" spans="1:8" ht="14.4" x14ac:dyDescent="0.25">
      <c r="A1060" s="101">
        <v>132183</v>
      </c>
      <c r="B1060" s="102" t="s">
        <v>2302</v>
      </c>
      <c r="C1060" s="102" t="s">
        <v>3544</v>
      </c>
      <c r="D1060" s="101">
        <v>1070</v>
      </c>
      <c r="E1060" s="102" t="s">
        <v>146</v>
      </c>
      <c r="F1060" s="102" t="s">
        <v>1552</v>
      </c>
      <c r="G1060" s="102" t="s">
        <v>1553</v>
      </c>
      <c r="H1060" s="101">
        <v>111393</v>
      </c>
    </row>
    <row r="1061" spans="1:8" ht="14.4" x14ac:dyDescent="0.25">
      <c r="A1061" s="101">
        <v>132191</v>
      </c>
      <c r="B1061" s="102" t="s">
        <v>1672</v>
      </c>
      <c r="C1061" s="102" t="s">
        <v>3545</v>
      </c>
      <c r="D1061" s="101">
        <v>8500</v>
      </c>
      <c r="E1061" s="102" t="s">
        <v>107</v>
      </c>
      <c r="F1061" s="102" t="s">
        <v>2496</v>
      </c>
      <c r="G1061" s="102" t="s">
        <v>2497</v>
      </c>
      <c r="H1061" s="101">
        <v>113191</v>
      </c>
    </row>
    <row r="1062" spans="1:8" ht="14.4" x14ac:dyDescent="0.25">
      <c r="A1062" s="101">
        <v>132209</v>
      </c>
      <c r="B1062" s="102" t="s">
        <v>1670</v>
      </c>
      <c r="C1062" s="102" t="s">
        <v>3546</v>
      </c>
      <c r="D1062" s="101">
        <v>8500</v>
      </c>
      <c r="E1062" s="102" t="s">
        <v>107</v>
      </c>
      <c r="F1062" s="102" t="s">
        <v>2498</v>
      </c>
      <c r="G1062" s="102" t="s">
        <v>2303</v>
      </c>
      <c r="H1062" s="101">
        <v>113191</v>
      </c>
    </row>
    <row r="1063" spans="1:8" ht="14.4" x14ac:dyDescent="0.25">
      <c r="A1063" s="101">
        <v>132225</v>
      </c>
      <c r="B1063" s="102" t="s">
        <v>1872</v>
      </c>
      <c r="C1063" s="102" t="s">
        <v>3547</v>
      </c>
      <c r="D1063" s="101">
        <v>2890</v>
      </c>
      <c r="E1063" s="102" t="s">
        <v>2317</v>
      </c>
      <c r="F1063" s="102" t="s">
        <v>2304</v>
      </c>
      <c r="G1063" s="102" t="s">
        <v>3548</v>
      </c>
      <c r="H1063" s="101">
        <v>0</v>
      </c>
    </row>
    <row r="1064" spans="1:8" ht="14.4" x14ac:dyDescent="0.25">
      <c r="A1064" s="101">
        <v>133331</v>
      </c>
      <c r="B1064" s="102" t="s">
        <v>2499</v>
      </c>
      <c r="C1064" s="102" t="s">
        <v>3549</v>
      </c>
      <c r="D1064" s="101">
        <v>3000</v>
      </c>
      <c r="E1064" s="102" t="s">
        <v>166</v>
      </c>
      <c r="F1064" s="102" t="s">
        <v>2305</v>
      </c>
      <c r="G1064" s="102" t="s">
        <v>3550</v>
      </c>
      <c r="H1064" s="101">
        <v>112409</v>
      </c>
    </row>
    <row r="1065" spans="1:8" ht="14.4" x14ac:dyDescent="0.25">
      <c r="A1065" s="101">
        <v>133348</v>
      </c>
      <c r="B1065" s="102" t="s">
        <v>3886</v>
      </c>
      <c r="C1065" s="102" t="s">
        <v>3283</v>
      </c>
      <c r="D1065" s="101">
        <v>3800</v>
      </c>
      <c r="E1065" s="102" t="s">
        <v>85</v>
      </c>
      <c r="F1065" s="102" t="s">
        <v>1127</v>
      </c>
      <c r="G1065" s="102" t="s">
        <v>2500</v>
      </c>
      <c r="H1065" s="101">
        <v>111997</v>
      </c>
    </row>
    <row r="1066" spans="1:8" ht="14.4" x14ac:dyDescent="0.25">
      <c r="A1066" s="101">
        <v>137349</v>
      </c>
      <c r="B1066" s="102" t="s">
        <v>2501</v>
      </c>
      <c r="C1066" s="102" t="s">
        <v>2640</v>
      </c>
      <c r="D1066" s="101">
        <v>8400</v>
      </c>
      <c r="E1066" s="102" t="s">
        <v>101</v>
      </c>
      <c r="F1066" s="102" t="s">
        <v>3551</v>
      </c>
      <c r="G1066" s="102" t="s">
        <v>3887</v>
      </c>
      <c r="H1066" s="101">
        <v>112219</v>
      </c>
    </row>
    <row r="1067" spans="1:8" ht="14.4" x14ac:dyDescent="0.25">
      <c r="A1067" s="101">
        <v>137364</v>
      </c>
      <c r="B1067" s="102" t="s">
        <v>2502</v>
      </c>
      <c r="C1067" s="102" t="s">
        <v>3686</v>
      </c>
      <c r="D1067" s="101">
        <v>3390</v>
      </c>
      <c r="E1067" s="102" t="s">
        <v>3687</v>
      </c>
      <c r="F1067" s="102" t="s">
        <v>3888</v>
      </c>
      <c r="G1067" s="102" t="s">
        <v>3688</v>
      </c>
      <c r="H1067" s="101">
        <v>0</v>
      </c>
    </row>
    <row r="1068" spans="1:8" ht="14.4" x14ac:dyDescent="0.25">
      <c r="A1068" s="101">
        <v>137381</v>
      </c>
      <c r="B1068" s="102" t="s">
        <v>2503</v>
      </c>
      <c r="C1068" s="102" t="s">
        <v>3552</v>
      </c>
      <c r="D1068" s="101">
        <v>1190</v>
      </c>
      <c r="E1068" s="102" t="s">
        <v>2504</v>
      </c>
      <c r="F1068" s="102" t="s">
        <v>3745</v>
      </c>
      <c r="G1068" s="102" t="s">
        <v>2592</v>
      </c>
      <c r="H1068" s="101">
        <v>0</v>
      </c>
    </row>
    <row r="1069" spans="1:8" ht="14.4" x14ac:dyDescent="0.25">
      <c r="A1069" s="101">
        <v>137398</v>
      </c>
      <c r="B1069" s="102" t="s">
        <v>1678</v>
      </c>
      <c r="C1069" s="102" t="s">
        <v>3553</v>
      </c>
      <c r="D1069" s="101">
        <v>9160</v>
      </c>
      <c r="E1069" s="102" t="s">
        <v>124</v>
      </c>
      <c r="F1069" s="102" t="s">
        <v>1420</v>
      </c>
      <c r="G1069" s="102" t="s">
        <v>2505</v>
      </c>
      <c r="H1069" s="101">
        <v>111336</v>
      </c>
    </row>
    <row r="1070" spans="1:8" ht="14.4" x14ac:dyDescent="0.25">
      <c r="A1070" s="101">
        <v>137422</v>
      </c>
      <c r="B1070" s="102" t="s">
        <v>2506</v>
      </c>
      <c r="C1070" s="102" t="s">
        <v>3554</v>
      </c>
      <c r="D1070" s="101">
        <v>3300</v>
      </c>
      <c r="E1070" s="102" t="s">
        <v>70</v>
      </c>
      <c r="F1070" s="102" t="s">
        <v>2507</v>
      </c>
      <c r="G1070" s="102" t="s">
        <v>2508</v>
      </c>
      <c r="H1070" s="101">
        <v>0</v>
      </c>
    </row>
    <row r="1071" spans="1:8" ht="14.4" x14ac:dyDescent="0.25">
      <c r="A1071" s="101">
        <v>137431</v>
      </c>
      <c r="B1071" s="102" t="s">
        <v>2509</v>
      </c>
      <c r="C1071" s="102" t="s">
        <v>2652</v>
      </c>
      <c r="D1071" s="101">
        <v>1200</v>
      </c>
      <c r="E1071" s="102" t="s">
        <v>23</v>
      </c>
      <c r="F1071" s="102" t="s">
        <v>3555</v>
      </c>
      <c r="G1071" s="102" t="s">
        <v>2510</v>
      </c>
      <c r="H1071" s="101">
        <v>0</v>
      </c>
    </row>
    <row r="1072" spans="1:8" ht="14.4" x14ac:dyDescent="0.25">
      <c r="A1072" s="101">
        <v>137448</v>
      </c>
      <c r="B1072" s="102" t="s">
        <v>2511</v>
      </c>
      <c r="C1072" s="102" t="s">
        <v>2683</v>
      </c>
      <c r="D1072" s="101">
        <v>9100</v>
      </c>
      <c r="E1072" s="102" t="s">
        <v>63</v>
      </c>
      <c r="F1072" s="102" t="s">
        <v>261</v>
      </c>
      <c r="G1072" s="102" t="s">
        <v>2512</v>
      </c>
      <c r="H1072" s="101">
        <v>112664</v>
      </c>
    </row>
    <row r="1073" spans="1:8" ht="14.4" x14ac:dyDescent="0.25">
      <c r="A1073" s="101">
        <v>137455</v>
      </c>
      <c r="B1073" s="102" t="s">
        <v>2513</v>
      </c>
      <c r="C1073" s="102" t="s">
        <v>3556</v>
      </c>
      <c r="D1073" s="101">
        <v>8200</v>
      </c>
      <c r="E1073" s="102" t="s">
        <v>1616</v>
      </c>
      <c r="F1073" s="102" t="s">
        <v>2514</v>
      </c>
      <c r="G1073" s="102" t="s">
        <v>2515</v>
      </c>
      <c r="H1073" s="101">
        <v>112755</v>
      </c>
    </row>
    <row r="1074" spans="1:8" ht="14.4" x14ac:dyDescent="0.25">
      <c r="A1074" s="101">
        <v>137778</v>
      </c>
      <c r="B1074" s="102" t="s">
        <v>2516</v>
      </c>
      <c r="C1074" s="102" t="s">
        <v>2683</v>
      </c>
      <c r="D1074" s="101">
        <v>9100</v>
      </c>
      <c r="E1074" s="102" t="s">
        <v>63</v>
      </c>
      <c r="F1074" s="102" t="s">
        <v>261</v>
      </c>
      <c r="G1074" s="102" t="s">
        <v>2512</v>
      </c>
      <c r="H1074" s="101">
        <v>112664</v>
      </c>
    </row>
    <row r="1075" spans="1:8" ht="14.4" x14ac:dyDescent="0.25">
      <c r="A1075" s="101">
        <v>138248</v>
      </c>
      <c r="B1075" s="102" t="s">
        <v>1986</v>
      </c>
      <c r="C1075" s="102" t="s">
        <v>3557</v>
      </c>
      <c r="D1075" s="101">
        <v>2940</v>
      </c>
      <c r="E1075" s="102" t="s">
        <v>38</v>
      </c>
      <c r="F1075" s="102" t="s">
        <v>478</v>
      </c>
      <c r="G1075" s="102" t="s">
        <v>3558</v>
      </c>
      <c r="H1075" s="101">
        <v>128991</v>
      </c>
    </row>
    <row r="1076" spans="1:8" ht="14.4" x14ac:dyDescent="0.25">
      <c r="A1076" s="101">
        <v>138255</v>
      </c>
      <c r="B1076" s="102" t="s">
        <v>2593</v>
      </c>
      <c r="C1076" s="102" t="s">
        <v>3559</v>
      </c>
      <c r="D1076" s="101">
        <v>9100</v>
      </c>
      <c r="E1076" s="102" t="s">
        <v>63</v>
      </c>
      <c r="F1076" s="102" t="s">
        <v>2594</v>
      </c>
      <c r="G1076" s="102" t="s">
        <v>3746</v>
      </c>
      <c r="H1076" s="101">
        <v>112664</v>
      </c>
    </row>
    <row r="1077" spans="1:8" ht="14.4" x14ac:dyDescent="0.25">
      <c r="A1077" s="101">
        <v>138263</v>
      </c>
      <c r="B1077" s="102" t="s">
        <v>2595</v>
      </c>
      <c r="C1077" s="102" t="s">
        <v>3432</v>
      </c>
      <c r="D1077" s="101">
        <v>1070</v>
      </c>
      <c r="E1077" s="102" t="s">
        <v>146</v>
      </c>
      <c r="F1077" s="102" t="s">
        <v>2596</v>
      </c>
      <c r="G1077" s="102" t="s">
        <v>2597</v>
      </c>
      <c r="H1077" s="101">
        <v>0</v>
      </c>
    </row>
    <row r="1078" spans="1:8" ht="14.4" x14ac:dyDescent="0.25">
      <c r="A1078" s="101">
        <v>138271</v>
      </c>
      <c r="B1078" s="102" t="s">
        <v>2598</v>
      </c>
      <c r="C1078" s="102" t="s">
        <v>2672</v>
      </c>
      <c r="D1078" s="101">
        <v>2960</v>
      </c>
      <c r="E1078" s="102" t="s">
        <v>1625</v>
      </c>
      <c r="F1078" s="102" t="s">
        <v>253</v>
      </c>
      <c r="G1078" s="102" t="s">
        <v>3560</v>
      </c>
      <c r="H1078" s="101">
        <v>113035</v>
      </c>
    </row>
    <row r="1079" spans="1:8" ht="14.4" x14ac:dyDescent="0.25">
      <c r="A1079" s="101">
        <v>138289</v>
      </c>
      <c r="B1079" s="102" t="s">
        <v>2599</v>
      </c>
      <c r="C1079" s="102" t="s">
        <v>3479</v>
      </c>
      <c r="D1079" s="101">
        <v>9890</v>
      </c>
      <c r="E1079" s="102" t="s">
        <v>7</v>
      </c>
      <c r="F1079" s="102" t="s">
        <v>2600</v>
      </c>
      <c r="G1079" s="102" t="s">
        <v>1454</v>
      </c>
      <c r="H1079" s="101">
        <v>112243</v>
      </c>
    </row>
    <row r="1080" spans="1:8" ht="14.4" x14ac:dyDescent="0.25">
      <c r="A1080" s="101">
        <v>138321</v>
      </c>
      <c r="B1080" s="102" t="s">
        <v>1678</v>
      </c>
      <c r="C1080" s="102" t="s">
        <v>3553</v>
      </c>
      <c r="D1080" s="101">
        <v>9160</v>
      </c>
      <c r="E1080" s="102" t="s">
        <v>124</v>
      </c>
      <c r="F1080" s="102" t="s">
        <v>1420</v>
      </c>
      <c r="G1080" s="102" t="s">
        <v>2505</v>
      </c>
      <c r="H1080" s="101">
        <v>111336</v>
      </c>
    </row>
    <row r="1081" spans="1:8" ht="14.4" x14ac:dyDescent="0.25">
      <c r="A1081" s="101">
        <v>138354</v>
      </c>
      <c r="B1081" s="102" t="s">
        <v>2601</v>
      </c>
      <c r="C1081" s="102" t="s">
        <v>3561</v>
      </c>
      <c r="D1081" s="101">
        <v>9255</v>
      </c>
      <c r="E1081" s="102" t="s">
        <v>131</v>
      </c>
      <c r="F1081" s="102" t="s">
        <v>319</v>
      </c>
      <c r="G1081" s="102" t="s">
        <v>3562</v>
      </c>
      <c r="H1081" s="101">
        <v>111658</v>
      </c>
    </row>
    <row r="1082" spans="1:8" ht="14.4" x14ac:dyDescent="0.25">
      <c r="A1082" s="101">
        <v>138362</v>
      </c>
      <c r="B1082" s="102" t="s">
        <v>3689</v>
      </c>
      <c r="C1082" s="102" t="s">
        <v>3690</v>
      </c>
      <c r="D1082" s="101">
        <v>2300</v>
      </c>
      <c r="E1082" s="102" t="s">
        <v>48</v>
      </c>
      <c r="F1082" s="102" t="s">
        <v>3563</v>
      </c>
      <c r="G1082" s="102" t="s">
        <v>3889</v>
      </c>
      <c r="H1082" s="101">
        <v>113068</v>
      </c>
    </row>
    <row r="1083" spans="1:8" ht="14.4" x14ac:dyDescent="0.25">
      <c r="A1083" s="101">
        <v>138669</v>
      </c>
      <c r="B1083" s="102" t="s">
        <v>2602</v>
      </c>
      <c r="C1083" s="102" t="s">
        <v>3564</v>
      </c>
      <c r="D1083" s="101">
        <v>9000</v>
      </c>
      <c r="E1083" s="102" t="s">
        <v>121</v>
      </c>
      <c r="F1083" s="102" t="s">
        <v>3565</v>
      </c>
      <c r="G1083" s="102" t="s">
        <v>3566</v>
      </c>
      <c r="H1083" s="101">
        <v>113282</v>
      </c>
    </row>
    <row r="1084" spans="1:8" ht="14.4" x14ac:dyDescent="0.25">
      <c r="A1084" s="101">
        <v>138677</v>
      </c>
      <c r="B1084" s="102" t="s">
        <v>2603</v>
      </c>
      <c r="C1084" s="102" t="s">
        <v>2722</v>
      </c>
      <c r="D1084" s="101">
        <v>8830</v>
      </c>
      <c r="E1084" s="102" t="s">
        <v>1635</v>
      </c>
      <c r="F1084" s="102" t="s">
        <v>2604</v>
      </c>
      <c r="G1084" s="102" t="s">
        <v>2723</v>
      </c>
      <c r="H1084" s="101">
        <v>0</v>
      </c>
    </row>
    <row r="1085" spans="1:8" ht="14.4" x14ac:dyDescent="0.25">
      <c r="A1085" s="101">
        <v>138743</v>
      </c>
      <c r="B1085" s="102" t="s">
        <v>2605</v>
      </c>
      <c r="C1085" s="102" t="s">
        <v>3567</v>
      </c>
      <c r="D1085" s="101">
        <v>8500</v>
      </c>
      <c r="E1085" s="102" t="s">
        <v>107</v>
      </c>
      <c r="F1085" s="102" t="s">
        <v>2606</v>
      </c>
      <c r="G1085" s="102" t="s">
        <v>3568</v>
      </c>
      <c r="H1085" s="101">
        <v>113191</v>
      </c>
    </row>
    <row r="1086" spans="1:8" ht="14.4" x14ac:dyDescent="0.25">
      <c r="A1086" s="101">
        <v>143628</v>
      </c>
      <c r="B1086" s="102" t="s">
        <v>3569</v>
      </c>
      <c r="C1086" s="102" t="s">
        <v>3057</v>
      </c>
      <c r="D1086" s="101">
        <v>9100</v>
      </c>
      <c r="E1086" s="102" t="s">
        <v>63</v>
      </c>
      <c r="F1086" s="102" t="s">
        <v>861</v>
      </c>
      <c r="G1086" s="102" t="s">
        <v>1798</v>
      </c>
      <c r="H1086" s="101">
        <v>112664</v>
      </c>
    </row>
    <row r="1087" spans="1:8" ht="14.4" x14ac:dyDescent="0.25">
      <c r="A1087" s="101">
        <v>143644</v>
      </c>
      <c r="B1087" s="102" t="s">
        <v>3570</v>
      </c>
      <c r="C1087" s="102" t="s">
        <v>3571</v>
      </c>
      <c r="D1087" s="101">
        <v>9190</v>
      </c>
      <c r="E1087" s="102" t="s">
        <v>3572</v>
      </c>
      <c r="F1087" s="102" t="s">
        <v>3573</v>
      </c>
      <c r="G1087" s="102" t="s">
        <v>3691</v>
      </c>
      <c r="H1087" s="101">
        <v>112664</v>
      </c>
    </row>
    <row r="1088" spans="1:8" ht="14.4" x14ac:dyDescent="0.25">
      <c r="A1088" s="101">
        <v>143651</v>
      </c>
      <c r="B1088" s="102" t="s">
        <v>3574</v>
      </c>
      <c r="C1088" s="102" t="s">
        <v>3059</v>
      </c>
      <c r="D1088" s="101">
        <v>9100</v>
      </c>
      <c r="E1088" s="102" t="s">
        <v>63</v>
      </c>
      <c r="F1088" s="102" t="s">
        <v>865</v>
      </c>
      <c r="G1088" s="102" t="s">
        <v>866</v>
      </c>
      <c r="H1088" s="101">
        <v>112664</v>
      </c>
    </row>
    <row r="1089" spans="1:8" ht="14.4" x14ac:dyDescent="0.25">
      <c r="A1089" s="101">
        <v>143669</v>
      </c>
      <c r="B1089" s="102" t="s">
        <v>3575</v>
      </c>
      <c r="C1089" s="102" t="s">
        <v>3054</v>
      </c>
      <c r="D1089" s="101">
        <v>9100</v>
      </c>
      <c r="E1089" s="102" t="s">
        <v>63</v>
      </c>
      <c r="F1089" s="102" t="s">
        <v>856</v>
      </c>
      <c r="G1089" s="102" t="s">
        <v>3576</v>
      </c>
      <c r="H1089" s="101">
        <v>112664</v>
      </c>
    </row>
    <row r="1090" spans="1:8" ht="14.4" x14ac:dyDescent="0.25">
      <c r="A1090" s="101">
        <v>143677</v>
      </c>
      <c r="B1090" s="102" t="s">
        <v>1191</v>
      </c>
      <c r="C1090" s="102" t="s">
        <v>3339</v>
      </c>
      <c r="D1090" s="101">
        <v>9340</v>
      </c>
      <c r="E1090" s="102" t="s">
        <v>129</v>
      </c>
      <c r="F1090" s="102" t="s">
        <v>1192</v>
      </c>
      <c r="G1090" s="102" t="s">
        <v>1193</v>
      </c>
      <c r="H1090" s="101">
        <v>112805</v>
      </c>
    </row>
    <row r="1091" spans="1:8" ht="14.4" x14ac:dyDescent="0.25">
      <c r="A1091" s="101">
        <v>143685</v>
      </c>
      <c r="B1091" s="102" t="s">
        <v>3577</v>
      </c>
      <c r="C1091" s="102" t="s">
        <v>3346</v>
      </c>
      <c r="D1091" s="101">
        <v>1930</v>
      </c>
      <c r="E1091" s="102" t="s">
        <v>35</v>
      </c>
      <c r="F1091" s="102" t="s">
        <v>1205</v>
      </c>
      <c r="G1091" s="102" t="s">
        <v>3578</v>
      </c>
      <c r="H1091" s="101">
        <v>111451</v>
      </c>
    </row>
    <row r="1092" spans="1:8" ht="14.4" x14ac:dyDescent="0.25">
      <c r="A1092" s="101">
        <v>143693</v>
      </c>
      <c r="B1092" s="102" t="s">
        <v>3579</v>
      </c>
      <c r="C1092" s="102" t="s">
        <v>3580</v>
      </c>
      <c r="D1092" s="101">
        <v>1030</v>
      </c>
      <c r="E1092" s="102" t="s">
        <v>15</v>
      </c>
      <c r="F1092" s="102" t="s">
        <v>3890</v>
      </c>
      <c r="G1092" s="102" t="s">
        <v>3692</v>
      </c>
      <c r="H1092" s="101">
        <v>111393</v>
      </c>
    </row>
    <row r="1093" spans="1:8" ht="14.4" x14ac:dyDescent="0.25">
      <c r="A1093" s="101">
        <v>143701</v>
      </c>
      <c r="B1093" s="102" t="s">
        <v>3581</v>
      </c>
      <c r="C1093" s="102" t="s">
        <v>3007</v>
      </c>
      <c r="D1093" s="101">
        <v>9200</v>
      </c>
      <c r="E1093" s="102" t="s">
        <v>130</v>
      </c>
      <c r="F1093" s="102" t="s">
        <v>2365</v>
      </c>
      <c r="G1093" s="102" t="s">
        <v>2366</v>
      </c>
      <c r="H1093" s="101">
        <v>113332</v>
      </c>
    </row>
    <row r="1094" spans="1:8" ht="14.4" x14ac:dyDescent="0.25">
      <c r="A1094" s="101">
        <v>143801</v>
      </c>
      <c r="B1094" s="102" t="s">
        <v>3891</v>
      </c>
      <c r="C1094" s="102" t="s">
        <v>3582</v>
      </c>
      <c r="D1094" s="101">
        <v>8740</v>
      </c>
      <c r="E1094" s="102" t="s">
        <v>3583</v>
      </c>
      <c r="F1094" s="102" t="s">
        <v>3747</v>
      </c>
      <c r="G1094" s="102" t="s">
        <v>3892</v>
      </c>
      <c r="H1094" s="101">
        <v>0</v>
      </c>
    </row>
    <row r="1095" spans="1:8" ht="14.4" x14ac:dyDescent="0.25">
      <c r="A1095" s="101">
        <v>143818</v>
      </c>
      <c r="B1095" s="102" t="s">
        <v>3584</v>
      </c>
      <c r="C1095" s="102" t="s">
        <v>3585</v>
      </c>
      <c r="D1095" s="101">
        <v>8510</v>
      </c>
      <c r="E1095" s="102" t="s">
        <v>1617</v>
      </c>
      <c r="F1095" s="102" t="s">
        <v>3693</v>
      </c>
      <c r="G1095" s="102" t="s">
        <v>3748</v>
      </c>
      <c r="H1095" s="101">
        <v>111484</v>
      </c>
    </row>
    <row r="1096" spans="1:8" ht="14.4" x14ac:dyDescent="0.25">
      <c r="A1096" s="101">
        <v>143826</v>
      </c>
      <c r="B1096" s="102" t="s">
        <v>3586</v>
      </c>
      <c r="C1096" s="102" t="s">
        <v>3587</v>
      </c>
      <c r="D1096" s="101">
        <v>2990</v>
      </c>
      <c r="E1096" s="102" t="s">
        <v>42</v>
      </c>
      <c r="F1096" s="102" t="s">
        <v>254</v>
      </c>
      <c r="G1096" s="102" t="s">
        <v>1736</v>
      </c>
      <c r="H1096" s="101">
        <v>113051</v>
      </c>
    </row>
    <row r="1097" spans="1:8" ht="14.4" x14ac:dyDescent="0.25">
      <c r="A1097" s="101">
        <v>143909</v>
      </c>
      <c r="B1097" s="102" t="s">
        <v>3749</v>
      </c>
      <c r="C1097" s="102" t="s">
        <v>3750</v>
      </c>
      <c r="D1097" s="101">
        <v>9100</v>
      </c>
      <c r="E1097" s="102" t="s">
        <v>63</v>
      </c>
      <c r="F1097" s="102" t="s">
        <v>3751</v>
      </c>
      <c r="G1097" s="102" t="s">
        <v>3752</v>
      </c>
      <c r="H1097" s="101">
        <v>0</v>
      </c>
    </row>
    <row r="1098" spans="1:8" ht="14.4" x14ac:dyDescent="0.25">
      <c r="A1098" s="101">
        <v>144584</v>
      </c>
      <c r="B1098" s="102" t="s">
        <v>1191</v>
      </c>
      <c r="C1098" s="102" t="s">
        <v>3339</v>
      </c>
      <c r="D1098" s="101">
        <v>9340</v>
      </c>
      <c r="E1098" s="102" t="s">
        <v>129</v>
      </c>
      <c r="F1098" s="102" t="s">
        <v>1192</v>
      </c>
      <c r="G1098" s="102" t="s">
        <v>1193</v>
      </c>
      <c r="H1098" s="101">
        <v>112805</v>
      </c>
    </row>
    <row r="1099" spans="1:8" ht="14.4" x14ac:dyDescent="0.25">
      <c r="A1099" s="101">
        <v>144592</v>
      </c>
      <c r="B1099" s="102" t="s">
        <v>3893</v>
      </c>
      <c r="C1099" s="102" t="s">
        <v>3753</v>
      </c>
      <c r="D1099" s="101">
        <v>3020</v>
      </c>
      <c r="E1099" s="102" t="s">
        <v>3754</v>
      </c>
      <c r="F1099" s="102" t="s">
        <v>553</v>
      </c>
      <c r="G1099" s="102" t="s">
        <v>3894</v>
      </c>
      <c r="H1099" s="101">
        <v>112409</v>
      </c>
    </row>
    <row r="1100" spans="1:8" ht="14.4" x14ac:dyDescent="0.25">
      <c r="A1100" s="101">
        <v>144618</v>
      </c>
      <c r="B1100" s="102" t="s">
        <v>3755</v>
      </c>
      <c r="C1100" s="102" t="s">
        <v>2795</v>
      </c>
      <c r="D1100" s="101">
        <v>2660</v>
      </c>
      <c r="E1100" s="102" t="s">
        <v>1644</v>
      </c>
      <c r="F1100" s="102" t="s">
        <v>398</v>
      </c>
      <c r="G1100" s="102" t="s">
        <v>3895</v>
      </c>
      <c r="H1100" s="101">
        <v>112987</v>
      </c>
    </row>
    <row r="1101" spans="1:8" ht="14.4" x14ac:dyDescent="0.25">
      <c r="A1101" s="101">
        <v>144626</v>
      </c>
      <c r="B1101" s="102" t="s">
        <v>3756</v>
      </c>
      <c r="C1101" s="102" t="s">
        <v>3086</v>
      </c>
      <c r="D1101" s="101">
        <v>3940</v>
      </c>
      <c r="E1101" s="102" t="s">
        <v>1691</v>
      </c>
      <c r="F1101" s="102" t="s">
        <v>908</v>
      </c>
      <c r="G1101" s="102" t="s">
        <v>909</v>
      </c>
      <c r="H1101" s="101">
        <v>138818</v>
      </c>
    </row>
    <row r="1102" spans="1:8" ht="14.4" x14ac:dyDescent="0.25">
      <c r="A1102" s="101">
        <v>144642</v>
      </c>
      <c r="B1102" s="102" t="s">
        <v>3757</v>
      </c>
      <c r="C1102" s="102" t="s">
        <v>3758</v>
      </c>
      <c r="D1102" s="101">
        <v>8000</v>
      </c>
      <c r="E1102" s="102" t="s">
        <v>91</v>
      </c>
      <c r="F1102" s="102" t="s">
        <v>3759</v>
      </c>
      <c r="G1102" s="102" t="s">
        <v>3896</v>
      </c>
      <c r="H1102" s="101">
        <v>112755</v>
      </c>
    </row>
    <row r="1103" spans="1:8" x14ac:dyDescent="0.25">
      <c r="A1103">
        <v>144659</v>
      </c>
      <c r="B1103" t="s">
        <v>3760</v>
      </c>
      <c r="C1103" t="s">
        <v>2729</v>
      </c>
      <c r="D1103">
        <v>9000</v>
      </c>
      <c r="E1103" t="s">
        <v>121</v>
      </c>
      <c r="F1103" t="s">
        <v>3761</v>
      </c>
      <c r="G1103" t="s">
        <v>3566</v>
      </c>
      <c r="H1103">
        <v>113282</v>
      </c>
    </row>
    <row r="1104" spans="1:8" x14ac:dyDescent="0.25">
      <c r="A1104">
        <v>145151</v>
      </c>
      <c r="B1104" t="s">
        <v>3897</v>
      </c>
      <c r="C1104" t="s">
        <v>3898</v>
      </c>
      <c r="D1104">
        <v>1081</v>
      </c>
      <c r="E1104" t="s">
        <v>17</v>
      </c>
      <c r="F1104" t="s">
        <v>3899</v>
      </c>
      <c r="G1104" t="s">
        <v>3900</v>
      </c>
      <c r="H1104">
        <v>111385</v>
      </c>
    </row>
    <row r="1105" spans="1:8" ht="12.6" customHeight="1" x14ac:dyDescent="0.25">
      <c r="A1105">
        <v>145193</v>
      </c>
      <c r="B1105" t="s">
        <v>3912</v>
      </c>
      <c r="C1105" t="s">
        <v>3913</v>
      </c>
      <c r="D1105">
        <v>1840</v>
      </c>
      <c r="E1105" t="s">
        <v>3914</v>
      </c>
      <c r="F1105" t="s">
        <v>582</v>
      </c>
      <c r="G1105" t="s">
        <v>583</v>
      </c>
      <c r="H1105">
        <v>111369</v>
      </c>
    </row>
    <row r="1106" spans="1:8" ht="12.6" customHeight="1" x14ac:dyDescent="0.25">
      <c r="A1106">
        <v>145235</v>
      </c>
      <c r="B1106" t="s">
        <v>3915</v>
      </c>
      <c r="C1106" t="s">
        <v>3916</v>
      </c>
      <c r="D1106">
        <v>1000</v>
      </c>
      <c r="E1106" t="s">
        <v>3917</v>
      </c>
      <c r="F1106" t="s">
        <v>527</v>
      </c>
      <c r="G1106" t="s">
        <v>1871</v>
      </c>
      <c r="H1106">
        <v>111393</v>
      </c>
    </row>
    <row r="1107" spans="1:8" ht="12.6" customHeight="1" x14ac:dyDescent="0.25">
      <c r="A1107">
        <v>145681</v>
      </c>
      <c r="B1107" t="s">
        <v>3918</v>
      </c>
      <c r="C1107" t="s">
        <v>3919</v>
      </c>
      <c r="D1107">
        <v>9600</v>
      </c>
      <c r="E1107" t="s">
        <v>3920</v>
      </c>
      <c r="F1107" t="s">
        <v>3921</v>
      </c>
      <c r="G1107" t="s">
        <v>3922</v>
      </c>
      <c r="H1107">
        <v>113316</v>
      </c>
    </row>
    <row r="1108" spans="1:8" ht="12.6" customHeight="1" x14ac:dyDescent="0.25">
      <c r="A1108">
        <v>145698</v>
      </c>
      <c r="B1108" t="s">
        <v>3923</v>
      </c>
      <c r="C1108" t="s">
        <v>3924</v>
      </c>
      <c r="D1108">
        <v>2800</v>
      </c>
      <c r="E1108" t="s">
        <v>3925</v>
      </c>
      <c r="F1108" t="s">
        <v>3926</v>
      </c>
      <c r="G1108" t="s">
        <v>1871</v>
      </c>
      <c r="H1108">
        <v>0</v>
      </c>
    </row>
    <row r="1109" spans="1:8" x14ac:dyDescent="0.25">
      <c r="A1109">
        <v>145722</v>
      </c>
      <c r="B1109" t="s">
        <v>3901</v>
      </c>
      <c r="C1109" t="s">
        <v>3066</v>
      </c>
      <c r="D1109">
        <v>9620</v>
      </c>
      <c r="E1109" t="s">
        <v>137</v>
      </c>
      <c r="F1109" t="s">
        <v>878</v>
      </c>
      <c r="G1109" t="s">
        <v>1871</v>
      </c>
      <c r="H1109">
        <v>111633</v>
      </c>
    </row>
    <row r="1110" spans="1:8" x14ac:dyDescent="0.25">
      <c r="A1110">
        <v>145731</v>
      </c>
      <c r="B1110" t="s">
        <v>3927</v>
      </c>
      <c r="C1110" t="s">
        <v>3928</v>
      </c>
      <c r="D1110">
        <v>9100</v>
      </c>
      <c r="E1110" t="s">
        <v>3929</v>
      </c>
      <c r="F1110" t="s">
        <v>855</v>
      </c>
      <c r="G1110" t="s">
        <v>1871</v>
      </c>
      <c r="H1110">
        <v>112664</v>
      </c>
    </row>
    <row r="1111" spans="1:8" x14ac:dyDescent="0.25">
      <c r="A1111">
        <v>145748</v>
      </c>
      <c r="B1111" t="s">
        <v>3930</v>
      </c>
      <c r="C1111" t="s">
        <v>3931</v>
      </c>
      <c r="D1111">
        <v>9100</v>
      </c>
      <c r="E1111" t="s">
        <v>3929</v>
      </c>
      <c r="F1111" t="s">
        <v>3573</v>
      </c>
      <c r="G1111" t="s">
        <v>1871</v>
      </c>
      <c r="H1111">
        <v>112664</v>
      </c>
    </row>
    <row r="1112" spans="1:8" x14ac:dyDescent="0.25">
      <c r="A1112">
        <v>145755</v>
      </c>
      <c r="B1112" t="s">
        <v>349</v>
      </c>
      <c r="C1112" t="s">
        <v>3932</v>
      </c>
      <c r="D1112">
        <v>2370</v>
      </c>
      <c r="E1112" t="s">
        <v>3933</v>
      </c>
      <c r="F1112" t="s">
        <v>350</v>
      </c>
      <c r="G1112" t="s">
        <v>1871</v>
      </c>
      <c r="H1112">
        <v>113068</v>
      </c>
    </row>
    <row r="1113" spans="1:8" x14ac:dyDescent="0.25">
      <c r="A1113">
        <v>145763</v>
      </c>
      <c r="B1113" t="s">
        <v>2376</v>
      </c>
      <c r="C1113" t="s">
        <v>3934</v>
      </c>
      <c r="D1113">
        <v>9240</v>
      </c>
      <c r="E1113" t="s">
        <v>3935</v>
      </c>
      <c r="F1113" t="s">
        <v>872</v>
      </c>
      <c r="G1113" t="s">
        <v>1871</v>
      </c>
      <c r="H1113">
        <v>111336</v>
      </c>
    </row>
    <row r="1114" spans="1:8" x14ac:dyDescent="0.25">
      <c r="A1114">
        <v>145771</v>
      </c>
      <c r="B1114" t="s">
        <v>3936</v>
      </c>
      <c r="C1114" t="s">
        <v>3937</v>
      </c>
      <c r="D1114">
        <v>2320</v>
      </c>
      <c r="E1114" t="s">
        <v>3938</v>
      </c>
      <c r="F1114" t="s">
        <v>407</v>
      </c>
      <c r="G1114" t="s">
        <v>1871</v>
      </c>
      <c r="H1114">
        <v>113051</v>
      </c>
    </row>
    <row r="1115" spans="1:8" x14ac:dyDescent="0.25">
      <c r="A1115">
        <v>145789</v>
      </c>
      <c r="B1115" t="s">
        <v>3939</v>
      </c>
      <c r="C1115" t="s">
        <v>3940</v>
      </c>
      <c r="D1115">
        <v>9100</v>
      </c>
      <c r="E1115" t="s">
        <v>3929</v>
      </c>
      <c r="F1115" t="s">
        <v>863</v>
      </c>
      <c r="G1115" t="s">
        <v>1871</v>
      </c>
      <c r="H1115">
        <v>112664</v>
      </c>
    </row>
    <row r="1116" spans="1:8" x14ac:dyDescent="0.25">
      <c r="A1116">
        <v>145797</v>
      </c>
      <c r="B1116" t="s">
        <v>1678</v>
      </c>
      <c r="C1116" t="s">
        <v>3941</v>
      </c>
      <c r="D1116">
        <v>9160</v>
      </c>
      <c r="E1116" t="s">
        <v>3942</v>
      </c>
      <c r="F1116" t="s">
        <v>789</v>
      </c>
      <c r="G1116" t="s">
        <v>1871</v>
      </c>
      <c r="H1116">
        <v>111336</v>
      </c>
    </row>
    <row r="1117" spans="1:8" x14ac:dyDescent="0.25">
      <c r="A1117">
        <v>145805</v>
      </c>
      <c r="B1117" t="s">
        <v>3943</v>
      </c>
      <c r="C1117" t="s">
        <v>3944</v>
      </c>
      <c r="D1117">
        <v>2320</v>
      </c>
      <c r="E1117" t="s">
        <v>3938</v>
      </c>
      <c r="F1117" t="s">
        <v>401</v>
      </c>
      <c r="G1117" t="s">
        <v>1871</v>
      </c>
      <c r="H1117">
        <v>113051</v>
      </c>
    </row>
    <row r="1118" spans="1:8" x14ac:dyDescent="0.25">
      <c r="A1118">
        <v>145813</v>
      </c>
      <c r="B1118" t="s">
        <v>3945</v>
      </c>
      <c r="C1118" t="s">
        <v>3946</v>
      </c>
      <c r="D1118">
        <v>1800</v>
      </c>
      <c r="E1118" t="s">
        <v>3947</v>
      </c>
      <c r="F1118" t="s">
        <v>3948</v>
      </c>
      <c r="G1118" t="s">
        <v>1871</v>
      </c>
      <c r="H1118">
        <v>0</v>
      </c>
    </row>
    <row r="1119" spans="1:8" x14ac:dyDescent="0.25">
      <c r="A1119">
        <v>145821</v>
      </c>
      <c r="B1119" t="s">
        <v>3949</v>
      </c>
      <c r="C1119" t="s">
        <v>3950</v>
      </c>
      <c r="D1119">
        <v>9400</v>
      </c>
      <c r="E1119" t="s">
        <v>3951</v>
      </c>
      <c r="F1119" t="s">
        <v>1216</v>
      </c>
      <c r="G1119" t="s">
        <v>3855</v>
      </c>
      <c r="H1119">
        <v>113481</v>
      </c>
    </row>
    <row r="1120" spans="1:8" x14ac:dyDescent="0.25">
      <c r="A1120">
        <v>145839</v>
      </c>
      <c r="B1120" t="s">
        <v>3952</v>
      </c>
      <c r="C1120" t="s">
        <v>3953</v>
      </c>
      <c r="D1120">
        <v>9400</v>
      </c>
      <c r="E1120" t="s">
        <v>3951</v>
      </c>
      <c r="F1120" t="s">
        <v>840</v>
      </c>
      <c r="G1120" t="s">
        <v>3954</v>
      </c>
      <c r="H1120">
        <v>113481</v>
      </c>
    </row>
    <row r="1121" spans="1:8" x14ac:dyDescent="0.25">
      <c r="A1121">
        <v>145847</v>
      </c>
      <c r="B1121" t="s">
        <v>3955</v>
      </c>
      <c r="C1121" t="s">
        <v>3956</v>
      </c>
      <c r="D1121">
        <v>9470</v>
      </c>
      <c r="E1121" t="s">
        <v>3957</v>
      </c>
      <c r="F1121" t="s">
        <v>1159</v>
      </c>
      <c r="G1121" t="s">
        <v>1871</v>
      </c>
      <c r="H1121">
        <v>113481</v>
      </c>
    </row>
    <row r="1122" spans="1:8" x14ac:dyDescent="0.25">
      <c r="A1122">
        <v>145854</v>
      </c>
      <c r="B1122" t="s">
        <v>3958</v>
      </c>
      <c r="C1122" t="s">
        <v>3959</v>
      </c>
      <c r="D1122">
        <v>9300</v>
      </c>
      <c r="E1122" t="s">
        <v>3960</v>
      </c>
      <c r="F1122" t="s">
        <v>774</v>
      </c>
      <c r="G1122" t="s">
        <v>1871</v>
      </c>
      <c r="H1122">
        <v>111583</v>
      </c>
    </row>
    <row r="1123" spans="1:8" x14ac:dyDescent="0.25">
      <c r="A1123">
        <v>145862</v>
      </c>
      <c r="B1123" t="s">
        <v>1195</v>
      </c>
      <c r="C1123" t="s">
        <v>3961</v>
      </c>
      <c r="D1123">
        <v>9120</v>
      </c>
      <c r="E1123" t="s">
        <v>3962</v>
      </c>
      <c r="F1123" t="s">
        <v>1196</v>
      </c>
      <c r="G1123" t="s">
        <v>1871</v>
      </c>
      <c r="H1123">
        <v>113341</v>
      </c>
    </row>
    <row r="1124" spans="1:8" x14ac:dyDescent="0.25">
      <c r="A1124">
        <v>145871</v>
      </c>
      <c r="B1124" t="s">
        <v>1195</v>
      </c>
      <c r="C1124" t="s">
        <v>3961</v>
      </c>
      <c r="D1124">
        <v>9120</v>
      </c>
      <c r="E1124" t="s">
        <v>3962</v>
      </c>
      <c r="F1124" t="s">
        <v>1196</v>
      </c>
      <c r="G1124" t="s">
        <v>1871</v>
      </c>
      <c r="H1124">
        <v>113341</v>
      </c>
    </row>
    <row r="1125" spans="1:8" x14ac:dyDescent="0.25">
      <c r="A1125">
        <v>145888</v>
      </c>
      <c r="B1125" t="s">
        <v>528</v>
      </c>
      <c r="C1125" t="s">
        <v>3963</v>
      </c>
      <c r="D1125">
        <v>1000</v>
      </c>
      <c r="E1125" t="s">
        <v>3917</v>
      </c>
      <c r="F1125" t="s">
        <v>529</v>
      </c>
      <c r="G1125" t="s">
        <v>1871</v>
      </c>
      <c r="H1125">
        <v>111393</v>
      </c>
    </row>
    <row r="1126" spans="1:8" x14ac:dyDescent="0.25">
      <c r="A1126">
        <v>145896</v>
      </c>
      <c r="B1126" t="s">
        <v>3964</v>
      </c>
      <c r="C1126" t="s">
        <v>3965</v>
      </c>
      <c r="D1126">
        <v>9200</v>
      </c>
      <c r="E1126" t="s">
        <v>3966</v>
      </c>
      <c r="F1126" t="s">
        <v>2365</v>
      </c>
      <c r="G1126" t="s">
        <v>1871</v>
      </c>
      <c r="H1126">
        <v>113332</v>
      </c>
    </row>
    <row r="1127" spans="1:8" x14ac:dyDescent="0.25">
      <c r="A1127">
        <v>145904</v>
      </c>
      <c r="B1127" t="s">
        <v>3967</v>
      </c>
      <c r="C1127" t="s">
        <v>3968</v>
      </c>
      <c r="D1127">
        <v>2530</v>
      </c>
      <c r="E1127" t="s">
        <v>3969</v>
      </c>
      <c r="F1127" t="s">
        <v>1380</v>
      </c>
      <c r="G1127" t="s">
        <v>1871</v>
      </c>
      <c r="H1127">
        <v>113142</v>
      </c>
    </row>
    <row r="1128" spans="1:8" x14ac:dyDescent="0.25">
      <c r="A1128">
        <v>145912</v>
      </c>
      <c r="B1128" t="s">
        <v>3970</v>
      </c>
      <c r="C1128" t="s">
        <v>3971</v>
      </c>
      <c r="D1128">
        <v>2870</v>
      </c>
      <c r="E1128" t="s">
        <v>3972</v>
      </c>
      <c r="F1128" t="s">
        <v>1202</v>
      </c>
      <c r="G1128" t="s">
        <v>1871</v>
      </c>
      <c r="H1128">
        <v>112284</v>
      </c>
    </row>
    <row r="1129" spans="1:8" x14ac:dyDescent="0.25">
      <c r="A1129">
        <v>145921</v>
      </c>
      <c r="B1129" t="s">
        <v>3973</v>
      </c>
      <c r="C1129" t="s">
        <v>3974</v>
      </c>
      <c r="D1129">
        <v>3960</v>
      </c>
      <c r="E1129" t="s">
        <v>3975</v>
      </c>
      <c r="F1129" t="s">
        <v>886</v>
      </c>
      <c r="G1129" t="s">
        <v>1871</v>
      </c>
      <c r="H1129">
        <v>113449</v>
      </c>
    </row>
    <row r="1130" spans="1:8" x14ac:dyDescent="0.25">
      <c r="A1130">
        <v>145938</v>
      </c>
      <c r="B1130" t="s">
        <v>1491</v>
      </c>
      <c r="C1130" t="s">
        <v>3976</v>
      </c>
      <c r="D1130">
        <v>3500</v>
      </c>
      <c r="E1130" t="s">
        <v>3977</v>
      </c>
      <c r="F1130" t="s">
        <v>906</v>
      </c>
      <c r="G1130" t="s">
        <v>1871</v>
      </c>
      <c r="H1130">
        <v>0</v>
      </c>
    </row>
    <row r="1131" spans="1:8" x14ac:dyDescent="0.25">
      <c r="A1131">
        <v>145946</v>
      </c>
      <c r="B1131" t="s">
        <v>2065</v>
      </c>
      <c r="C1131" t="s">
        <v>3978</v>
      </c>
      <c r="D1131">
        <v>3500</v>
      </c>
      <c r="E1131" t="s">
        <v>3977</v>
      </c>
      <c r="F1131" t="s">
        <v>902</v>
      </c>
      <c r="G1131" t="s">
        <v>1871</v>
      </c>
      <c r="H1131">
        <v>113357</v>
      </c>
    </row>
    <row r="1132" spans="1:8" x14ac:dyDescent="0.25">
      <c r="A1132">
        <v>145979</v>
      </c>
      <c r="B1132" t="s">
        <v>3902</v>
      </c>
      <c r="C1132" t="s">
        <v>3979</v>
      </c>
      <c r="D1132">
        <v>2030</v>
      </c>
      <c r="E1132" t="s">
        <v>3980</v>
      </c>
      <c r="F1132" t="s">
        <v>3903</v>
      </c>
      <c r="G1132" t="s">
        <v>3904</v>
      </c>
      <c r="H1132">
        <v>0</v>
      </c>
    </row>
    <row r="1133" spans="1:8" x14ac:dyDescent="0.25">
      <c r="A1133">
        <v>145987</v>
      </c>
      <c r="B1133" t="s">
        <v>3905</v>
      </c>
      <c r="C1133" t="s">
        <v>3981</v>
      </c>
      <c r="D1133">
        <v>3360</v>
      </c>
      <c r="E1133" t="s">
        <v>3982</v>
      </c>
      <c r="F1133" t="s">
        <v>3906</v>
      </c>
      <c r="G1133" t="s">
        <v>3907</v>
      </c>
      <c r="H1133">
        <v>0</v>
      </c>
    </row>
  </sheetData>
  <sheetProtection algorithmName="SHA-512" hashValue="BqeNf24IRwI47n+8TLzNOpw5EiUWgT3CyTnhytrLggQS0+LQNyGtGPWi8kOLyu2a5EVKjtE3NPVsvA/ZLGzYCw==" saltValue="zYlqqkl5C9wDrtfi4twMwQ==" spinCount="100000" sheet="1"/>
  <phoneticPr fontId="4" type="noConversion"/>
  <conditionalFormatting sqref="A1:A1048576">
    <cfRule type="duplicateValues" dxfId="0" priority="1" stopIfTrue="1"/>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2"/>
  <sheetViews>
    <sheetView workbookViewId="0">
      <selection activeCell="E10" sqref="E10"/>
    </sheetView>
  </sheetViews>
  <sheetFormatPr defaultColWidth="9.109375" defaultRowHeight="13.2" x14ac:dyDescent="0.25"/>
  <cols>
    <col min="1" max="1" width="18.88671875" style="54" bestFit="1" customWidth="1"/>
    <col min="2" max="2" width="10.109375" style="54" bestFit="1" customWidth="1"/>
    <col min="3" max="3" width="18.88671875" style="54" bestFit="1" customWidth="1"/>
    <col min="4" max="4" width="10.109375" style="54" bestFit="1" customWidth="1"/>
    <col min="5" max="5" width="10.109375" style="54" customWidth="1"/>
    <col min="6" max="6" width="10.109375" style="54" bestFit="1" customWidth="1"/>
    <col min="7" max="16384" width="9.109375" style="54"/>
  </cols>
  <sheetData>
    <row r="1" spans="1:5" x14ac:dyDescent="0.25">
      <c r="A1" s="53" t="s">
        <v>181</v>
      </c>
      <c r="B1" s="54">
        <v>42597</v>
      </c>
      <c r="C1" s="53" t="s">
        <v>1534</v>
      </c>
      <c r="E1" s="55">
        <f>B1</f>
        <v>42597</v>
      </c>
    </row>
    <row r="2" spans="1:5" x14ac:dyDescent="0.25">
      <c r="A2" s="53" t="s">
        <v>1534</v>
      </c>
      <c r="B2" s="54">
        <v>42962</v>
      </c>
      <c r="C2" s="53" t="s">
        <v>1535</v>
      </c>
      <c r="E2" s="55">
        <f t="shared" ref="E2:E7" si="0">B2</f>
        <v>42962</v>
      </c>
    </row>
    <row r="3" spans="1:5" x14ac:dyDescent="0.25">
      <c r="A3" s="53" t="s">
        <v>1535</v>
      </c>
      <c r="B3" s="54">
        <v>43327</v>
      </c>
      <c r="C3" s="53" t="s">
        <v>1538</v>
      </c>
      <c r="E3" s="55">
        <f t="shared" si="0"/>
        <v>43327</v>
      </c>
    </row>
    <row r="4" spans="1:5" x14ac:dyDescent="0.25">
      <c r="A4" s="53" t="s">
        <v>1538</v>
      </c>
      <c r="B4" s="54">
        <v>43692</v>
      </c>
      <c r="C4" s="53" t="s">
        <v>1539</v>
      </c>
      <c r="E4" s="55">
        <f t="shared" si="0"/>
        <v>43692</v>
      </c>
    </row>
    <row r="5" spans="1:5" x14ac:dyDescent="0.25">
      <c r="A5" s="53" t="s">
        <v>1539</v>
      </c>
      <c r="B5" s="54">
        <v>44058</v>
      </c>
      <c r="C5" s="53" t="s">
        <v>1540</v>
      </c>
      <c r="E5" s="55">
        <f t="shared" si="0"/>
        <v>44058</v>
      </c>
    </row>
    <row r="6" spans="1:5" x14ac:dyDescent="0.25">
      <c r="A6" s="53" t="s">
        <v>1540</v>
      </c>
      <c r="B6" s="54">
        <v>44423</v>
      </c>
      <c r="C6" s="53" t="s">
        <v>1541</v>
      </c>
      <c r="E6" s="55">
        <f t="shared" si="0"/>
        <v>44423</v>
      </c>
    </row>
    <row r="7" spans="1:5" x14ac:dyDescent="0.25">
      <c r="A7" s="53" t="s">
        <v>1541</v>
      </c>
      <c r="B7" s="54">
        <v>44788</v>
      </c>
      <c r="C7" s="53" t="s">
        <v>1542</v>
      </c>
      <c r="E7" s="55">
        <f t="shared" si="0"/>
        <v>44788</v>
      </c>
    </row>
    <row r="8" spans="1:5" x14ac:dyDescent="0.25">
      <c r="A8" s="90" t="s">
        <v>1542</v>
      </c>
      <c r="B8" s="91">
        <f>E8</f>
        <v>45153</v>
      </c>
      <c r="C8" s="90" t="s">
        <v>2620</v>
      </c>
      <c r="E8" s="92">
        <v>45153</v>
      </c>
    </row>
    <row r="9" spans="1:5" x14ac:dyDescent="0.25">
      <c r="A9" s="90" t="s">
        <v>2620</v>
      </c>
      <c r="B9" s="91">
        <f>E9</f>
        <v>45519</v>
      </c>
      <c r="C9" s="90" t="s">
        <v>2621</v>
      </c>
      <c r="E9" s="92">
        <v>45519</v>
      </c>
    </row>
    <row r="10" spans="1:5" x14ac:dyDescent="0.25">
      <c r="A10" s="90" t="s">
        <v>2621</v>
      </c>
      <c r="B10" s="91">
        <f>E10</f>
        <v>45884</v>
      </c>
      <c r="C10" s="90" t="s">
        <v>2622</v>
      </c>
      <c r="E10" s="92">
        <v>45884</v>
      </c>
    </row>
    <row r="11" spans="1:5" x14ac:dyDescent="0.25">
      <c r="A11" s="90" t="s">
        <v>2622</v>
      </c>
      <c r="B11" s="91">
        <f>E11</f>
        <v>46249</v>
      </c>
      <c r="C11" s="90" t="s">
        <v>2623</v>
      </c>
      <c r="E11" s="92">
        <v>46249</v>
      </c>
    </row>
    <row r="12" spans="1:5" x14ac:dyDescent="0.25">
      <c r="A12" s="90" t="s">
        <v>2623</v>
      </c>
      <c r="B12" s="91">
        <f t="shared" ref="B12:B14" si="1">E12</f>
        <v>46614</v>
      </c>
      <c r="C12" s="90" t="s">
        <v>3765</v>
      </c>
      <c r="E12" s="92">
        <v>46614</v>
      </c>
    </row>
    <row r="13" spans="1:5" x14ac:dyDescent="0.25">
      <c r="A13" s="90" t="s">
        <v>3765</v>
      </c>
      <c r="B13" s="91">
        <f t="shared" si="1"/>
        <v>46980</v>
      </c>
      <c r="C13" s="90" t="s">
        <v>3766</v>
      </c>
      <c r="E13" s="92">
        <v>46980</v>
      </c>
    </row>
    <row r="14" spans="1:5" x14ac:dyDescent="0.25">
      <c r="A14" s="90" t="s">
        <v>3766</v>
      </c>
      <c r="B14" s="91">
        <f t="shared" si="1"/>
        <v>47345</v>
      </c>
      <c r="C14" s="90" t="s">
        <v>3767</v>
      </c>
      <c r="E14" s="92">
        <v>47345</v>
      </c>
    </row>
    <row r="15" spans="1:5" x14ac:dyDescent="0.25">
      <c r="E15" s="55"/>
    </row>
    <row r="16" spans="1:5" x14ac:dyDescent="0.25">
      <c r="A16" s="54" t="s">
        <v>1536</v>
      </c>
      <c r="B16" s="56">
        <v>45170</v>
      </c>
    </row>
    <row r="17" spans="1:10" x14ac:dyDescent="0.25">
      <c r="A17" s="54" t="s">
        <v>1537</v>
      </c>
      <c r="B17" s="56">
        <v>45535</v>
      </c>
    </row>
    <row r="32" spans="1:10" x14ac:dyDescent="0.25">
      <c r="I32" s="56"/>
      <c r="J32" s="57"/>
    </row>
  </sheetData>
  <sheetProtection algorithmName="SHA-512" hashValue="bAZcdRiMbytk+QVOBORoOZGUn0SkG1qsx4VshHgDs9P+tYSli/MLmCge/nWZC7SEFcWQAzsAmFMJS3YtNk91+g==" saltValue="YIYzosfLxEP6XugXme99mw=="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AACF9D264366848B80184CD9DFAF169" ma:contentTypeVersion="0" ma:contentTypeDescription="Een nieuw document maken." ma:contentTypeScope="" ma:versionID="78785755eeddda9ec175f9e66814904a">
  <xsd:schema xmlns:xsd="http://www.w3.org/2001/XMLSchema" xmlns:xs="http://www.w3.org/2001/XMLSchema" xmlns:p="http://schemas.microsoft.com/office/2006/metadata/properties" targetNamespace="http://schemas.microsoft.com/office/2006/metadata/properties" ma:root="true" ma:fieldsID="1978a156f712f99d6452530788f7ff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8735A7-D49F-4768-B3DD-3C48A13FEA97}">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E99F14F1-AF5B-4FB6-9EBF-C93059427C60}">
  <ds:schemaRefs>
    <ds:schemaRef ds:uri="http://schemas.microsoft.com/sharepoint/v3/contenttype/forms"/>
  </ds:schemaRefs>
</ds:datastoreItem>
</file>

<file path=customXml/itemProps3.xml><?xml version="1.0" encoding="utf-8"?>
<ds:datastoreItem xmlns:ds="http://schemas.openxmlformats.org/officeDocument/2006/customXml" ds:itemID="{14183D65-8458-4C97-8512-3A121044D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melding nieuwe VP</vt:lpstr>
      <vt:lpstr>lijst instellingen</vt:lpstr>
      <vt:lpstr>Blad2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Degrande, Guy</dc:creator>
  <cp:lastModifiedBy>Degrande, Guy</cp:lastModifiedBy>
  <cp:lastPrinted>2023-08-08T09:54:41Z</cp:lastPrinted>
  <dcterms:created xsi:type="dcterms:W3CDTF">1999-07-16T11:34:31Z</dcterms:created>
  <dcterms:modified xsi:type="dcterms:W3CDTF">2023-08-08T12:00:07Z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0x0101007AACF9D264366848B80184CD9DFAF169</vt:lpwstr>
  </property>
</Properties>
</file>